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DeTrabalho" defaultThemeVersion="166925"/>
  <mc:AlternateContent xmlns:mc="http://schemas.openxmlformats.org/markup-compatibility/2006">
    <mc:Choice Requires="x15">
      <x15ac:absPath xmlns:x15ac="http://schemas.microsoft.com/office/spreadsheetml/2010/11/ac" url="\\DESKTOP-D1TL4G3\servidor\001_trabalhos_andamentos\Cont_024_2021_pma_apiacas\APIACAS\ESCOLA MUNICIPAL C.P EDUCACIONAL\Protocolo 081-2024\Protocolo 81-2024\11_Planilha de Custos e Serviços\PLANILHA\"/>
    </mc:Choice>
  </mc:AlternateContent>
  <xr:revisionPtr revIDLastSave="0" documentId="13_ncr:1_{7472AF52-BDCB-45A1-9FD0-2C3F4E6906B4}" xr6:coauthVersionLast="47" xr6:coauthVersionMax="47" xr10:uidLastSave="{00000000-0000-0000-0000-000000000000}"/>
  <bookViews>
    <workbookView xWindow="-120" yWindow="-120" windowWidth="38640" windowHeight="15720" firstSheet="1" activeTab="3" xr2:uid="{00000000-000D-0000-FFFF-FFFF00000000}"/>
  </bookViews>
  <sheets>
    <sheet name="ORÇ" sheetId="8" state="hidden" r:id="rId1"/>
    <sheet name="Quadro resumo" sheetId="4" r:id="rId2"/>
    <sheet name="Orçamento Sintético" sheetId="1" r:id="rId3"/>
    <sheet name="Cronograma" sheetId="6" r:id="rId4"/>
    <sheet name="Mapa de Cotações" sheetId="2" r:id="rId5"/>
    <sheet name="BDI" sheetId="7" r:id="rId6"/>
    <sheet name="CPUs" sheetId="3" r:id="rId7"/>
    <sheet name="Encargos sociais"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s>
  <definedNames>
    <definedName name="\1" localSheetId="5">[1]PLMUSEU!#REF!</definedName>
    <definedName name="\1">[1]PLMUSEU!#REF!</definedName>
    <definedName name="\c" localSheetId="5">[1]PLMUSEU!#REF!</definedName>
    <definedName name="\c">[1]PLMUSEU!#REF!</definedName>
    <definedName name="\I" localSheetId="5">#REF!</definedName>
    <definedName name="\I">#REF!</definedName>
    <definedName name="\S" localSheetId="5">[2]COMPOS1!#REF!</definedName>
    <definedName name="\S">[2]COMPOS1!#REF!</definedName>
    <definedName name="\x" localSheetId="5">[1]PLMUSEU!#REF!</definedName>
    <definedName name="\x">[1]PLMUSEU!#REF!</definedName>
    <definedName name="\z" localSheetId="5">[1]PLMUSEU!#REF!</definedName>
    <definedName name="\z">[1]PLMUSEU!#REF!</definedName>
    <definedName name="___________________OUT98" localSheetId="5" hidden="1">{#N/A,#N/A,TRUE,"Serviços"}</definedName>
    <definedName name="___________________OUT98" localSheetId="3" hidden="1">{#N/A,#N/A,TRUE,"Serviços"}</definedName>
    <definedName name="___________________OUT98" hidden="1">{#N/A,#N/A,TRUE,"Serviços"}</definedName>
    <definedName name="__________________OUT98" localSheetId="5" hidden="1">{#N/A,#N/A,TRUE,"Serviços"}</definedName>
    <definedName name="__________________OUT98" localSheetId="3" hidden="1">{#N/A,#N/A,TRUE,"Serviços"}</definedName>
    <definedName name="__________________OUT98" hidden="1">{#N/A,#N/A,TRUE,"Serviços"}</definedName>
    <definedName name="_________________OUT98" localSheetId="5" hidden="1">{#N/A,#N/A,TRUE,"Serviços"}</definedName>
    <definedName name="_________________OUT98" localSheetId="3" hidden="1">{#N/A,#N/A,TRUE,"Serviços"}</definedName>
    <definedName name="_________________OUT98" hidden="1">{#N/A,#N/A,TRUE,"Serviços"}</definedName>
    <definedName name="________________OUT98" localSheetId="5" hidden="1">{#N/A,#N/A,TRUE,"Serviços"}</definedName>
    <definedName name="________________OUT98" localSheetId="3" hidden="1">{#N/A,#N/A,TRUE,"Serviços"}</definedName>
    <definedName name="________________OUT98" hidden="1">{#N/A,#N/A,TRUE,"Serviços"}</definedName>
    <definedName name="_______________OUT98" localSheetId="5">#REF!</definedName>
    <definedName name="_______________OUT98">#REF!</definedName>
    <definedName name="_______________Rbv1">'[3]Página 16'!$C$3:$C$7</definedName>
    <definedName name="______________mem2">'[4]Mat Asf'!$H$37</definedName>
    <definedName name="______________OUT98" localSheetId="5">#REF!</definedName>
    <definedName name="______________OUT98">#REF!</definedName>
    <definedName name="______________Rbv1">'[3]Página 16'!$C$3:$C$7</definedName>
    <definedName name="_____________OUT98" localSheetId="5" hidden="1">{#N/A,#N/A,TRUE,"Serviços"}</definedName>
    <definedName name="_____________OUT98" localSheetId="3" hidden="1">{#N/A,#N/A,TRUE,"Serviços"}</definedName>
    <definedName name="_____________OUT98" hidden="1">{#N/A,#N/A,TRUE,"Serviços"}</definedName>
    <definedName name="_____________Rbv1">'[3]Página 16'!$C$3:$C$7</definedName>
    <definedName name="____________mem2">'[4]Mat Asf'!$H$37</definedName>
    <definedName name="____________OUT98" localSheetId="5" hidden="1">{#N/A,#N/A,TRUE,"Serviços"}</definedName>
    <definedName name="____________OUT98" localSheetId="3" hidden="1">{#N/A,#N/A,TRUE,"Serviços"}</definedName>
    <definedName name="____________OUT98" hidden="1">{#N/A,#N/A,TRUE,"Serviços"}</definedName>
    <definedName name="____________Rbv1">'[3]Página 16'!$C$3:$C$7</definedName>
    <definedName name="___________OUT98" localSheetId="5" hidden="1">{#N/A,#N/A,TRUE,"Serviços"}</definedName>
    <definedName name="___________OUT98" localSheetId="3" hidden="1">{#N/A,#N/A,TRUE,"Serviços"}</definedName>
    <definedName name="___________OUT98" hidden="1">{#N/A,#N/A,TRUE,"Serviços"}</definedName>
    <definedName name="___________Rbv1">'[3]Página 16'!$C$3:$C$7</definedName>
    <definedName name="__________emp2">'[5]DMT modelo'!$AA$13</definedName>
    <definedName name="__________OUT98" localSheetId="5" hidden="1">{#N/A,#N/A,TRUE,"Serviços"}</definedName>
    <definedName name="__________OUT98" localSheetId="3" hidden="1">{#N/A,#N/A,TRUE,"Serviços"}</definedName>
    <definedName name="__________OUT98" hidden="1">{#N/A,#N/A,TRUE,"Serviços"}</definedName>
    <definedName name="__________R" localSheetId="5">'[6]Relatório-1ª med.'!#REF!</definedName>
    <definedName name="__________R">'[6]Relatório-1ª med.'!#REF!</definedName>
    <definedName name="__________Rbv1">'[3]Página 16'!$C$3:$C$7</definedName>
    <definedName name="_________cab1" localSheetId="5">#REF!</definedName>
    <definedName name="_________cab1">#REF!</definedName>
    <definedName name="_________emp2">'[5]DMT modelo'!$AA$13</definedName>
    <definedName name="_________mem2">'[4]Mat Asf'!$H$37</definedName>
    <definedName name="_________OUT98" localSheetId="5" hidden="1">{#N/A,#N/A,TRUE,"Serviços"}</definedName>
    <definedName name="_________OUT98" localSheetId="3" hidden="1">{#N/A,#N/A,TRUE,"Serviços"}</definedName>
    <definedName name="_________OUT98" hidden="1">{#N/A,#N/A,TRUE,"Serviços"}</definedName>
    <definedName name="_________PL1" localSheetId="5">#REF!</definedName>
    <definedName name="_________PL1">#REF!</definedName>
    <definedName name="_________r" localSheetId="5">#REF!</definedName>
    <definedName name="_________r">#REF!</definedName>
    <definedName name="_________Rbv1">'[3]Página 16'!$C$3:$C$7</definedName>
    <definedName name="_________reg1">[7]DADOS!$B$4</definedName>
    <definedName name="_________reg3">[8]eq!$A$2:$D$42</definedName>
    <definedName name="_________reg5">[8]mo!$A$2:$C$10</definedName>
    <definedName name="_________reg7">[7]mat!$A$2:$C$33</definedName>
    <definedName name="_________TT1">'[9]Rel-15ª med.'!$D$18</definedName>
    <definedName name="_________TT10">[10]RELATÓRIO!$D$64</definedName>
    <definedName name="_________TT100">[10]RELATÓRIO!$D$530</definedName>
    <definedName name="_________TT101">[10]RELATÓRIO!$D$535</definedName>
    <definedName name="_________TT103">[10]RELATÓRIO!$D$545</definedName>
    <definedName name="_________TT104">[10]RELATÓRIO!$D$550</definedName>
    <definedName name="_________TT105">[10]RELATÓRIO!$D$555</definedName>
    <definedName name="_________TT106">[10]RELATÓRIO!$D$560</definedName>
    <definedName name="_________TT108">[10]RELATÓRIO!$D$572</definedName>
    <definedName name="_________TT109">[10]RELATÓRIO!$D$577</definedName>
    <definedName name="_________TT11">[10]RELATÓRIO!$D$69</definedName>
    <definedName name="_________TT110">[10]RELATÓRIO!$D$582</definedName>
    <definedName name="_________TT111">[10]RELATÓRIO!$D$587</definedName>
    <definedName name="_________TT112">[10]RELATÓRIO!$D$592</definedName>
    <definedName name="_________TT113">[10]RELATÓRIO!$D$597</definedName>
    <definedName name="_________TT114">[10]RELATÓRIO!$D$602</definedName>
    <definedName name="_________TT115">[10]RELATÓRIO!$D$607</definedName>
    <definedName name="_________TT116">[10]RELATÓRIO!$D$612</definedName>
    <definedName name="_________TT117">[10]RELATÓRIO!$D$616</definedName>
    <definedName name="_________TT118">[10]RELATÓRIO!$D$621</definedName>
    <definedName name="_________TT119">[10]RELATÓRIO!$D$626</definedName>
    <definedName name="_________TT12">[10]RELATÓRIO!$D$74</definedName>
    <definedName name="_________TT120">[10]RELATÓRIO!$D$631</definedName>
    <definedName name="_________TT122">[10]RELATÓRIO!$D$641</definedName>
    <definedName name="_________TT124">[10]RELATÓRIO!$D$652</definedName>
    <definedName name="_________TT125">[10]RELATÓRIO!$D$657</definedName>
    <definedName name="_________TT126">[10]RELATÓRIO!$D$662</definedName>
    <definedName name="_________TT127">[10]RELATÓRIO!$D$667</definedName>
    <definedName name="_________TT128">[10]RELATÓRIO!$D$672</definedName>
    <definedName name="_________TT129">[10]RELATÓRIO!$D$677</definedName>
    <definedName name="_________TT13">[10]RELATÓRIO!$D$79</definedName>
    <definedName name="_________TT130">[10]RELATÓRIO!$D$682</definedName>
    <definedName name="_________TT131">[10]RELATÓRIO!$D$687</definedName>
    <definedName name="_________TT132">[10]RELATÓRIO!$D$692</definedName>
    <definedName name="_________TT133">[10]RELATÓRIO!$D$697</definedName>
    <definedName name="_________TT134">[10]RELATÓRIO!$D$702</definedName>
    <definedName name="_________TT135">[10]RELATÓRIO!$D$707</definedName>
    <definedName name="_________TT136">[10]RELATÓRIO!$D$712</definedName>
    <definedName name="_________TT137">[10]RELATÓRIO!$D$716</definedName>
    <definedName name="_________TT138">[10]RELATÓRIO!$D$721</definedName>
    <definedName name="_________TT139">[10]RELATÓRIO!$D$726</definedName>
    <definedName name="_________TT14">[10]RELATÓRIO!$D$84</definedName>
    <definedName name="_________TT140">[10]RELATÓRIO!$D$731</definedName>
    <definedName name="_________TT141">[10]RELATÓRIO!$D$736</definedName>
    <definedName name="_________TT142">[10]RELATÓRIO!$D$741</definedName>
    <definedName name="_________TT15">[10]RELATÓRIO!$D$89</definedName>
    <definedName name="_________TT16">[10]RELATÓRIO!$D$93</definedName>
    <definedName name="_________TT17">[10]RELATÓRIO!$D$98</definedName>
    <definedName name="_________TT21" localSheetId="5">[11]RELATÓRIO!#REF!</definedName>
    <definedName name="_________TT21">[11]RELATÓRIO!#REF!</definedName>
    <definedName name="_________TT22" localSheetId="5">[11]RELATÓRIO!#REF!</definedName>
    <definedName name="_________TT22">[11]RELATÓRIO!#REF!</definedName>
    <definedName name="_________tt23">'[9]Rel-15ª med.'!$D$80</definedName>
    <definedName name="_________TT24">'[9]Rel-15ª med.'!$D$85</definedName>
    <definedName name="_________TT25">[10]RELATÓRIO!$D$139</definedName>
    <definedName name="_________tt288">[10]RELATÓRIO!$D$159</definedName>
    <definedName name="_________TT29">'[9]Rel-15ª med.'!$D$100</definedName>
    <definedName name="_________TT3">'[9]Rel-15ª med.'!$D$29</definedName>
    <definedName name="_________tt300">[10]RELATÓRIO!$D$174</definedName>
    <definedName name="_________tt322">[10]RELATÓRIO!$D$189</definedName>
    <definedName name="_________TT35">[10]RELATÓRIO!$D$205</definedName>
    <definedName name="_________TT41">[10]RELATÓRIO!$D$235</definedName>
    <definedName name="_________TT42">[10]RELATÓRIO!$D$240</definedName>
    <definedName name="_________TT43">[10]RELATÓRIO!$D$245</definedName>
    <definedName name="_________TT44">[10]RELATÓRIO!$D$250</definedName>
    <definedName name="_________TT45">[10]RELATÓRIO!$D$255</definedName>
    <definedName name="_________TT46">[10]RELATÓRIO!$D$260</definedName>
    <definedName name="_________TT47">[10]RELATÓRIO!$D$265</definedName>
    <definedName name="_________TT48">[10]RELATÓRIO!$D$270</definedName>
    <definedName name="_________TT49">[10]RELATÓRIO!$D$275</definedName>
    <definedName name="_________TT50">[10]RELATÓRIO!$D$280</definedName>
    <definedName name="_________TT51">[10]RELATÓRIO!$D$285</definedName>
    <definedName name="_________TT56">[10]RELATÓRIO!$D$310</definedName>
    <definedName name="_________TT57">[10]RELATÓRIO!$D$315</definedName>
    <definedName name="_________TT58">[10]RELATÓRIO!$D$320</definedName>
    <definedName name="_________TT59">[10]RELATÓRIO!$D$325</definedName>
    <definedName name="_________TT62">[10]RELATÓRIO!$D$339</definedName>
    <definedName name="_________TT63">[10]RELATÓRIO!$D$344</definedName>
    <definedName name="_________TT64">[10]RELATÓRIO!$D$349</definedName>
    <definedName name="_________TT65">[10]RELATÓRIO!$D$354</definedName>
    <definedName name="_________TT66">[10]RELATÓRIO!$D$359</definedName>
    <definedName name="_________TT67">[10]RELATÓRIO!$D$365</definedName>
    <definedName name="_________TT68">[10]RELATÓRIO!$D$370</definedName>
    <definedName name="_________TT7">'[9]Rel-15ª med.'!$D$44</definedName>
    <definedName name="_________TT72">[10]RELATÓRIO!$D$390</definedName>
    <definedName name="_________TT73">[10]RELATÓRIO!$D$395</definedName>
    <definedName name="_________TT8">[10]RELATÓRIO!$D$53</definedName>
    <definedName name="_________TT80">[10]RELATÓRIO!$D$430</definedName>
    <definedName name="_________TT81">[10]RELATÓRIO!$D$434</definedName>
    <definedName name="_________TT82">[10]RELATÓRIO!$D$439</definedName>
    <definedName name="_________TT83">[10]RELATÓRIO!$D$444</definedName>
    <definedName name="_________TT84">[10]RELATÓRIO!$D$449</definedName>
    <definedName name="_________TT85">[10]RELATÓRIO!$D$454</definedName>
    <definedName name="_________TT86">[10]RELATÓRIO!$D$459</definedName>
    <definedName name="_________TT87">[10]RELATÓRIO!$D$464</definedName>
    <definedName name="_________TT88">[10]RELATÓRIO!$D$469</definedName>
    <definedName name="_________TT89">[10]RELATÓRIO!$D$474</definedName>
    <definedName name="_________TT9">[10]RELATÓRIO!$D$58</definedName>
    <definedName name="_________TT90">[10]RELATÓRIO!$D$479</definedName>
    <definedName name="_________TT91">[10]RELATÓRIO!$D$484</definedName>
    <definedName name="_________TT92">[10]RELATÓRIO!$D$490</definedName>
    <definedName name="_________TT93">[10]RELATÓRIO!$D$495</definedName>
    <definedName name="_________TT98">[10]RELATÓRIO!$D$520</definedName>
    <definedName name="_________TT99">[10]RELATÓRIO!$D$525</definedName>
    <definedName name="________b1" localSheetId="5" hidden="1">{#N/A,#N/A,FALSE,"MO (2)"}</definedName>
    <definedName name="________b1" hidden="1">{#N/A,#N/A,FALSE,"MO (2)"}</definedName>
    <definedName name="________cab1" localSheetId="5">#REF!</definedName>
    <definedName name="________cab1">#REF!</definedName>
    <definedName name="________Ext2" localSheetId="5">'[12]P A T O 99 B'!#REF!</definedName>
    <definedName name="________Ext2">'[12]P A T O 99 B'!#REF!</definedName>
    <definedName name="________JAZ11" localSheetId="5">#REF!</definedName>
    <definedName name="________JAZ11">#REF!</definedName>
    <definedName name="________JAZ2" localSheetId="5">#REF!</definedName>
    <definedName name="________JAZ2">#REF!</definedName>
    <definedName name="________JAZ22" localSheetId="5">#REF!</definedName>
    <definedName name="________JAZ22">#REF!</definedName>
    <definedName name="________JAZ3">#REF!</definedName>
    <definedName name="________JAZ33">#REF!</definedName>
    <definedName name="________mem2">'[4]Mat Asf'!$H$37</definedName>
    <definedName name="________oac2">'[13]RESUMO-Medição'!$P$113</definedName>
    <definedName name="________OUT98" localSheetId="5" hidden="1">{#N/A,#N/A,TRUE,"Serviços"}</definedName>
    <definedName name="________OUT98" localSheetId="3" hidden="1">{#N/A,#N/A,TRUE,"Serviços"}</definedName>
    <definedName name="________OUT98" hidden="1">{#N/A,#N/A,TRUE,"Serviços"}</definedName>
    <definedName name="________PL1" localSheetId="5">#REF!</definedName>
    <definedName name="________PL1">#REF!</definedName>
    <definedName name="________r" localSheetId="5">#REF!</definedName>
    <definedName name="________r">#REF!</definedName>
    <definedName name="________Rbv1">'[3]Página 16'!$C$3:$C$7</definedName>
    <definedName name="________reg1">[7]DADOS!$B$4</definedName>
    <definedName name="________reg3">[8]eq!$A$2:$D$42</definedName>
    <definedName name="________reg5">[8]mo!$A$2:$C$10</definedName>
    <definedName name="________reg7">[7]mat!$A$2:$C$33</definedName>
    <definedName name="________RET1" localSheetId="5">#REF!</definedName>
    <definedName name="________RET1">#REF!</definedName>
    <definedName name="________TT1">'[9]Rel-15ª med.'!$D$18</definedName>
    <definedName name="________TT10">[10]RELATÓRIO!$D$64</definedName>
    <definedName name="________TT100">[10]RELATÓRIO!$D$530</definedName>
    <definedName name="________TT101">[10]RELATÓRIO!$D$535</definedName>
    <definedName name="________TT102" localSheetId="5">'[6]Relatório-1ª med.'!#REF!</definedName>
    <definedName name="________TT102">'[6]Relatório-1ª med.'!#REF!</definedName>
    <definedName name="________TT103">[10]RELATÓRIO!$D$545</definedName>
    <definedName name="________TT104">[10]RELATÓRIO!$D$550</definedName>
    <definedName name="________TT105">[10]RELATÓRIO!$D$555</definedName>
    <definedName name="________TT106">[10]RELATÓRIO!$D$560</definedName>
    <definedName name="________TT107" localSheetId="5">'[6]Relatório-1ª med.'!#REF!</definedName>
    <definedName name="________TT107">'[6]Relatório-1ª med.'!#REF!</definedName>
    <definedName name="________TT108">[10]RELATÓRIO!$D$572</definedName>
    <definedName name="________TT109">[10]RELATÓRIO!$D$577</definedName>
    <definedName name="________TT11">[10]RELATÓRIO!$D$69</definedName>
    <definedName name="________TT110">[10]RELATÓRIO!$D$582</definedName>
    <definedName name="________TT111">[10]RELATÓRIO!$D$587</definedName>
    <definedName name="________TT112">[10]RELATÓRIO!$D$592</definedName>
    <definedName name="________TT113">[10]RELATÓRIO!$D$597</definedName>
    <definedName name="________TT114">[10]RELATÓRIO!$D$602</definedName>
    <definedName name="________TT115">[10]RELATÓRIO!$D$607</definedName>
    <definedName name="________TT116">[10]RELATÓRIO!$D$612</definedName>
    <definedName name="________TT117">[10]RELATÓRIO!$D$616</definedName>
    <definedName name="________TT118">[10]RELATÓRIO!$D$621</definedName>
    <definedName name="________TT119">[10]RELATÓRIO!$D$626</definedName>
    <definedName name="________TT12">[10]RELATÓRIO!$D$74</definedName>
    <definedName name="________TT120">[10]RELATÓRIO!$D$631</definedName>
    <definedName name="________TT121" localSheetId="5">'[6]Relatório-1ª med.'!#REF!</definedName>
    <definedName name="________TT121">'[6]Relatório-1ª med.'!#REF!</definedName>
    <definedName name="________TT122">[10]RELATÓRIO!$D$641</definedName>
    <definedName name="________TT123" localSheetId="5">'[6]Relatório-1ª med.'!#REF!</definedName>
    <definedName name="________TT123">'[6]Relatório-1ª med.'!#REF!</definedName>
    <definedName name="________TT124">[10]RELATÓRIO!$D$652</definedName>
    <definedName name="________TT125">[10]RELATÓRIO!$D$657</definedName>
    <definedName name="________TT126">[10]RELATÓRIO!$D$662</definedName>
    <definedName name="________TT127">[10]RELATÓRIO!$D$667</definedName>
    <definedName name="________TT128">[10]RELATÓRIO!$D$672</definedName>
    <definedName name="________TT129">[10]RELATÓRIO!$D$677</definedName>
    <definedName name="________TT13">[10]RELATÓRIO!$D$79</definedName>
    <definedName name="________TT130">[10]RELATÓRIO!$D$682</definedName>
    <definedName name="________TT131">[10]RELATÓRIO!$D$687</definedName>
    <definedName name="________TT132">[10]RELATÓRIO!$D$692</definedName>
    <definedName name="________TT133">[10]RELATÓRIO!$D$697</definedName>
    <definedName name="________TT134">[10]RELATÓRIO!$D$702</definedName>
    <definedName name="________TT135">[10]RELATÓRIO!$D$707</definedName>
    <definedName name="________TT136">[10]RELATÓRIO!$D$712</definedName>
    <definedName name="________TT137">[10]RELATÓRIO!$D$716</definedName>
    <definedName name="________TT138">[10]RELATÓRIO!$D$721</definedName>
    <definedName name="________TT139">[10]RELATÓRIO!$D$726</definedName>
    <definedName name="________TT14">[10]RELATÓRIO!$D$84</definedName>
    <definedName name="________TT140">[10]RELATÓRIO!$D$731</definedName>
    <definedName name="________TT141">[10]RELATÓRIO!$D$736</definedName>
    <definedName name="________TT142">[10]RELATÓRIO!$D$741</definedName>
    <definedName name="________TT15">[10]RELATÓRIO!$D$89</definedName>
    <definedName name="________TT16">[10]RELATÓRIO!$D$93</definedName>
    <definedName name="________TT17">[10]RELATÓRIO!$D$98</definedName>
    <definedName name="________TT18">[14]RELATÓRIO!$D$103</definedName>
    <definedName name="________TT19" localSheetId="5">'[6]Relatório-1ª med.'!#REF!</definedName>
    <definedName name="________TT19">'[6]Relatório-1ª med.'!#REF!</definedName>
    <definedName name="________TT20" localSheetId="5">'[6]Relatório-1ª med.'!#REF!</definedName>
    <definedName name="________TT20">'[6]Relatório-1ª med.'!#REF!</definedName>
    <definedName name="________TT21" localSheetId="5">[11]RELATÓRIO!#REF!</definedName>
    <definedName name="________TT21">[11]RELATÓRIO!#REF!</definedName>
    <definedName name="________TT22" localSheetId="5">[11]RELATÓRIO!#REF!</definedName>
    <definedName name="________TT22">[11]RELATÓRIO!#REF!</definedName>
    <definedName name="________tt23">'[9]Rel-15ª med.'!$D$80</definedName>
    <definedName name="________TT24">'[9]Rel-15ª med.'!$D$85</definedName>
    <definedName name="________TT25">[10]RELATÓRIO!$D$139</definedName>
    <definedName name="________TT26" localSheetId="5">'[6]Relatório-1ª med.'!#REF!</definedName>
    <definedName name="________TT26">'[6]Relatório-1ª med.'!#REF!</definedName>
    <definedName name="________TT27" localSheetId="5">'[6]Relatório-1ª med.'!#REF!</definedName>
    <definedName name="________TT27">'[6]Relatório-1ª med.'!#REF!</definedName>
    <definedName name="________TT28" localSheetId="5">'[6]Relatório-1ª med.'!#REF!</definedName>
    <definedName name="________TT28">'[6]Relatório-1ª med.'!#REF!</definedName>
    <definedName name="________tt288">[10]RELATÓRIO!$D$159</definedName>
    <definedName name="________TT29">'[9]Rel-15ª med.'!$D$100</definedName>
    <definedName name="________TT3">'[9]Rel-15ª med.'!$D$29</definedName>
    <definedName name="________TT30" localSheetId="5">'[6]Relatório-1ª med.'!#REF!</definedName>
    <definedName name="________TT30">'[6]Relatório-1ª med.'!#REF!</definedName>
    <definedName name="________tt300">[10]RELATÓRIO!$D$174</definedName>
    <definedName name="________TT31" localSheetId="5">'[6]Relatório-1ª med.'!#REF!</definedName>
    <definedName name="________TT31">'[6]Relatório-1ª med.'!#REF!</definedName>
    <definedName name="________TT32" localSheetId="5">'[6]Relatório-1ª med.'!#REF!</definedName>
    <definedName name="________TT32">'[6]Relatório-1ª med.'!#REF!</definedName>
    <definedName name="________tt322">[10]RELATÓRIO!$D$189</definedName>
    <definedName name="________TT33" localSheetId="5">'[6]Relatório-1ª med.'!#REF!</definedName>
    <definedName name="________TT33">'[6]Relatório-1ª med.'!#REF!</definedName>
    <definedName name="________TT34" localSheetId="5">'[6]Relatório-1ª med.'!#REF!</definedName>
    <definedName name="________TT34">'[6]Relatório-1ª med.'!#REF!</definedName>
    <definedName name="________TT35">[10]RELATÓRIO!$D$205</definedName>
    <definedName name="________TT36" localSheetId="5">'[6]Relatório-1ª med.'!#REF!</definedName>
    <definedName name="________TT36">'[6]Relatório-1ª med.'!#REF!</definedName>
    <definedName name="________TT37" localSheetId="5">'[6]Relatório-1ª med.'!#REF!</definedName>
    <definedName name="________TT37">'[6]Relatório-1ª med.'!#REF!</definedName>
    <definedName name="________TT38" localSheetId="5">'[6]Relatório-1ª med.'!#REF!</definedName>
    <definedName name="________TT38">'[6]Relatório-1ª med.'!#REF!</definedName>
    <definedName name="________TT39" localSheetId="5">'[6]Relatório-1ª med.'!#REF!</definedName>
    <definedName name="________TT39">'[6]Relatório-1ª med.'!#REF!</definedName>
    <definedName name="________TT40">'[6]Relatório-1ª med.'!#REF!</definedName>
    <definedName name="________TT41">[10]RELATÓRIO!$D$235</definedName>
    <definedName name="________TT42">[10]RELATÓRIO!$D$240</definedName>
    <definedName name="________TT43">[10]RELATÓRIO!$D$245</definedName>
    <definedName name="________TT44">[10]RELATÓRIO!$D$250</definedName>
    <definedName name="________TT45">[10]RELATÓRIO!$D$255</definedName>
    <definedName name="________TT46">[10]RELATÓRIO!$D$260</definedName>
    <definedName name="________TT47">[10]RELATÓRIO!$D$265</definedName>
    <definedName name="________TT48">[10]RELATÓRIO!$D$270</definedName>
    <definedName name="________TT49">[10]RELATÓRIO!$D$275</definedName>
    <definedName name="________TT5" localSheetId="5">'[6]Relatório-1ª med.'!#REF!</definedName>
    <definedName name="________TT5">'[6]Relatório-1ª med.'!#REF!</definedName>
    <definedName name="________TT50">[10]RELATÓRIO!$D$280</definedName>
    <definedName name="________TT51">[10]RELATÓRIO!$D$285</definedName>
    <definedName name="________TT52" localSheetId="5">'[6]Relatório-1ª med.'!#REF!</definedName>
    <definedName name="________TT52">'[6]Relatório-1ª med.'!#REF!</definedName>
    <definedName name="________TT53" localSheetId="5">'[6]Relatório-1ª med.'!#REF!</definedName>
    <definedName name="________TT53">'[6]Relatório-1ª med.'!#REF!</definedName>
    <definedName name="________TT54" localSheetId="5">'[6]Relatório-1ª med.'!#REF!</definedName>
    <definedName name="________TT54">'[6]Relatório-1ª med.'!#REF!</definedName>
    <definedName name="________TT55" localSheetId="5">'[6]Relatório-1ª med.'!#REF!</definedName>
    <definedName name="________TT55">'[6]Relatório-1ª med.'!#REF!</definedName>
    <definedName name="________TT56">[10]RELATÓRIO!$D$310</definedName>
    <definedName name="________TT57">[10]RELATÓRIO!$D$315</definedName>
    <definedName name="________TT58">[10]RELATÓRIO!$D$320</definedName>
    <definedName name="________TT59">[10]RELATÓRIO!$D$325</definedName>
    <definedName name="________TT6" localSheetId="5">'[6]Relatório-1ª med.'!#REF!</definedName>
    <definedName name="________TT6">'[6]Relatório-1ª med.'!#REF!</definedName>
    <definedName name="________TT60" localSheetId="5">'[6]Relatório-1ª med.'!#REF!</definedName>
    <definedName name="________TT60">'[6]Relatório-1ª med.'!#REF!</definedName>
    <definedName name="________TT61" localSheetId="5">'[6]Relatório-1ª med.'!#REF!</definedName>
    <definedName name="________TT61">'[6]Relatório-1ª med.'!#REF!</definedName>
    <definedName name="________TT62">[10]RELATÓRIO!$D$339</definedName>
    <definedName name="________TT63">[10]RELATÓRIO!$D$344</definedName>
    <definedName name="________TT64">[10]RELATÓRIO!$D$349</definedName>
    <definedName name="________TT65">[10]RELATÓRIO!$D$354</definedName>
    <definedName name="________TT66">[10]RELATÓRIO!$D$359</definedName>
    <definedName name="________TT67">[10]RELATÓRIO!$D$365</definedName>
    <definedName name="________TT68">[10]RELATÓRIO!$D$370</definedName>
    <definedName name="________TT69" localSheetId="5">'[6]Relatório-1ª med.'!#REF!</definedName>
    <definedName name="________TT69">'[6]Relatório-1ª med.'!#REF!</definedName>
    <definedName name="________TT7" localSheetId="5">'[6]Relatório-1ª med.'!#REF!</definedName>
    <definedName name="________TT7">'[6]Relatório-1ª med.'!#REF!</definedName>
    <definedName name="________TT70" localSheetId="5">'[6]Relatório-1ª med.'!#REF!</definedName>
    <definedName name="________TT70">'[6]Relatório-1ª med.'!#REF!</definedName>
    <definedName name="________TT71" localSheetId="5">'[6]Relatório-1ª med.'!#REF!</definedName>
    <definedName name="________TT71">'[6]Relatório-1ª med.'!#REF!</definedName>
    <definedName name="________TT72">[10]RELATÓRIO!$D$390</definedName>
    <definedName name="________TT73">[10]RELATÓRIO!$D$395</definedName>
    <definedName name="________TT74" localSheetId="5">'[6]Relatório-1ª med.'!#REF!</definedName>
    <definedName name="________TT74">'[6]Relatório-1ª med.'!#REF!</definedName>
    <definedName name="________TT75" localSheetId="5">'[6]Relatório-1ª med.'!#REF!</definedName>
    <definedName name="________TT75">'[6]Relatório-1ª med.'!#REF!</definedName>
    <definedName name="________TT76" localSheetId="5">'[6]Relatório-1ª med.'!#REF!</definedName>
    <definedName name="________TT76">'[6]Relatório-1ª med.'!#REF!</definedName>
    <definedName name="________TT77" localSheetId="5">'[6]Relatório-1ª med.'!#REF!</definedName>
    <definedName name="________TT77">'[6]Relatório-1ª med.'!#REF!</definedName>
    <definedName name="________TT78">'[6]Relatório-1ª med.'!#REF!</definedName>
    <definedName name="________TT79">'[6]Relatório-1ª med.'!#REF!</definedName>
    <definedName name="________TT8">[10]RELATÓRIO!$D$53</definedName>
    <definedName name="________TT80">[10]RELATÓRIO!$D$430</definedName>
    <definedName name="________TT81">[10]RELATÓRIO!$D$434</definedName>
    <definedName name="________TT82">[10]RELATÓRIO!$D$439</definedName>
    <definedName name="________TT83">[10]RELATÓRIO!$D$444</definedName>
    <definedName name="________TT84">[10]RELATÓRIO!$D$449</definedName>
    <definedName name="________TT85">[10]RELATÓRIO!$D$454</definedName>
    <definedName name="________TT86">[10]RELATÓRIO!$D$459</definedName>
    <definedName name="________TT87">[10]RELATÓRIO!$D$464</definedName>
    <definedName name="________TT88">[10]RELATÓRIO!$D$469</definedName>
    <definedName name="________TT89">[10]RELATÓRIO!$D$474</definedName>
    <definedName name="________TT9">[10]RELATÓRIO!$D$58</definedName>
    <definedName name="________TT90">[10]RELATÓRIO!$D$479</definedName>
    <definedName name="________TT91">[10]RELATÓRIO!$D$484</definedName>
    <definedName name="________TT92">[10]RELATÓRIO!$D$490</definedName>
    <definedName name="________TT93">[10]RELATÓRIO!$D$495</definedName>
    <definedName name="________TT94" localSheetId="5">'[6]Relatório-1ª med.'!#REF!</definedName>
    <definedName name="________TT94">'[6]Relatório-1ª med.'!#REF!</definedName>
    <definedName name="________TT95" localSheetId="5">'[6]Relatório-1ª med.'!#REF!</definedName>
    <definedName name="________TT95">'[6]Relatório-1ª med.'!#REF!</definedName>
    <definedName name="________TT97" localSheetId="5">'[6]Relatório-1ª med.'!#REF!</definedName>
    <definedName name="________TT97">'[6]Relatório-1ª med.'!#REF!</definedName>
    <definedName name="________TT98">[10]RELATÓRIO!$D$520</definedName>
    <definedName name="________TT99">[10]RELATÓRIO!$D$525</definedName>
    <definedName name="_______cab1" localSheetId="5">#REF!</definedName>
    <definedName name="_______cab1">#REF!</definedName>
    <definedName name="_______emp2" localSheetId="5">#REF!</definedName>
    <definedName name="_______emp2">#REF!</definedName>
    <definedName name="_______ind100" localSheetId="5">#REF!</definedName>
    <definedName name="_______ind100">#REF!</definedName>
    <definedName name="_______JAZ1" localSheetId="5">#REF!</definedName>
    <definedName name="_______JAZ1">#REF!</definedName>
    <definedName name="_______JAZ11" localSheetId="5">#REF!</definedName>
    <definedName name="_______JAZ11">#REF!</definedName>
    <definedName name="_______JAZ2" localSheetId="5">#REF!</definedName>
    <definedName name="_______JAZ2">#REF!</definedName>
    <definedName name="_______JAZ22" localSheetId="5">#REF!</definedName>
    <definedName name="_______JAZ22">#REF!</definedName>
    <definedName name="_______JAZ3" localSheetId="5">#REF!</definedName>
    <definedName name="_______JAZ3">#REF!</definedName>
    <definedName name="_______JAZ33" localSheetId="5">#REF!</definedName>
    <definedName name="_______JAZ33">#REF!</definedName>
    <definedName name="_______KM406407">#REF!</definedName>
    <definedName name="_______mem2">#REF!</definedName>
    <definedName name="_______oac2">#REF!</definedName>
    <definedName name="_______OUT98" localSheetId="5" hidden="1">{#N/A,#N/A,TRUE,"Serviços"}</definedName>
    <definedName name="_______OUT98" localSheetId="3" hidden="1">{#N/A,#N/A,TRUE,"Serviços"}</definedName>
    <definedName name="_______OUT98" hidden="1">{#N/A,#N/A,TRUE,"Serviços"}</definedName>
    <definedName name="_______PL1" localSheetId="5">#REF!</definedName>
    <definedName name="_______PL1">#REF!</definedName>
    <definedName name="_______r" localSheetId="5">#REF!</definedName>
    <definedName name="_______r">#REF!</definedName>
    <definedName name="_______Rbv1">'[3]Página 16'!$C$3:$C$7</definedName>
    <definedName name="_______reg1">[7]DADOS!$B$4</definedName>
    <definedName name="_______reg3">[8]eq!$A$2:$D$42</definedName>
    <definedName name="_______reg5">[8]mo!$A$2:$C$10</definedName>
    <definedName name="_______reg7">[7]mat!$A$2:$C$33</definedName>
    <definedName name="_______RET1" localSheetId="5">#REF!</definedName>
    <definedName name="_______RET1">#REF!</definedName>
    <definedName name="_______tsd4" localSheetId="5">#REF!</definedName>
    <definedName name="_______tsd4">#REF!</definedName>
    <definedName name="_______TT1">[14]RELATÓRIO!$D$18</definedName>
    <definedName name="_______TT10">[14]RELATÓRIO!$D$64</definedName>
    <definedName name="_______TT100">[14]RELATÓRIO!$D$530</definedName>
    <definedName name="_______TT101">[14]RELATÓRIO!$D$535</definedName>
    <definedName name="_______TT102" localSheetId="5">'[6]Relatório-1ª med.'!#REF!</definedName>
    <definedName name="_______TT102">'[6]Relatório-1ª med.'!#REF!</definedName>
    <definedName name="_______TT103">[14]RELATÓRIO!$D$545</definedName>
    <definedName name="_______TT104">[14]RELATÓRIO!$D$550</definedName>
    <definedName name="_______TT105">[14]RELATÓRIO!$D$555</definedName>
    <definedName name="_______TT106">[14]RELATÓRIO!$D$560</definedName>
    <definedName name="_______TT107" localSheetId="5">'[6]Relatório-1ª med.'!#REF!</definedName>
    <definedName name="_______TT107">'[6]Relatório-1ª med.'!#REF!</definedName>
    <definedName name="_______TT108">[14]RELATÓRIO!$D$572</definedName>
    <definedName name="_______TT109">[14]RELATÓRIO!$D$577</definedName>
    <definedName name="_______TT11">[14]RELATÓRIO!$D$69</definedName>
    <definedName name="_______TT110">[14]RELATÓRIO!$D$582</definedName>
    <definedName name="_______TT111">[14]RELATÓRIO!$D$587</definedName>
    <definedName name="_______TT112">[14]RELATÓRIO!$D$592</definedName>
    <definedName name="_______TT113">[14]RELATÓRIO!$D$597</definedName>
    <definedName name="_______TT114">[14]RELATÓRIO!$D$602</definedName>
    <definedName name="_______TT115">[14]RELATÓRIO!$D$607</definedName>
    <definedName name="_______TT116">[14]RELATÓRIO!$D$612</definedName>
    <definedName name="_______TT117">[14]RELATÓRIO!$D$616</definedName>
    <definedName name="_______TT118">[14]RELATÓRIO!$D$621</definedName>
    <definedName name="_______TT119">[14]RELATÓRIO!$D$626</definedName>
    <definedName name="_______TT12">[14]RELATÓRIO!$D$74</definedName>
    <definedName name="_______TT120">[14]RELATÓRIO!$D$631</definedName>
    <definedName name="_______TT121" localSheetId="5">'[6]Relatório-1ª med.'!#REF!</definedName>
    <definedName name="_______TT121">'[6]Relatório-1ª med.'!#REF!</definedName>
    <definedName name="_______TT122">[14]RELATÓRIO!$D$641</definedName>
    <definedName name="_______TT123" localSheetId="5">'[6]Relatório-1ª med.'!#REF!</definedName>
    <definedName name="_______TT123">'[6]Relatório-1ª med.'!#REF!</definedName>
    <definedName name="_______TT124">[14]RELATÓRIO!$D$652</definedName>
    <definedName name="_______TT125">[14]RELATÓRIO!$D$657</definedName>
    <definedName name="_______TT126">[14]RELATÓRIO!$D$662</definedName>
    <definedName name="_______TT127">[14]RELATÓRIO!$D$667</definedName>
    <definedName name="_______TT128">[14]RELATÓRIO!$D$672</definedName>
    <definedName name="_______TT129">[14]RELATÓRIO!$D$677</definedName>
    <definedName name="_______TT13">[14]RELATÓRIO!$D$79</definedName>
    <definedName name="_______TT130">[14]RELATÓRIO!$D$682</definedName>
    <definedName name="_______TT131">[14]RELATÓRIO!$D$687</definedName>
    <definedName name="_______TT132">[14]RELATÓRIO!$D$692</definedName>
    <definedName name="_______TT133">[14]RELATÓRIO!$D$697</definedName>
    <definedName name="_______TT134">[14]RELATÓRIO!$D$702</definedName>
    <definedName name="_______TT135">[14]RELATÓRIO!$D$707</definedName>
    <definedName name="_______TT136">[14]RELATÓRIO!$D$712</definedName>
    <definedName name="_______TT137">[14]RELATÓRIO!$D$716</definedName>
    <definedName name="_______TT138">[14]RELATÓRIO!$D$721</definedName>
    <definedName name="_______TT139">[14]RELATÓRIO!$D$726</definedName>
    <definedName name="_______TT14">[14]RELATÓRIO!$D$84</definedName>
    <definedName name="_______TT140">[14]RELATÓRIO!$D$731</definedName>
    <definedName name="_______TT141">[14]RELATÓRIO!$D$736</definedName>
    <definedName name="_______TT142">[14]RELATÓRIO!$D$741</definedName>
    <definedName name="_______TT15">[14]RELATÓRIO!$D$89</definedName>
    <definedName name="_______TT16">[14]RELATÓRIO!$D$93</definedName>
    <definedName name="_______TT17">[14]RELATÓRIO!$D$98</definedName>
    <definedName name="_______TT18">[14]RELATÓRIO!$D$103</definedName>
    <definedName name="_______TT19" localSheetId="5">'[6]Relatório-1ª med.'!#REF!</definedName>
    <definedName name="_______TT19">'[6]Relatório-1ª med.'!#REF!</definedName>
    <definedName name="_______TT2">[14]RELATÓRIO!$D$23</definedName>
    <definedName name="_______TT20" localSheetId="5">'[6]Relatório-1ª med.'!#REF!</definedName>
    <definedName name="_______TT20">'[6]Relatório-1ª med.'!#REF!</definedName>
    <definedName name="_______TT21" localSheetId="5">[11]RELATÓRIO!#REF!</definedName>
    <definedName name="_______TT21">[11]RELATÓRIO!#REF!</definedName>
    <definedName name="_______TT22" localSheetId="5">[11]RELATÓRIO!#REF!</definedName>
    <definedName name="_______TT22">[11]RELATÓRIO!#REF!</definedName>
    <definedName name="_______tt23">[14]RELATÓRIO!$D$129</definedName>
    <definedName name="_______TT24">[14]RELATÓRIO!$D$134</definedName>
    <definedName name="_______TT25">[14]RELATÓRIO!$D$139</definedName>
    <definedName name="_______TT26" localSheetId="5">'[6]Relatório-1ª med.'!#REF!</definedName>
    <definedName name="_______TT26">'[6]Relatório-1ª med.'!#REF!</definedName>
    <definedName name="_______TT27" localSheetId="5">'[6]Relatório-1ª med.'!#REF!</definedName>
    <definedName name="_______TT27">'[6]Relatório-1ª med.'!#REF!</definedName>
    <definedName name="_______TT28" localSheetId="5">'[6]Relatório-1ª med.'!#REF!</definedName>
    <definedName name="_______TT28">'[6]Relatório-1ª med.'!#REF!</definedName>
    <definedName name="_______tt288">[14]RELATÓRIO!$D$159</definedName>
    <definedName name="_______TT29">[14]RELATÓRIO!$D$164</definedName>
    <definedName name="_______TT3">[14]RELATÓRIO!$D$28</definedName>
    <definedName name="_______TT30" localSheetId="5">'[6]Relatório-1ª med.'!#REF!</definedName>
    <definedName name="_______TT30">'[6]Relatório-1ª med.'!#REF!</definedName>
    <definedName name="_______tt300">[14]RELATÓRIO!$D$174</definedName>
    <definedName name="_______TT31" localSheetId="5">'[6]Relatório-1ª med.'!#REF!</definedName>
    <definedName name="_______TT31">'[6]Relatório-1ª med.'!#REF!</definedName>
    <definedName name="_______TT32" localSheetId="5">'[6]Relatório-1ª med.'!#REF!</definedName>
    <definedName name="_______TT32">'[6]Relatório-1ª med.'!#REF!</definedName>
    <definedName name="_______tt322">[14]RELATÓRIO!$D$189</definedName>
    <definedName name="_______TT33" localSheetId="5">'[6]Relatório-1ª med.'!#REF!</definedName>
    <definedName name="_______TT33">'[6]Relatório-1ª med.'!#REF!</definedName>
    <definedName name="_______TT34" localSheetId="5">'[6]Relatório-1ª med.'!#REF!</definedName>
    <definedName name="_______TT34">'[6]Relatório-1ª med.'!#REF!</definedName>
    <definedName name="_______TT35">[14]RELATÓRIO!$D$205</definedName>
    <definedName name="_______TT36" localSheetId="5">'[6]Relatório-1ª med.'!#REF!</definedName>
    <definedName name="_______TT36">'[6]Relatório-1ª med.'!#REF!</definedName>
    <definedName name="_______TT37" localSheetId="5">'[6]Relatório-1ª med.'!#REF!</definedName>
    <definedName name="_______TT37">'[6]Relatório-1ª med.'!#REF!</definedName>
    <definedName name="_______TT38" localSheetId="5">'[6]Relatório-1ª med.'!#REF!</definedName>
    <definedName name="_______TT38">'[6]Relatório-1ª med.'!#REF!</definedName>
    <definedName name="_______TT39" localSheetId="5">'[6]Relatório-1ª med.'!#REF!</definedName>
    <definedName name="_______TT39">'[6]Relatório-1ª med.'!#REF!</definedName>
    <definedName name="_______TT4">[14]RELATÓRIO!$D$33</definedName>
    <definedName name="_______TT40" localSheetId="5">'[6]Relatório-1ª med.'!#REF!</definedName>
    <definedName name="_______TT40">'[6]Relatório-1ª med.'!#REF!</definedName>
    <definedName name="_______TT41">[14]RELATÓRIO!$D$235</definedName>
    <definedName name="_______TT42">[14]RELATÓRIO!$D$240</definedName>
    <definedName name="_______TT43">[14]RELATÓRIO!$D$245</definedName>
    <definedName name="_______TT44">[14]RELATÓRIO!$D$250</definedName>
    <definedName name="_______TT45">[14]RELATÓRIO!$D$255</definedName>
    <definedName name="_______TT46">[14]RELATÓRIO!$D$260</definedName>
    <definedName name="_______TT47">[14]RELATÓRIO!$D$265</definedName>
    <definedName name="_______TT48">[14]RELATÓRIO!$D$270</definedName>
    <definedName name="_______TT49">[14]RELATÓRIO!$D$275</definedName>
    <definedName name="_______TT5" localSheetId="5">'[6]Relatório-1ª med.'!#REF!</definedName>
    <definedName name="_______TT5">'[6]Relatório-1ª med.'!#REF!</definedName>
    <definedName name="_______TT50">[14]RELATÓRIO!$D$280</definedName>
    <definedName name="_______TT51">[14]RELATÓRIO!$D$285</definedName>
    <definedName name="_______TT52" localSheetId="5">'[6]Relatório-1ª med.'!#REF!</definedName>
    <definedName name="_______TT52">'[6]Relatório-1ª med.'!#REF!</definedName>
    <definedName name="_______TT53" localSheetId="5">'[6]Relatório-1ª med.'!#REF!</definedName>
    <definedName name="_______TT53">'[6]Relatório-1ª med.'!#REF!</definedName>
    <definedName name="_______TT54" localSheetId="5">'[6]Relatório-1ª med.'!#REF!</definedName>
    <definedName name="_______TT54">'[6]Relatório-1ª med.'!#REF!</definedName>
    <definedName name="_______TT55" localSheetId="5">'[6]Relatório-1ª med.'!#REF!</definedName>
    <definedName name="_______TT55">'[6]Relatório-1ª med.'!#REF!</definedName>
    <definedName name="_______TT56">[14]RELATÓRIO!$D$310</definedName>
    <definedName name="_______TT57">[14]RELATÓRIO!$D$315</definedName>
    <definedName name="_______TT58">[14]RELATÓRIO!$D$320</definedName>
    <definedName name="_______TT59">[14]RELATÓRIO!$D$325</definedName>
    <definedName name="_______TT6" localSheetId="5">'[6]Relatório-1ª med.'!#REF!</definedName>
    <definedName name="_______TT6">'[6]Relatório-1ª med.'!#REF!</definedName>
    <definedName name="_______TT60" localSheetId="5">'[6]Relatório-1ª med.'!#REF!</definedName>
    <definedName name="_______TT60">'[6]Relatório-1ª med.'!#REF!</definedName>
    <definedName name="_______TT61" localSheetId="5">'[6]Relatório-1ª med.'!#REF!</definedName>
    <definedName name="_______TT61">'[6]Relatório-1ª med.'!#REF!</definedName>
    <definedName name="_______TT62">[14]RELATÓRIO!$D$339</definedName>
    <definedName name="_______TT63">[14]RELATÓRIO!$D$344</definedName>
    <definedName name="_______TT64">[14]RELATÓRIO!$D$349</definedName>
    <definedName name="_______TT65">[14]RELATÓRIO!$D$354</definedName>
    <definedName name="_______TT66">[14]RELATÓRIO!$D$359</definedName>
    <definedName name="_______TT67">[14]RELATÓRIO!$D$365</definedName>
    <definedName name="_______TT68">[14]RELATÓRIO!$D$370</definedName>
    <definedName name="_______TT69" localSheetId="5">'[6]Relatório-1ª med.'!#REF!</definedName>
    <definedName name="_______TT69">'[6]Relatório-1ª med.'!#REF!</definedName>
    <definedName name="_______TT7" localSheetId="5">'[6]Relatório-1ª med.'!#REF!</definedName>
    <definedName name="_______TT7">'[6]Relatório-1ª med.'!#REF!</definedName>
    <definedName name="_______TT70" localSheetId="5">'[6]Relatório-1ª med.'!#REF!</definedName>
    <definedName name="_______TT70">'[6]Relatório-1ª med.'!#REF!</definedName>
    <definedName name="_______TT71" localSheetId="5">'[6]Relatório-1ª med.'!#REF!</definedName>
    <definedName name="_______TT71">'[6]Relatório-1ª med.'!#REF!</definedName>
    <definedName name="_______TT72">[14]RELATÓRIO!$D$390</definedName>
    <definedName name="_______TT73">[14]RELATÓRIO!$D$395</definedName>
    <definedName name="_______TT74" localSheetId="5">'[6]Relatório-1ª med.'!#REF!</definedName>
    <definedName name="_______TT74">'[6]Relatório-1ª med.'!#REF!</definedName>
    <definedName name="_______TT75" localSheetId="5">'[6]Relatório-1ª med.'!#REF!</definedName>
    <definedName name="_______TT75">'[6]Relatório-1ª med.'!#REF!</definedName>
    <definedName name="_______TT76" localSheetId="5">'[6]Relatório-1ª med.'!#REF!</definedName>
    <definedName name="_______TT76">'[6]Relatório-1ª med.'!#REF!</definedName>
    <definedName name="_______TT77" localSheetId="5">'[6]Relatório-1ª med.'!#REF!</definedName>
    <definedName name="_______TT77">'[6]Relatório-1ª med.'!#REF!</definedName>
    <definedName name="_______TT78">'[6]Relatório-1ª med.'!#REF!</definedName>
    <definedName name="_______TT79">'[6]Relatório-1ª med.'!#REF!</definedName>
    <definedName name="_______TT8">[14]RELATÓRIO!$D$53</definedName>
    <definedName name="_______TT80">[14]RELATÓRIO!$D$430</definedName>
    <definedName name="_______TT81">[14]RELATÓRIO!$D$434</definedName>
    <definedName name="_______TT82">[14]RELATÓRIO!$D$439</definedName>
    <definedName name="_______TT83">[14]RELATÓRIO!$D$444</definedName>
    <definedName name="_______TT84">[14]RELATÓRIO!$D$449</definedName>
    <definedName name="_______TT85">[14]RELATÓRIO!$D$454</definedName>
    <definedName name="_______TT86">[14]RELATÓRIO!$D$459</definedName>
    <definedName name="_______TT87">[14]RELATÓRIO!$D$464</definedName>
    <definedName name="_______TT88">[14]RELATÓRIO!$D$469</definedName>
    <definedName name="_______TT89">[14]RELATÓRIO!$D$474</definedName>
    <definedName name="_______TT9">[14]RELATÓRIO!$D$58</definedName>
    <definedName name="_______TT90">[14]RELATÓRIO!$D$479</definedName>
    <definedName name="_______TT91">[14]RELATÓRIO!$D$484</definedName>
    <definedName name="_______TT92">[14]RELATÓRIO!$D$490</definedName>
    <definedName name="_______TT93">[14]RELATÓRIO!$D$495</definedName>
    <definedName name="_______TT94" localSheetId="5">'[6]Relatório-1ª med.'!#REF!</definedName>
    <definedName name="_______TT94">'[6]Relatório-1ª med.'!#REF!</definedName>
    <definedName name="_______TT95" localSheetId="5">'[6]Relatório-1ª med.'!#REF!</definedName>
    <definedName name="_______TT95">'[6]Relatório-1ª med.'!#REF!</definedName>
    <definedName name="_______TT96">[14]RELATÓRIO!$D$510</definedName>
    <definedName name="_______TT97" localSheetId="5">'[6]Relatório-1ª med.'!#REF!</definedName>
    <definedName name="_______TT97">'[6]Relatório-1ª med.'!#REF!</definedName>
    <definedName name="_______TT98">[14]RELATÓRIO!$D$520</definedName>
    <definedName name="_______TT99">[14]RELATÓRIO!$D$525</definedName>
    <definedName name="______b1" localSheetId="5" hidden="1">{#N/A,#N/A,FALSE,"MO (2)"}</definedName>
    <definedName name="______b1" hidden="1">{#N/A,#N/A,FALSE,"MO (2)"}</definedName>
    <definedName name="______cab1" localSheetId="5">#REF!</definedName>
    <definedName name="______cab1">#REF!</definedName>
    <definedName name="______emp2">'[15]DMT modelo'!$AA$13</definedName>
    <definedName name="______Ext2" localSheetId="5">'[12]P A T O 99 B'!#REF!</definedName>
    <definedName name="______Ext2">'[12]P A T O 99 B'!#REF!</definedName>
    <definedName name="______ind100" localSheetId="5">#REF!</definedName>
    <definedName name="______ind100" localSheetId="3">#REF!</definedName>
    <definedName name="______ind100">#REF!</definedName>
    <definedName name="______JAZ1" localSheetId="5">#REF!</definedName>
    <definedName name="______JAZ1" localSheetId="3">#REF!</definedName>
    <definedName name="______JAZ1">#REF!</definedName>
    <definedName name="______JAZ11" localSheetId="5">#REF!</definedName>
    <definedName name="______JAZ11" localSheetId="3">#REF!</definedName>
    <definedName name="______JAZ11">#REF!</definedName>
    <definedName name="______JAZ2" localSheetId="5">#REF!</definedName>
    <definedName name="______JAZ2" localSheetId="3">#REF!</definedName>
    <definedName name="______JAZ2">#REF!</definedName>
    <definedName name="______JAZ22" localSheetId="5">#REF!</definedName>
    <definedName name="______JAZ22" localSheetId="3">#REF!</definedName>
    <definedName name="______JAZ22">#REF!</definedName>
    <definedName name="______JAZ3" localSheetId="5">#REF!</definedName>
    <definedName name="______JAZ3" localSheetId="3">#REF!</definedName>
    <definedName name="______JAZ3">#REF!</definedName>
    <definedName name="______JAZ33" localSheetId="5">#REF!</definedName>
    <definedName name="______JAZ33" localSheetId="3">#REF!</definedName>
    <definedName name="______JAZ33">#REF!</definedName>
    <definedName name="______KM406407">#REF!</definedName>
    <definedName name="______mem2">'[16]Mat Asf'!$H$37</definedName>
    <definedName name="______oac2">'[17]RESUMO-Medição'!$P$113</definedName>
    <definedName name="______OUT98" localSheetId="5" hidden="1">{#N/A,#N/A,TRUE,"Serviços"}</definedName>
    <definedName name="______OUT98" localSheetId="3" hidden="1">{#N/A,#N/A,TRUE,"Serviços"}</definedName>
    <definedName name="______OUT98" hidden="1">{#N/A,#N/A,TRUE,"Serviços"}</definedName>
    <definedName name="______PL1" localSheetId="5">#REF!</definedName>
    <definedName name="______PL1">#REF!</definedName>
    <definedName name="______r" localSheetId="5">#REF!</definedName>
    <definedName name="______r">#REF!</definedName>
    <definedName name="______Rbv1">'[3]Página 16'!$C$3:$C$7</definedName>
    <definedName name="______reg1">[7]DADOS!$B$4</definedName>
    <definedName name="______reg3">[8]eq!$A$2:$D$42</definedName>
    <definedName name="______reg5">[8]mo!$A$2:$C$10</definedName>
    <definedName name="______reg7">[7]mat!$A$2:$C$33</definedName>
    <definedName name="______RET1" localSheetId="5">#REF!</definedName>
    <definedName name="______RET1" localSheetId="3">#REF!</definedName>
    <definedName name="______RET1">#REF!</definedName>
    <definedName name="______tsd4" localSheetId="5">'[18]Mem da 22ª'!#REF!</definedName>
    <definedName name="______tsd4" localSheetId="3">'[18]Mem da 22ª'!#REF!</definedName>
    <definedName name="______tsd4">'[18]Mem da 22ª'!#REF!</definedName>
    <definedName name="______TT1">[14]RELATÓRIO!$D$18</definedName>
    <definedName name="______TT10">[14]RELATÓRIO!$D$64</definedName>
    <definedName name="______TT100">[14]RELATÓRIO!$D$530</definedName>
    <definedName name="______TT101">[14]RELATÓRIO!$D$535</definedName>
    <definedName name="______TT102" localSheetId="5">'[6]Relatório-1ª med.'!#REF!</definedName>
    <definedName name="______TT102">'[6]Relatório-1ª med.'!#REF!</definedName>
    <definedName name="______TT103">[14]RELATÓRIO!$D$545</definedName>
    <definedName name="______TT104">[14]RELATÓRIO!$D$550</definedName>
    <definedName name="______TT105">[14]RELATÓRIO!$D$555</definedName>
    <definedName name="______TT106">[14]RELATÓRIO!$D$560</definedName>
    <definedName name="______TT107" localSheetId="5">'[6]Relatório-1ª med.'!#REF!</definedName>
    <definedName name="______TT107">'[6]Relatório-1ª med.'!#REF!</definedName>
    <definedName name="______TT108">[14]RELATÓRIO!$D$572</definedName>
    <definedName name="______TT109">[14]RELATÓRIO!$D$577</definedName>
    <definedName name="______TT11">[14]RELATÓRIO!$D$69</definedName>
    <definedName name="______TT110">[14]RELATÓRIO!$D$582</definedName>
    <definedName name="______TT111">[14]RELATÓRIO!$D$587</definedName>
    <definedName name="______TT112">[14]RELATÓRIO!$D$592</definedName>
    <definedName name="______TT113">[14]RELATÓRIO!$D$597</definedName>
    <definedName name="______TT114">[14]RELATÓRIO!$D$602</definedName>
    <definedName name="______TT115">[14]RELATÓRIO!$D$607</definedName>
    <definedName name="______TT116">[14]RELATÓRIO!$D$612</definedName>
    <definedName name="______TT117">[14]RELATÓRIO!$D$616</definedName>
    <definedName name="______TT118">[14]RELATÓRIO!$D$621</definedName>
    <definedName name="______TT119">[14]RELATÓRIO!$D$626</definedName>
    <definedName name="______TT12">[14]RELATÓRIO!$D$74</definedName>
    <definedName name="______TT120">[14]RELATÓRIO!$D$631</definedName>
    <definedName name="______TT121" localSheetId="5">'[6]Relatório-1ª med.'!#REF!</definedName>
    <definedName name="______TT121">'[6]Relatório-1ª med.'!#REF!</definedName>
    <definedName name="______TT122">[14]RELATÓRIO!$D$641</definedName>
    <definedName name="______TT123" localSheetId="5">'[6]Relatório-1ª med.'!#REF!</definedName>
    <definedName name="______TT123">'[6]Relatório-1ª med.'!#REF!</definedName>
    <definedName name="______TT124">[14]RELATÓRIO!$D$652</definedName>
    <definedName name="______TT125">[14]RELATÓRIO!$D$657</definedName>
    <definedName name="______TT126">[14]RELATÓRIO!$D$662</definedName>
    <definedName name="______TT127">[14]RELATÓRIO!$D$667</definedName>
    <definedName name="______TT128">[14]RELATÓRIO!$D$672</definedName>
    <definedName name="______TT129">[14]RELATÓRIO!$D$677</definedName>
    <definedName name="______TT13">[14]RELATÓRIO!$D$79</definedName>
    <definedName name="______TT130">[14]RELATÓRIO!$D$682</definedName>
    <definedName name="______TT131">[14]RELATÓRIO!$D$687</definedName>
    <definedName name="______TT132">[14]RELATÓRIO!$D$692</definedName>
    <definedName name="______TT133">[14]RELATÓRIO!$D$697</definedName>
    <definedName name="______TT134">[14]RELATÓRIO!$D$702</definedName>
    <definedName name="______TT135">[14]RELATÓRIO!$D$707</definedName>
    <definedName name="______TT136">[14]RELATÓRIO!$D$712</definedName>
    <definedName name="______TT137">[14]RELATÓRIO!$D$716</definedName>
    <definedName name="______TT138">[14]RELATÓRIO!$D$721</definedName>
    <definedName name="______TT139">[14]RELATÓRIO!$D$726</definedName>
    <definedName name="______TT14">[14]RELATÓRIO!$D$84</definedName>
    <definedName name="______TT140">[14]RELATÓRIO!$D$731</definedName>
    <definedName name="______TT141">[14]RELATÓRIO!$D$736</definedName>
    <definedName name="______TT142">[14]RELATÓRIO!$D$741</definedName>
    <definedName name="______TT15">[14]RELATÓRIO!$D$89</definedName>
    <definedName name="______TT16">[14]RELATÓRIO!$D$93</definedName>
    <definedName name="______TT17">[14]RELATÓRIO!$D$98</definedName>
    <definedName name="______TT18">[14]RELATÓRIO!$D$103</definedName>
    <definedName name="______TT19" localSheetId="5">'[6]Relatório-1ª med.'!#REF!</definedName>
    <definedName name="______TT19">'[6]Relatório-1ª med.'!#REF!</definedName>
    <definedName name="______TT2">[14]RELATÓRIO!$D$23</definedName>
    <definedName name="______TT20" localSheetId="5">'[6]Relatório-1ª med.'!#REF!</definedName>
    <definedName name="______TT20">'[6]Relatório-1ª med.'!#REF!</definedName>
    <definedName name="______TT21" localSheetId="5">[11]RELATÓRIO!#REF!</definedName>
    <definedName name="______TT21" localSheetId="3">'[19]Rel-15ª med.'!#REF!</definedName>
    <definedName name="______TT21">[11]RELATÓRIO!#REF!</definedName>
    <definedName name="______TT22" localSheetId="3">'[19]Rel-15ª med.'!#REF!</definedName>
    <definedName name="______TT22">[11]RELATÓRIO!#REF!</definedName>
    <definedName name="______tt23">[14]RELATÓRIO!$D$129</definedName>
    <definedName name="______TT24">[14]RELATÓRIO!$D$134</definedName>
    <definedName name="______TT25">[14]RELATÓRIO!$D$139</definedName>
    <definedName name="______TT26" localSheetId="5">'[6]Relatório-1ª med.'!#REF!</definedName>
    <definedName name="______TT26">'[6]Relatório-1ª med.'!#REF!</definedName>
    <definedName name="______TT27" localSheetId="5">'[6]Relatório-1ª med.'!#REF!</definedName>
    <definedName name="______TT27">'[6]Relatório-1ª med.'!#REF!</definedName>
    <definedName name="______TT28" localSheetId="5">'[6]Relatório-1ª med.'!#REF!</definedName>
    <definedName name="______TT28">'[6]Relatório-1ª med.'!#REF!</definedName>
    <definedName name="______tt288">[14]RELATÓRIO!$D$159</definedName>
    <definedName name="______TT29">[14]RELATÓRIO!$D$164</definedName>
    <definedName name="______TT3">[14]RELATÓRIO!$D$28</definedName>
    <definedName name="______TT30" localSheetId="5">'[6]Relatório-1ª med.'!#REF!</definedName>
    <definedName name="______TT30">'[6]Relatório-1ª med.'!#REF!</definedName>
    <definedName name="______tt300">[14]RELATÓRIO!$D$174</definedName>
    <definedName name="______TT31" localSheetId="5">'[6]Relatório-1ª med.'!#REF!</definedName>
    <definedName name="______TT31">'[6]Relatório-1ª med.'!#REF!</definedName>
    <definedName name="______TT32" localSheetId="5">'[6]Relatório-1ª med.'!#REF!</definedName>
    <definedName name="______TT32">'[6]Relatório-1ª med.'!#REF!</definedName>
    <definedName name="______tt322">[14]RELATÓRIO!$D$189</definedName>
    <definedName name="______TT33" localSheetId="5">'[6]Relatório-1ª med.'!#REF!</definedName>
    <definedName name="______TT33">'[6]Relatório-1ª med.'!#REF!</definedName>
    <definedName name="______TT34" localSheetId="5">'[6]Relatório-1ª med.'!#REF!</definedName>
    <definedName name="______TT34">'[6]Relatório-1ª med.'!#REF!</definedName>
    <definedName name="______TT35">[14]RELATÓRIO!$D$205</definedName>
    <definedName name="______TT36" localSheetId="5">'[6]Relatório-1ª med.'!#REF!</definedName>
    <definedName name="______TT36">'[6]Relatório-1ª med.'!#REF!</definedName>
    <definedName name="______TT37" localSheetId="5">'[6]Relatório-1ª med.'!#REF!</definedName>
    <definedName name="______TT37">'[6]Relatório-1ª med.'!#REF!</definedName>
    <definedName name="______TT38" localSheetId="5">'[6]Relatório-1ª med.'!#REF!</definedName>
    <definedName name="______TT38">'[6]Relatório-1ª med.'!#REF!</definedName>
    <definedName name="______TT39" localSheetId="5">'[6]Relatório-1ª med.'!#REF!</definedName>
    <definedName name="______TT39">'[6]Relatório-1ª med.'!#REF!</definedName>
    <definedName name="______TT4">[14]RELATÓRIO!$D$33</definedName>
    <definedName name="______TT40" localSheetId="5">'[6]Relatório-1ª med.'!#REF!</definedName>
    <definedName name="______TT40">'[6]Relatório-1ª med.'!#REF!</definedName>
    <definedName name="______TT41">[14]RELATÓRIO!$D$235</definedName>
    <definedName name="______TT42">[14]RELATÓRIO!$D$240</definedName>
    <definedName name="______TT43">[14]RELATÓRIO!$D$245</definedName>
    <definedName name="______TT44">[14]RELATÓRIO!$D$250</definedName>
    <definedName name="______TT45">[14]RELATÓRIO!$D$255</definedName>
    <definedName name="______TT46">[14]RELATÓRIO!$D$260</definedName>
    <definedName name="______TT47">[14]RELATÓRIO!$D$265</definedName>
    <definedName name="______TT48">[14]RELATÓRIO!$D$270</definedName>
    <definedName name="______TT49">[14]RELATÓRIO!$D$275</definedName>
    <definedName name="______TT5" localSheetId="5">'[6]Relatório-1ª med.'!#REF!</definedName>
    <definedName name="______TT5">'[6]Relatório-1ª med.'!#REF!</definedName>
    <definedName name="______TT50">[14]RELATÓRIO!$D$280</definedName>
    <definedName name="______TT51">[14]RELATÓRIO!$D$285</definedName>
    <definedName name="______TT52" localSheetId="5">'[6]Relatório-1ª med.'!#REF!</definedName>
    <definedName name="______TT52">'[6]Relatório-1ª med.'!#REF!</definedName>
    <definedName name="______TT53" localSheetId="5">'[6]Relatório-1ª med.'!#REF!</definedName>
    <definedName name="______TT53">'[6]Relatório-1ª med.'!#REF!</definedName>
    <definedName name="______TT54" localSheetId="5">'[6]Relatório-1ª med.'!#REF!</definedName>
    <definedName name="______TT54">'[6]Relatório-1ª med.'!#REF!</definedName>
    <definedName name="______TT55" localSheetId="5">'[6]Relatório-1ª med.'!#REF!</definedName>
    <definedName name="______TT55">'[6]Relatório-1ª med.'!#REF!</definedName>
    <definedName name="______TT56">[14]RELATÓRIO!$D$310</definedName>
    <definedName name="______TT57">[14]RELATÓRIO!$D$315</definedName>
    <definedName name="______TT58">[14]RELATÓRIO!$D$320</definedName>
    <definedName name="______TT59">[14]RELATÓRIO!$D$325</definedName>
    <definedName name="______TT6" localSheetId="5">'[6]Relatório-1ª med.'!#REF!</definedName>
    <definedName name="______TT6">'[6]Relatório-1ª med.'!#REF!</definedName>
    <definedName name="______TT60" localSheetId="5">'[6]Relatório-1ª med.'!#REF!</definedName>
    <definedName name="______TT60">'[6]Relatório-1ª med.'!#REF!</definedName>
    <definedName name="______TT61" localSheetId="5">'[6]Relatório-1ª med.'!#REF!</definedName>
    <definedName name="______TT61">'[6]Relatório-1ª med.'!#REF!</definedName>
    <definedName name="______TT62">[14]RELATÓRIO!$D$339</definedName>
    <definedName name="______TT63">[14]RELATÓRIO!$D$344</definedName>
    <definedName name="______TT64">[14]RELATÓRIO!$D$349</definedName>
    <definedName name="______TT65">[14]RELATÓRIO!$D$354</definedName>
    <definedName name="______TT66">[14]RELATÓRIO!$D$359</definedName>
    <definedName name="______TT67">[14]RELATÓRIO!$D$365</definedName>
    <definedName name="______TT68">[14]RELATÓRIO!$D$370</definedName>
    <definedName name="______TT69" localSheetId="5">'[6]Relatório-1ª med.'!#REF!</definedName>
    <definedName name="______TT69">'[6]Relatório-1ª med.'!#REF!</definedName>
    <definedName name="______TT7" localSheetId="5">'[6]Relatório-1ª med.'!#REF!</definedName>
    <definedName name="______TT7">'[6]Relatório-1ª med.'!#REF!</definedName>
    <definedName name="______TT70" localSheetId="5">'[6]Relatório-1ª med.'!#REF!</definedName>
    <definedName name="______TT70">'[6]Relatório-1ª med.'!#REF!</definedName>
    <definedName name="______TT71" localSheetId="5">'[6]Relatório-1ª med.'!#REF!</definedName>
    <definedName name="______TT71">'[6]Relatório-1ª med.'!#REF!</definedName>
    <definedName name="______TT72">[14]RELATÓRIO!$D$390</definedName>
    <definedName name="______TT73">[14]RELATÓRIO!$D$395</definedName>
    <definedName name="______TT74" localSheetId="5">'[6]Relatório-1ª med.'!#REF!</definedName>
    <definedName name="______TT74">'[6]Relatório-1ª med.'!#REF!</definedName>
    <definedName name="______TT75" localSheetId="5">'[6]Relatório-1ª med.'!#REF!</definedName>
    <definedName name="______TT75">'[6]Relatório-1ª med.'!#REF!</definedName>
    <definedName name="______TT76" localSheetId="5">'[6]Relatório-1ª med.'!#REF!</definedName>
    <definedName name="______TT76">'[6]Relatório-1ª med.'!#REF!</definedName>
    <definedName name="______TT77" localSheetId="5">'[6]Relatório-1ª med.'!#REF!</definedName>
    <definedName name="______TT77">'[6]Relatório-1ª med.'!#REF!</definedName>
    <definedName name="______TT78">'[6]Relatório-1ª med.'!#REF!</definedName>
    <definedName name="______TT79">'[6]Relatório-1ª med.'!#REF!</definedName>
    <definedName name="______TT8">[14]RELATÓRIO!$D$53</definedName>
    <definedName name="______TT80">[14]RELATÓRIO!$D$430</definedName>
    <definedName name="______TT81">[14]RELATÓRIO!$D$434</definedName>
    <definedName name="______TT82">[14]RELATÓRIO!$D$439</definedName>
    <definedName name="______TT83">[14]RELATÓRIO!$D$444</definedName>
    <definedName name="______TT84">[14]RELATÓRIO!$D$449</definedName>
    <definedName name="______TT85">[14]RELATÓRIO!$D$454</definedName>
    <definedName name="______TT86">[14]RELATÓRIO!$D$459</definedName>
    <definedName name="______TT87">[14]RELATÓRIO!$D$464</definedName>
    <definedName name="______TT88">[14]RELATÓRIO!$D$469</definedName>
    <definedName name="______TT89">[14]RELATÓRIO!$D$474</definedName>
    <definedName name="______TT9">[14]RELATÓRIO!$D$58</definedName>
    <definedName name="______TT90">[14]RELATÓRIO!$D$479</definedName>
    <definedName name="______TT91">[14]RELATÓRIO!$D$484</definedName>
    <definedName name="______TT92">[14]RELATÓRIO!$D$490</definedName>
    <definedName name="______TT93">[14]RELATÓRIO!$D$495</definedName>
    <definedName name="______TT94" localSheetId="5">'[6]Relatório-1ª med.'!#REF!</definedName>
    <definedName name="______TT94">'[6]Relatório-1ª med.'!#REF!</definedName>
    <definedName name="______TT95" localSheetId="5">'[6]Relatório-1ª med.'!#REF!</definedName>
    <definedName name="______TT95">'[6]Relatório-1ª med.'!#REF!</definedName>
    <definedName name="______TT96">[14]RELATÓRIO!$D$510</definedName>
    <definedName name="______TT97" localSheetId="5">'[6]Relatório-1ª med.'!#REF!</definedName>
    <definedName name="______TT97">'[6]Relatório-1ª med.'!#REF!</definedName>
    <definedName name="______TT98">[14]RELATÓRIO!$D$520</definedName>
    <definedName name="______TT99">[14]RELATÓRIO!$D$525</definedName>
    <definedName name="_____b1" localSheetId="5" hidden="1">{#N/A,#N/A,FALSE,"MO (2)"}</definedName>
    <definedName name="_____b1" hidden="1">{#N/A,#N/A,FALSE,"MO (2)"}</definedName>
    <definedName name="_____cab1" localSheetId="5">#REF!</definedName>
    <definedName name="_____cab1">#REF!</definedName>
    <definedName name="_____emp2" localSheetId="5">#REF!</definedName>
    <definedName name="_____emp2" localSheetId="3">#REF!</definedName>
    <definedName name="_____emp2">#REF!</definedName>
    <definedName name="_____ind100" localSheetId="3">#REF!</definedName>
    <definedName name="_____ind100">#REF!</definedName>
    <definedName name="_____JAZ1" localSheetId="5">#REF!</definedName>
    <definedName name="_____JAZ1" localSheetId="3">#REF!</definedName>
    <definedName name="_____JAZ1">#REF!</definedName>
    <definedName name="_____JAZ11" localSheetId="5">#REF!</definedName>
    <definedName name="_____JAZ11" localSheetId="3">#REF!</definedName>
    <definedName name="_____JAZ11">#REF!</definedName>
    <definedName name="_____JAZ2" localSheetId="5">#REF!</definedName>
    <definedName name="_____JAZ2" localSheetId="3">#REF!</definedName>
    <definedName name="_____JAZ2">#REF!</definedName>
    <definedName name="_____JAZ22" localSheetId="5">#REF!</definedName>
    <definedName name="_____JAZ22" localSheetId="3">#REF!</definedName>
    <definedName name="_____JAZ22">#REF!</definedName>
    <definedName name="_____JAZ3" localSheetId="5">#REF!</definedName>
    <definedName name="_____JAZ3" localSheetId="3">#REF!</definedName>
    <definedName name="_____JAZ3">#REF!</definedName>
    <definedName name="_____JAZ33" localSheetId="5">#REF!</definedName>
    <definedName name="_____JAZ33" localSheetId="3">#REF!</definedName>
    <definedName name="_____JAZ33">#REF!</definedName>
    <definedName name="_____KM406407">#REF!</definedName>
    <definedName name="_____LAG2">[20]SERVIÇOS!$G$26</definedName>
    <definedName name="_____mem2" localSheetId="5">#REF!</definedName>
    <definedName name="_____mem2" localSheetId="3">#REF!</definedName>
    <definedName name="_____mem2">#REF!</definedName>
    <definedName name="_____oac2" localSheetId="3">#REF!</definedName>
    <definedName name="_____oac2">#REF!</definedName>
    <definedName name="_____OUT98" localSheetId="5" hidden="1">{#N/A,#N/A,TRUE,"Serviços"}</definedName>
    <definedName name="_____OUT98" localSheetId="3" hidden="1">{#N/A,#N/A,TRUE,"Serviços"}</definedName>
    <definedName name="_____OUT98" hidden="1">{#N/A,#N/A,TRUE,"Serviços"}</definedName>
    <definedName name="_____PAG1">"$#REF!.$C$16"</definedName>
    <definedName name="_____PAG10">"$#REF!.$C$26"</definedName>
    <definedName name="_____PAG11">"$#REF!.$C$27"</definedName>
    <definedName name="_____PAG12">"$#REF!.$C$28"</definedName>
    <definedName name="_____PAG13">"$#REF!.$C$21"</definedName>
    <definedName name="_____PAG2">"$#REF!.$C$17"</definedName>
    <definedName name="_____PAG3">"$#REF!.$C$18"</definedName>
    <definedName name="_____PAG4">"$#REF!.$C$19"</definedName>
    <definedName name="_____PAG5">"$#REF!.$C$20"</definedName>
    <definedName name="_____PAG6">"$#REF!.$C$22"</definedName>
    <definedName name="_____PAG7">"$#REF!.$C$23"</definedName>
    <definedName name="_____PAG8">"$#REF!.$C$24"</definedName>
    <definedName name="_____PAG9">"$#REF!.$C$25"</definedName>
    <definedName name="_____PL1" localSheetId="5">#REF!</definedName>
    <definedName name="_____PL1">#REF!</definedName>
    <definedName name="_____r" localSheetId="5">#REF!</definedName>
    <definedName name="_____r">#REF!</definedName>
    <definedName name="_____Rbv1">'[3]Página 16'!$C$3:$C$7</definedName>
    <definedName name="_____reg1">[7]DADOS!$B$4</definedName>
    <definedName name="_____reg3">[8]eq!$A$2:$D$42</definedName>
    <definedName name="_____reg5">[8]mo!$A$2:$C$10</definedName>
    <definedName name="_____reg7">[7]mat!$A$2:$C$33</definedName>
    <definedName name="_____RET1" localSheetId="5">#REF!</definedName>
    <definedName name="_____RET1" localSheetId="3">#REF!</definedName>
    <definedName name="_____RET1">#REF!</definedName>
    <definedName name="_____TB10">"'file:///D:/Meus documentos/ANASTÁCIO/SERCEL/BR262990800.xls'#$TLMB.$#REF!$#REF!"</definedName>
    <definedName name="_____tb97">"$#REF!.$E$71"</definedName>
    <definedName name="_____tbw97">"$#REF!.$E$73"</definedName>
    <definedName name="_____TCB4">"$#REF!.$I$26"</definedName>
    <definedName name="_____TCC4">"$#REF!.$I$18"</definedName>
    <definedName name="_____TEB4">"$#REF!.$I$16"</definedName>
    <definedName name="_____tsd4" localSheetId="5">#REF!</definedName>
    <definedName name="_____tsd4" localSheetId="3">#REF!</definedName>
    <definedName name="_____tsd4">#REF!</definedName>
    <definedName name="_____TT1">[14]RELATÓRIO!$D$18</definedName>
    <definedName name="_____TT10">[14]RELATÓRIO!$D$64</definedName>
    <definedName name="_____TT100">[14]RELATÓRIO!$D$530</definedName>
    <definedName name="_____TT101">[14]RELATÓRIO!$D$535</definedName>
    <definedName name="_____TT102" localSheetId="5">'[6]Relatório-1ª med.'!#REF!</definedName>
    <definedName name="_____TT102">'[6]Relatório-1ª med.'!#REF!</definedName>
    <definedName name="_____TT103">[14]RELATÓRIO!$D$545</definedName>
    <definedName name="_____TT104">[14]RELATÓRIO!$D$550</definedName>
    <definedName name="_____TT105">[14]RELATÓRIO!$D$555</definedName>
    <definedName name="_____TT106">[14]RELATÓRIO!$D$560</definedName>
    <definedName name="_____TT107" localSheetId="5">'[6]Relatório-1ª med.'!#REF!</definedName>
    <definedName name="_____TT107">'[6]Relatório-1ª med.'!#REF!</definedName>
    <definedName name="_____TT108">[14]RELATÓRIO!$D$572</definedName>
    <definedName name="_____TT109">[14]RELATÓRIO!$D$577</definedName>
    <definedName name="_____TT11">[14]RELATÓRIO!$D$69</definedName>
    <definedName name="_____TT110">[14]RELATÓRIO!$D$582</definedName>
    <definedName name="_____TT111">[14]RELATÓRIO!$D$587</definedName>
    <definedName name="_____TT112">[14]RELATÓRIO!$D$592</definedName>
    <definedName name="_____TT113">[14]RELATÓRIO!$D$597</definedName>
    <definedName name="_____TT114">[14]RELATÓRIO!$D$602</definedName>
    <definedName name="_____TT115">[14]RELATÓRIO!$D$607</definedName>
    <definedName name="_____TT116">[14]RELATÓRIO!$D$612</definedName>
    <definedName name="_____TT117">[14]RELATÓRIO!$D$616</definedName>
    <definedName name="_____TT118">[14]RELATÓRIO!$D$621</definedName>
    <definedName name="_____TT119">[14]RELATÓRIO!$D$626</definedName>
    <definedName name="_____TT12">[14]RELATÓRIO!$D$74</definedName>
    <definedName name="_____TT120">[14]RELATÓRIO!$D$631</definedName>
    <definedName name="_____TT121" localSheetId="5">'[6]Relatório-1ª med.'!#REF!</definedName>
    <definedName name="_____TT121">'[6]Relatório-1ª med.'!#REF!</definedName>
    <definedName name="_____TT122">[14]RELATÓRIO!$D$641</definedName>
    <definedName name="_____TT123" localSheetId="5">'[6]Relatório-1ª med.'!#REF!</definedName>
    <definedName name="_____TT123">'[6]Relatório-1ª med.'!#REF!</definedName>
    <definedName name="_____TT124">[14]RELATÓRIO!$D$652</definedName>
    <definedName name="_____TT125">[14]RELATÓRIO!$D$657</definedName>
    <definedName name="_____TT126">[14]RELATÓRIO!$D$662</definedName>
    <definedName name="_____TT127">[14]RELATÓRIO!$D$667</definedName>
    <definedName name="_____TT128">[14]RELATÓRIO!$D$672</definedName>
    <definedName name="_____TT129">[14]RELATÓRIO!$D$677</definedName>
    <definedName name="_____TT13">[14]RELATÓRIO!$D$79</definedName>
    <definedName name="_____TT130">[14]RELATÓRIO!$D$682</definedName>
    <definedName name="_____TT131">[14]RELATÓRIO!$D$687</definedName>
    <definedName name="_____TT132">[14]RELATÓRIO!$D$692</definedName>
    <definedName name="_____TT133">[14]RELATÓRIO!$D$697</definedName>
    <definedName name="_____TT134">[14]RELATÓRIO!$D$702</definedName>
    <definedName name="_____TT135">[14]RELATÓRIO!$D$707</definedName>
    <definedName name="_____TT136">[14]RELATÓRIO!$D$712</definedName>
    <definedName name="_____TT137">[14]RELATÓRIO!$D$716</definedName>
    <definedName name="_____TT138">[14]RELATÓRIO!$D$721</definedName>
    <definedName name="_____TT139">[14]RELATÓRIO!$D$726</definedName>
    <definedName name="_____TT14">[14]RELATÓRIO!$D$84</definedName>
    <definedName name="_____TT140">[14]RELATÓRIO!$D$731</definedName>
    <definedName name="_____TT141">[14]RELATÓRIO!$D$736</definedName>
    <definedName name="_____TT142">[14]RELATÓRIO!$D$741</definedName>
    <definedName name="_____TT15">[14]RELATÓRIO!$D$89</definedName>
    <definedName name="_____TT16">[14]RELATÓRIO!$D$93</definedName>
    <definedName name="_____TT17">[14]RELATÓRIO!$D$98</definedName>
    <definedName name="_____TT18">[21]RELATÓRIO!$D$103</definedName>
    <definedName name="_____TT19" localSheetId="5">'[6]Relatório-1ª med.'!#REF!</definedName>
    <definedName name="_____TT19">'[6]Relatório-1ª med.'!#REF!</definedName>
    <definedName name="_____TT2">[14]RELATÓRIO!$D$23</definedName>
    <definedName name="_____TT20" localSheetId="5">'[6]Relatório-1ª med.'!#REF!</definedName>
    <definedName name="_____TT20">'[6]Relatório-1ª med.'!#REF!</definedName>
    <definedName name="_____TT21" localSheetId="5">'[6]Relatório-1ª med.'!#REF!</definedName>
    <definedName name="_____TT21" localSheetId="3">[11]RELATÓRIO!#REF!</definedName>
    <definedName name="_____TT21">'[6]Relatório-1ª med.'!#REF!</definedName>
    <definedName name="_____TT22" localSheetId="3">[11]RELATÓRIO!#REF!</definedName>
    <definedName name="_____TT22">'[6]Relatório-1ª med.'!#REF!</definedName>
    <definedName name="_____tt23">[14]RELATÓRIO!$D$129</definedName>
    <definedName name="_____TT24">[14]RELATÓRIO!$D$134</definedName>
    <definedName name="_____TT25">[14]RELATÓRIO!$D$139</definedName>
    <definedName name="_____TT26" localSheetId="5">'[6]Relatório-1ª med.'!#REF!</definedName>
    <definedName name="_____TT26">'[6]Relatório-1ª med.'!#REF!</definedName>
    <definedName name="_____TT27" localSheetId="5">'[6]Relatório-1ª med.'!#REF!</definedName>
    <definedName name="_____TT27">'[6]Relatório-1ª med.'!#REF!</definedName>
    <definedName name="_____TT28" localSheetId="5">'[6]Relatório-1ª med.'!#REF!</definedName>
    <definedName name="_____TT28">'[6]Relatório-1ª med.'!#REF!</definedName>
    <definedName name="_____tt288">[14]RELATÓRIO!$D$159</definedName>
    <definedName name="_____TT29">[14]RELATÓRIO!$D$164</definedName>
    <definedName name="_____TT3">[14]RELATÓRIO!$D$28</definedName>
    <definedName name="_____TT30" localSheetId="5">'[6]Relatório-1ª med.'!#REF!</definedName>
    <definedName name="_____TT30">'[6]Relatório-1ª med.'!#REF!</definedName>
    <definedName name="_____tt300">[14]RELATÓRIO!$D$174</definedName>
    <definedName name="_____TT31" localSheetId="5">'[6]Relatório-1ª med.'!#REF!</definedName>
    <definedName name="_____TT31">'[6]Relatório-1ª med.'!#REF!</definedName>
    <definedName name="_____TT32" localSheetId="5">'[6]Relatório-1ª med.'!#REF!</definedName>
    <definedName name="_____TT32">'[6]Relatório-1ª med.'!#REF!</definedName>
    <definedName name="_____tt322">[14]RELATÓRIO!$D$189</definedName>
    <definedName name="_____TT33" localSheetId="5">'[6]Relatório-1ª med.'!#REF!</definedName>
    <definedName name="_____TT33">'[6]Relatório-1ª med.'!#REF!</definedName>
    <definedName name="_____TT34" localSheetId="5">'[6]Relatório-1ª med.'!#REF!</definedName>
    <definedName name="_____TT34">'[6]Relatório-1ª med.'!#REF!</definedName>
    <definedName name="_____TT35">[14]RELATÓRIO!$D$205</definedName>
    <definedName name="_____TT36" localSheetId="5">'[6]Relatório-1ª med.'!#REF!</definedName>
    <definedName name="_____TT36">'[6]Relatório-1ª med.'!#REF!</definedName>
    <definedName name="_____TT37" localSheetId="5">'[6]Relatório-1ª med.'!#REF!</definedName>
    <definedName name="_____TT37">'[6]Relatório-1ª med.'!#REF!</definedName>
    <definedName name="_____TT38" localSheetId="5">'[6]Relatório-1ª med.'!#REF!</definedName>
    <definedName name="_____TT38">'[6]Relatório-1ª med.'!#REF!</definedName>
    <definedName name="_____TT39" localSheetId="5">'[6]Relatório-1ª med.'!#REF!</definedName>
    <definedName name="_____TT39">'[6]Relatório-1ª med.'!#REF!</definedName>
    <definedName name="_____TT4">[14]RELATÓRIO!$D$33</definedName>
    <definedName name="_____TT40" localSheetId="5">'[6]Relatório-1ª med.'!#REF!</definedName>
    <definedName name="_____TT40">'[6]Relatório-1ª med.'!#REF!</definedName>
    <definedName name="_____TT41">[14]RELATÓRIO!$D$235</definedName>
    <definedName name="_____TT42">[14]RELATÓRIO!$D$240</definedName>
    <definedName name="_____TT43">[14]RELATÓRIO!$D$245</definedName>
    <definedName name="_____TT44">[14]RELATÓRIO!$D$250</definedName>
    <definedName name="_____TT45">[14]RELATÓRIO!$D$255</definedName>
    <definedName name="_____TT46">[14]RELATÓRIO!$D$260</definedName>
    <definedName name="_____TT47">[14]RELATÓRIO!$D$265</definedName>
    <definedName name="_____TT48">[14]RELATÓRIO!$D$270</definedName>
    <definedName name="_____TT49">[14]RELATÓRIO!$D$275</definedName>
    <definedName name="_____TT5" localSheetId="5">'[6]Relatório-1ª med.'!#REF!</definedName>
    <definedName name="_____TT5">'[6]Relatório-1ª med.'!#REF!</definedName>
    <definedName name="_____TT50">[14]RELATÓRIO!$D$280</definedName>
    <definedName name="_____TT51">[14]RELATÓRIO!$D$285</definedName>
    <definedName name="_____TT52" localSheetId="5">'[6]Relatório-1ª med.'!#REF!</definedName>
    <definedName name="_____TT52">'[6]Relatório-1ª med.'!#REF!</definedName>
    <definedName name="_____TT53" localSheetId="5">'[6]Relatório-1ª med.'!#REF!</definedName>
    <definedName name="_____TT53">'[6]Relatório-1ª med.'!#REF!</definedName>
    <definedName name="_____TT54" localSheetId="5">'[6]Relatório-1ª med.'!#REF!</definedName>
    <definedName name="_____TT54">'[6]Relatório-1ª med.'!#REF!</definedName>
    <definedName name="_____TT55" localSheetId="5">'[6]Relatório-1ª med.'!#REF!</definedName>
    <definedName name="_____TT55">'[6]Relatório-1ª med.'!#REF!</definedName>
    <definedName name="_____TT56">[14]RELATÓRIO!$D$310</definedName>
    <definedName name="_____TT57">[14]RELATÓRIO!$D$315</definedName>
    <definedName name="_____TT58">[14]RELATÓRIO!$D$320</definedName>
    <definedName name="_____TT59">[14]RELATÓRIO!$D$325</definedName>
    <definedName name="_____TT6" localSheetId="5">'[6]Relatório-1ª med.'!#REF!</definedName>
    <definedName name="_____TT6">'[6]Relatório-1ª med.'!#REF!</definedName>
    <definedName name="_____TT60" localSheetId="5">'[6]Relatório-1ª med.'!#REF!</definedName>
    <definedName name="_____TT60">'[6]Relatório-1ª med.'!#REF!</definedName>
    <definedName name="_____TT61" localSheetId="5">'[6]Relatório-1ª med.'!#REF!</definedName>
    <definedName name="_____TT61">'[6]Relatório-1ª med.'!#REF!</definedName>
    <definedName name="_____TT62">[14]RELATÓRIO!$D$339</definedName>
    <definedName name="_____TT63">[14]RELATÓRIO!$D$344</definedName>
    <definedName name="_____TT64">[14]RELATÓRIO!$D$349</definedName>
    <definedName name="_____TT65">[14]RELATÓRIO!$D$354</definedName>
    <definedName name="_____TT66">[14]RELATÓRIO!$D$359</definedName>
    <definedName name="_____TT67">[14]RELATÓRIO!$D$365</definedName>
    <definedName name="_____TT68">[14]RELATÓRIO!$D$370</definedName>
    <definedName name="_____TT69" localSheetId="5">'[6]Relatório-1ª med.'!#REF!</definedName>
    <definedName name="_____TT69">'[6]Relatório-1ª med.'!#REF!</definedName>
    <definedName name="_____TT7" localSheetId="5">'[6]Relatório-1ª med.'!#REF!</definedName>
    <definedName name="_____TT7">'[6]Relatório-1ª med.'!#REF!</definedName>
    <definedName name="_____TT70" localSheetId="5">'[6]Relatório-1ª med.'!#REF!</definedName>
    <definedName name="_____TT70">'[6]Relatório-1ª med.'!#REF!</definedName>
    <definedName name="_____TT71" localSheetId="5">'[6]Relatório-1ª med.'!#REF!</definedName>
    <definedName name="_____TT71">'[6]Relatório-1ª med.'!#REF!</definedName>
    <definedName name="_____TT72">[14]RELATÓRIO!$D$390</definedName>
    <definedName name="_____TT73">[14]RELATÓRIO!$D$395</definedName>
    <definedName name="_____TT74" localSheetId="5">'[6]Relatório-1ª med.'!#REF!</definedName>
    <definedName name="_____TT74">'[6]Relatório-1ª med.'!#REF!</definedName>
    <definedName name="_____TT75" localSheetId="5">'[6]Relatório-1ª med.'!#REF!</definedName>
    <definedName name="_____TT75">'[6]Relatório-1ª med.'!#REF!</definedName>
    <definedName name="_____TT76" localSheetId="5">'[6]Relatório-1ª med.'!#REF!</definedName>
    <definedName name="_____TT76">'[6]Relatório-1ª med.'!#REF!</definedName>
    <definedName name="_____TT77" localSheetId="5">'[6]Relatório-1ª med.'!#REF!</definedName>
    <definedName name="_____TT77">'[6]Relatório-1ª med.'!#REF!</definedName>
    <definedName name="_____TT78">'[6]Relatório-1ª med.'!#REF!</definedName>
    <definedName name="_____TT79">'[6]Relatório-1ª med.'!#REF!</definedName>
    <definedName name="_____TT8">[14]RELATÓRIO!$D$53</definedName>
    <definedName name="_____TT80">[14]RELATÓRIO!$D$430</definedName>
    <definedName name="_____TT81">[14]RELATÓRIO!$D$434</definedName>
    <definedName name="_____TT82">[14]RELATÓRIO!$D$439</definedName>
    <definedName name="_____TT83">[14]RELATÓRIO!$D$444</definedName>
    <definedName name="_____TT84">[14]RELATÓRIO!$D$449</definedName>
    <definedName name="_____TT85">[14]RELATÓRIO!$D$454</definedName>
    <definedName name="_____TT86">[14]RELATÓRIO!$D$459</definedName>
    <definedName name="_____TT87">[14]RELATÓRIO!$D$464</definedName>
    <definedName name="_____TT88">[14]RELATÓRIO!$D$469</definedName>
    <definedName name="_____TT89">[14]RELATÓRIO!$D$474</definedName>
    <definedName name="_____TT9">[14]RELATÓRIO!$D$58</definedName>
    <definedName name="_____TT90">[14]RELATÓRIO!$D$479</definedName>
    <definedName name="_____TT91">[14]RELATÓRIO!$D$484</definedName>
    <definedName name="_____TT92">[14]RELATÓRIO!$D$490</definedName>
    <definedName name="_____TT93">[14]RELATÓRIO!$D$495</definedName>
    <definedName name="_____TT94" localSheetId="5">'[6]Relatório-1ª med.'!#REF!</definedName>
    <definedName name="_____TT94">'[6]Relatório-1ª med.'!#REF!</definedName>
    <definedName name="_____TT95" localSheetId="5">'[6]Relatório-1ª med.'!#REF!</definedName>
    <definedName name="_____TT95">'[6]Relatório-1ª med.'!#REF!</definedName>
    <definedName name="_____TT96">[14]RELATÓRIO!$D$510</definedName>
    <definedName name="_____TT97" localSheetId="5">'[6]Relatório-1ª med.'!#REF!</definedName>
    <definedName name="_____TT97">'[6]Relatório-1ª med.'!#REF!</definedName>
    <definedName name="_____TT98">[14]RELATÓRIO!$D$520</definedName>
    <definedName name="_____TT99">[14]RELATÓRIO!$D$525</definedName>
    <definedName name="____ACA25">[22]DADOS!$C$17</definedName>
    <definedName name="____ACA50">[22]DADOS!$C$16</definedName>
    <definedName name="____b1" localSheetId="5" hidden="1">{#N/A,#N/A,FALSE,"MO (2)"}</definedName>
    <definedName name="____b1" hidden="1">{#N/A,#N/A,FALSE,"MO (2)"}</definedName>
    <definedName name="____bdi100">[23]INVENTÁRIO!$B$3</definedName>
    <definedName name="____BDI2">[24]INVENTÁRIO!$B$3</definedName>
    <definedName name="____cab1" localSheetId="5">#REF!</definedName>
    <definedName name="____cab1">#REF!</definedName>
    <definedName name="____CMM30">[22]DADOS!$B$39</definedName>
    <definedName name="____dd2">[25]REAJU!$K$30</definedName>
    <definedName name="____emp2" localSheetId="3">#REF!</definedName>
    <definedName name="____emp2">'[26]DMT modelo'!$AA$13</definedName>
    <definedName name="____EXT1" localSheetId="5">#REF!</definedName>
    <definedName name="____EXT1">#REF!</definedName>
    <definedName name="____Ext2" localSheetId="5">'[12]P A T O 99 B'!#REF!</definedName>
    <definedName name="____Ext2">'[12]P A T O 99 B'!#REF!</definedName>
    <definedName name="____ind100" localSheetId="5">#REF!</definedName>
    <definedName name="____ind100" localSheetId="3">#REF!</definedName>
    <definedName name="____ind100">#REF!</definedName>
    <definedName name="____JAN2003" localSheetId="5">#REF!</definedName>
    <definedName name="____JAN2003">#REF!</definedName>
    <definedName name="____JAZ1" localSheetId="5">#REF!</definedName>
    <definedName name="____JAZ1" localSheetId="3">#REF!</definedName>
    <definedName name="____JAZ1">#REF!</definedName>
    <definedName name="____JAZ11" localSheetId="5">#REF!</definedName>
    <definedName name="____JAZ11" localSheetId="3">#REF!</definedName>
    <definedName name="____JAZ11">#REF!</definedName>
    <definedName name="____JAZ2" localSheetId="5">#REF!</definedName>
    <definedName name="____JAZ2" localSheetId="3">#REF!</definedName>
    <definedName name="____JAZ2">#REF!</definedName>
    <definedName name="____JAZ22" localSheetId="5">#REF!</definedName>
    <definedName name="____JAZ22" localSheetId="3">#REF!</definedName>
    <definedName name="____JAZ22">#REF!</definedName>
    <definedName name="____JAZ3" localSheetId="5">#REF!</definedName>
    <definedName name="____JAZ3" localSheetId="3">#REF!</definedName>
    <definedName name="____JAZ3">#REF!</definedName>
    <definedName name="____JAZ33" localSheetId="5">#REF!</definedName>
    <definedName name="____JAZ33" localSheetId="3">#REF!</definedName>
    <definedName name="____JAZ33">#REF!</definedName>
    <definedName name="____KM406407">#REF!</definedName>
    <definedName name="____LAG2">[20]SERVIÇOS!$G$26</definedName>
    <definedName name="____mem2" localSheetId="3">#REF!</definedName>
    <definedName name="____mem2">'[27]Mat Asf'!$H$37</definedName>
    <definedName name="____oac2" localSheetId="5">#REF!</definedName>
    <definedName name="____oac2" localSheetId="3">#REF!</definedName>
    <definedName name="____oac2">#REF!</definedName>
    <definedName name="____OUT98" localSheetId="5" hidden="1">{#N/A,#N/A,TRUE,"Serviços"}</definedName>
    <definedName name="____OUT98" localSheetId="3" hidden="1">{#N/A,#N/A,TRUE,"Serviços"}</definedName>
    <definedName name="____OUT98" hidden="1">{#N/A,#N/A,TRUE,"Serviços"}</definedName>
    <definedName name="____PAG1">"$#REF!.$C$16"</definedName>
    <definedName name="____PAG10">"$#REF!.$C$26"</definedName>
    <definedName name="____PAG11">"$#REF!.$C$27"</definedName>
    <definedName name="____PAG12">"$#REF!.$C$28"</definedName>
    <definedName name="____PAG13">"$#REF!.$C$21"</definedName>
    <definedName name="____PAG2">"$#REF!.$C$17"</definedName>
    <definedName name="____PAG3">"$#REF!.$C$18"</definedName>
    <definedName name="____PAG4">"$#REF!.$C$19"</definedName>
    <definedName name="____PAG5">"$#REF!.$C$20"</definedName>
    <definedName name="____PAG6">"$#REF!.$C$22"</definedName>
    <definedName name="____PAG7">"$#REF!.$C$23"</definedName>
    <definedName name="____PAG8">"$#REF!.$C$24"</definedName>
    <definedName name="____PAG9">"$#REF!.$C$25"</definedName>
    <definedName name="____PL1" localSheetId="5">#REF!</definedName>
    <definedName name="____PL1">#REF!</definedName>
    <definedName name="____r" localSheetId="5">#REF!</definedName>
    <definedName name="____r">#REF!</definedName>
    <definedName name="____Rbv1">'[3]Página 16'!$C$3:$C$7</definedName>
    <definedName name="____reg1">[7]DADOS!$B$4</definedName>
    <definedName name="____reg3">[8]eq!$A$2:$D$42</definedName>
    <definedName name="____reg5">[8]mo!$A$2:$C$10</definedName>
    <definedName name="____reg7">[7]mat!$A$2:$C$33</definedName>
    <definedName name="____RET1" localSheetId="5">#REF!</definedName>
    <definedName name="____RET1" localSheetId="3">#REF!</definedName>
    <definedName name="____RET1">#REF!</definedName>
    <definedName name="____TB10">"'file:///D:/Meus documentos/ANASTÁCIO/SERCEL/BR262990800.xls'#$TLMB.$#REF!$#REF!"</definedName>
    <definedName name="____tb97">"$#REF!.$E$71"</definedName>
    <definedName name="____tbw97">"$#REF!.$E$73"</definedName>
    <definedName name="____TCB4">"$#REF!.$I$26"</definedName>
    <definedName name="____TCC4">"$#REF!.$I$18"</definedName>
    <definedName name="____TEB4">"$#REF!.$I$16"</definedName>
    <definedName name="____tsd4" localSheetId="5">#REF!</definedName>
    <definedName name="____tsd4" localSheetId="3">#REF!</definedName>
    <definedName name="____tsd4">#REF!</definedName>
    <definedName name="____TT1">'[28]Rel-15ª med.'!$D$18</definedName>
    <definedName name="____TT10">[21]RELATÓRIO!$D$64</definedName>
    <definedName name="____TT100">[21]RELATÓRIO!$D$530</definedName>
    <definedName name="____TT101">[21]RELATÓRIO!$D$535</definedName>
    <definedName name="____TT102" localSheetId="5">'[6]Relatório-1ª med.'!#REF!</definedName>
    <definedName name="____TT102">'[6]Relatório-1ª med.'!#REF!</definedName>
    <definedName name="____TT103">[21]RELATÓRIO!$D$545</definedName>
    <definedName name="____TT104">[21]RELATÓRIO!$D$550</definedName>
    <definedName name="____TT105">[21]RELATÓRIO!$D$555</definedName>
    <definedName name="____TT106">[21]RELATÓRIO!$D$560</definedName>
    <definedName name="____TT107" localSheetId="5">'[6]Relatório-1ª med.'!#REF!</definedName>
    <definedName name="____TT107">'[6]Relatório-1ª med.'!#REF!</definedName>
    <definedName name="____TT108">[21]RELATÓRIO!$D$572</definedName>
    <definedName name="____TT109">[21]RELATÓRIO!$D$577</definedName>
    <definedName name="____TT11">[21]RELATÓRIO!$D$69</definedName>
    <definedName name="____TT110">[21]RELATÓRIO!$D$582</definedName>
    <definedName name="____TT111">[21]RELATÓRIO!$D$587</definedName>
    <definedName name="____TT112">[21]RELATÓRIO!$D$592</definedName>
    <definedName name="____TT113">[21]RELATÓRIO!$D$597</definedName>
    <definedName name="____TT114">[21]RELATÓRIO!$D$602</definedName>
    <definedName name="____TT115">[21]RELATÓRIO!$D$607</definedName>
    <definedName name="____TT116">[21]RELATÓRIO!$D$612</definedName>
    <definedName name="____TT117">[21]RELATÓRIO!$D$616</definedName>
    <definedName name="____TT118">[21]RELATÓRIO!$D$621</definedName>
    <definedName name="____TT119">[21]RELATÓRIO!$D$626</definedName>
    <definedName name="____TT12">[21]RELATÓRIO!$D$74</definedName>
    <definedName name="____TT120">[21]RELATÓRIO!$D$631</definedName>
    <definedName name="____TT121" localSheetId="5">'[6]Relatório-1ª med.'!#REF!</definedName>
    <definedName name="____TT121">'[6]Relatório-1ª med.'!#REF!</definedName>
    <definedName name="____TT122">[21]RELATÓRIO!$D$641</definedName>
    <definedName name="____TT123" localSheetId="5">'[6]Relatório-1ª med.'!#REF!</definedName>
    <definedName name="____TT123">'[6]Relatório-1ª med.'!#REF!</definedName>
    <definedName name="____TT124">[21]RELATÓRIO!$D$652</definedName>
    <definedName name="____TT125">[21]RELATÓRIO!$D$657</definedName>
    <definedName name="____TT126">[21]RELATÓRIO!$D$662</definedName>
    <definedName name="____TT127">[21]RELATÓRIO!$D$667</definedName>
    <definedName name="____TT128">[21]RELATÓRIO!$D$672</definedName>
    <definedName name="____TT129">[21]RELATÓRIO!$D$677</definedName>
    <definedName name="____TT13">[21]RELATÓRIO!$D$79</definedName>
    <definedName name="____TT130">[21]RELATÓRIO!$D$682</definedName>
    <definedName name="____TT131">[21]RELATÓRIO!$D$687</definedName>
    <definedName name="____TT132">[21]RELATÓRIO!$D$692</definedName>
    <definedName name="____TT133">[21]RELATÓRIO!$D$697</definedName>
    <definedName name="____TT134">[21]RELATÓRIO!$D$702</definedName>
    <definedName name="____TT135">[21]RELATÓRIO!$D$707</definedName>
    <definedName name="____TT136">[21]RELATÓRIO!$D$712</definedName>
    <definedName name="____TT137">[21]RELATÓRIO!$D$716</definedName>
    <definedName name="____TT138">[21]RELATÓRIO!$D$721</definedName>
    <definedName name="____TT139">[21]RELATÓRIO!$D$726</definedName>
    <definedName name="____TT14">[21]RELATÓRIO!$D$84</definedName>
    <definedName name="____TT140">[21]RELATÓRIO!$D$731</definedName>
    <definedName name="____TT141">[21]RELATÓRIO!$D$736</definedName>
    <definedName name="____TT142">[21]RELATÓRIO!$D$741</definedName>
    <definedName name="____TT15">[21]RELATÓRIO!$D$89</definedName>
    <definedName name="____TT16">[21]RELATÓRIO!$D$93</definedName>
    <definedName name="____TT17">[21]RELATÓRIO!$D$98</definedName>
    <definedName name="____TT18">[14]RELATÓRIO!$D$103</definedName>
    <definedName name="____TT19" localSheetId="5">'[6]Relatório-1ª med.'!#REF!</definedName>
    <definedName name="____TT19">'[6]Relatório-1ª med.'!#REF!</definedName>
    <definedName name="____TT2">'[28]Rel-15ª med.'!$D$23</definedName>
    <definedName name="____TT20" localSheetId="5">'[6]Relatório-1ª med.'!#REF!</definedName>
    <definedName name="____TT20">'[6]Relatório-1ª med.'!#REF!</definedName>
    <definedName name="____TT21" localSheetId="5">'[6]Relatório-1ª med.'!#REF!</definedName>
    <definedName name="____TT21" localSheetId="3">[11]RELATÓRIO!#REF!</definedName>
    <definedName name="____TT21">'[6]Relatório-1ª med.'!#REF!</definedName>
    <definedName name="____TT22" localSheetId="3">[11]RELATÓRIO!#REF!</definedName>
    <definedName name="____TT22">'[6]Relatório-1ª med.'!#REF!</definedName>
    <definedName name="____tt23">'[28]Rel-15ª med.'!$D$80</definedName>
    <definedName name="____TT236" localSheetId="5">'[6]Relatório-1ª med.'!#REF!</definedName>
    <definedName name="____TT236">'[6]Relatório-1ª med.'!#REF!</definedName>
    <definedName name="____TT24">'[28]Rel-15ª med.'!$D$85</definedName>
    <definedName name="____TT25">[21]RELATÓRIO!$D$139</definedName>
    <definedName name="____TT26" localSheetId="5">'[6]Relatório-1ª med.'!#REF!</definedName>
    <definedName name="____TT26">'[6]Relatório-1ª med.'!#REF!</definedName>
    <definedName name="____TT27" localSheetId="5">'[6]Relatório-1ª med.'!#REF!</definedName>
    <definedName name="____TT27">'[6]Relatório-1ª med.'!#REF!</definedName>
    <definedName name="____TT28" localSheetId="5">'[6]Relatório-1ª med.'!#REF!</definedName>
    <definedName name="____TT28">'[6]Relatório-1ª med.'!#REF!</definedName>
    <definedName name="____tt288">[21]RELATÓRIO!$D$159</definedName>
    <definedName name="____TT29">'[28]Rel-15ª med.'!$D$100</definedName>
    <definedName name="____TT3">'[28]Rel-15ª med.'!$D$29</definedName>
    <definedName name="____TT30" localSheetId="5">'[6]Relatório-1ª med.'!#REF!</definedName>
    <definedName name="____TT30">'[6]Relatório-1ª med.'!#REF!</definedName>
    <definedName name="____tt300">[21]RELATÓRIO!$D$174</definedName>
    <definedName name="____TT31" localSheetId="5">'[6]Relatório-1ª med.'!#REF!</definedName>
    <definedName name="____TT31">'[6]Relatório-1ª med.'!#REF!</definedName>
    <definedName name="____TT32" localSheetId="5">'[6]Relatório-1ª med.'!#REF!</definedName>
    <definedName name="____TT32">'[6]Relatório-1ª med.'!#REF!</definedName>
    <definedName name="____tt322">[21]RELATÓRIO!$D$189</definedName>
    <definedName name="____TT33" localSheetId="5">'[6]Relatório-1ª med.'!#REF!</definedName>
    <definedName name="____TT33">'[6]Relatório-1ª med.'!#REF!</definedName>
    <definedName name="____TT34" localSheetId="5">'[6]Relatório-1ª med.'!#REF!</definedName>
    <definedName name="____TT34">'[6]Relatório-1ª med.'!#REF!</definedName>
    <definedName name="____TT35">[21]RELATÓRIO!$D$205</definedName>
    <definedName name="____TT36" localSheetId="5">'[6]Relatório-1ª med.'!#REF!</definedName>
    <definedName name="____TT36">'[6]Relatório-1ª med.'!#REF!</definedName>
    <definedName name="____TT37" localSheetId="5">'[6]Relatório-1ª med.'!#REF!</definedName>
    <definedName name="____TT37">'[6]Relatório-1ª med.'!#REF!</definedName>
    <definedName name="____TT38" localSheetId="5">'[6]Relatório-1ª med.'!#REF!</definedName>
    <definedName name="____TT38">'[6]Relatório-1ª med.'!#REF!</definedName>
    <definedName name="____TT39" localSheetId="5">'[6]Relatório-1ª med.'!#REF!</definedName>
    <definedName name="____TT39">'[6]Relatório-1ª med.'!#REF!</definedName>
    <definedName name="____TT4">'[28]Rel-15ª med.'!$D$34</definedName>
    <definedName name="____TT40" localSheetId="5">'[6]Relatório-1ª med.'!#REF!</definedName>
    <definedName name="____TT40">'[6]Relatório-1ª med.'!#REF!</definedName>
    <definedName name="____TT41">[21]RELATÓRIO!$D$235</definedName>
    <definedName name="____TT42">[21]RELATÓRIO!$D$240</definedName>
    <definedName name="____TT43">[21]RELATÓRIO!$D$245</definedName>
    <definedName name="____TT44">[21]RELATÓRIO!$D$250</definedName>
    <definedName name="____TT45">[21]RELATÓRIO!$D$255</definedName>
    <definedName name="____TT46">[21]RELATÓRIO!$D$260</definedName>
    <definedName name="____TT47">[21]RELATÓRIO!$D$265</definedName>
    <definedName name="____TT48">[21]RELATÓRIO!$D$270</definedName>
    <definedName name="____TT49">[21]RELATÓRIO!$D$275</definedName>
    <definedName name="____TT5" localSheetId="5">'[6]Relatório-1ª med.'!#REF!</definedName>
    <definedName name="____TT5">'[6]Relatório-1ª med.'!#REF!</definedName>
    <definedName name="____TT50">[21]RELATÓRIO!$D$280</definedName>
    <definedName name="____TT51">[21]RELATÓRIO!$D$285</definedName>
    <definedName name="____TT52" localSheetId="5">'[6]Relatório-1ª med.'!#REF!</definedName>
    <definedName name="____TT52">'[6]Relatório-1ª med.'!#REF!</definedName>
    <definedName name="____TT53" localSheetId="5">'[6]Relatório-1ª med.'!#REF!</definedName>
    <definedName name="____TT53">'[6]Relatório-1ª med.'!#REF!</definedName>
    <definedName name="____TT54" localSheetId="5">'[6]Relatório-1ª med.'!#REF!</definedName>
    <definedName name="____TT54">'[6]Relatório-1ª med.'!#REF!</definedName>
    <definedName name="____TT55" localSheetId="5">'[6]Relatório-1ª med.'!#REF!</definedName>
    <definedName name="____TT55">'[6]Relatório-1ª med.'!#REF!</definedName>
    <definedName name="____TT56">[21]RELATÓRIO!$D$310</definedName>
    <definedName name="____TT57">[21]RELATÓRIO!$D$315</definedName>
    <definedName name="____TT58">[21]RELATÓRIO!$D$320</definedName>
    <definedName name="____TT59">[21]RELATÓRIO!$D$325</definedName>
    <definedName name="____TT6" localSheetId="5">'[6]Relatório-1ª med.'!#REF!</definedName>
    <definedName name="____TT6">'[6]Relatório-1ª med.'!#REF!</definedName>
    <definedName name="____TT60" localSheetId="5">'[6]Relatório-1ª med.'!#REF!</definedName>
    <definedName name="____TT60">'[6]Relatório-1ª med.'!#REF!</definedName>
    <definedName name="____TT61" localSheetId="5">'[6]Relatório-1ª med.'!#REF!</definedName>
    <definedName name="____TT61">'[6]Relatório-1ª med.'!#REF!</definedName>
    <definedName name="____TT62">[21]RELATÓRIO!$D$339</definedName>
    <definedName name="____TT63">[21]RELATÓRIO!$D$344</definedName>
    <definedName name="____TT64">[21]RELATÓRIO!$D$349</definedName>
    <definedName name="____TT65">[21]RELATÓRIO!$D$354</definedName>
    <definedName name="____TT66">[21]RELATÓRIO!$D$359</definedName>
    <definedName name="____TT67">[21]RELATÓRIO!$D$365</definedName>
    <definedName name="____TT68">[21]RELATÓRIO!$D$370</definedName>
    <definedName name="____TT69" localSheetId="5">'[6]Relatório-1ª med.'!#REF!</definedName>
    <definedName name="____TT69">'[6]Relatório-1ª med.'!#REF!</definedName>
    <definedName name="____TT7" localSheetId="5">'[6]Relatório-1ª med.'!#REF!</definedName>
    <definedName name="____TT7">'[6]Relatório-1ª med.'!#REF!</definedName>
    <definedName name="____TT70" localSheetId="5">'[6]Relatório-1ª med.'!#REF!</definedName>
    <definedName name="____TT70">'[6]Relatório-1ª med.'!#REF!</definedName>
    <definedName name="____TT71" localSheetId="5">'[6]Relatório-1ª med.'!#REF!</definedName>
    <definedName name="____TT71">'[6]Relatório-1ª med.'!#REF!</definedName>
    <definedName name="____TT72">[21]RELATÓRIO!$D$390</definedName>
    <definedName name="____TT73">[21]RELATÓRIO!$D$395</definedName>
    <definedName name="____TT74" localSheetId="5">'[6]Relatório-1ª med.'!#REF!</definedName>
    <definedName name="____TT74">'[6]Relatório-1ª med.'!#REF!</definedName>
    <definedName name="____TT75" localSheetId="5">'[6]Relatório-1ª med.'!#REF!</definedName>
    <definedName name="____TT75">'[6]Relatório-1ª med.'!#REF!</definedName>
    <definedName name="____TT76" localSheetId="5">'[6]Relatório-1ª med.'!#REF!</definedName>
    <definedName name="____TT76">'[6]Relatório-1ª med.'!#REF!</definedName>
    <definedName name="____TT77" localSheetId="5">'[6]Relatório-1ª med.'!#REF!</definedName>
    <definedName name="____TT77">'[6]Relatório-1ª med.'!#REF!</definedName>
    <definedName name="____TT78">'[6]Relatório-1ª med.'!#REF!</definedName>
    <definedName name="____TT78954">'[6]Relatório-1ª med.'!#REF!</definedName>
    <definedName name="____TT79">'[6]Relatório-1ª med.'!#REF!</definedName>
    <definedName name="____TT8">[21]RELATÓRIO!$D$53</definedName>
    <definedName name="____TT80">[21]RELATÓRIO!$D$430</definedName>
    <definedName name="____TT81">[21]RELATÓRIO!$D$434</definedName>
    <definedName name="____TT82">[21]RELATÓRIO!$D$439</definedName>
    <definedName name="____TT83">[21]RELATÓRIO!$D$444</definedName>
    <definedName name="____TT84">[21]RELATÓRIO!$D$449</definedName>
    <definedName name="____TT85">[21]RELATÓRIO!$D$454</definedName>
    <definedName name="____TT86">[21]RELATÓRIO!$D$459</definedName>
    <definedName name="____TT87">[21]RELATÓRIO!$D$464</definedName>
    <definedName name="____TT88">[21]RELATÓRIO!$D$469</definedName>
    <definedName name="____TT89">[21]RELATÓRIO!$D$474</definedName>
    <definedName name="____TT9">[21]RELATÓRIO!$D$58</definedName>
    <definedName name="____TT90">[21]RELATÓRIO!$D$479</definedName>
    <definedName name="____TT91">[21]RELATÓRIO!$D$484</definedName>
    <definedName name="____TT92">[21]RELATÓRIO!$D$490</definedName>
    <definedName name="____TT93">[21]RELATÓRIO!$D$495</definedName>
    <definedName name="____TT94" localSheetId="5">'[6]Relatório-1ª med.'!#REF!</definedName>
    <definedName name="____TT94">'[6]Relatório-1ª med.'!#REF!</definedName>
    <definedName name="____TT95" localSheetId="5">'[6]Relatório-1ª med.'!#REF!</definedName>
    <definedName name="____TT95">'[6]Relatório-1ª med.'!#REF!</definedName>
    <definedName name="____TT97" localSheetId="5">'[6]Relatório-1ª med.'!#REF!</definedName>
    <definedName name="____TT97">'[6]Relatório-1ª med.'!#REF!</definedName>
    <definedName name="____TT98">[21]RELATÓRIO!$D$520</definedName>
    <definedName name="____TT99">[21]RELATÓRIO!$D$525</definedName>
    <definedName name="___ABR95" localSheetId="5">#REF!</definedName>
    <definedName name="___ABR95">#REF!</definedName>
    <definedName name="___ABR96" localSheetId="5">#REF!</definedName>
    <definedName name="___ABR96">#REF!</definedName>
    <definedName name="___ABR97" localSheetId="5">#REF!</definedName>
    <definedName name="___ABR97">#REF!</definedName>
    <definedName name="___ABR98">#REF!</definedName>
    <definedName name="___ABR99">#REF!</definedName>
    <definedName name="___ACA25">[22]DADOS!$C$17</definedName>
    <definedName name="___ACA50">[22]DADOS!$C$16</definedName>
    <definedName name="___AGO95" localSheetId="5">#REF!</definedName>
    <definedName name="___AGO95">#REF!</definedName>
    <definedName name="___AGO96" localSheetId="5">#REF!</definedName>
    <definedName name="___AGO96">#REF!</definedName>
    <definedName name="___AGO97" localSheetId="5">#REF!</definedName>
    <definedName name="___AGO97">#REF!</definedName>
    <definedName name="___AGO98">#REF!</definedName>
    <definedName name="___AGO99">#REF!</definedName>
    <definedName name="___BD8">"$#REF!.$P$4"</definedName>
    <definedName name="___BDI1" localSheetId="5">BDI!___BDI1</definedName>
    <definedName name="___BDI1" localSheetId="3">Cronograma!___BDI1</definedName>
    <definedName name="___BDI1">[0]!___BDI1</definedName>
    <definedName name="___bdi100">[23]INVENTÁRIO!$B$3</definedName>
    <definedName name="___BDI2">[24]INVENTÁRIO!$B$3</definedName>
    <definedName name="___cab1" localSheetId="5">#REF!</definedName>
    <definedName name="___cab1">#REF!</definedName>
    <definedName name="___CMM30">[22]DADOS!$B$39</definedName>
    <definedName name="___dd2">[25]REAJU!$K$30</definedName>
    <definedName name="___DEZ94" localSheetId="5">#REF!</definedName>
    <definedName name="___DEZ94">#REF!</definedName>
    <definedName name="___DEZ95" localSheetId="5">#REF!</definedName>
    <definedName name="___DEZ95">#REF!</definedName>
    <definedName name="___DEZ96" localSheetId="5">#REF!</definedName>
    <definedName name="___DEZ96">#REF!</definedName>
    <definedName name="___DEZ97">#REF!</definedName>
    <definedName name="___DEZ98">#REF!</definedName>
    <definedName name="___DEZ99">#REF!</definedName>
    <definedName name="___emp2" localSheetId="3">#REF!</definedName>
    <definedName name="___emp2">'[26]DMT modelo'!$AA$13</definedName>
    <definedName name="___EXT1" localSheetId="5">#REF!</definedName>
    <definedName name="___EXT1">#REF!</definedName>
    <definedName name="___FEV95" localSheetId="5">#REF!</definedName>
    <definedName name="___FEV95">#REF!</definedName>
    <definedName name="___FEV96" localSheetId="5">#REF!</definedName>
    <definedName name="___FEV96">#REF!</definedName>
    <definedName name="___FEV97">#REF!</definedName>
    <definedName name="___FEV98">#REF!</definedName>
    <definedName name="___FEV99">#REF!</definedName>
    <definedName name="___ind100" localSheetId="5">#REF!</definedName>
    <definedName name="___ind100" localSheetId="3">#REF!</definedName>
    <definedName name="___ind100">#REF!</definedName>
    <definedName name="___JAN2003">#REF!</definedName>
    <definedName name="___JAN95">#REF!</definedName>
    <definedName name="___JAN96">#REF!</definedName>
    <definedName name="___JAN97">#REF!</definedName>
    <definedName name="___JAN98">#REF!</definedName>
    <definedName name="___JAN99">#REF!</definedName>
    <definedName name="___JAZ1" localSheetId="5">#REF!</definedName>
    <definedName name="___JAZ1" localSheetId="3">#REF!</definedName>
    <definedName name="___JAZ1">#REF!</definedName>
    <definedName name="___JAZ11" localSheetId="5">#REF!</definedName>
    <definedName name="___JAZ11" localSheetId="3">#REF!</definedName>
    <definedName name="___JAZ11">#REF!</definedName>
    <definedName name="___JAZ2" localSheetId="5">#REF!</definedName>
    <definedName name="___JAZ2" localSheetId="3">#REF!</definedName>
    <definedName name="___JAZ2">#REF!</definedName>
    <definedName name="___JAZ22" localSheetId="5">#REF!</definedName>
    <definedName name="___JAZ22" localSheetId="3">#REF!</definedName>
    <definedName name="___JAZ22">#REF!</definedName>
    <definedName name="___JAZ3" localSheetId="5">#REF!</definedName>
    <definedName name="___JAZ3" localSheetId="3">#REF!</definedName>
    <definedName name="___JAZ3">#REF!</definedName>
    <definedName name="___JAZ33" localSheetId="5">#REF!</definedName>
    <definedName name="___JAZ33" localSheetId="3">#REF!</definedName>
    <definedName name="___JAZ33">#REF!</definedName>
    <definedName name="___JUL95">#REF!</definedName>
    <definedName name="___JUL96">#REF!</definedName>
    <definedName name="___JUL97">#REF!</definedName>
    <definedName name="___JUL98">#REF!</definedName>
    <definedName name="___JUL99">#REF!</definedName>
    <definedName name="___JUN95">#REF!</definedName>
    <definedName name="___JUN96">#REF!</definedName>
    <definedName name="___JUN97">#REF!</definedName>
    <definedName name="___JUN98">#REF!</definedName>
    <definedName name="___JUN99">#REF!</definedName>
    <definedName name="___KM406407">#REF!</definedName>
    <definedName name="___km736">#REF!</definedName>
    <definedName name="___LAG2">[20]SERVIÇOS!$G$26</definedName>
    <definedName name="___MAI95" localSheetId="5">#REF!</definedName>
    <definedName name="___MAI95">#REF!</definedName>
    <definedName name="___MAI96" localSheetId="5">#REF!</definedName>
    <definedName name="___MAI96">#REF!</definedName>
    <definedName name="___MAI97" localSheetId="5">#REF!</definedName>
    <definedName name="___MAI97">#REF!</definedName>
    <definedName name="___MAI98">#REF!</definedName>
    <definedName name="___MAI99">#REF!</definedName>
    <definedName name="___MAR95">#REF!</definedName>
    <definedName name="___MAR96">#REF!</definedName>
    <definedName name="___MAR97">#REF!</definedName>
    <definedName name="___MAR98">#REF!</definedName>
    <definedName name="___MAR99">#REF!</definedName>
    <definedName name="___mem2" localSheetId="3">#REF!</definedName>
    <definedName name="___mem2">'[27]Mat Asf'!$H$37</definedName>
    <definedName name="___MO2">'[29]Desmat 0,15'!$H$30</definedName>
    <definedName name="___NOV94" localSheetId="5">#REF!</definedName>
    <definedName name="___NOV94">#REF!</definedName>
    <definedName name="___NOV95" localSheetId="5">#REF!</definedName>
    <definedName name="___NOV95">#REF!</definedName>
    <definedName name="___NOV96" localSheetId="5">#REF!</definedName>
    <definedName name="___NOV96">#REF!</definedName>
    <definedName name="___NOV97">#REF!</definedName>
    <definedName name="___NOV98">#REF!</definedName>
    <definedName name="___NOV99">#REF!</definedName>
    <definedName name="___oac2" localSheetId="3">#REF!</definedName>
    <definedName name="___oac2">#REF!</definedName>
    <definedName name="___OUT94">#REF!</definedName>
    <definedName name="___OUT95">#REF!</definedName>
    <definedName name="___OUT96">#REF!</definedName>
    <definedName name="___OUT97">#REF!</definedName>
    <definedName name="___OUT98" localSheetId="5" hidden="1">{#N/A,#N/A,TRUE,"Serviços"}</definedName>
    <definedName name="___OUT98" localSheetId="3" hidden="1">{#N/A,#N/A,TRUE,"Serviços"}</definedName>
    <definedName name="___OUT98" hidden="1">{#N/A,#N/A,TRUE,"Serviços"}</definedName>
    <definedName name="___OUT99" localSheetId="5">#REF!</definedName>
    <definedName name="___OUT99">#REF!</definedName>
    <definedName name="___PAG1">"$#REF!.$C$16"</definedName>
    <definedName name="___PAG10">"$#REF!.$C$26"</definedName>
    <definedName name="___PAG11">"$#REF!.$C$27"</definedName>
    <definedName name="___PAG12">"$#REF!.$C$28"</definedName>
    <definedName name="___PAG13">"$#REF!.$C$21"</definedName>
    <definedName name="___PAG2">"$#REF!.$C$17"</definedName>
    <definedName name="___PAG3">"$#REF!.$C$18"</definedName>
    <definedName name="___PAG4">"$#REF!.$C$19"</definedName>
    <definedName name="___PAG5">"$#REF!.$C$20"</definedName>
    <definedName name="___PAG6">"$#REF!.$C$22"</definedName>
    <definedName name="___PAG7">"$#REF!.$C$23"</definedName>
    <definedName name="___PAG8">"$#REF!.$C$24"</definedName>
    <definedName name="___PAG9">"$#REF!.$C$25"</definedName>
    <definedName name="___PL1" localSheetId="5">#REF!</definedName>
    <definedName name="___PL1">#REF!</definedName>
    <definedName name="___QQ2" localSheetId="5">BDI!___QQ2</definedName>
    <definedName name="___QQ2" localSheetId="3">Cronograma!___QQ2</definedName>
    <definedName name="___QQ2">[0]!___QQ2</definedName>
    <definedName name="___r" localSheetId="5">#REF!</definedName>
    <definedName name="___r">#REF!</definedName>
    <definedName name="___Rbv1">'[3]Página 16'!$C$3:$C$7</definedName>
    <definedName name="___reg1">[7]DADOS!$B$4</definedName>
    <definedName name="___reg3">[8]eq!$A$2:$D$42</definedName>
    <definedName name="___reg5">[8]mo!$A$2:$C$10</definedName>
    <definedName name="___reg7">[7]mat!$A$2:$C$33</definedName>
    <definedName name="___RET1" localSheetId="5">#REF!</definedName>
    <definedName name="___RET1" localSheetId="3">#REF!</definedName>
    <definedName name="___RET1">#REF!</definedName>
    <definedName name="___SE2" localSheetId="5">#REF!</definedName>
    <definedName name="___SE2">#REF!</definedName>
    <definedName name="___SET94">#REF!</definedName>
    <definedName name="___SET95">#REF!</definedName>
    <definedName name="___SET96">#REF!</definedName>
    <definedName name="___SET97">#REF!</definedName>
    <definedName name="___SET98">#REF!</definedName>
    <definedName name="___SET99">#REF!</definedName>
    <definedName name="___tab1">#REF!</definedName>
    <definedName name="___TB10">"'file:///D:/Meus documentos/ANASTÁCIO/SERCEL/BR262990800.xls'#$TLMB.$#REF!$#REF!"</definedName>
    <definedName name="___tb97">"$#REF!.$E$71"</definedName>
    <definedName name="___tbw97">"$#REF!.$E$73"</definedName>
    <definedName name="___TCB4">"$#REF!.$I$26"</definedName>
    <definedName name="___TCC4">"$#REF!.$I$18"</definedName>
    <definedName name="___TEB4">"$#REF!.$I$16"</definedName>
    <definedName name="___tsd4" localSheetId="5">#REF!</definedName>
    <definedName name="___tsd4" localSheetId="3">#REF!</definedName>
    <definedName name="___tsd4">#REF!</definedName>
    <definedName name="___TT1">[14]RELATÓRIO!$D$18</definedName>
    <definedName name="___TT10">[14]RELATÓRIO!$D$64</definedName>
    <definedName name="___TT100">[14]RELATÓRIO!$D$530</definedName>
    <definedName name="___TT101">[14]RELATÓRIO!$D$535</definedName>
    <definedName name="___TT102" localSheetId="5">'[6]Relatório-1ª med.'!#REF!</definedName>
    <definedName name="___TT102">'[6]Relatório-1ª med.'!#REF!</definedName>
    <definedName name="___TT103">[14]RELATÓRIO!$D$545</definedName>
    <definedName name="___TT104">[14]RELATÓRIO!$D$550</definedName>
    <definedName name="___TT105">[14]RELATÓRIO!$D$555</definedName>
    <definedName name="___TT106">[14]RELATÓRIO!$D$560</definedName>
    <definedName name="___TT107" localSheetId="5">'[6]Relatório-1ª med.'!#REF!</definedName>
    <definedName name="___TT107">'[6]Relatório-1ª med.'!#REF!</definedName>
    <definedName name="___TT108">[14]RELATÓRIO!$D$572</definedName>
    <definedName name="___TT109">[14]RELATÓRIO!$D$577</definedName>
    <definedName name="___TT11">[14]RELATÓRIO!$D$69</definedName>
    <definedName name="___TT110">[14]RELATÓRIO!$D$582</definedName>
    <definedName name="___TT111">[14]RELATÓRIO!$D$587</definedName>
    <definedName name="___TT112">[14]RELATÓRIO!$D$592</definedName>
    <definedName name="___TT113">[14]RELATÓRIO!$D$597</definedName>
    <definedName name="___TT114">[14]RELATÓRIO!$D$602</definedName>
    <definedName name="___TT115">[14]RELATÓRIO!$D$607</definedName>
    <definedName name="___TT116">[14]RELATÓRIO!$D$612</definedName>
    <definedName name="___TT117">[14]RELATÓRIO!$D$616</definedName>
    <definedName name="___TT118">[14]RELATÓRIO!$D$621</definedName>
    <definedName name="___TT119">[14]RELATÓRIO!$D$626</definedName>
    <definedName name="___TT12">[14]RELATÓRIO!$D$74</definedName>
    <definedName name="___TT120">[14]RELATÓRIO!$D$631</definedName>
    <definedName name="___TT121" localSheetId="5">'[6]Relatório-1ª med.'!#REF!</definedName>
    <definedName name="___TT121">'[6]Relatório-1ª med.'!#REF!</definedName>
    <definedName name="___TT122">[14]RELATÓRIO!$D$641</definedName>
    <definedName name="___TT123" localSheetId="5">'[6]Relatório-1ª med.'!#REF!</definedName>
    <definedName name="___TT123">'[6]Relatório-1ª med.'!#REF!</definedName>
    <definedName name="___TT124">[14]RELATÓRIO!$D$652</definedName>
    <definedName name="___TT125">[14]RELATÓRIO!$D$657</definedName>
    <definedName name="___TT126">[14]RELATÓRIO!$D$662</definedName>
    <definedName name="___TT127">[14]RELATÓRIO!$D$667</definedName>
    <definedName name="___TT128">[14]RELATÓRIO!$D$672</definedName>
    <definedName name="___TT129">[14]RELATÓRIO!$D$677</definedName>
    <definedName name="___TT13">[14]RELATÓRIO!$D$79</definedName>
    <definedName name="___TT130">[14]RELATÓRIO!$D$682</definedName>
    <definedName name="___TT131">[14]RELATÓRIO!$D$687</definedName>
    <definedName name="___TT132">[14]RELATÓRIO!$D$692</definedName>
    <definedName name="___TT133">[14]RELATÓRIO!$D$697</definedName>
    <definedName name="___TT134">[14]RELATÓRIO!$D$702</definedName>
    <definedName name="___TT135">[14]RELATÓRIO!$D$707</definedName>
    <definedName name="___TT136">[14]RELATÓRIO!$D$712</definedName>
    <definedName name="___TT137">[14]RELATÓRIO!$D$716</definedName>
    <definedName name="___TT138">[14]RELATÓRIO!$D$721</definedName>
    <definedName name="___TT139">[14]RELATÓRIO!$D$726</definedName>
    <definedName name="___TT14">[14]RELATÓRIO!$D$84</definedName>
    <definedName name="___TT140">[14]RELATÓRIO!$D$731</definedName>
    <definedName name="___TT141">[14]RELATÓRIO!$D$736</definedName>
    <definedName name="___TT142">[14]RELATÓRIO!$D$741</definedName>
    <definedName name="___TT15">[14]RELATÓRIO!$D$89</definedName>
    <definedName name="___TT16">[14]RELATÓRIO!$D$93</definedName>
    <definedName name="___TT17">[14]RELATÓRIO!$D$98</definedName>
    <definedName name="___TT19" localSheetId="5">'[6]Relatório-1ª med.'!#REF!</definedName>
    <definedName name="___TT19">'[6]Relatório-1ª med.'!#REF!</definedName>
    <definedName name="___TT2">[14]RELATÓRIO!$D$23</definedName>
    <definedName name="___TT20" localSheetId="5">'[6]Relatório-1ª med.'!#REF!</definedName>
    <definedName name="___TT20">'[6]Relatório-1ª med.'!#REF!</definedName>
    <definedName name="___TT21" localSheetId="5">'[6]Relatório-1ª med.'!#REF!</definedName>
    <definedName name="___TT21" localSheetId="3">[11]RELATÓRIO!#REF!</definedName>
    <definedName name="___TT21">'[6]Relatório-1ª med.'!#REF!</definedName>
    <definedName name="___TT22" localSheetId="3">[11]RELATÓRIO!#REF!</definedName>
    <definedName name="___TT22">'[6]Relatório-1ª med.'!#REF!</definedName>
    <definedName name="___tt23">[14]RELATÓRIO!$D$129</definedName>
    <definedName name="___TT24">[14]RELATÓRIO!$D$134</definedName>
    <definedName name="___TT25">[14]RELATÓRIO!$D$139</definedName>
    <definedName name="___TT26" localSheetId="5">'[6]Relatório-1ª med.'!#REF!</definedName>
    <definedName name="___TT26">'[6]Relatório-1ª med.'!#REF!</definedName>
    <definedName name="___TT27" localSheetId="5">'[6]Relatório-1ª med.'!#REF!</definedName>
    <definedName name="___TT27">'[6]Relatório-1ª med.'!#REF!</definedName>
    <definedName name="___TT28" localSheetId="5">'[6]Relatório-1ª med.'!#REF!</definedName>
    <definedName name="___TT28">'[6]Relatório-1ª med.'!#REF!</definedName>
    <definedName name="___tt288">[14]RELATÓRIO!$D$159</definedName>
    <definedName name="___TT29">[14]RELATÓRIO!$D$164</definedName>
    <definedName name="___TT3">[14]RELATÓRIO!$D$28</definedName>
    <definedName name="___TT30" localSheetId="5">'[6]Relatório-1ª med.'!#REF!</definedName>
    <definedName name="___TT30">'[6]Relatório-1ª med.'!#REF!</definedName>
    <definedName name="___tt300">[14]RELATÓRIO!$D$174</definedName>
    <definedName name="___TT31" localSheetId="5">'[6]Relatório-1ª med.'!#REF!</definedName>
    <definedName name="___TT31">'[6]Relatório-1ª med.'!#REF!</definedName>
    <definedName name="___TT32" localSheetId="5">'[6]Relatório-1ª med.'!#REF!</definedName>
    <definedName name="___TT32">'[6]Relatório-1ª med.'!#REF!</definedName>
    <definedName name="___tt322">[14]RELATÓRIO!$D$189</definedName>
    <definedName name="___TT33" localSheetId="5">'[6]Relatório-1ª med.'!#REF!</definedName>
    <definedName name="___TT33">'[6]Relatório-1ª med.'!#REF!</definedName>
    <definedName name="___TT34" localSheetId="5">'[6]Relatório-1ª med.'!#REF!</definedName>
    <definedName name="___TT34">'[6]Relatório-1ª med.'!#REF!</definedName>
    <definedName name="___TT35">[14]RELATÓRIO!$D$205</definedName>
    <definedName name="___TT36" localSheetId="5">'[6]Relatório-1ª med.'!#REF!</definedName>
    <definedName name="___TT36">'[6]Relatório-1ª med.'!#REF!</definedName>
    <definedName name="___TT37" localSheetId="5">'[6]Relatório-1ª med.'!#REF!</definedName>
    <definedName name="___TT37">'[6]Relatório-1ª med.'!#REF!</definedName>
    <definedName name="___TT38" localSheetId="5">'[6]Relatório-1ª med.'!#REF!</definedName>
    <definedName name="___TT38">'[6]Relatório-1ª med.'!#REF!</definedName>
    <definedName name="___TT39" localSheetId="5">'[6]Relatório-1ª med.'!#REF!</definedName>
    <definedName name="___TT39">'[6]Relatório-1ª med.'!#REF!</definedName>
    <definedName name="___TT4">[14]RELATÓRIO!$D$33</definedName>
    <definedName name="___TT40" localSheetId="5">'[6]Relatório-1ª med.'!#REF!</definedName>
    <definedName name="___TT40">'[6]Relatório-1ª med.'!#REF!</definedName>
    <definedName name="___TT41">[14]RELATÓRIO!$D$235</definedName>
    <definedName name="___TT42">[14]RELATÓRIO!$D$240</definedName>
    <definedName name="___TT43">[14]RELATÓRIO!$D$245</definedName>
    <definedName name="___TT44">[14]RELATÓRIO!$D$250</definedName>
    <definedName name="___TT45">[14]RELATÓRIO!$D$255</definedName>
    <definedName name="___TT46">[14]RELATÓRIO!$D$260</definedName>
    <definedName name="___TT47">[14]RELATÓRIO!$D$265</definedName>
    <definedName name="___TT48">[14]RELATÓRIO!$D$270</definedName>
    <definedName name="___TT49">[14]RELATÓRIO!$D$275</definedName>
    <definedName name="___TT5" localSheetId="5">'[6]Relatório-1ª med.'!#REF!</definedName>
    <definedName name="___TT5">'[6]Relatório-1ª med.'!#REF!</definedName>
    <definedName name="___TT50">[14]RELATÓRIO!$D$280</definedName>
    <definedName name="___TT51">[14]RELATÓRIO!$D$285</definedName>
    <definedName name="___TT52" localSheetId="5">'[6]Relatório-1ª med.'!#REF!</definedName>
    <definedName name="___TT52">'[6]Relatório-1ª med.'!#REF!</definedName>
    <definedName name="___TT53" localSheetId="5">'[6]Relatório-1ª med.'!#REF!</definedName>
    <definedName name="___TT53">'[6]Relatório-1ª med.'!#REF!</definedName>
    <definedName name="___TT54" localSheetId="5">'[6]Relatório-1ª med.'!#REF!</definedName>
    <definedName name="___TT54">'[6]Relatório-1ª med.'!#REF!</definedName>
    <definedName name="___TT55" localSheetId="5">'[6]Relatório-1ª med.'!#REF!</definedName>
    <definedName name="___TT55">'[6]Relatório-1ª med.'!#REF!</definedName>
    <definedName name="___TT56">[14]RELATÓRIO!$D$310</definedName>
    <definedName name="___TT57">[14]RELATÓRIO!$D$315</definedName>
    <definedName name="___TT58">[14]RELATÓRIO!$D$320</definedName>
    <definedName name="___TT59">[14]RELATÓRIO!$D$325</definedName>
    <definedName name="___TT6" localSheetId="5">'[6]Relatório-1ª med.'!#REF!</definedName>
    <definedName name="___TT6">'[6]Relatório-1ª med.'!#REF!</definedName>
    <definedName name="___TT60" localSheetId="5">'[6]Relatório-1ª med.'!#REF!</definedName>
    <definedName name="___TT60">'[6]Relatório-1ª med.'!#REF!</definedName>
    <definedName name="___TT61" localSheetId="5">'[6]Relatório-1ª med.'!#REF!</definedName>
    <definedName name="___TT61">'[6]Relatório-1ª med.'!#REF!</definedName>
    <definedName name="___TT62">[14]RELATÓRIO!$D$339</definedName>
    <definedName name="___TT63">[14]RELATÓRIO!$D$344</definedName>
    <definedName name="___TT64">[14]RELATÓRIO!$D$349</definedName>
    <definedName name="___TT65">[14]RELATÓRIO!$D$354</definedName>
    <definedName name="___TT66">[14]RELATÓRIO!$D$359</definedName>
    <definedName name="___TT67">[14]RELATÓRIO!$D$365</definedName>
    <definedName name="___TT68">[14]RELATÓRIO!$D$370</definedName>
    <definedName name="___TT69" localSheetId="5">'[6]Relatório-1ª med.'!#REF!</definedName>
    <definedName name="___TT69">'[6]Relatório-1ª med.'!#REF!</definedName>
    <definedName name="___TT7" localSheetId="5">'[6]Relatório-1ª med.'!#REF!</definedName>
    <definedName name="___TT7">'[6]Relatório-1ª med.'!#REF!</definedName>
    <definedName name="___TT70" localSheetId="5">'[6]Relatório-1ª med.'!#REF!</definedName>
    <definedName name="___TT70">'[6]Relatório-1ª med.'!#REF!</definedName>
    <definedName name="___TT71" localSheetId="5">'[6]Relatório-1ª med.'!#REF!</definedName>
    <definedName name="___TT71">'[6]Relatório-1ª med.'!#REF!</definedName>
    <definedName name="___TT72">[14]RELATÓRIO!$D$390</definedName>
    <definedName name="___TT73">[14]RELATÓRIO!$D$395</definedName>
    <definedName name="___TT74" localSheetId="5">'[6]Relatório-1ª med.'!#REF!</definedName>
    <definedName name="___TT74">'[6]Relatório-1ª med.'!#REF!</definedName>
    <definedName name="___TT75" localSheetId="5">'[6]Relatório-1ª med.'!#REF!</definedName>
    <definedName name="___TT75">'[6]Relatório-1ª med.'!#REF!</definedName>
    <definedName name="___TT76" localSheetId="5">'[6]Relatório-1ª med.'!#REF!</definedName>
    <definedName name="___TT76">'[6]Relatório-1ª med.'!#REF!</definedName>
    <definedName name="___TT77" localSheetId="5">'[6]Relatório-1ª med.'!#REF!</definedName>
    <definedName name="___TT77">'[6]Relatório-1ª med.'!#REF!</definedName>
    <definedName name="___TT78">'[6]Relatório-1ª med.'!#REF!</definedName>
    <definedName name="___TT79">'[6]Relatório-1ª med.'!#REF!</definedName>
    <definedName name="___TT8">[14]RELATÓRIO!$D$53</definedName>
    <definedName name="___TT80">[14]RELATÓRIO!$D$430</definedName>
    <definedName name="___TT81">[14]RELATÓRIO!$D$434</definedName>
    <definedName name="___TT82">[14]RELATÓRIO!$D$439</definedName>
    <definedName name="___TT83">[14]RELATÓRIO!$D$444</definedName>
    <definedName name="___TT84">[14]RELATÓRIO!$D$449</definedName>
    <definedName name="___TT85">[14]RELATÓRIO!$D$454</definedName>
    <definedName name="___TT86">[14]RELATÓRIO!$D$459</definedName>
    <definedName name="___TT87">[14]RELATÓRIO!$D$464</definedName>
    <definedName name="___TT88">[14]RELATÓRIO!$D$469</definedName>
    <definedName name="___TT89">[14]RELATÓRIO!$D$474</definedName>
    <definedName name="___TT9">[14]RELATÓRIO!$D$58</definedName>
    <definedName name="___TT90">[14]RELATÓRIO!$D$479</definedName>
    <definedName name="___TT91">[14]RELATÓRIO!$D$484</definedName>
    <definedName name="___TT92">[14]RELATÓRIO!$D$490</definedName>
    <definedName name="___TT93">[14]RELATÓRIO!$D$495</definedName>
    <definedName name="___TT94" localSheetId="5">'[6]Relatório-1ª med.'!#REF!</definedName>
    <definedName name="___TT94">'[6]Relatório-1ª med.'!#REF!</definedName>
    <definedName name="___TT95" localSheetId="5">'[6]Relatório-1ª med.'!#REF!</definedName>
    <definedName name="___TT95">'[6]Relatório-1ª med.'!#REF!</definedName>
    <definedName name="___TT96">[14]RELATÓRIO!$D$510</definedName>
    <definedName name="___TT97" localSheetId="5">'[6]Relatório-1ª med.'!#REF!</definedName>
    <definedName name="___TT97">'[6]Relatório-1ª med.'!#REF!</definedName>
    <definedName name="___TT98">[14]RELATÓRIO!$D$520</definedName>
    <definedName name="___TT99">[14]RELATÓRIO!$D$525</definedName>
    <definedName name="__123Graph_A" hidden="1">[30]aux!$I$28:$M$28</definedName>
    <definedName name="__123Graph_AGraph1" hidden="1">[30]aux!$I$6:$M$6</definedName>
    <definedName name="__123Graph_AGraph10" hidden="1">[30]aux!$I$24:$M$24</definedName>
    <definedName name="__123Graph_AGraph11" hidden="1">[30]aux!$I$26:$M$26</definedName>
    <definedName name="__123Graph_AGraph12" hidden="1">[30]aux!$I$28:$M$28</definedName>
    <definedName name="__123Graph_AGraph2" hidden="1">[30]aux!$I$8:$M$8</definedName>
    <definedName name="__123Graph_AGraph3" hidden="1">[30]aux!$I$10:$M$10</definedName>
    <definedName name="__123Graph_AGraph4" hidden="1">[30]aux!$I$12:$M$12</definedName>
    <definedName name="__123Graph_AGraph5" hidden="1">[30]aux!$I$14:$M$14</definedName>
    <definedName name="__123Graph_AGraph6" hidden="1">[30]aux!$I$16:$M$16</definedName>
    <definedName name="__123Graph_AGraph7" hidden="1">[30]aux!$I$18:$M$18</definedName>
    <definedName name="__123Graph_AGraph8" hidden="1">[30]aux!$I$20:$M$20</definedName>
    <definedName name="__123Graph_AGraph9" hidden="1">[30]aux!$I$22:$M$22</definedName>
    <definedName name="__123Graph_B" hidden="1">[30]aux!$B$28:$F$28</definedName>
    <definedName name="__123Graph_BGraph1" hidden="1">[30]aux!$B$6:$F$6</definedName>
    <definedName name="__123Graph_BGraph10" hidden="1">[30]aux!$B$24:$F$24</definedName>
    <definedName name="__123Graph_BGraph11" hidden="1">[30]aux!$B$26:$F$26</definedName>
    <definedName name="__123Graph_BGraph12" hidden="1">[30]aux!$B$28:$F$28</definedName>
    <definedName name="__123Graph_BGraph2" hidden="1">[30]aux!$B$8:$F$8</definedName>
    <definedName name="__123Graph_BGraph3" hidden="1">[30]aux!$B$10:$F$10</definedName>
    <definedName name="__123Graph_BGraph4" hidden="1">[30]aux!$B$12:$F$12</definedName>
    <definedName name="__123Graph_BGraph5" hidden="1">[30]aux!$B$14:$F$14</definedName>
    <definedName name="__123Graph_BGraph6" hidden="1">[30]aux!$B$16:$F$16</definedName>
    <definedName name="__123Graph_BGraph7" hidden="1">[30]aux!$B$18:$F$18</definedName>
    <definedName name="__123Graph_BGraph8" hidden="1">[30]aux!$B$20:$F$20</definedName>
    <definedName name="__123Graph_BGraph9" hidden="1">[30]aux!$B$22:$F$22</definedName>
    <definedName name="__123Graph_X" hidden="1">[30]aux!$B$29:$F$29</definedName>
    <definedName name="__123Graph_XGraph1" hidden="1">[30]aux!$B$7:$F$7</definedName>
    <definedName name="__123Graph_XGraph10" hidden="1">[30]aux!$B$25:$F$25</definedName>
    <definedName name="__123Graph_XGraph11" hidden="1">[30]aux!$B$27:$F$27</definedName>
    <definedName name="__123Graph_XGraph12" hidden="1">[30]aux!$B$29:$F$29</definedName>
    <definedName name="__123Graph_XGraph2" hidden="1">[30]aux!$B$9:$F$9</definedName>
    <definedName name="__123Graph_XGraph3" hidden="1">[30]aux!$B$11:$F$11</definedName>
    <definedName name="__123Graph_XGraph4" hidden="1">[30]aux!$B$13:$F$13</definedName>
    <definedName name="__123Graph_XGraph5" hidden="1">[30]aux!$B$15:$F$15</definedName>
    <definedName name="__123Graph_XGraph6" hidden="1">[30]aux!$B$17:$F$17</definedName>
    <definedName name="__123Graph_XGraph7" hidden="1">[30]aux!$B$19:$F$19</definedName>
    <definedName name="__123Graph_XGraph8" hidden="1">[30]aux!$B$21:$F$21</definedName>
    <definedName name="__123Graph_XGraph9" hidden="1">[30]aux!$B$23:$F$23</definedName>
    <definedName name="__ABR95" localSheetId="5">#REF!</definedName>
    <definedName name="__ABR95">#REF!</definedName>
    <definedName name="__ABR96" localSheetId="5">#REF!</definedName>
    <definedName name="__ABR96">#REF!</definedName>
    <definedName name="__ABR97" localSheetId="5">#REF!</definedName>
    <definedName name="__ABR97">#REF!</definedName>
    <definedName name="__ABR98">#REF!</definedName>
    <definedName name="__ABR99">#REF!</definedName>
    <definedName name="__ACA25">[31]DADOS!$C$17</definedName>
    <definedName name="__ACA50">[31]DADOS!$C$16</definedName>
    <definedName name="__AGO95" localSheetId="5">#REF!</definedName>
    <definedName name="__AGO95">#REF!</definedName>
    <definedName name="__AGO96" localSheetId="5">#REF!</definedName>
    <definedName name="__AGO96">#REF!</definedName>
    <definedName name="__AGO97" localSheetId="5">#REF!</definedName>
    <definedName name="__AGO97">#REF!</definedName>
    <definedName name="__AGO98">#REF!</definedName>
    <definedName name="__AGO99">#REF!</definedName>
    <definedName name="__arg13">#REF!</definedName>
    <definedName name="__arg16">#REF!</definedName>
    <definedName name="__BD8">"$#REF!.$P$4"</definedName>
    <definedName name="__BDI1" localSheetId="5">BDI!__BDI1</definedName>
    <definedName name="__BDI1" localSheetId="3">Cronograma!__BDI1</definedName>
    <definedName name="__BDI1">[0]!__BDI1</definedName>
    <definedName name="__bdi100">[23]INVENTÁRIO!$B$3</definedName>
    <definedName name="__BDI2">[24]INVENTÁRIO!$B$3</definedName>
    <definedName name="__brv2">'[3]Página 16'!$C$3:$C$7</definedName>
    <definedName name="__C">"$#REF!.$#REF!$#REF!:$#REF!$#REF!"</definedName>
    <definedName name="__cab1" localSheetId="5">#REF!</definedName>
    <definedName name="__cab1">#REF!</definedName>
    <definedName name="__CEF200" localSheetId="5" hidden="1">{#N/A,#N/A,FALSE,"MO (2)"}</definedName>
    <definedName name="__CEF200" hidden="1">{#N/A,#N/A,FALSE,"MO (2)"}</definedName>
    <definedName name="__CEF222" localSheetId="5" hidden="1">{#N/A,#N/A,FALSE,"MO (2)"}</definedName>
    <definedName name="__CEF222" hidden="1">{#N/A,#N/A,FALSE,"MO (2)"}</definedName>
    <definedName name="__CEF300" localSheetId="5" hidden="1">{#N/A,#N/A,FALSE,"MO (2)"}</definedName>
    <definedName name="__CEF300" hidden="1">{#N/A,#N/A,FALSE,"MO (2)"}</definedName>
    <definedName name="__CEF500" localSheetId="5" hidden="1">{#N/A,#N/A,FALSE,"MO (2)"}</definedName>
    <definedName name="__CEF500" hidden="1">{#N/A,#N/A,FALSE,"MO (2)"}</definedName>
    <definedName name="__CMM30">[31]DADOS!$B$39</definedName>
    <definedName name="__dd2">[25]REAJU!$K$30</definedName>
    <definedName name="__DEZ94" localSheetId="5">#REF!</definedName>
    <definedName name="__DEZ94">#REF!</definedName>
    <definedName name="__DEZ95" localSheetId="5">#REF!</definedName>
    <definedName name="__DEZ95">#REF!</definedName>
    <definedName name="__DEZ96" localSheetId="5">#REF!</definedName>
    <definedName name="__DEZ96">#REF!</definedName>
    <definedName name="__DEZ97">#REF!</definedName>
    <definedName name="__DEZ98">#REF!</definedName>
    <definedName name="__DEZ99">#REF!</definedName>
    <definedName name="__dmt1000">#REF!</definedName>
    <definedName name="__dmt1200">#REF!</definedName>
    <definedName name="__dmt200">#REF!</definedName>
    <definedName name="__dmt400">#REF!</definedName>
    <definedName name="__dmt50">#REF!</definedName>
    <definedName name="__dmt600">#REF!</definedName>
    <definedName name="__dmt800">#REF!</definedName>
    <definedName name="__emp2" localSheetId="3">#REF!</definedName>
    <definedName name="__emp2">'[26]DMT modelo'!$AA$13</definedName>
    <definedName name="__EXT1" localSheetId="5">#REF!</definedName>
    <definedName name="__EXT1">#REF!</definedName>
    <definedName name="__Ext2" localSheetId="5">'[12]P A T O 99 B'!#REF!</definedName>
    <definedName name="__Ext2">'[12]P A T O 99 B'!#REF!</definedName>
    <definedName name="__FEV95" localSheetId="5">#REF!</definedName>
    <definedName name="__FEV95">#REF!</definedName>
    <definedName name="__FEV96" localSheetId="5">#REF!</definedName>
    <definedName name="__FEV96">#REF!</definedName>
    <definedName name="__FEV97" localSheetId="5">#REF!</definedName>
    <definedName name="__FEV97">#REF!</definedName>
    <definedName name="__FEV98">#REF!</definedName>
    <definedName name="__FEV99">#REF!</definedName>
    <definedName name="__ind100" localSheetId="5">#REF!</definedName>
    <definedName name="__ind100" localSheetId="3">#REF!</definedName>
    <definedName name="__ind100">#REF!</definedName>
    <definedName name="__JAN2003">#REF!</definedName>
    <definedName name="__JAN95">#REF!</definedName>
    <definedName name="__JAN96">#REF!</definedName>
    <definedName name="__JAN97">#REF!</definedName>
    <definedName name="__JAN98">#REF!</definedName>
    <definedName name="__JAN99">#REF!</definedName>
    <definedName name="__JAZ1" localSheetId="5">#REF!</definedName>
    <definedName name="__JAZ1" localSheetId="3">#REF!</definedName>
    <definedName name="__JAZ1">#REF!</definedName>
    <definedName name="__JAZ11" localSheetId="5">#REF!</definedName>
    <definedName name="__JAZ11" localSheetId="3">#REF!</definedName>
    <definedName name="__JAZ11">#REF!</definedName>
    <definedName name="__JAZ2" localSheetId="5">#REF!</definedName>
    <definedName name="__JAZ2" localSheetId="3">#REF!</definedName>
    <definedName name="__JAZ2">#REF!</definedName>
    <definedName name="__JAZ22" localSheetId="5">#REF!</definedName>
    <definedName name="__JAZ22" localSheetId="3">#REF!</definedName>
    <definedName name="__JAZ22">#REF!</definedName>
    <definedName name="__JAZ3" localSheetId="5">#REF!</definedName>
    <definedName name="__JAZ3" localSheetId="3">#REF!</definedName>
    <definedName name="__JAZ3">#REF!</definedName>
    <definedName name="__JAZ33" localSheetId="5">#REF!</definedName>
    <definedName name="__JAZ33" localSheetId="3">#REF!</definedName>
    <definedName name="__JAZ33">#REF!</definedName>
    <definedName name="__JUL95">#REF!</definedName>
    <definedName name="__JUL96">#REF!</definedName>
    <definedName name="__JUL97">#REF!</definedName>
    <definedName name="__JUL98">#REF!</definedName>
    <definedName name="__JUL99">#REF!</definedName>
    <definedName name="__JUN95">#REF!</definedName>
    <definedName name="__JUN96">#REF!</definedName>
    <definedName name="__JUN97">#REF!</definedName>
    <definedName name="__JUN98">#REF!</definedName>
    <definedName name="__JUN99">#REF!</definedName>
    <definedName name="__KM406407">#REF!</definedName>
    <definedName name="__LAG2">[20]SERVIÇOS!$G$26</definedName>
    <definedName name="__ma818">'[32]Banco de Dados'!$F$819</definedName>
    <definedName name="__MAI95" localSheetId="5">#REF!</definedName>
    <definedName name="__MAI95">#REF!</definedName>
    <definedName name="__MAI96" localSheetId="5">#REF!</definedName>
    <definedName name="__MAI96">#REF!</definedName>
    <definedName name="__MAI97" localSheetId="5">#REF!</definedName>
    <definedName name="__MAI97">#REF!</definedName>
    <definedName name="__MAI98">#REF!</definedName>
    <definedName name="__MAI99">#REF!</definedName>
    <definedName name="__MAR95">#REF!</definedName>
    <definedName name="__MAR96">#REF!</definedName>
    <definedName name="__MAR97">#REF!</definedName>
    <definedName name="__MAR98">#REF!</definedName>
    <definedName name="__MAR99">#REF!</definedName>
    <definedName name="__mem2" localSheetId="3">#REF!</definedName>
    <definedName name="__mem2">'[27]Mat Asf'!$H$37</definedName>
    <definedName name="__MO2">'[33]Desmat 0,15'!$H$30</definedName>
    <definedName name="__NOV94" localSheetId="5">#REF!</definedName>
    <definedName name="__NOV94">#REF!</definedName>
    <definedName name="__NOV95" localSheetId="5">#REF!</definedName>
    <definedName name="__NOV95">#REF!</definedName>
    <definedName name="__NOV96" localSheetId="5">#REF!</definedName>
    <definedName name="__NOV96">#REF!</definedName>
    <definedName name="__NOV97">#REF!</definedName>
    <definedName name="__NOV98">#REF!</definedName>
    <definedName name="__NOV99">#REF!</definedName>
    <definedName name="__oac2" localSheetId="5">#REF!</definedName>
    <definedName name="__oac2" localSheetId="3">#REF!</definedName>
    <definedName name="__oac2">#REF!</definedName>
    <definedName name="__OUT94">#REF!</definedName>
    <definedName name="__OUT95">#REF!</definedName>
    <definedName name="__OUT96">#REF!</definedName>
    <definedName name="__OUT97">#REF!</definedName>
    <definedName name="__OUT98" localSheetId="5" hidden="1">{#N/A,#N/A,TRUE,"Serviços"}</definedName>
    <definedName name="__OUT98" localSheetId="3" hidden="1">{#N/A,#N/A,TRUE,"Serviços"}</definedName>
    <definedName name="__OUT98" hidden="1">{#N/A,#N/A,TRUE,"Serviços"}</definedName>
    <definedName name="__OUT99" localSheetId="5">#REF!</definedName>
    <definedName name="__OUT99">#REF!</definedName>
    <definedName name="__PA01" localSheetId="5" hidden="1">{"'teste'!$B$2:$R$49"}</definedName>
    <definedName name="__PA01" hidden="1">{"'teste'!$B$2:$R$49"}</definedName>
    <definedName name="__pA5">[34]!_xlbgnm.pA5</definedName>
    <definedName name="__pA6">[34]!_xlbgnm.pA6</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C5">[34]!_xlbgnm.pC5</definedName>
    <definedName name="__PL1" localSheetId="5">#REF!</definedName>
    <definedName name="__PL1">#REF!</definedName>
    <definedName name="__PMF2">'[35]BR-230 POMBAL-S.GONÇALO'!$B$7</definedName>
    <definedName name="__QQ2" localSheetId="5">BDI!__QQ2</definedName>
    <definedName name="__QQ2" localSheetId="3">Cronograma!__QQ2</definedName>
    <definedName name="__QQ2">[0]!__QQ2</definedName>
    <definedName name="__r" localSheetId="5">#REF!</definedName>
    <definedName name="__r">#REF!</definedName>
    <definedName name="__Rbv1">'[3]Página 16'!$C$3:$C$7</definedName>
    <definedName name="__reg1">[7]DADOS!$B$4</definedName>
    <definedName name="__reg3">[8]eq!$A$2:$D$42</definedName>
    <definedName name="__reg5">[8]mo!$A$2:$C$10</definedName>
    <definedName name="__reg7">[7]mat!$A$2:$C$33</definedName>
    <definedName name="__RET1" localSheetId="5">#REF!</definedName>
    <definedName name="__RET1" localSheetId="3">#REF!</definedName>
    <definedName name="__RET1">#REF!</definedName>
    <definedName name="__SE2" localSheetId="5">#REF!</definedName>
    <definedName name="__SE2">#REF!</definedName>
    <definedName name="__SET94">#REF!</definedName>
    <definedName name="__SET95">#REF!</definedName>
    <definedName name="__SET96">#REF!</definedName>
    <definedName name="__SET97">#REF!</definedName>
    <definedName name="__SET98">#REF!</definedName>
    <definedName name="__SET99">#REF!</definedName>
    <definedName name="__STC04">#REF!</definedName>
    <definedName name="__TB10">"'file:///D:/Meus documentos/ANASTÁCIO/SERCEL/BR262990800.xls'#$TLMB.$#REF!$#REF!"</definedName>
    <definedName name="__tb97">"$#REF!.$E$71"</definedName>
    <definedName name="__tbw97">"$#REF!.$E$73"</definedName>
    <definedName name="__TCB4">"$#REF!.$I$26"</definedName>
    <definedName name="__TCC4">"$#REF!.$I$18"</definedName>
    <definedName name="__TEB4">"$#REF!.$I$16"</definedName>
    <definedName name="__TOT1" localSheetId="5">#REF!</definedName>
    <definedName name="__TOT1">#REF!</definedName>
    <definedName name="__TOT2" localSheetId="5">#REF!</definedName>
    <definedName name="__TOT2">#REF!</definedName>
    <definedName name="__TOT3" localSheetId="5">#REF!</definedName>
    <definedName name="__TOT3">#REF!</definedName>
    <definedName name="__TOT4">#REF!</definedName>
    <definedName name="__TOT5">#REF!</definedName>
    <definedName name="__TOT6">#REF!</definedName>
    <definedName name="__TOT7">#REF!</definedName>
    <definedName name="__tsd4" localSheetId="5">#REF!</definedName>
    <definedName name="__tsd4" localSheetId="3">#REF!</definedName>
    <definedName name="__tsd4">#REF!</definedName>
    <definedName name="__TT1">'[9]Rel-15ª med.'!$D$18</definedName>
    <definedName name="__TT10">[10]RELATÓRIO!$D$64</definedName>
    <definedName name="__TT100">[10]RELATÓRIO!$D$530</definedName>
    <definedName name="__TT101">[10]RELATÓRIO!$D$535</definedName>
    <definedName name="__TT102" localSheetId="5">'[6]Relatório-1ª med.'!#REF!</definedName>
    <definedName name="__TT102">'[6]Relatório-1ª med.'!#REF!</definedName>
    <definedName name="__TT103">[10]RELATÓRIO!$D$545</definedName>
    <definedName name="__TT104">[10]RELATÓRIO!$D$550</definedName>
    <definedName name="__TT105">[10]RELATÓRIO!$D$555</definedName>
    <definedName name="__TT106">[10]RELATÓRIO!$D$560</definedName>
    <definedName name="__TT107" localSheetId="5">'[6]Relatório-1ª med.'!#REF!</definedName>
    <definedName name="__TT107">'[6]Relatório-1ª med.'!#REF!</definedName>
    <definedName name="__TT108">[10]RELATÓRIO!$D$572</definedName>
    <definedName name="__TT109">[10]RELATÓRIO!$D$577</definedName>
    <definedName name="__TT11">[10]RELATÓRIO!$D$69</definedName>
    <definedName name="__TT110">[10]RELATÓRIO!$D$582</definedName>
    <definedName name="__TT111">[10]RELATÓRIO!$D$587</definedName>
    <definedName name="__TT112">[10]RELATÓRIO!$D$592</definedName>
    <definedName name="__TT113">[10]RELATÓRIO!$D$597</definedName>
    <definedName name="__TT114">[10]RELATÓRIO!$D$602</definedName>
    <definedName name="__TT115">[10]RELATÓRIO!$D$607</definedName>
    <definedName name="__TT116">[10]RELATÓRIO!$D$612</definedName>
    <definedName name="__TT117">[10]RELATÓRIO!$D$616</definedName>
    <definedName name="__TT118">[10]RELATÓRIO!$D$621</definedName>
    <definedName name="__TT119">[10]RELATÓRIO!$D$626</definedName>
    <definedName name="__TT12">[10]RELATÓRIO!$D$74</definedName>
    <definedName name="__TT120">[10]RELATÓRIO!$D$631</definedName>
    <definedName name="__TT121" localSheetId="5">'[6]Relatório-1ª med.'!#REF!</definedName>
    <definedName name="__TT121">'[6]Relatório-1ª med.'!#REF!</definedName>
    <definedName name="__TT122">[10]RELATÓRIO!$D$641</definedName>
    <definedName name="__TT123" localSheetId="5">'[6]Relatório-1ª med.'!#REF!</definedName>
    <definedName name="__TT123">'[6]Relatório-1ª med.'!#REF!</definedName>
    <definedName name="__TT124">[10]RELATÓRIO!$D$652</definedName>
    <definedName name="__TT125">[10]RELATÓRIO!$D$657</definedName>
    <definedName name="__TT126">[10]RELATÓRIO!$D$662</definedName>
    <definedName name="__TT127">[10]RELATÓRIO!$D$667</definedName>
    <definedName name="__TT128">[10]RELATÓRIO!$D$672</definedName>
    <definedName name="__TT129">[10]RELATÓRIO!$D$677</definedName>
    <definedName name="__TT13">[10]RELATÓRIO!$D$79</definedName>
    <definedName name="__TT130">[10]RELATÓRIO!$D$682</definedName>
    <definedName name="__TT131">[10]RELATÓRIO!$D$687</definedName>
    <definedName name="__TT132">[10]RELATÓRIO!$D$692</definedName>
    <definedName name="__TT133">[10]RELATÓRIO!$D$697</definedName>
    <definedName name="__TT134">[10]RELATÓRIO!$D$702</definedName>
    <definedName name="__TT135">[10]RELATÓRIO!$D$707</definedName>
    <definedName name="__TT136">[10]RELATÓRIO!$D$712</definedName>
    <definedName name="__TT137">[10]RELATÓRIO!$D$716</definedName>
    <definedName name="__TT138">[10]RELATÓRIO!$D$721</definedName>
    <definedName name="__TT139">[10]RELATÓRIO!$D$726</definedName>
    <definedName name="__TT14">[10]RELATÓRIO!$D$84</definedName>
    <definedName name="__TT140">[10]RELATÓRIO!$D$731</definedName>
    <definedName name="__TT141">[10]RELATÓRIO!$D$736</definedName>
    <definedName name="__TT142">[10]RELATÓRIO!$D$741</definedName>
    <definedName name="__TT15">[10]RELATÓRIO!$D$89</definedName>
    <definedName name="__TT16">[10]RELATÓRIO!$D$93</definedName>
    <definedName name="__TT17">[10]RELATÓRIO!$D$98</definedName>
    <definedName name="__TT18" localSheetId="5">[36]RELATÓRIO!#REF!</definedName>
    <definedName name="__TT18">[36]RELATÓRIO!#REF!</definedName>
    <definedName name="__TT19" localSheetId="5">'[6]Relatório-1ª med.'!#REF!</definedName>
    <definedName name="__TT19">'[6]Relatório-1ª med.'!#REF!</definedName>
    <definedName name="__TT20" localSheetId="5">'[6]Relatório-1ª med.'!#REF!</definedName>
    <definedName name="__TT20">'[6]Relatório-1ª med.'!#REF!</definedName>
    <definedName name="__TT21" localSheetId="3">[11]RELATÓRIO!#REF!</definedName>
    <definedName name="__TT21">'[6]Relatório-1ª med.'!#REF!</definedName>
    <definedName name="__TT22" localSheetId="3">[11]RELATÓRIO!#REF!</definedName>
    <definedName name="__TT22">'[6]Relatório-1ª med.'!#REF!</definedName>
    <definedName name="__tt23">'[9]Rel-15ª med.'!$D$80</definedName>
    <definedName name="__TT24">'[9]Rel-15ª med.'!$D$85</definedName>
    <definedName name="__TT25">[10]RELATÓRIO!$D$139</definedName>
    <definedName name="__TT26" localSheetId="5">'[6]Relatório-1ª med.'!#REF!</definedName>
    <definedName name="__TT26">'[6]Relatório-1ª med.'!#REF!</definedName>
    <definedName name="__TT27" localSheetId="5">'[6]Relatório-1ª med.'!#REF!</definedName>
    <definedName name="__TT27">'[6]Relatório-1ª med.'!#REF!</definedName>
    <definedName name="__TT28" localSheetId="5">'[6]Relatório-1ª med.'!#REF!</definedName>
    <definedName name="__TT28">'[6]Relatório-1ª med.'!#REF!</definedName>
    <definedName name="__tt288">[10]RELATÓRIO!$D$159</definedName>
    <definedName name="__TT29">'[9]Rel-15ª med.'!$D$100</definedName>
    <definedName name="__TT3">'[9]Rel-15ª med.'!$D$29</definedName>
    <definedName name="__TT30" localSheetId="5">'[6]Relatório-1ª med.'!#REF!</definedName>
    <definedName name="__TT30">'[6]Relatório-1ª med.'!#REF!</definedName>
    <definedName name="__tt300">[10]RELATÓRIO!$D$174</definedName>
    <definedName name="__TT31" localSheetId="5">'[6]Relatório-1ª med.'!#REF!</definedName>
    <definedName name="__TT31">'[6]Relatório-1ª med.'!#REF!</definedName>
    <definedName name="__TT32" localSheetId="5">'[6]Relatório-1ª med.'!#REF!</definedName>
    <definedName name="__TT32">'[6]Relatório-1ª med.'!#REF!</definedName>
    <definedName name="__tt322">[10]RELATÓRIO!$D$189</definedName>
    <definedName name="__TT33" localSheetId="5">'[6]Relatório-1ª med.'!#REF!</definedName>
    <definedName name="__TT33">'[6]Relatório-1ª med.'!#REF!</definedName>
    <definedName name="__TT34" localSheetId="5">'[6]Relatório-1ª med.'!#REF!</definedName>
    <definedName name="__TT34">'[6]Relatório-1ª med.'!#REF!</definedName>
    <definedName name="__TT35">[10]RELATÓRIO!$D$205</definedName>
    <definedName name="__TT36" localSheetId="5">'[6]Relatório-1ª med.'!#REF!</definedName>
    <definedName name="__TT36">'[6]Relatório-1ª med.'!#REF!</definedName>
    <definedName name="__TT37" localSheetId="5">'[6]Relatório-1ª med.'!#REF!</definedName>
    <definedName name="__TT37">'[6]Relatório-1ª med.'!#REF!</definedName>
    <definedName name="__TT38" localSheetId="5">'[6]Relatório-1ª med.'!#REF!</definedName>
    <definedName name="__TT38">'[6]Relatório-1ª med.'!#REF!</definedName>
    <definedName name="__TT39" localSheetId="5">'[6]Relatório-1ª med.'!#REF!</definedName>
    <definedName name="__TT39">'[6]Relatório-1ª med.'!#REF!</definedName>
    <definedName name="__TT40">'[6]Relatório-1ª med.'!#REF!</definedName>
    <definedName name="__TT41">[10]RELATÓRIO!$D$235</definedName>
    <definedName name="__TT42">[10]RELATÓRIO!$D$240</definedName>
    <definedName name="__TT43">[10]RELATÓRIO!$D$245</definedName>
    <definedName name="__TT44">[10]RELATÓRIO!$D$250</definedName>
    <definedName name="__TT45">[10]RELATÓRIO!$D$255</definedName>
    <definedName name="__TT46">[10]RELATÓRIO!$D$260</definedName>
    <definedName name="__TT47">[10]RELATÓRIO!$D$265</definedName>
    <definedName name="__TT48">[10]RELATÓRIO!$D$270</definedName>
    <definedName name="__TT49">[10]RELATÓRIO!$D$275</definedName>
    <definedName name="__TT5" localSheetId="5">'[6]Relatório-1ª med.'!#REF!</definedName>
    <definedName name="__TT5">'[6]Relatório-1ª med.'!#REF!</definedName>
    <definedName name="__TT50">[10]RELATÓRIO!$D$280</definedName>
    <definedName name="__TT51">[10]RELATÓRIO!$D$285</definedName>
    <definedName name="__TT52" localSheetId="5">'[6]Relatório-1ª med.'!#REF!</definedName>
    <definedName name="__TT52">'[6]Relatório-1ª med.'!#REF!</definedName>
    <definedName name="__TT53" localSheetId="5">'[6]Relatório-1ª med.'!#REF!</definedName>
    <definedName name="__TT53">'[6]Relatório-1ª med.'!#REF!</definedName>
    <definedName name="__TT54" localSheetId="5">'[6]Relatório-1ª med.'!#REF!</definedName>
    <definedName name="__TT54">'[6]Relatório-1ª med.'!#REF!</definedName>
    <definedName name="__TT55" localSheetId="5">'[6]Relatório-1ª med.'!#REF!</definedName>
    <definedName name="__TT55">'[6]Relatório-1ª med.'!#REF!</definedName>
    <definedName name="__TT56">[10]RELATÓRIO!$D$310</definedName>
    <definedName name="__TT57">[10]RELATÓRIO!$D$315</definedName>
    <definedName name="__TT58">[10]RELATÓRIO!$D$320</definedName>
    <definedName name="__TT59">[10]RELATÓRIO!$D$325</definedName>
    <definedName name="__TT6" localSheetId="5">'[6]Relatório-1ª med.'!#REF!</definedName>
    <definedName name="__TT6">'[6]Relatório-1ª med.'!#REF!</definedName>
    <definedName name="__TT60" localSheetId="5">'[6]Relatório-1ª med.'!#REF!</definedName>
    <definedName name="__TT60">'[6]Relatório-1ª med.'!#REF!</definedName>
    <definedName name="__TT61" localSheetId="5">'[6]Relatório-1ª med.'!#REF!</definedName>
    <definedName name="__TT61">'[6]Relatório-1ª med.'!#REF!</definedName>
    <definedName name="__TT62">[10]RELATÓRIO!$D$339</definedName>
    <definedName name="__TT63">[10]RELATÓRIO!$D$344</definedName>
    <definedName name="__TT64">[10]RELATÓRIO!$D$349</definedName>
    <definedName name="__TT65">[10]RELATÓRIO!$D$354</definedName>
    <definedName name="__TT66">[10]RELATÓRIO!$D$359</definedName>
    <definedName name="__TT67">[10]RELATÓRIO!$D$365</definedName>
    <definedName name="__TT68">[10]RELATÓRIO!$D$370</definedName>
    <definedName name="__TT69" localSheetId="5">'[6]Relatório-1ª med.'!#REF!</definedName>
    <definedName name="__TT69">'[6]Relatório-1ª med.'!#REF!</definedName>
    <definedName name="__TT7" localSheetId="5">'[6]Relatório-1ª med.'!#REF!</definedName>
    <definedName name="__TT7">'[6]Relatório-1ª med.'!#REF!</definedName>
    <definedName name="__TT70" localSheetId="5">'[6]Relatório-1ª med.'!#REF!</definedName>
    <definedName name="__TT70">'[6]Relatório-1ª med.'!#REF!</definedName>
    <definedName name="__TT71" localSheetId="5">'[6]Relatório-1ª med.'!#REF!</definedName>
    <definedName name="__TT71">'[6]Relatório-1ª med.'!#REF!</definedName>
    <definedName name="__TT72">[10]RELATÓRIO!$D$390</definedName>
    <definedName name="__TT73">[10]RELATÓRIO!$D$395</definedName>
    <definedName name="__TT74" localSheetId="5">'[6]Relatório-1ª med.'!#REF!</definedName>
    <definedName name="__TT74">'[6]Relatório-1ª med.'!#REF!</definedName>
    <definedName name="__TT75" localSheetId="5">'[6]Relatório-1ª med.'!#REF!</definedName>
    <definedName name="__TT75">'[6]Relatório-1ª med.'!#REF!</definedName>
    <definedName name="__TT76" localSheetId="5">'[6]Relatório-1ª med.'!#REF!</definedName>
    <definedName name="__TT76">'[6]Relatório-1ª med.'!#REF!</definedName>
    <definedName name="__TT77" localSheetId="5">'[6]Relatório-1ª med.'!#REF!</definedName>
    <definedName name="__TT77">'[6]Relatório-1ª med.'!#REF!</definedName>
    <definedName name="__TT78">'[6]Relatório-1ª med.'!#REF!</definedName>
    <definedName name="__TT79">'[6]Relatório-1ª med.'!#REF!</definedName>
    <definedName name="__TT8">[10]RELATÓRIO!$D$53</definedName>
    <definedName name="__TT80">[10]RELATÓRIO!$D$430</definedName>
    <definedName name="__TT81">[10]RELATÓRIO!$D$434</definedName>
    <definedName name="__TT82">[10]RELATÓRIO!$D$439</definedName>
    <definedName name="__TT83">[10]RELATÓRIO!$D$444</definedName>
    <definedName name="__TT84">[10]RELATÓRIO!$D$449</definedName>
    <definedName name="__TT85">[10]RELATÓRIO!$D$454</definedName>
    <definedName name="__TT86">[10]RELATÓRIO!$D$459</definedName>
    <definedName name="__TT87">[10]RELATÓRIO!$D$464</definedName>
    <definedName name="__TT88">[10]RELATÓRIO!$D$469</definedName>
    <definedName name="__TT89">[10]RELATÓRIO!$D$474</definedName>
    <definedName name="__TT9">[10]RELATÓRIO!$D$58</definedName>
    <definedName name="__TT90">[10]RELATÓRIO!$D$479</definedName>
    <definedName name="__TT91">[10]RELATÓRIO!$D$484</definedName>
    <definedName name="__TT92">[10]RELATÓRIO!$D$490</definedName>
    <definedName name="__TT93">[10]RELATÓRIO!$D$495</definedName>
    <definedName name="__TT94" localSheetId="5">'[6]Relatório-1ª med.'!#REF!</definedName>
    <definedName name="__TT94">'[6]Relatório-1ª med.'!#REF!</definedName>
    <definedName name="__TT95" localSheetId="5">'[6]Relatório-1ª med.'!#REF!</definedName>
    <definedName name="__TT95">'[6]Relatório-1ª med.'!#REF!</definedName>
    <definedName name="__TT97" localSheetId="5">'[6]Relatório-1ª med.'!#REF!</definedName>
    <definedName name="__TT97">'[6]Relatório-1ª med.'!#REF!</definedName>
    <definedName name="__TT98">[10]RELATÓRIO!$D$520</definedName>
    <definedName name="__TT99">[10]RELATÓRIO!$D$525</definedName>
    <definedName name="__VV9" localSheetId="5">#REF!</definedName>
    <definedName name="__VV9">#REF!</definedName>
    <definedName name="_0">"$#REF!.$#REF!$#REF!:$#REF!$#REF!"</definedName>
    <definedName name="_01_09_96" localSheetId="5">#REF!</definedName>
    <definedName name="_01_09_96">#REF!</definedName>
    <definedName name="_08.302.01" localSheetId="5">#REF!</definedName>
    <definedName name="_08.302.01">#REF!</definedName>
    <definedName name="_1__123Graph_ACHART_1" hidden="1">[37]EAIGESEN!$O$8:$O$8</definedName>
    <definedName name="_1_0_1">"$#REF!.$#REF!$#REF!:$#REF!$#REF!"</definedName>
    <definedName name="_1_I_1" localSheetId="5">#REF!</definedName>
    <definedName name="_1_I_1">#REF!</definedName>
    <definedName name="_10__123Graph_ECHART_1" localSheetId="5" hidden="1">[37]EAIGESEN!#REF!</definedName>
    <definedName name="_10__123Graph_ECHART_1" hidden="1">[37]EAIGESEN!#REF!</definedName>
    <definedName name="_12__123Graph_FCHART_1" localSheetId="5" hidden="1">[37]EAIGESEN!#REF!</definedName>
    <definedName name="_12__123Graph_FCHART_1" hidden="1">[37]EAIGESEN!#REF!</definedName>
    <definedName name="_12Excel_BuiltIn_Criteria_1">"$#REF!.$#REF!$#REF!"</definedName>
    <definedName name="_14__123Graph_XCHART_3" localSheetId="5" hidden="1">[38]estgg!#REF!</definedName>
    <definedName name="_14__123Graph_XCHART_3" hidden="1">[38]estgg!#REF!</definedName>
    <definedName name="_15Excel_BuiltIn_Print_Titles_2_1" localSheetId="5">#REF!</definedName>
    <definedName name="_15Excel_BuiltIn_Print_Titles_2_1">#REF!</definedName>
    <definedName name="_16Excel_BuiltIn_Print_Area_4_1" localSheetId="5">(#REF!,#REF!)</definedName>
    <definedName name="_16Excel_BuiltIn_Print_Area_4_1">(#REF!,#REF!)</definedName>
    <definedName name="_1830201">#N/A</definedName>
    <definedName name="_1Excel_BuiltIn_Print_Area_2_1">"$Quad_Quant_.$#REF!$#REF!:$#REF!$#REF!"</definedName>
    <definedName name="_1Excel_BuiltIn_Print_Area_7_1" localSheetId="5">#REF!</definedName>
    <definedName name="_1Excel_BuiltIn_Print_Area_7_1">#REF!</definedName>
    <definedName name="_1VB3" localSheetId="5">#REF!</definedName>
    <definedName name="_1VB3">#REF!</definedName>
    <definedName name="_2__123Graph_ACHART_3" hidden="1">[37]EAIGESEN!$O$16:$O$17</definedName>
    <definedName name="_2_S_1" localSheetId="5">[2]COMPOS1!#REF!</definedName>
    <definedName name="_2_S_1">[2]COMPOS1!#REF!</definedName>
    <definedName name="_20Fae_08_3_1">"'file:///Eng_aroldo/Meus documentos/Documents and Settings/Flávio R. Carmona/My Documents/3 - Sanches Tripoloni/3 - Diamantino/4 - BR-364/2 - CREMA/Medição/06a.MP/MP06.xls'#$Medição.$#REF!$#REF!"</definedName>
    <definedName name="_22Fase_02_3_1">"'file:///Eng_aroldo/Meus documentos/Documents and Settings/Flávio R. Carmona/My Documents/3 - Sanches Tripoloni/3 - Diamantino/4 - BR-364/2 - CREMA/Medição/06a.MP/MP06.xls'#$Medição.$#REF!$#REF!"</definedName>
    <definedName name="_24Fase_03_3_1">"'file:///Eng_aroldo/Meus documentos/Documents and Settings/Flávio R. Carmona/My Documents/3 - Sanches Tripoloni/3 - Diamantino/4 - BR-364/2 - CREMA/Medição/06a.MP/MP06.xls'#$Medição.$#REF!$#REF!"</definedName>
    <definedName name="_26Fase_04_3_1">"'file:///Eng_aroldo/Meus documentos/Documents and Settings/Flávio R. Carmona/My Documents/3 - Sanches Tripoloni/3 - Diamantino/4 - BR-364/2 - CREMA/Medição/06a.MP/MP06.xls'#$Medição.$#REF!$#REF!"</definedName>
    <definedName name="_28Fase_05_3_1">"'file:///Eng_aroldo/Meus documentos/Documents and Settings/Flávio R. Carmona/My Documents/3 - Sanches Tripoloni/3 - Diamantino/4 - BR-364/2 - CREMA/Medição/06a.MP/MP06.xls'#$Medição.$#REF!$#REF!"</definedName>
    <definedName name="_2Excel_BuiltIn_Print_Area_2_1">"$Quad_Quant_.$#REF!$#REF!:$#REF!$#REF!"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 localSheetId="5">#REF!</definedName>
    <definedName name="_2Excel_BuiltIn_Print_Area_8_1">#REF!</definedName>
    <definedName name="_30Fase_06_3_1">"'file:///Eng_aroldo/Meus documentos/Documents and Settings/Flávio R. Carmona/My Documents/3 - Sanches Tripoloni/3 - Diamantino/4 - BR-364/2 - CREMA/Medição/06a.MP/MP06.xls'#$Medição.$#REF!$#REF!"</definedName>
    <definedName name="_32Fase_07_3_1">"'file:///Eng_aroldo/Meus documentos/Documents and Settings/Flávio R. Carmona/My Documents/3 - Sanches Tripoloni/3 - Diamantino/4 - BR-364/2 - CREMA/Medição/06a.MP/MP06.xls'#$Medição.$#REF!$#REF!"</definedName>
    <definedName name="_34Fase_08_3_1">"'file:///Eng_aroldo/Meus documentos/Documents and Settings/Flávio R. Carmona/My Documents/3 - Sanches Tripoloni/3 - Diamantino/4 - BR-364/2 - CREMA/Medição/06a.MP/MP06.xls'#$Medição.$#REF!$#REF!"</definedName>
    <definedName name="_3Excel_BuiltIn_Print_Area_11_1_1">"$#REF!.$A$1:$AL$33"</definedName>
    <definedName name="_3Excel_BuiltIn_Print_Titles_1_1" localSheetId="5">#REF!</definedName>
    <definedName name="_3Excel_BuiltIn_Print_Titles_1_1">#REF!</definedName>
    <definedName name="_4__123Graph_BCHART_1" localSheetId="5" hidden="1">[37]EAIGESEN!#REF!</definedName>
    <definedName name="_4__123Graph_BCHART_1" hidden="1">[37]EAIGESEN!#REF!</definedName>
    <definedName name="_41oac_4_1">"$#REF!.$H$69"</definedName>
    <definedName name="_48Tot_Líquido_3_1">"'file:///Eng_aroldo/Meus documentos/Documents and Settings/Flávio R. Carmona/My Documents/3 - Sanches Tripoloni/3 - Diamantino/4 - BR-364/2 - CREMA/Medição/06a.MP/MP06.xls'#$Medição.$#REF!$#REF!"</definedName>
    <definedName name="_4BR_11_1">[39]ORÇAMENTO!$B$4</definedName>
    <definedName name="_50TSD_4_1">"$'memória de calculo_liquida'.$#REF!$#REF!"</definedName>
    <definedName name="_6__123Graph_CCHART_1" localSheetId="5" hidden="1">[37]EAIGESEN!#REF!</definedName>
    <definedName name="_6__123Graph_CCHART_1" hidden="1">[37]EAIGESEN!#REF!</definedName>
    <definedName name="_63" localSheetId="5">[40]Acionamento!#REF!</definedName>
    <definedName name="_63">[40]Acionamento!#REF!</definedName>
    <definedName name="_8__123Graph_DCHART_1" localSheetId="5" hidden="1">[37]EAIGESEN!#REF!</definedName>
    <definedName name="_8__123Graph_DCHART_1" hidden="1">[37]EAIGESEN!#REF!</definedName>
    <definedName name="_ACA25">[31]DADOS!$C$17</definedName>
    <definedName name="_ACA50">[31]DADOS!$C$16</definedName>
    <definedName name="_arg13" localSheetId="5">#REF!</definedName>
    <definedName name="_arg13">#REF!</definedName>
    <definedName name="_arg16" localSheetId="5">#REF!</definedName>
    <definedName name="_arg16">#REF!</definedName>
    <definedName name="_ATERRO" localSheetId="5">[2]COMPOS1!#REF!</definedName>
    <definedName name="_ATERRO">[2]COMPOS1!#REF!</definedName>
    <definedName name="_b1" localSheetId="5" hidden="1">{#N/A,#N/A,FALSE,"MO (2)"}</definedName>
    <definedName name="_b1" hidden="1">{#N/A,#N/A,FALSE,"MO (2)"}</definedName>
    <definedName name="_BD8">"$#REF!.$P$4"</definedName>
    <definedName name="_bdi100">[23]INVENTÁRIO!$B$3</definedName>
    <definedName name="_BDI2">[24]INVENTÁRIO!$B$3</definedName>
    <definedName name="_brv2">'[3]Página 16'!$C$3:$C$7</definedName>
    <definedName name="_c" localSheetId="5">[1]PLMUSEU!#REF!</definedName>
    <definedName name="_c">[1]PLMUSEU!#REF!</definedName>
    <definedName name="_cab1" localSheetId="5">#REF!</definedName>
    <definedName name="_cab1" localSheetId="3">#REF!</definedName>
    <definedName name="_cab1">#REF!</definedName>
    <definedName name="_cab2" localSheetId="3">#REF!</definedName>
    <definedName name="_cab2">#REF!</definedName>
    <definedName name="_CMM30">[31]DADOS!$B$39</definedName>
    <definedName name="_dd2">[41]REAJU!$K$30</definedName>
    <definedName name="_dga1" localSheetId="5">'[42]PRO-08'!#REF!</definedName>
    <definedName name="_dga1">'[42]PRO-08'!#REF!</definedName>
    <definedName name="_dmt1000">[43]DMT!$V$153</definedName>
    <definedName name="_dmt1200" localSheetId="5">#REF!</definedName>
    <definedName name="_dmt1200">#REF!</definedName>
    <definedName name="_dmt2" localSheetId="5">#REF!</definedName>
    <definedName name="_dmt2" localSheetId="3">#REF!</definedName>
    <definedName name="_dmt2">#REF!</definedName>
    <definedName name="_dmt200">[43]DMT!$V$149</definedName>
    <definedName name="_dmt400">[43]DMT!$V$150</definedName>
    <definedName name="_dmt50">[43]DMT!$V$148</definedName>
    <definedName name="_dmt600">[43]DMT!$V$151</definedName>
    <definedName name="_dmt800">[43]DMT!$V$152</definedName>
    <definedName name="_dre2" localSheetId="5">#REF!</definedName>
    <definedName name="_dre2" localSheetId="3">#REF!</definedName>
    <definedName name="_dre2">#REF!</definedName>
    <definedName name="_emp2" localSheetId="3">#REF!</definedName>
    <definedName name="_emp2">'[26]DMT modelo'!$AA$13</definedName>
    <definedName name="_EXT1" localSheetId="5">#REF!</definedName>
    <definedName name="_EXT1">#REF!</definedName>
    <definedName name="_Fill" localSheetId="5" hidden="1">#REF!</definedName>
    <definedName name="_Fill" hidden="1">#REF!</definedName>
    <definedName name="_xlnm._FilterDatabase" localSheetId="2" hidden="1">'Orçamento Sintético'!$A$9:$I$476</definedName>
    <definedName name="_xlnm._FilterDatabase" localSheetId="1" hidden="1">'Quadro resumo'!$A$7:$H$20</definedName>
    <definedName name="_FOG1">'[44]TSD-FOG'!$Q$31</definedName>
    <definedName name="_I" localSheetId="5">#REF!</definedName>
    <definedName name="_I">#REF!</definedName>
    <definedName name="_I_1">"$#REF!.$M$67:$IN$875"</definedName>
    <definedName name="_I_1_1" localSheetId="5">#REF!</definedName>
    <definedName name="_I_1_1">#REF!</definedName>
    <definedName name="_I_1_1_1" localSheetId="5">#REF!</definedName>
    <definedName name="_I_1_1_1">#REF!</definedName>
    <definedName name="_I_1_1_19" localSheetId="5">#REF!</definedName>
    <definedName name="_I_1_1_19">#REF!</definedName>
    <definedName name="_I_1_19">#REF!</definedName>
    <definedName name="_I_19">#REF!</definedName>
    <definedName name="_ind100" localSheetId="5">#REF!</definedName>
    <definedName name="_ind100" localSheetId="3">#REF!</definedName>
    <definedName name="_ind100">#REF!</definedName>
    <definedName name="_ind2" localSheetId="3">#REF!</definedName>
    <definedName name="_ind2">#REF!</definedName>
    <definedName name="_JAN2003">#REF!</definedName>
    <definedName name="_JAZ1" localSheetId="5">#REF!</definedName>
    <definedName name="_JAZ1" localSheetId="3">#REF!</definedName>
    <definedName name="_JAZ1">#REF!</definedName>
    <definedName name="_JAZ11" localSheetId="5">#REF!</definedName>
    <definedName name="_JAZ11" localSheetId="3">#REF!</definedName>
    <definedName name="_JAZ11">#REF!</definedName>
    <definedName name="_JAZ2" localSheetId="5">#REF!</definedName>
    <definedName name="_JAZ2" localSheetId="3">#REF!</definedName>
    <definedName name="_JAZ2">#REF!</definedName>
    <definedName name="_JAZ22" localSheetId="5">#REF!</definedName>
    <definedName name="_JAZ22" localSheetId="3">#REF!</definedName>
    <definedName name="_JAZ22">#REF!</definedName>
    <definedName name="_JAZ3" localSheetId="5">#REF!</definedName>
    <definedName name="_JAZ3" localSheetId="3">#REF!</definedName>
    <definedName name="_JAZ3">#REF!</definedName>
    <definedName name="_JAZ33" localSheetId="5">#REF!</definedName>
    <definedName name="_JAZ33" localSheetId="3">#REF!</definedName>
    <definedName name="_JAZ33">#REF!</definedName>
    <definedName name="_Key1" hidden="1">'[45]1.6'!$A$11</definedName>
    <definedName name="_Key2" localSheetId="5" hidden="1">#REF!</definedName>
    <definedName name="_Key2" hidden="1">#REF!</definedName>
    <definedName name="_KM406407" localSheetId="5">#REF!</definedName>
    <definedName name="_KM406407">#REF!</definedName>
    <definedName name="_km736" localSheetId="5">#REF!</definedName>
    <definedName name="_km736">#REF!</definedName>
    <definedName name="_LAG2">[20]SERVIÇOS!$G$26</definedName>
    <definedName name="_ma818">'[32]Banco de Dados'!$F$819</definedName>
    <definedName name="_mem2" localSheetId="3">#REF!</definedName>
    <definedName name="_mem2">'[27]Mat Asf'!$H$37</definedName>
    <definedName name="_MO2">'[33]Desmat 0,15'!$H$30</definedName>
    <definedName name="_oac2" localSheetId="5">#REF!</definedName>
    <definedName name="_oac2" localSheetId="3">#REF!</definedName>
    <definedName name="_oac2">#REF!</definedName>
    <definedName name="_oae2" localSheetId="5">#REF!</definedName>
    <definedName name="_oae2" localSheetId="3">#REF!</definedName>
    <definedName name="_oae2">#REF!</definedName>
    <definedName name="_oco2" localSheetId="5">#REF!</definedName>
    <definedName name="_oco2" localSheetId="3">#REF!</definedName>
    <definedName name="_oco2">#REF!</definedName>
    <definedName name="_OR1">'[46]orcID nº1'!$A$14:$G$1025</definedName>
    <definedName name="_OR12">'[46]orc ID nº12'!$A$16:$G$181</definedName>
    <definedName name="_OR13">'[46]orc ID nº13'!$A$13:$G$34</definedName>
    <definedName name="_OR14">'[46]orc ID nº 14'!$A$14:$G$16</definedName>
    <definedName name="_OR15">'[46]orc ID nº 15'!$A$14:$G$104</definedName>
    <definedName name="_OR16">'[46]orc ID nº16'!$A$14:$G$33</definedName>
    <definedName name="_OR17">'[46]orc ID nº17'!$A$16:$G$80</definedName>
    <definedName name="_OR18">'[46]orc ID nº 18'!$A$14:$G$123</definedName>
    <definedName name="_OR19">'[46]orc ID nº19'!$A$14:$G$96</definedName>
    <definedName name="_OR2">'[46]orc ID nº2 '!$A$14:$G$70</definedName>
    <definedName name="_OR3">'[46]orc ID nº3'!$A$14:$G$134</definedName>
    <definedName name="_OR4">'[46]orcID nº4'!$A$14:$G$165</definedName>
    <definedName name="_OR5">'[46]orcID nº5'!$A$14:$G$149</definedName>
    <definedName name="_OR6">'[46]orcID nº6'!$A$14:$G$138</definedName>
    <definedName name="_OR7">'[46]orcID nº7'!$A$14:$G$137</definedName>
    <definedName name="_OR8">'[46]orc ID nº8'!$A$14:$G$133</definedName>
    <definedName name="_OR9">'[46]orc ID nº9'!$A$14:$G$157</definedName>
    <definedName name="_Order1" hidden="1">255</definedName>
    <definedName name="_Order2" hidden="1">255</definedName>
    <definedName name="_OUT98" localSheetId="5" hidden="1">{#N/A,#N/A,TRUE,"Serviços"}</definedName>
    <definedName name="_OUT98" hidden="1">{#N/A,#N/A,TRUE,"Serviços"}</definedName>
    <definedName name="_PA01" localSheetId="5" hidden="1">{"'teste'!$B$2:$R$49"}</definedName>
    <definedName name="_PA01" hidden="1">{"'teste'!$B$2:$R$49"}</definedName>
    <definedName name="_pA5">[34]!_xlbgnm.pA5</definedName>
    <definedName name="_pA6">[34]!_xlbgnm.pA6</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av2" localSheetId="5">#REF!</definedName>
    <definedName name="_pav2" localSheetId="3">#REF!</definedName>
    <definedName name="_pav2">#REF!</definedName>
    <definedName name="_pC5">[34]!_xlbgnm.pC5</definedName>
    <definedName name="_PL1" localSheetId="5">#REF!</definedName>
    <definedName name="_PL1">#REF!</definedName>
    <definedName name="_PMF2">'[35]BR-230 POMBAL-S.GONÇALO'!$B$7</definedName>
    <definedName name="_QQ2" localSheetId="5">BDI!_QQ2</definedName>
    <definedName name="_QQ2" localSheetId="3">Cronograma!_QQ2</definedName>
    <definedName name="_QQ2">[0]!_QQ2</definedName>
    <definedName name="_R" localSheetId="5">'[47]Rel-19ª med.'!#REF!</definedName>
    <definedName name="_R" localSheetId="3">'[47]Rel-19ª med.'!#REF!</definedName>
    <definedName name="_R">'[47]Rel-19ª med.'!#REF!</definedName>
    <definedName name="_r_15" localSheetId="5">#REF!</definedName>
    <definedName name="_r_15">#REF!</definedName>
    <definedName name="_r_4" localSheetId="5">#REF!</definedName>
    <definedName name="_r_4">#REF!</definedName>
    <definedName name="_Rbv1">'[3]Página 16'!$C$3:$C$7</definedName>
    <definedName name="_RECONF." localSheetId="5">#REF!</definedName>
    <definedName name="_RECONF.">#REF!</definedName>
    <definedName name="_RECONFORMAÇÃO" localSheetId="5">[2]COMPOS1!#REF!</definedName>
    <definedName name="_RECONFORMAÇÃO">[2]COMPOS1!#REF!</definedName>
    <definedName name="_reg1">[7]DADOS!$B$4</definedName>
    <definedName name="_reg3">[8]eq!$A$2:$D$42</definedName>
    <definedName name="_reg5">[8]mo!$A$2:$C$10</definedName>
    <definedName name="_reg7">[7]mat!$A$2:$C$33</definedName>
    <definedName name="_Regression_Int" hidden="1">1</definedName>
    <definedName name="_RET1" localSheetId="5">#REF!</definedName>
    <definedName name="_RET1" localSheetId="3">#REF!</definedName>
    <definedName name="_RET1">#REF!</definedName>
    <definedName name="_ROD1">[48]DG!$B$10</definedName>
    <definedName name="_S" localSheetId="5">[2]COMPOS1!#REF!</definedName>
    <definedName name="_S">[2]COMPOS1!#REF!</definedName>
    <definedName name="_S_1" localSheetId="5">[2]COMPOS1!#REF!</definedName>
    <definedName name="_S_1">[2]COMPOS1!#REF!</definedName>
    <definedName name="_S_1_1" localSheetId="5">[2]COMPOS1!#REF!</definedName>
    <definedName name="_S_1_1">[2]COMPOS1!#REF!</definedName>
    <definedName name="_S_1_1_1" localSheetId="5">[2]COMPOS1!#REF!</definedName>
    <definedName name="_S_1_1_1">[2]COMPOS1!#REF!</definedName>
    <definedName name="_Sort" localSheetId="5" hidden="1">#REF!</definedName>
    <definedName name="_Sort" hidden="1">#REF!</definedName>
    <definedName name="_STC04" localSheetId="5">#REF!</definedName>
    <definedName name="_STC04">#REF!</definedName>
    <definedName name="_T350">[49]RELATÓRIO!$D$400</definedName>
    <definedName name="_tab0198">'[50]DER janeiro98'!$A$1:$D$810</definedName>
    <definedName name="_tab1" localSheetId="5">#REF!</definedName>
    <definedName name="_tab1">#REF!</definedName>
    <definedName name="_TB10">"'file:///D:/Meus documentos/ANASTÁCIO/SERCEL/BR262990800.xls'#$TLMB.$#REF!$#REF!"</definedName>
    <definedName name="_tb97">"$#REF!.$E$71"</definedName>
    <definedName name="_tbw97">"$#REF!.$E$73"</definedName>
    <definedName name="_TCB4">[51]TLCB5!$I$36</definedName>
    <definedName name="_TCC4">"$#REF!.$I$18"</definedName>
    <definedName name="_TCM30">'[52]Mat. Bet.'!$F$25</definedName>
    <definedName name="_TEB4">"$#REF!.$I$16"</definedName>
    <definedName name="_ter2" localSheetId="5">#REF!</definedName>
    <definedName name="_ter2" localSheetId="3">#REF!</definedName>
    <definedName name="_ter2">#REF!</definedName>
    <definedName name="_TOT1" localSheetId="5">#REF!</definedName>
    <definedName name="_TOT1">#REF!</definedName>
    <definedName name="_TOT2">#REF!</definedName>
    <definedName name="_TOT3">#REF!</definedName>
    <definedName name="_TOT4">#REF!</definedName>
    <definedName name="_TOT5">#REF!</definedName>
    <definedName name="_TOT6">'[51]SERVIÇOS digitado'!$I$113</definedName>
    <definedName name="_TOT7" localSheetId="5">#REF!</definedName>
    <definedName name="_TOT7">#REF!</definedName>
    <definedName name="_tsd4" localSheetId="5">#REF!</definedName>
    <definedName name="_tsd4" localSheetId="3">#REF!</definedName>
    <definedName name="_tsd4">#REF!</definedName>
    <definedName name="_TT1">[53]RELATÓRIO!$D$18</definedName>
    <definedName name="_TT10">[53]RELATÓRIO!$D$64</definedName>
    <definedName name="_TT100">[53]RELATÓRIO!$D$530</definedName>
    <definedName name="_TT101">[53]RELATÓRIO!$D$535</definedName>
    <definedName name="_TT102" localSheetId="5">'[6]Relatório-1ª med.'!#REF!</definedName>
    <definedName name="_TT102" localSheetId="3">'[19]Rel-15ª med.'!#REF!</definedName>
    <definedName name="_TT102">'[6]Relatório-1ª med.'!#REF!</definedName>
    <definedName name="_TT103">[53]RELATÓRIO!$D$545</definedName>
    <definedName name="_TT104">[53]RELATÓRIO!$D$550</definedName>
    <definedName name="_TT105">[53]RELATÓRIO!$D$555</definedName>
    <definedName name="_TT106">[53]RELATÓRIO!$D$560</definedName>
    <definedName name="_TT107" localSheetId="5">'[6]Relatório-1ª med.'!#REF!</definedName>
    <definedName name="_TT107" localSheetId="3">'[19]Rel-15ª med.'!#REF!</definedName>
    <definedName name="_TT107">'[6]Relatório-1ª med.'!#REF!</definedName>
    <definedName name="_TT108">[53]RELATÓRIO!$D$572</definedName>
    <definedName name="_TT109">[53]RELATÓRIO!$D$577</definedName>
    <definedName name="_TT11">[53]RELATÓRIO!$D$69</definedName>
    <definedName name="_TT110">[53]RELATÓRIO!$D$582</definedName>
    <definedName name="_TT111">[53]RELATÓRIO!$D$587</definedName>
    <definedName name="_TT112">[53]RELATÓRIO!$D$592</definedName>
    <definedName name="_TT113">[53]RELATÓRIO!$D$597</definedName>
    <definedName name="_TT114">[53]RELATÓRIO!$D$602</definedName>
    <definedName name="_TT115">[53]RELATÓRIO!$D$607</definedName>
    <definedName name="_TT116">[53]RELATÓRIO!$D$612</definedName>
    <definedName name="_TT117">[53]RELATÓRIO!$D$616</definedName>
    <definedName name="_TT118">[53]RELATÓRIO!$D$621</definedName>
    <definedName name="_TT119">[53]RELATÓRIO!$D$626</definedName>
    <definedName name="_TT12">[53]RELATÓRIO!$D$74</definedName>
    <definedName name="_TT120">[53]RELATÓRIO!$D$631</definedName>
    <definedName name="_TT121" localSheetId="5">'[6]Relatório-1ª med.'!#REF!</definedName>
    <definedName name="_TT121" localSheetId="3">'[19]Rel-15ª med.'!#REF!</definedName>
    <definedName name="_TT121">'[6]Relatório-1ª med.'!#REF!</definedName>
    <definedName name="_TT122">[53]RELATÓRIO!$D$641</definedName>
    <definedName name="_TT123" localSheetId="5">'[6]Relatório-1ª med.'!#REF!</definedName>
    <definedName name="_TT123" localSheetId="3">'[19]Rel-15ª med.'!#REF!</definedName>
    <definedName name="_TT123">'[6]Relatório-1ª med.'!#REF!</definedName>
    <definedName name="_TT124">[53]RELATÓRIO!$D$652</definedName>
    <definedName name="_TT125">[53]RELATÓRIO!$D$657</definedName>
    <definedName name="_TT126">[53]RELATÓRIO!$D$662</definedName>
    <definedName name="_TT127">[53]RELATÓRIO!$D$667</definedName>
    <definedName name="_TT128">[53]RELATÓRIO!$D$672</definedName>
    <definedName name="_TT129">[53]RELATÓRIO!$D$677</definedName>
    <definedName name="_TT13">[53]RELATÓRIO!$D$79</definedName>
    <definedName name="_TT130">[53]RELATÓRIO!$D$682</definedName>
    <definedName name="_TT131">[53]RELATÓRIO!$D$687</definedName>
    <definedName name="_TT132">[53]RELATÓRIO!$D$692</definedName>
    <definedName name="_TT133">[53]RELATÓRIO!$D$697</definedName>
    <definedName name="_TT134">[53]RELATÓRIO!$D$702</definedName>
    <definedName name="_TT135">[53]RELATÓRIO!$D$707</definedName>
    <definedName name="_TT136">[53]RELATÓRIO!$D$712</definedName>
    <definedName name="_TT137">[53]RELATÓRIO!$D$716</definedName>
    <definedName name="_TT138">[53]RELATÓRIO!$D$721</definedName>
    <definedName name="_TT139">[53]RELATÓRIO!$D$726</definedName>
    <definedName name="_TT14">[53]RELATÓRIO!$D$84</definedName>
    <definedName name="_TT140">[53]RELATÓRIO!$D$731</definedName>
    <definedName name="_TT141">[53]RELATÓRIO!$D$736</definedName>
    <definedName name="_TT142">[53]RELATÓRIO!$D$741</definedName>
    <definedName name="_TT15">[53]RELATÓRIO!$D$89</definedName>
    <definedName name="_TT16">[53]RELATÓRIO!$D$93</definedName>
    <definedName name="_TT17">[53]RELATÓRIO!$D$98</definedName>
    <definedName name="_TT18" localSheetId="5">[54]RELATÓRIO!#REF!</definedName>
    <definedName name="_TT18" localSheetId="3">[55]RELATÓRIO!#REF!</definedName>
    <definedName name="_TT18">[54]RELATÓRIO!#REF!</definedName>
    <definedName name="_TT19" localSheetId="5">'[6]Relatório-1ª med.'!#REF!</definedName>
    <definedName name="_TT19" localSheetId="3">'[19]Rel-15ª med.'!#REF!</definedName>
    <definedName name="_TT19">'[6]Relatório-1ª med.'!#REF!</definedName>
    <definedName name="_TT2" localSheetId="3">[56]RELATÓRIO!#REF!</definedName>
    <definedName name="_TT2">[56]RELATÓRIO!#REF!</definedName>
    <definedName name="_TT20" localSheetId="3">[55]RELATÓRIO!#REF!</definedName>
    <definedName name="_TT20">'[6]Relatório-1ª med.'!#REF!</definedName>
    <definedName name="_TT21" localSheetId="3">[11]RELATÓRIO!#REF!</definedName>
    <definedName name="_TT21">'[6]Relatório-1ª med.'!#REF!</definedName>
    <definedName name="_TT22" localSheetId="3">[11]RELATÓRIO!#REF!</definedName>
    <definedName name="_TT22">'[6]Relatório-1ª med.'!#REF!</definedName>
    <definedName name="_tt23">[53]RELATÓRIO!$D$129</definedName>
    <definedName name="_TT24">[53]RELATÓRIO!$D$134</definedName>
    <definedName name="_TT25">[53]RELATÓRIO!$D$139</definedName>
    <definedName name="_TT26" localSheetId="5">'[6]Relatório-1ª med.'!#REF!</definedName>
    <definedName name="_TT26" localSheetId="3">'[19]Rel-15ª med.'!#REF!</definedName>
    <definedName name="_TT26">'[6]Relatório-1ª med.'!#REF!</definedName>
    <definedName name="_TT27" localSheetId="5">'[6]Relatório-1ª med.'!#REF!</definedName>
    <definedName name="_TT27" localSheetId="3">'[19]Rel-15ª med.'!#REF!</definedName>
    <definedName name="_TT27">'[6]Relatório-1ª med.'!#REF!</definedName>
    <definedName name="_TT28" localSheetId="3">'[19]Rel-15ª med.'!#REF!</definedName>
    <definedName name="_TT28">'[6]Relatório-1ª med.'!#REF!</definedName>
    <definedName name="_tt288">[53]RELATÓRIO!$D$159</definedName>
    <definedName name="_TT29">[53]RELATÓRIO!$D$164</definedName>
    <definedName name="_TT3">[53]RELATÓRIO!$D$28</definedName>
    <definedName name="_TT30" localSheetId="5">'[6]Relatório-1ª med.'!#REF!</definedName>
    <definedName name="_TT30" localSheetId="3">'[19]Rel-15ª med.'!#REF!</definedName>
    <definedName name="_TT30">'[6]Relatório-1ª med.'!#REF!</definedName>
    <definedName name="_tt300">[53]RELATÓRIO!$D$174</definedName>
    <definedName name="_TT31" localSheetId="5">'[6]Relatório-1ª med.'!#REF!</definedName>
    <definedName name="_TT31" localSheetId="3">'[19]Rel-15ª med.'!#REF!</definedName>
    <definedName name="_TT31">'[6]Relatório-1ª med.'!#REF!</definedName>
    <definedName name="_TT32" localSheetId="5">'[6]Relatório-1ª med.'!#REF!</definedName>
    <definedName name="_TT32" localSheetId="3">'[19]Rel-15ª med.'!#REF!</definedName>
    <definedName name="_TT32">'[6]Relatório-1ª med.'!#REF!</definedName>
    <definedName name="_tt322">[53]RELATÓRIO!$D$189</definedName>
    <definedName name="_TT33" localSheetId="5">'[6]Relatório-1ª med.'!#REF!</definedName>
    <definedName name="_TT33" localSheetId="3">'[19]Rel-15ª med.'!#REF!</definedName>
    <definedName name="_TT33">'[6]Relatório-1ª med.'!#REF!</definedName>
    <definedName name="_TT34" localSheetId="5">'[6]Relatório-1ª med.'!#REF!</definedName>
    <definedName name="_TT34" localSheetId="3">'[19]Rel-15ª med.'!#REF!</definedName>
    <definedName name="_TT34">'[6]Relatório-1ª med.'!#REF!</definedName>
    <definedName name="_TT35">[53]RELATÓRIO!$D$205</definedName>
    <definedName name="_TT36" localSheetId="5">'[6]Relatório-1ª med.'!#REF!</definedName>
    <definedName name="_TT36" localSheetId="3">'[19]Rel-15ª med.'!#REF!</definedName>
    <definedName name="_TT36">'[6]Relatório-1ª med.'!#REF!</definedName>
    <definedName name="_TT37" localSheetId="5">'[6]Relatório-1ª med.'!#REF!</definedName>
    <definedName name="_TT37" localSheetId="3">'[19]Rel-15ª med.'!#REF!</definedName>
    <definedName name="_TT37">'[6]Relatório-1ª med.'!#REF!</definedName>
    <definedName name="_TT38" localSheetId="3">'[19]Rel-15ª med.'!#REF!</definedName>
    <definedName name="_TT38">'[6]Relatório-1ª med.'!#REF!</definedName>
    <definedName name="_TT39" localSheetId="3">'[19]Rel-15ª med.'!#REF!</definedName>
    <definedName name="_TT39">'[6]Relatório-1ª med.'!#REF!</definedName>
    <definedName name="_TT4" localSheetId="3">[56]RELATÓRIO!#REF!</definedName>
    <definedName name="_TT4">[56]RELATÓRIO!#REF!</definedName>
    <definedName name="_TT40" localSheetId="3">'[19]Rel-15ª med.'!#REF!</definedName>
    <definedName name="_TT40">'[6]Relatório-1ª med.'!#REF!</definedName>
    <definedName name="_TT41">[53]RELATÓRIO!$D$235</definedName>
    <definedName name="_TT42">[53]RELATÓRIO!$D$240</definedName>
    <definedName name="_TT43">[53]RELATÓRIO!$D$245</definedName>
    <definedName name="_TT44">[53]RELATÓRIO!$D$250</definedName>
    <definedName name="_TT45">[53]RELATÓRIO!$D$255</definedName>
    <definedName name="_TT46">[53]RELATÓRIO!$D$260</definedName>
    <definedName name="_TT47">[53]RELATÓRIO!$D$265</definedName>
    <definedName name="_TT48">[53]RELATÓRIO!$D$270</definedName>
    <definedName name="_TT49">[53]RELATÓRIO!$D$275</definedName>
    <definedName name="_TT5" localSheetId="5">'[6]Relatório-1ª med.'!#REF!</definedName>
    <definedName name="_TT5" localSheetId="3">[56]RELATÓRIO!#REF!</definedName>
    <definedName name="_TT5">'[6]Relatório-1ª med.'!#REF!</definedName>
    <definedName name="_TT50">[53]RELATÓRIO!$D$280</definedName>
    <definedName name="_TT51">[53]RELATÓRIO!$D$285</definedName>
    <definedName name="_TT52" localSheetId="5">'[6]Relatório-1ª med.'!#REF!</definedName>
    <definedName name="_TT52" localSheetId="3">'[19]Rel-15ª med.'!#REF!</definedName>
    <definedName name="_TT52">'[6]Relatório-1ª med.'!#REF!</definedName>
    <definedName name="_TT53" localSheetId="5">'[6]Relatório-1ª med.'!#REF!</definedName>
    <definedName name="_TT53" localSheetId="3">'[19]Rel-15ª med.'!#REF!</definedName>
    <definedName name="_TT53">'[6]Relatório-1ª med.'!#REF!</definedName>
    <definedName name="_TT54" localSheetId="3">'[19]Rel-15ª med.'!#REF!</definedName>
    <definedName name="_TT54">'[6]Relatório-1ª med.'!#REF!</definedName>
    <definedName name="_TT55" localSheetId="3">'[19]Rel-15ª med.'!#REF!</definedName>
    <definedName name="_TT55">'[6]Relatório-1ª med.'!#REF!</definedName>
    <definedName name="_TT56">[53]RELATÓRIO!$D$310</definedName>
    <definedName name="_TT57">[53]RELATÓRIO!$D$315</definedName>
    <definedName name="_TT58">[53]RELATÓRIO!$D$320</definedName>
    <definedName name="_TT59">[53]RELATÓRIO!$D$325</definedName>
    <definedName name="_TT6" localSheetId="5">'[6]Relatório-1ª med.'!#REF!</definedName>
    <definedName name="_TT6" localSheetId="3">'[19]Rel-15ª med.'!#REF!</definedName>
    <definedName name="_TT6">'[6]Relatório-1ª med.'!#REF!</definedName>
    <definedName name="_TT60" localSheetId="5">'[6]Relatório-1ª med.'!#REF!</definedName>
    <definedName name="_TT60" localSheetId="3">'[19]Rel-15ª med.'!#REF!</definedName>
    <definedName name="_TT60">'[6]Relatório-1ª med.'!#REF!</definedName>
    <definedName name="_TT61" localSheetId="3">'[19]Rel-15ª med.'!#REF!</definedName>
    <definedName name="_TT61">'[6]Relatório-1ª med.'!#REF!</definedName>
    <definedName name="_TT62">[53]RELATÓRIO!$D$339</definedName>
    <definedName name="_TT63">[53]RELATÓRIO!$D$344</definedName>
    <definedName name="_TT64">[53]RELATÓRIO!$D$349</definedName>
    <definedName name="_TT65">[53]RELATÓRIO!$D$354</definedName>
    <definedName name="_TT66">[53]RELATÓRIO!$D$359</definedName>
    <definedName name="_TT67">[53]RELATÓRIO!$D$365</definedName>
    <definedName name="_TT68">[53]RELATÓRIO!$D$370</definedName>
    <definedName name="_TT69" localSheetId="5">'[6]Relatório-1ª med.'!#REF!</definedName>
    <definedName name="_TT69" localSheetId="3">'[19]Rel-15ª med.'!#REF!</definedName>
    <definedName name="_TT69">'[6]Relatório-1ª med.'!#REF!</definedName>
    <definedName name="_TT7" localSheetId="5">'[6]Relatório-1ª med.'!#REF!</definedName>
    <definedName name="_TT7">'[6]Relatório-1ª med.'!#REF!</definedName>
    <definedName name="_TT70" localSheetId="3">'[19]Rel-15ª med.'!#REF!</definedName>
    <definedName name="_TT70">'[6]Relatório-1ª med.'!#REF!</definedName>
    <definedName name="_TT71" localSheetId="3">'[19]Rel-15ª med.'!#REF!</definedName>
    <definedName name="_TT71">'[6]Relatório-1ª med.'!#REF!</definedName>
    <definedName name="_TT72">[53]RELATÓRIO!$D$390</definedName>
    <definedName name="_TT73">[53]RELATÓRIO!$D$395</definedName>
    <definedName name="_TT74" localSheetId="5">'[6]Relatório-1ª med.'!#REF!</definedName>
    <definedName name="_TT74" localSheetId="3">'[19]Rel-15ª med.'!#REF!</definedName>
    <definedName name="_TT74">'[6]Relatório-1ª med.'!#REF!</definedName>
    <definedName name="_TT75" localSheetId="5">'[6]Relatório-1ª med.'!#REF!</definedName>
    <definedName name="_TT75" localSheetId="3">'[19]Rel-15ª med.'!#REF!</definedName>
    <definedName name="_TT75">'[6]Relatório-1ª med.'!#REF!</definedName>
    <definedName name="_TT76" localSheetId="3">'[19]Rel-15ª med.'!#REF!</definedName>
    <definedName name="_TT76">'[6]Relatório-1ª med.'!#REF!</definedName>
    <definedName name="_TT77" localSheetId="3">'[19]Rel-15ª med.'!#REF!</definedName>
    <definedName name="_TT77">'[6]Relatório-1ª med.'!#REF!</definedName>
    <definedName name="_TT78" localSheetId="3">'[19]Rel-15ª med.'!#REF!</definedName>
    <definedName name="_TT78">'[6]Relatório-1ª med.'!#REF!</definedName>
    <definedName name="_TT79" localSheetId="3">'[19]Rel-15ª med.'!#REF!</definedName>
    <definedName name="_TT79">'[6]Relatório-1ª med.'!#REF!</definedName>
    <definedName name="_TT8">[53]RELATÓRIO!$D$53</definedName>
    <definedName name="_TT80">[53]RELATÓRIO!$D$430</definedName>
    <definedName name="_TT81">[53]RELATÓRIO!$D$434</definedName>
    <definedName name="_TT82">[53]RELATÓRIO!$D$439</definedName>
    <definedName name="_TT83">[53]RELATÓRIO!$D$444</definedName>
    <definedName name="_TT84">[53]RELATÓRIO!$D$449</definedName>
    <definedName name="_TT85">[53]RELATÓRIO!$D$454</definedName>
    <definedName name="_TT86">[53]RELATÓRIO!$D$459</definedName>
    <definedName name="_TT87">[53]RELATÓRIO!$D$464</definedName>
    <definedName name="_TT88">[53]RELATÓRIO!$D$469</definedName>
    <definedName name="_TT89">[53]RELATÓRIO!$D$474</definedName>
    <definedName name="_TT9">[53]RELATÓRIO!$D$58</definedName>
    <definedName name="_TT90">[53]RELATÓRIO!$D$479</definedName>
    <definedName name="_TT91">[53]RELATÓRIO!$D$484</definedName>
    <definedName name="_TT92">[53]RELATÓRIO!$D$490</definedName>
    <definedName name="_TT93">[53]RELATÓRIO!$D$495</definedName>
    <definedName name="_TT94" localSheetId="5">'[6]Relatório-1ª med.'!#REF!</definedName>
    <definedName name="_TT94" localSheetId="3">'[19]Rel-15ª med.'!#REF!</definedName>
    <definedName name="_TT94">'[6]Relatório-1ª med.'!#REF!</definedName>
    <definedName name="_TT95" localSheetId="5">'[6]Relatório-1ª med.'!#REF!</definedName>
    <definedName name="_TT95" localSheetId="3">'[19]Rel-15ª med.'!#REF!</definedName>
    <definedName name="_TT95">'[6]Relatório-1ª med.'!#REF!</definedName>
    <definedName name="_TT96" localSheetId="3">'[19]Rel-15ª med.'!#REF!</definedName>
    <definedName name="_TT96">'[19]Rel-15ª med.'!#REF!</definedName>
    <definedName name="_TT97" localSheetId="3">'[19]Rel-15ª med.'!#REF!</definedName>
    <definedName name="_TT97">'[6]Relatório-1ª med.'!#REF!</definedName>
    <definedName name="_TT98">[53]RELATÓRIO!$D$520</definedName>
    <definedName name="_TT99">[53]RELATÓRIO!$D$525</definedName>
    <definedName name="_VV9" localSheetId="5">#REF!</definedName>
    <definedName name="_VV9">#REF!</definedName>
    <definedName name="_x" localSheetId="5">[1]PLMUSEU!#REF!</definedName>
    <definedName name="_x">[1]PLMUSEU!#REF!</definedName>
    <definedName name="_z">[1]PLMUSEU!#REF!</definedName>
    <definedName name="A" localSheetId="5">#REF!</definedName>
    <definedName name="A" localSheetId="3">#REF!</definedName>
    <definedName name="A">#REF!</definedName>
    <definedName name="A_23">"'file:///C:/{Tião}/SãoSebastião/medição/18ª medição parcial/18ª medição parcial.xls'#$Medição.$#REF!$#REF!"</definedName>
    <definedName name="a14.1.18" localSheetId="5">#REF!</definedName>
    <definedName name="a14.1.18">#REF!</definedName>
    <definedName name="AA" localSheetId="5">#REF!</definedName>
    <definedName name="aa" localSheetId="3">#REF!</definedName>
    <definedName name="AA">#REF!</definedName>
    <definedName name="AA_1" localSheetId="5">BDI!AA_1</definedName>
    <definedName name="AA_1" localSheetId="3">Cronograma!AA_1</definedName>
    <definedName name="AA_1">[0]!AA_1</definedName>
    <definedName name="AA_10" localSheetId="5">BDI!AA_10</definedName>
    <definedName name="AA_10" localSheetId="3">Cronograma!AA_10</definedName>
    <definedName name="AA_10">[0]!AA_10</definedName>
    <definedName name="AA_12" localSheetId="5">BDI!AA_12</definedName>
    <definedName name="AA_12" localSheetId="3">Cronograma!AA_12</definedName>
    <definedName name="AA_12">[0]!AA_12</definedName>
    <definedName name="AA_13" localSheetId="5">BDI!AA_13</definedName>
    <definedName name="AA_13" localSheetId="3">Cronograma!AA_13</definedName>
    <definedName name="AA_13">[0]!AA_13</definedName>
    <definedName name="AA_14" localSheetId="5">BDI!AA_14</definedName>
    <definedName name="AA_14" localSheetId="3">Cronograma!AA_14</definedName>
    <definedName name="AA_14">[0]!AA_14</definedName>
    <definedName name="AA_2" localSheetId="5">BDI!AA_2</definedName>
    <definedName name="AA_2" localSheetId="3">Cronograma!AA_2</definedName>
    <definedName name="AA_2">[0]!AA_2</definedName>
    <definedName name="AA_22" localSheetId="5">BDI!AA_22</definedName>
    <definedName name="AA_22" localSheetId="3">Cronograma!AA_22</definedName>
    <definedName name="AA_22">[0]!AA_22</definedName>
    <definedName name="AA_25" localSheetId="5">BDI!AA_25</definedName>
    <definedName name="AA_25" localSheetId="3">Cronograma!AA_25</definedName>
    <definedName name="AA_25">[0]!AA_25</definedName>
    <definedName name="AA_26" localSheetId="5">BDI!AA_26</definedName>
    <definedName name="AA_26" localSheetId="3">Cronograma!AA_26</definedName>
    <definedName name="AA_26">[0]!AA_26</definedName>
    <definedName name="AA_27" localSheetId="5">BDI!AA_27</definedName>
    <definedName name="AA_27" localSheetId="3">Cronograma!AA_27</definedName>
    <definedName name="AA_27">[0]!AA_27</definedName>
    <definedName name="AA_28" localSheetId="5">BDI!AA_28</definedName>
    <definedName name="AA_28" localSheetId="3">Cronograma!AA_28</definedName>
    <definedName name="AA_28">[0]!AA_28</definedName>
    <definedName name="AA_29" localSheetId="5">BDI!AA_29</definedName>
    <definedName name="AA_29" localSheetId="3">Cronograma!AA_29</definedName>
    <definedName name="AA_29">[0]!AA_29</definedName>
    <definedName name="AA_3" localSheetId="5">BDI!AA_3</definedName>
    <definedName name="AA_3" localSheetId="3">Cronograma!AA_3</definedName>
    <definedName name="AA_3">[0]!AA_3</definedName>
    <definedName name="AA_30" localSheetId="5">BDI!AA_30</definedName>
    <definedName name="AA_30" localSheetId="3">Cronograma!AA_30</definedName>
    <definedName name="AA_30">[0]!AA_30</definedName>
    <definedName name="AA_31" localSheetId="5">BDI!AA_31</definedName>
    <definedName name="AA_31" localSheetId="3">Cronograma!AA_31</definedName>
    <definedName name="AA_31">[0]!AA_31</definedName>
    <definedName name="AA_32" localSheetId="5">BDI!AA_32</definedName>
    <definedName name="AA_32" localSheetId="3">Cronograma!AA_32</definedName>
    <definedName name="AA_32">[0]!AA_32</definedName>
    <definedName name="AA_33" localSheetId="5">BDI!AA_33</definedName>
    <definedName name="AA_33" localSheetId="3">Cronograma!AA_33</definedName>
    <definedName name="AA_33">[0]!AA_33</definedName>
    <definedName name="AA_34" localSheetId="5">BDI!AA_34</definedName>
    <definedName name="AA_34" localSheetId="3">Cronograma!AA_34</definedName>
    <definedName name="AA_34">[0]!AA_34</definedName>
    <definedName name="AA_35" localSheetId="5">BDI!AA_35</definedName>
    <definedName name="AA_35" localSheetId="3">Cronograma!AA_35</definedName>
    <definedName name="AA_35">[0]!AA_35</definedName>
    <definedName name="AA_36" localSheetId="5">BDI!AA_36</definedName>
    <definedName name="AA_36" localSheetId="3">Cronograma!AA_36</definedName>
    <definedName name="AA_36">[0]!AA_36</definedName>
    <definedName name="AA_37" localSheetId="5">BDI!AA_37</definedName>
    <definedName name="AA_37" localSheetId="3">Cronograma!AA_37</definedName>
    <definedName name="AA_37">[0]!AA_37</definedName>
    <definedName name="AA_38" localSheetId="5">BDI!AA_38</definedName>
    <definedName name="AA_38" localSheetId="3">Cronograma!AA_38</definedName>
    <definedName name="AA_38">[0]!AA_38</definedName>
    <definedName name="AA_4" localSheetId="5">BDI!AA_4</definedName>
    <definedName name="AA_4" localSheetId="3">Cronograma!AA_4</definedName>
    <definedName name="AA_4">[0]!AA_4</definedName>
    <definedName name="AA_5" localSheetId="5">BDI!AA_5</definedName>
    <definedName name="AA_5" localSheetId="3">Cronograma!AA_5</definedName>
    <definedName name="AA_5">[0]!AA_5</definedName>
    <definedName name="AA_6" localSheetId="5">BDI!AA_6</definedName>
    <definedName name="AA_6" localSheetId="3">Cronograma!AA_6</definedName>
    <definedName name="AA_6">[0]!AA_6</definedName>
    <definedName name="AA_7" localSheetId="5">BDI!AA_7</definedName>
    <definedName name="AA_7" localSheetId="3">Cronograma!AA_7</definedName>
    <definedName name="AA_7">[0]!AA_7</definedName>
    <definedName name="AA_8" localSheetId="5">BDI!AA_8</definedName>
    <definedName name="AA_8" localSheetId="3">Cronograma!AA_8</definedName>
    <definedName name="AA_8">[0]!AA_8</definedName>
    <definedName name="AA_9" localSheetId="5">BDI!AA_9</definedName>
    <definedName name="AA_9" localSheetId="3">Cronograma!AA_9</definedName>
    <definedName name="AA_9">[0]!AA_9</definedName>
    <definedName name="aaa" localSheetId="5">#REF!</definedName>
    <definedName name="aaa">#REF!</definedName>
    <definedName name="AAAA" localSheetId="5">'[6]Relatório-1ª med.'!#REF!</definedName>
    <definedName name="AAAA">'[6]Relatório-1ª med.'!#REF!</definedName>
    <definedName name="AAAAA" localSheetId="5">#REF!</definedName>
    <definedName name="aaaaa" localSheetId="3" hidden="1">{#N/A,#N/A,FALSE,"MO (2)"}</definedName>
    <definedName name="AAAAA">#REF!</definedName>
    <definedName name="AAAAAAAAA" localSheetId="5">BDI!AAAAAAAAA</definedName>
    <definedName name="AAAAAAAAA" localSheetId="3">Cronograma!AAAAAAAAA</definedName>
    <definedName name="AAAAAAAAA">[0]!AAAAAAAAA</definedName>
    <definedName name="AAAAAAAAA_25" localSheetId="5">BDI!AAAAAAAAA_25</definedName>
    <definedName name="AAAAAAAAA_25" localSheetId="3">Cronograma!AAAAAAAAA_25</definedName>
    <definedName name="AAAAAAAAA_25">[0]!AAAAAAAAA_25</definedName>
    <definedName name="AAAAAAAAAA">'[57]RESUMO-Medição'!$P$113</definedName>
    <definedName name="aauf" localSheetId="5">'[58]Resumo Financeiro'!#REF!</definedName>
    <definedName name="aauf">'[58]Resumo Financeiro'!#REF!</definedName>
    <definedName name="aauq" localSheetId="5">'[58]Resumo Financeiro'!#REF!</definedName>
    <definedName name="aauq">'[58]Resumo Financeiro'!#REF!</definedName>
    <definedName name="AB" localSheetId="5">BDI!AB</definedName>
    <definedName name="AB" localSheetId="3">Cronograma!AB</definedName>
    <definedName name="AB">[0]!AB</definedName>
    <definedName name="ABC">[59]Cálculo!$D$6</definedName>
    <definedName name="ABCD23" localSheetId="5">'[6]Relatório-1ª med.'!#REF!</definedName>
    <definedName name="ABCD23">'[6]Relatório-1ª med.'!#REF!</definedName>
    <definedName name="ABR00" localSheetId="5">#REF!</definedName>
    <definedName name="ABR00">#REF!</definedName>
    <definedName name="acabamentos" localSheetId="5">#REF!</definedName>
    <definedName name="acabamentos">#REF!</definedName>
    <definedName name="ACADGDDJSDJSBDJSJFSF" localSheetId="5">'[6]Relatório-1ª med.'!#REF!</definedName>
    <definedName name="ACADGDDJSDJSBDJSJFSF">'[6]Relatório-1ª med.'!#REF!</definedName>
    <definedName name="ACAP20RP" localSheetId="5">#REF!</definedName>
    <definedName name="ACAP20RP">#REF!</definedName>
    <definedName name="ACAP20RPMA" localSheetId="5">'[60]folha de medição'!#REF!</definedName>
    <definedName name="ACAP20RPMA">'[60]folha de medição'!#REF!</definedName>
    <definedName name="ACAP20RPTA" localSheetId="5">#REF!</definedName>
    <definedName name="ACAP20RPTA">#REF!</definedName>
    <definedName name="ACAP21RPMA" localSheetId="5">'[60]folha de medição'!#REF!</definedName>
    <definedName name="ACAP21RPMA">'[60]folha de medição'!#REF!</definedName>
    <definedName name="ACAPATA" localSheetId="5">#REF!</definedName>
    <definedName name="ACAPATA">#REF!</definedName>
    <definedName name="ACAPPA" localSheetId="5">#REF!</definedName>
    <definedName name="ACAPPA">#REF!</definedName>
    <definedName name="ACAPPAMA" localSheetId="5">'[60]folha de medição'!#REF!</definedName>
    <definedName name="ACAPPAMA">'[60]folha de medição'!#REF!</definedName>
    <definedName name="ACAPPATA" localSheetId="5">#REF!</definedName>
    <definedName name="ACAPPATA">#REF!</definedName>
    <definedName name="ACAPRS" localSheetId="5">#REF!</definedName>
    <definedName name="ACAPRS">#REF!</definedName>
    <definedName name="ACAPRSMA" localSheetId="5">'[60]folha de medição'!#REF!</definedName>
    <definedName name="ACAPRSMA">'[60]folha de medição'!#REF!</definedName>
    <definedName name="ACAPRSTA" localSheetId="5">#REF!</definedName>
    <definedName name="ACAPRSTA">#REF!</definedName>
    <definedName name="ACM30RP" localSheetId="5">#REF!</definedName>
    <definedName name="ACM30RP">#REF!</definedName>
    <definedName name="ACM30RPMA" localSheetId="5">'[60]folha de medição'!#REF!</definedName>
    <definedName name="ACM30RPMA">'[60]folha de medição'!#REF!</definedName>
    <definedName name="ACM30RPTA" localSheetId="5">#REF!</definedName>
    <definedName name="ACM30RPTA">#REF!</definedName>
    <definedName name="AÇO_CA_50" localSheetId="5">#REF!</definedName>
    <definedName name="AÇO_CA_50" localSheetId="3">#REF!</definedName>
    <definedName name="AÇO_CA_50">#REF!</definedName>
    <definedName name="acrescimo">#REF!</definedName>
    <definedName name="Acréscimo">#REF!</definedName>
    <definedName name="acumulado">#REF!</definedName>
    <definedName name="ACUMVPI">#REF!</definedName>
    <definedName name="ad" localSheetId="5" hidden="1">{#N/A,#N/A,FALSE,"MO (2)"}</definedName>
    <definedName name="ad" localSheetId="3" hidden="1">{#N/A,#N/A,FALSE,"MO (2)"}</definedName>
    <definedName name="ad" hidden="1">{#N/A,#N/A,FALSE,"MO (2)"}</definedName>
    <definedName name="adicional_eixo" localSheetId="5">#REF!</definedName>
    <definedName name="adicional_eixo">#REF!</definedName>
    <definedName name="aditivo" localSheetId="5">#REF!</definedName>
    <definedName name="aditivo">#REF!</definedName>
    <definedName name="ads">'[61]RESUMO-DVOP 4ª MED'!$V$23</definedName>
    <definedName name="ADSF" localSheetId="5">'[60]folha de medição'!#REF!</definedName>
    <definedName name="ADSF">'[60]folha de medição'!#REF!</definedName>
    <definedName name="ADSSAASD" localSheetId="5">'[47]Rel-19ª med.'!#REF!</definedName>
    <definedName name="ADSSAASD">'[47]Rel-19ª med.'!#REF!</definedName>
    <definedName name="AEP" localSheetId="5">#REF!</definedName>
    <definedName name="AEP">#REF!</definedName>
    <definedName name="AEPTA" localSheetId="5">#REF!</definedName>
    <definedName name="AEPTA">#REF!</definedName>
    <definedName name="AFD" localSheetId="5">#REF!</definedName>
    <definedName name="AFD">#REF!</definedName>
    <definedName name="Agosto" localSheetId="5">BDI!Agosto</definedName>
    <definedName name="Agosto" localSheetId="3">Cronograma!Agosto</definedName>
    <definedName name="Agosto">[0]!Agosto</definedName>
    <definedName name="agosto2016" localSheetId="5" hidden="1">{#N/A,#N/A,TRUE,"Serviços"}</definedName>
    <definedName name="agosto2016" hidden="1">{#N/A,#N/A,TRUE,"Serviços"}</definedName>
    <definedName name="AGREGADO" localSheetId="5">#REF!</definedName>
    <definedName name="AGREGADO" localSheetId="3">#REF!</definedName>
    <definedName name="AGREGADO">#REF!</definedName>
    <definedName name="AGREGADO_10" localSheetId="5">#REF!</definedName>
    <definedName name="AGREGADO_10">#REF!</definedName>
    <definedName name="AGREGADO_10_19">#REF!</definedName>
    <definedName name="AGREGADO_17">#REF!</definedName>
    <definedName name="AGREGADO_17_19">#REF!</definedName>
    <definedName name="AGREGADO_19">#REF!</definedName>
    <definedName name="AGREGADO_4">"$'memória de calculo_liquida'.$#REF!$#REF!"</definedName>
    <definedName name="AGREGADO_6" localSheetId="5">#REF!</definedName>
    <definedName name="AGREGADO_6">#REF!</definedName>
    <definedName name="AGREGADO_6_19" localSheetId="5">#REF!</definedName>
    <definedName name="AGREGADO_6_19">#REF!</definedName>
    <definedName name="AGREGADO_7" localSheetId="5">#REF!</definedName>
    <definedName name="AGREGADO_7">#REF!</definedName>
    <definedName name="AGREGADO_7_19">#REF!</definedName>
    <definedName name="AGREGADO_8">#REF!</definedName>
    <definedName name="AGREGADO_8_19">#REF!</definedName>
    <definedName name="AGREGADO_9">#REF!</definedName>
    <definedName name="AGREGADO_9_19">#REF!</definedName>
    <definedName name="AILTON" localSheetId="5">BDI!Plan1</definedName>
    <definedName name="AILTON" localSheetId="3">Cronograma!Plan1</definedName>
    <definedName name="AILTON">[0]!Plan1</definedName>
    <definedName name="AJ" localSheetId="5">#REF!</definedName>
    <definedName name="AJ">#REF!</definedName>
    <definedName name="AJA" localSheetId="5">#REF!</definedName>
    <definedName name="AJA">#REF!</definedName>
    <definedName name="ajud">'[62]padrão salarial'!$N$29</definedName>
    <definedName name="alcool" localSheetId="5">#REF!</definedName>
    <definedName name="alcool">#REF!</definedName>
    <definedName name="alex" localSheetId="5" hidden="1">{#N/A,#N/A,FALSE,"MO (2)"}</definedName>
    <definedName name="alex" localSheetId="3" hidden="1">{#N/A,#N/A,FALSE,"MO (2)"}</definedName>
    <definedName name="alex" hidden="1">{#N/A,#N/A,FALSE,"MO (2)"}</definedName>
    <definedName name="ALTA">'[42]PRO-08'!#REF!</definedName>
    <definedName name="altaa">'[42]PRO-08'!#REF!</definedName>
    <definedName name="alteração" localSheetId="5">#REF!</definedName>
    <definedName name="alteração">#REF!</definedName>
    <definedName name="am" localSheetId="5" hidden="1">{#N/A,#N/A,FALSE,"MO (2)"}</definedName>
    <definedName name="am" localSheetId="3" hidden="1">{#N/A,#N/A,FALSE,"MO (2)"}</definedName>
    <definedName name="am" hidden="1">{#N/A,#N/A,FALSE,"MO (2)"}</definedName>
    <definedName name="amarela" localSheetId="5">#REF!</definedName>
    <definedName name="amarela">#REF!</definedName>
    <definedName name="AMELI" localSheetId="5" hidden="1">{#N/A,#N/A,FALSE,"MO (2)"}</definedName>
    <definedName name="AMELI" hidden="1">{#N/A,#N/A,FALSE,"MO (2)"}</definedName>
    <definedName name="AnalisarAterro">[63]Plan1!#REF!</definedName>
    <definedName name="AnalisarCorte">[63]Plan1!#REF!</definedName>
    <definedName name="AND" localSheetId="5">#REF!</definedName>
    <definedName name="AND" localSheetId="3">#REF!</definedName>
    <definedName name="AND">#REF!</definedName>
    <definedName name="anscount" hidden="1">3</definedName>
    <definedName name="ant" localSheetId="5" hidden="1">{#N/A,#N/A,FALSE,"MO (2)"}</definedName>
    <definedName name="ant" localSheetId="3" hidden="1">{#N/A,#N/A,FALSE,"MO (2)"}</definedName>
    <definedName name="ant" hidden="1">{#N/A,#N/A,FALSE,"MO (2)"}</definedName>
    <definedName name="ant_1" localSheetId="5" hidden="1">{#N/A,#N/A,FALSE,"MO (2)"}</definedName>
    <definedName name="ant_1" hidden="1">{#N/A,#N/A,FALSE,"MO (2)"}</definedName>
    <definedName name="aoppp" localSheetId="5">#REF!</definedName>
    <definedName name="aoppp">#REF!</definedName>
    <definedName name="AQCAP20">"$#REF!.$I$15"</definedName>
    <definedName name="AQCM30">"$#REF!.$I$16"</definedName>
    <definedName name="AQRM1C">"$#REF!.$I$18"</definedName>
    <definedName name="AQRR1C">"$#REF!.$I$17"</definedName>
    <definedName name="AREA">"$#REF!.$Q$44"</definedName>
    <definedName name="area_base" localSheetId="5">#REF!</definedName>
    <definedName name="area_base" localSheetId="3">#REF!</definedName>
    <definedName name="area_base">#REF!</definedName>
    <definedName name="area_base_4">"$#REF!.$#REF!$#REF!"</definedName>
    <definedName name="_xlnm.Extract" localSheetId="5">#REF!</definedName>
    <definedName name="_xlnm.Extract">#REF!</definedName>
    <definedName name="_xlnm.Print_Area" localSheetId="5">BDI!$A$1:$H$37</definedName>
    <definedName name="_xlnm.Print_Area" localSheetId="3">Cronograma!$B$2:$N$62</definedName>
    <definedName name="_xlnm.Print_Area" localSheetId="4">'Mapa de Cotações'!$A$1:$I$53</definedName>
    <definedName name="_xlnm.Print_Area" localSheetId="2">'Orçamento Sintético'!$A$4:$I$478</definedName>
    <definedName name="_xlnm.Print_Area" localSheetId="1">'Quadro resumo'!$A$3:$H$22</definedName>
    <definedName name="_xlnm.Print_Area">#REF!</definedName>
    <definedName name="Área_impressão_IM" localSheetId="5">#REF!</definedName>
    <definedName name="Área_impressão_IM" localSheetId="3">#REF!</definedName>
    <definedName name="Área_impressão_IM">#REF!</definedName>
    <definedName name="AREA_IMPRI" localSheetId="5">#REF!</definedName>
    <definedName name="AREA_IMPRI" localSheetId="3">#REF!</definedName>
    <definedName name="AREA_IMPRI">#REF!</definedName>
    <definedName name="ÁREA_PROCV_BAIRROS">[64]Códigos!$E$5:$O$38</definedName>
    <definedName name="ÁREA_PROCV_SUB_EMPREITEIRAS">[64]Códigos!$B$5:$C$38</definedName>
    <definedName name="area_sub_base" localSheetId="5">#REF!</definedName>
    <definedName name="area_sub_base" localSheetId="3">#REF!</definedName>
    <definedName name="area_sub_base">#REF!</definedName>
    <definedName name="areabase">'[65]Sub-base'!$U$21</definedName>
    <definedName name="AREAL" localSheetId="5">#REF!</definedName>
    <definedName name="AREAL">#REF!</definedName>
    <definedName name="areal.pista" localSheetId="5">#REF!</definedName>
    <definedName name="areal.pista">#REF!</definedName>
    <definedName name="AREAL.USINA">[66]Diagrama!$E$47</definedName>
    <definedName name="ÁreaTotal">'[67]Quadro Geral'!$A$1:$H$65536</definedName>
    <definedName name="AREC">[31]DADOS!$C$15</definedName>
    <definedName name="Areia" localSheetId="5">#REF!</definedName>
    <definedName name="Areia">#REF!</definedName>
    <definedName name="AREIACS">[31]DADOS!$C$11</definedName>
    <definedName name="AREIANP" localSheetId="5">#REF!</definedName>
    <definedName name="AREIANP">#REF!</definedName>
    <definedName name="AREIAPAV" localSheetId="5">#REF!</definedName>
    <definedName name="AREIAPAV">#REF!</definedName>
    <definedName name="AREIAPAVUSINA" localSheetId="5">#REF!</definedName>
    <definedName name="AREIAPAVUSINA">#REF!</definedName>
    <definedName name="ARGAMASSA">"$#REF!.$I$27"</definedName>
    <definedName name="ARGAMASSA10">'[68]QUADRO 08 - COMPOSIÇÕES'!$H$715</definedName>
    <definedName name="ARGAMASSA10S">'[68]QUADRO 08 - COMPOSIÇÕES'!$H$713</definedName>
    <definedName name="ARL1C" localSheetId="5">#REF!</definedName>
    <definedName name="ARL1C">#REF!</definedName>
    <definedName name="ARL1CMA" localSheetId="5">'[60]folha de medição'!#REF!</definedName>
    <definedName name="ARL1CMA">'[60]folha de medição'!#REF!</definedName>
    <definedName name="ARL1CTA" localSheetId="5">#REF!</definedName>
    <definedName name="ARL1CTA">#REF!</definedName>
    <definedName name="arm">'[62]padrão salarial'!$N$23</definedName>
    <definedName name="Arq_Nome">[69]Principal!$D$22</definedName>
    <definedName name="arquivo" localSheetId="5">#REF!</definedName>
    <definedName name="arquivo">#REF!</definedName>
    <definedName name="arquivo_1" localSheetId="5">#REF!</definedName>
    <definedName name="arquivo_1">#REF!</definedName>
    <definedName name="arquivo_2" localSheetId="5">#REF!</definedName>
    <definedName name="arquivo_2">#REF!</definedName>
    <definedName name="arquivo_3">#REF!</definedName>
    <definedName name="ARR1CFRESA">#REF!</definedName>
    <definedName name="ARR1CPA">#REF!</definedName>
    <definedName name="ARR1CPAMA" localSheetId="5">'[60]folha de medição'!#REF!</definedName>
    <definedName name="ARR1CPAMA">'[60]folha de medição'!#REF!</definedName>
    <definedName name="ARR1CPATA" localSheetId="5">#REF!</definedName>
    <definedName name="ARR1CPATA">#REF!</definedName>
    <definedName name="ARR1CRS" localSheetId="5">#REF!</definedName>
    <definedName name="ARR1CRS">#REF!</definedName>
    <definedName name="ARR1CRSMA" localSheetId="5">'[60]folha de medição'!#REF!</definedName>
    <definedName name="ARR1CRSMA">'[60]folha de medição'!#REF!</definedName>
    <definedName name="ARR1CRSTA" localSheetId="5">#REF!</definedName>
    <definedName name="ARR1CRSTA">#REF!</definedName>
    <definedName name="asasa" localSheetId="5" hidden="1">{#N/A,#N/A,FALSE,"MO (2)"}</definedName>
    <definedName name="asasa" localSheetId="3" hidden="1">{#N/A,#N/A,FALSE,"MO (2)"}</definedName>
    <definedName name="asasa" hidden="1">{#N/A,#N/A,FALSE,"MO (2)"}</definedName>
    <definedName name="ASD" localSheetId="5">#REF!</definedName>
    <definedName name="ASD">#REF!</definedName>
    <definedName name="ASDASD" localSheetId="5">'[60]folha de medição'!#REF!</definedName>
    <definedName name="ASDASD">'[60]folha de medição'!#REF!</definedName>
    <definedName name="asde" localSheetId="5">#REF!</definedName>
    <definedName name="asde">#REF!</definedName>
    <definedName name="asdf" localSheetId="5">#REF!</definedName>
    <definedName name="asdf">#REF!</definedName>
    <definedName name="asdfghqefha" localSheetId="5" hidden="1">{#N/A,#N/A,FALSE,"MO (2)"}</definedName>
    <definedName name="asdfghqefha" localSheetId="3" hidden="1">{#N/A,#N/A,FALSE,"MO (2)"}</definedName>
    <definedName name="asdfghqefha" hidden="1">{#N/A,#N/A,FALSE,"MO (2)"}</definedName>
    <definedName name="ASDGF" localSheetId="5">#REF!</definedName>
    <definedName name="ASDGF">#REF!</definedName>
    <definedName name="ASFALTO" localSheetId="5">#REF!</definedName>
    <definedName name="ASFALTO" localSheetId="3">#REF!</definedName>
    <definedName name="ASFALTO">#REF!</definedName>
    <definedName name="ASPEP">#REF!</definedName>
    <definedName name="Assent." localSheetId="5">[1]PLMUSEU!#REF!</definedName>
    <definedName name="Assent.">[1]PLMUSEU!#REF!</definedName>
    <definedName name="assinatura">[70]DADOS!$B$12</definedName>
    <definedName name="aterro" localSheetId="5">#REF!</definedName>
    <definedName name="aterro">#REF!</definedName>
    <definedName name="Aterros" localSheetId="5">#REF!</definedName>
    <definedName name="Aterros">#REF!</definedName>
    <definedName name="ATRA" localSheetId="5">#REF!</definedName>
    <definedName name="ATRA">#REF!</definedName>
    <definedName name="ATUAL">"$#REF!.$F$29"</definedName>
    <definedName name="Aut_original" localSheetId="5">[71]PROJETO!#REF!</definedName>
    <definedName name="Aut_original" localSheetId="3">[71]PROJETO!#REF!</definedName>
    <definedName name="Aut_original">[71]PROJETO!#REF!</definedName>
    <definedName name="Aut_original_4" localSheetId="5">[72]PROJETO!#REF!</definedName>
    <definedName name="Aut_original_4">[72]PROJETO!#REF!</definedName>
    <definedName name="Aut_original2" localSheetId="5">[73]PROJETO!#REF!</definedName>
    <definedName name="Aut_original2" localSheetId="3">[73]PROJETO!#REF!</definedName>
    <definedName name="Aut_original2">[73]PROJETO!#REF!</definedName>
    <definedName name="Aut_resumo" localSheetId="3">[74]RESUMO_AUT1!#REF!</definedName>
    <definedName name="Aut_resumo">[74]RESUMO_AUT1!#REF!</definedName>
    <definedName name="Aut_resumo_4">[75]RESUMO_AUT1!#REF!</definedName>
    <definedName name="AUTO" localSheetId="3">[76]plan!#REF!</definedName>
    <definedName name="AUTO">[76]plan!#REF!</definedName>
    <definedName name="aux" localSheetId="5">#REF!</definedName>
    <definedName name="aux">#REF!</definedName>
    <definedName name="auxiliar" localSheetId="5">#REF!</definedName>
    <definedName name="auxiliar">#REF!</definedName>
    <definedName name="AUXILIARES" localSheetId="5">#REF!</definedName>
    <definedName name="AUXILIARES">#REF!</definedName>
    <definedName name="AvFisZero" localSheetId="5">BDI!AvFisZero</definedName>
    <definedName name="AvFisZero" localSheetId="3">Cronograma!AvFisZero</definedName>
    <definedName name="AvFisZero">[0]!AvFisZero</definedName>
    <definedName name="AVV" localSheetId="5">#REF!</definedName>
    <definedName name="AVV">#REF!</definedName>
    <definedName name="azul" localSheetId="5">#REF!</definedName>
    <definedName name="azul">#REF!</definedName>
    <definedName name="AZULSINAL" localSheetId="5">#REF!</definedName>
    <definedName name="AZULSINAL">#REF!</definedName>
    <definedName name="b">'[77]RESUMO-DVOP_JBS'!$H$45</definedName>
    <definedName name="bacural" localSheetId="5">#REF!</definedName>
    <definedName name="bacural">#REF!</definedName>
    <definedName name="BAIXA" localSheetId="5">'[42]PRO-08'!#REF!</definedName>
    <definedName name="BAIXA">'[42]PRO-08'!#REF!</definedName>
    <definedName name="BANCO">[78]BANCO!$A$1:$D$188</definedName>
    <definedName name="_xlnm.Database" localSheetId="5">#REF!</definedName>
    <definedName name="_xlnm.Database">#REF!</definedName>
    <definedName name="banco0">[79]BANCO!$A$1:$D$188</definedName>
    <definedName name="banco2" localSheetId="5">#REF!</definedName>
    <definedName name="banco2">#REF!</definedName>
    <definedName name="banco2_19" localSheetId="5">#REF!</definedName>
    <definedName name="banco2_19">#REF!</definedName>
    <definedName name="BANCODADOS1">'[80]CUSTO EQUIP'!$A$3:$T$57</definedName>
    <definedName name="BAS" localSheetId="5">#REF!</definedName>
    <definedName name="BAS" localSheetId="3">#REF!</definedName>
    <definedName name="BAS">#REF!</definedName>
    <definedName name="BASE" localSheetId="5">'[81]Sub Base'!#REF!</definedName>
    <definedName name="BASE" localSheetId="3">'[81]Sub Base'!#REF!</definedName>
    <definedName name="BASE">'[81]Sub Base'!#REF!</definedName>
    <definedName name="BASEMA" localSheetId="5">'[60]folha de medição'!#REF!</definedName>
    <definedName name="BASEMA">'[60]folha de medição'!#REF!</definedName>
    <definedName name="BASETA" localSheetId="5">#REF!</definedName>
    <definedName name="BASETA">#REF!</definedName>
    <definedName name="bb">[82]!bb</definedName>
    <definedName name="bbbb" localSheetId="5" hidden="1">{#N/A,#N/A,FALSE,"MO (2)"}</definedName>
    <definedName name="bbbb" localSheetId="3" hidden="1">{#N/A,#N/A,FALSE,"MO (2)"}</definedName>
    <definedName name="bbbb" hidden="1">{#N/A,#N/A,FALSE,"MO (2)"}</definedName>
    <definedName name="bbbbbbb" localSheetId="5" hidden="1">{#N/A,#N/A,FALSE,"MO (2)"}</definedName>
    <definedName name="bbbbbbb" localSheetId="3" hidden="1">{#N/A,#N/A,FALSE,"MO (2)"}</definedName>
    <definedName name="bbbbbbb" hidden="1">{#N/A,#N/A,FALSE,"MO (2)"}</definedName>
    <definedName name="bc" localSheetId="5">#REF!</definedName>
    <definedName name="bc">#REF!</definedName>
    <definedName name="BD_SERVICOS">'[83]BD SERVIÇOS'!$B$4:$H$110</definedName>
    <definedName name="BDI" localSheetId="5">#REF!</definedName>
    <definedName name="BDI">#REF!</definedName>
    <definedName name="bdi_1" localSheetId="5">#REF!</definedName>
    <definedName name="bdi_1">#REF!</definedName>
    <definedName name="BDI_11">'[84]CUSTO HORÁRIO'!$N$3</definedName>
    <definedName name="bdi_2" localSheetId="5">#REF!</definedName>
    <definedName name="bdi_2">#REF!</definedName>
    <definedName name="bdi_3" localSheetId="5">#REF!</definedName>
    <definedName name="bdi_3">#REF!</definedName>
    <definedName name="BDI_DIF_COM" localSheetId="5">#REF!</definedName>
    <definedName name="BDI_DIF_COM">#REF!</definedName>
    <definedName name="BDI_DIF_SEM">#REF!</definedName>
    <definedName name="BDI_DIFERENCIADO">[85]SETUP!$C$6</definedName>
    <definedName name="BDI_NOR_COM" localSheetId="5">#REF!</definedName>
    <definedName name="BDI_NOR_COM">#REF!</definedName>
    <definedName name="BDI_NOR_SEM" localSheetId="5">#REF!</definedName>
    <definedName name="BDI_NOR_SEM">#REF!</definedName>
    <definedName name="BDI_NORMAL">[85]SETUP!$C$5</definedName>
    <definedName name="BDIBET">'[80]Comp P Unit '!$N$48</definedName>
    <definedName name="BDU" localSheetId="5">#REF!</definedName>
    <definedName name="BDU">#REF!</definedName>
    <definedName name="BenCust">'[86]VPL-FCA'!$F$23</definedName>
    <definedName name="bento" localSheetId="5">#REF!</definedName>
    <definedName name="bento">#REF!</definedName>
    <definedName name="BETUMINBETIM" localSheetId="5">#REF!</definedName>
    <definedName name="BETUMINBETIM">#REF!</definedName>
    <definedName name="BETUMINCBA" localSheetId="5">#REF!</definedName>
    <definedName name="BETUMINCBA">#REF!</definedName>
    <definedName name="BETUMINOSO">#REF!</definedName>
    <definedName name="BG">#REF!</definedName>
    <definedName name="BGU">#REF!</definedName>
    <definedName name="BI">[87]Teor!$A$3:$G$7</definedName>
    <definedName name="BII">'[3]Página 16'!$A$3:$G$7</definedName>
    <definedName name="Bloco" localSheetId="5" hidden="1">#REF!</definedName>
    <definedName name="Bloco" hidden="1">#REF!</definedName>
    <definedName name="Bloco2" localSheetId="5" hidden="1">#REF!</definedName>
    <definedName name="Bloco2" hidden="1">#REF!</definedName>
    <definedName name="BLOCOS" localSheetId="5" hidden="1">{#N/A,#N/A,FALSE,"Plan1"}</definedName>
    <definedName name="BLOCOS" localSheetId="3" hidden="1">{#N/A,#N/A,FALSE,"Plan1"}</definedName>
    <definedName name="BLOCOS" hidden="1">{#N/A,#N/A,FALSE,"Plan1"}</definedName>
    <definedName name="BONI" localSheetId="5">#REF!</definedName>
    <definedName name="BONI">#REF!</definedName>
    <definedName name="BR">[88]Croqui!$B$3</definedName>
    <definedName name="BR_10">[89]ORÇAMENTO!$B$4</definedName>
    <definedName name="BR_10_13">[89]ORÇAMENTO!$B$4</definedName>
    <definedName name="BR_10_39">[89]ORÇAMENTO!$B$4</definedName>
    <definedName name="BR_10_6">[89]ORÇAMENTO!$B$4</definedName>
    <definedName name="BR_11">[89]ORÇAMENTO!$B$4</definedName>
    <definedName name="BR_11_13">[89]ORÇAMENTO!$B$4</definedName>
    <definedName name="BR_11_39">[89]ORÇAMENTO!$B$4</definedName>
    <definedName name="BR_11_6">[89]ORÇAMENTO!$B$4</definedName>
    <definedName name="BR_12">[89]ORÇAMENTO!$B$4</definedName>
    <definedName name="BR_12_13">[89]ORÇAMENTO!$B$4</definedName>
    <definedName name="BR_12_39">[89]ORÇAMENTO!$B$4</definedName>
    <definedName name="BR_12_6">[89]ORÇAMENTO!$B$4</definedName>
    <definedName name="BR_13">[89]ORÇAMENTO!$B$4</definedName>
    <definedName name="BR_13_13">[89]ORÇAMENTO!$B$4</definedName>
    <definedName name="BR_13_39">[89]ORÇAMENTO!$B$4</definedName>
    <definedName name="BR_13_6">[89]ORÇAMENTO!$B$4</definedName>
    <definedName name="BR_14">[89]ORÇAMENTO!$B$4</definedName>
    <definedName name="BR_14_13">[89]ORÇAMENTO!$B$4</definedName>
    <definedName name="BR_14_39">[89]ORÇAMENTO!$B$4</definedName>
    <definedName name="BR_14_6">[89]ORÇAMENTO!$B$4</definedName>
    <definedName name="BR_15">[89]ORÇAMENTO!$B$4</definedName>
    <definedName name="BR_15_13">[89]ORÇAMENTO!$B$4</definedName>
    <definedName name="BR_15_39">[89]ORÇAMENTO!$B$4</definedName>
    <definedName name="BR_15_6">[89]ORÇAMENTO!$B$4</definedName>
    <definedName name="BR_16">[89]ORÇAMENTO!$B$4</definedName>
    <definedName name="BR_16_13">[89]ORÇAMENTO!$B$4</definedName>
    <definedName name="BR_16_39">[89]ORÇAMENTO!$B$4</definedName>
    <definedName name="BR_16_6">[89]ORÇAMENTO!$B$4</definedName>
    <definedName name="BR_17">[89]ORÇAMENTO!$B$4</definedName>
    <definedName name="BR_17_13">[89]ORÇAMENTO!$B$4</definedName>
    <definedName name="BR_17_39">[89]ORÇAMENTO!$B$4</definedName>
    <definedName name="BR_17_6">[89]ORÇAMENTO!$B$4</definedName>
    <definedName name="BR_18">[89]ORÇAMENTO!$B$4</definedName>
    <definedName name="BR_18_13">[89]ORÇAMENTO!$B$4</definedName>
    <definedName name="BR_18_39">[89]ORÇAMENTO!$B$4</definedName>
    <definedName name="BR_18_6">[89]ORÇAMENTO!$B$4</definedName>
    <definedName name="BR_19">[89]ORÇAMENTO!$B$4</definedName>
    <definedName name="BR_19_13">[89]ORÇAMENTO!$B$4</definedName>
    <definedName name="BR_19_39">[89]ORÇAMENTO!$B$4</definedName>
    <definedName name="BR_19_6">[89]ORÇAMENTO!$B$4</definedName>
    <definedName name="BR_2">[89]ORÇAMENTO!$B$4</definedName>
    <definedName name="BR_2_13">[89]ORÇAMENTO!$B$4</definedName>
    <definedName name="BR_2_39">[89]ORÇAMENTO!$B$4</definedName>
    <definedName name="BR_2_6">[89]ORÇAMENTO!$B$4</definedName>
    <definedName name="BR_20">[89]ORÇAMENTO!$B$4</definedName>
    <definedName name="BR_20_13">[89]ORÇAMENTO!$B$4</definedName>
    <definedName name="BR_20_39">[89]ORÇAMENTO!$B$4</definedName>
    <definedName name="BR_20_6">[89]ORÇAMENTO!$B$4</definedName>
    <definedName name="BR_21">[89]ORÇAMENTO!$B$4</definedName>
    <definedName name="BR_21_13">[89]ORÇAMENTO!$B$4</definedName>
    <definedName name="BR_21_39">[89]ORÇAMENTO!$B$4</definedName>
    <definedName name="BR_21_6">[89]ORÇAMENTO!$B$4</definedName>
    <definedName name="BR_22">[89]ORÇAMENTO!$B$4</definedName>
    <definedName name="BR_22_13">[89]ORÇAMENTO!$B$4</definedName>
    <definedName name="BR_22_39">[89]ORÇAMENTO!$B$4</definedName>
    <definedName name="BR_22_6">[89]ORÇAMENTO!$B$4</definedName>
    <definedName name="BR_23">[89]ORÇAMENTO!$B$4</definedName>
    <definedName name="BR_23_13">[89]ORÇAMENTO!$B$4</definedName>
    <definedName name="BR_23_39">[89]ORÇAMENTO!$B$4</definedName>
    <definedName name="BR_23_6">[89]ORÇAMENTO!$B$4</definedName>
    <definedName name="BR_24">[89]ORÇAMENTO!$B$4</definedName>
    <definedName name="BR_24_13">[89]ORÇAMENTO!$B$4</definedName>
    <definedName name="BR_24_39">[89]ORÇAMENTO!$B$4</definedName>
    <definedName name="BR_24_6">[89]ORÇAMENTO!$B$4</definedName>
    <definedName name="BR_25">[89]ORÇAMENTO!$B$4</definedName>
    <definedName name="BR_25_13">[89]ORÇAMENTO!$B$4</definedName>
    <definedName name="BR_25_39">[89]ORÇAMENTO!$B$4</definedName>
    <definedName name="BR_25_6">[89]ORÇAMENTO!$B$4</definedName>
    <definedName name="BR_26">[89]ORÇAMENTO!$B$4</definedName>
    <definedName name="BR_26_13">[89]ORÇAMENTO!$B$4</definedName>
    <definedName name="BR_26_39">[89]ORÇAMENTO!$B$4</definedName>
    <definedName name="BR_26_6">[89]ORÇAMENTO!$B$4</definedName>
    <definedName name="BR_27">[89]ORÇAMENTO!$B$4</definedName>
    <definedName name="BR_27_13">[89]ORÇAMENTO!$B$4</definedName>
    <definedName name="BR_27_39">[89]ORÇAMENTO!$B$4</definedName>
    <definedName name="BR_27_6">[89]ORÇAMENTO!$B$4</definedName>
    <definedName name="BR_28">[89]ORÇAMENTO!$B$4</definedName>
    <definedName name="BR_28_13">[89]ORÇAMENTO!$B$4</definedName>
    <definedName name="BR_28_39">[89]ORÇAMENTO!$B$4</definedName>
    <definedName name="BR_28_6">[89]ORÇAMENTO!$B$4</definedName>
    <definedName name="BR_29">[89]ORÇAMENTO!$B$4</definedName>
    <definedName name="BR_29_13">[89]ORÇAMENTO!$B$4</definedName>
    <definedName name="BR_29_39">[89]ORÇAMENTO!$B$4</definedName>
    <definedName name="BR_29_6">[89]ORÇAMENTO!$B$4</definedName>
    <definedName name="BR_30">[89]ORÇAMENTO!$B$4</definedName>
    <definedName name="BR_30_13">[89]ORÇAMENTO!$B$4</definedName>
    <definedName name="BR_30_39">[89]ORÇAMENTO!$B$4</definedName>
    <definedName name="BR_30_6">[89]ORÇAMENTO!$B$4</definedName>
    <definedName name="BR_31">[89]ORÇAMENTO!$B$4</definedName>
    <definedName name="BR_32">[89]ORÇAMENTO!$B$4</definedName>
    <definedName name="BR_32_13">[89]ORÇAMENTO!$B$4</definedName>
    <definedName name="BR_32_39">[89]ORÇAMENTO!$B$4</definedName>
    <definedName name="BR_32_6">[89]ORÇAMENTO!$B$4</definedName>
    <definedName name="BR_33">[89]ORÇAMENTO!$B$4</definedName>
    <definedName name="BR_33_13">[89]ORÇAMENTO!$B$4</definedName>
    <definedName name="BR_33_39">[89]ORÇAMENTO!$B$4</definedName>
    <definedName name="BR_33_6">[89]ORÇAMENTO!$B$4</definedName>
    <definedName name="BR_34">[89]ORÇAMENTO!$B$4</definedName>
    <definedName name="BR_34_13">[89]ORÇAMENTO!$B$4</definedName>
    <definedName name="BR_34_39">[89]ORÇAMENTO!$B$4</definedName>
    <definedName name="BR_34_6">[89]ORÇAMENTO!$B$4</definedName>
    <definedName name="BR_36">[89]ORÇAMENTO!$B$4</definedName>
    <definedName name="BR_40">[89]ORÇAMENTO!$B$4</definedName>
    <definedName name="BR_40_13">[89]ORÇAMENTO!$B$4</definedName>
    <definedName name="BR_40_39">[89]ORÇAMENTO!$B$4</definedName>
    <definedName name="BR_40_6">[89]ORÇAMENTO!$B$4</definedName>
    <definedName name="BR_41">[89]ORÇAMENTO!$B$4</definedName>
    <definedName name="BR_41_13">[89]ORÇAMENTO!$B$4</definedName>
    <definedName name="BR_41_39">[89]ORÇAMENTO!$B$4</definedName>
    <definedName name="BR_41_6">[89]ORÇAMENTO!$B$4</definedName>
    <definedName name="BR_43">[89]ORÇAMENTO!$B$4</definedName>
    <definedName name="BR_43_13">[89]ORÇAMENTO!$B$4</definedName>
    <definedName name="BR_43_39">[89]ORÇAMENTO!$B$4</definedName>
    <definedName name="BR_43_6">[89]ORÇAMENTO!$B$4</definedName>
    <definedName name="BR_44">[89]ORÇAMENTO!$B$4</definedName>
    <definedName name="BR_44_13">[89]ORÇAMENTO!$B$4</definedName>
    <definedName name="BR_44_39">[89]ORÇAMENTO!$B$4</definedName>
    <definedName name="BR_44_6">[89]ORÇAMENTO!$B$4</definedName>
    <definedName name="BR_45">[89]ORÇAMENTO!$B$4</definedName>
    <definedName name="BR_45_13">[89]ORÇAMENTO!$B$4</definedName>
    <definedName name="BR_45_39">[89]ORÇAMENTO!$B$4</definedName>
    <definedName name="BR_45_6">[89]ORÇAMENTO!$B$4</definedName>
    <definedName name="BR_46">[89]ORÇAMENTO!$B$4</definedName>
    <definedName name="BR_46_13">[89]ORÇAMENTO!$B$4</definedName>
    <definedName name="BR_46_39">[89]ORÇAMENTO!$B$4</definedName>
    <definedName name="BR_46_6">[89]ORÇAMENTO!$B$4</definedName>
    <definedName name="BR_47">[89]ORÇAMENTO!$B$4</definedName>
    <definedName name="BR_47_13">[89]ORÇAMENTO!$B$4</definedName>
    <definedName name="BR_47_39">[89]ORÇAMENTO!$B$4</definedName>
    <definedName name="BR_47_6">[89]ORÇAMENTO!$B$4</definedName>
    <definedName name="BR_48">[89]ORÇAMENTO!$B$4</definedName>
    <definedName name="BR_48_13">[89]ORÇAMENTO!$B$4</definedName>
    <definedName name="BR_48_39">[89]ORÇAMENTO!$B$4</definedName>
    <definedName name="BR_48_6">[89]ORÇAMENTO!$B$4</definedName>
    <definedName name="BR_49">[89]ORÇAMENTO!$B$4</definedName>
    <definedName name="BR_49_13">[89]ORÇAMENTO!$B$4</definedName>
    <definedName name="BR_49_39">[89]ORÇAMENTO!$B$4</definedName>
    <definedName name="BR_49_6">[89]ORÇAMENTO!$B$4</definedName>
    <definedName name="BR_50">[89]ORÇAMENTO!$B$4</definedName>
    <definedName name="BR_50_13">[89]ORÇAMENTO!$B$4</definedName>
    <definedName name="BR_50_39">[89]ORÇAMENTO!$B$4</definedName>
    <definedName name="BR_50_6">[89]ORÇAMENTO!$B$4</definedName>
    <definedName name="BR_51">[89]ORÇAMENTO!$B$4</definedName>
    <definedName name="BR_51_13">[89]ORÇAMENTO!$B$4</definedName>
    <definedName name="BR_51_39">[89]ORÇAMENTO!$B$4</definedName>
    <definedName name="BR_51_6">[89]ORÇAMENTO!$B$4</definedName>
    <definedName name="BR_52">[89]ORÇAMENTO!$B$4</definedName>
    <definedName name="BR_52_13">[89]ORÇAMENTO!$B$4</definedName>
    <definedName name="BR_52_39">[89]ORÇAMENTO!$B$4</definedName>
    <definedName name="BR_52_6">[89]ORÇAMENTO!$B$4</definedName>
    <definedName name="BR_6">[89]ORÇAMENTO!$B$4</definedName>
    <definedName name="BR_6_13">[89]ORÇAMENTO!$B$4</definedName>
    <definedName name="BR_6_39">[89]ORÇAMENTO!$B$4</definedName>
    <definedName name="BR_6_6">[89]ORÇAMENTO!$B$4</definedName>
    <definedName name="BR_7">[89]ORÇAMENTO!$B$4</definedName>
    <definedName name="BR_7_13">[89]ORÇAMENTO!$B$4</definedName>
    <definedName name="BR_7_39">[89]ORÇAMENTO!$B$4</definedName>
    <definedName name="BR_7_6">[89]ORÇAMENTO!$B$4</definedName>
    <definedName name="BR_8">[89]ORÇAMENTO!$B$4</definedName>
    <definedName name="BR_8_13">[89]ORÇAMENTO!$B$4</definedName>
    <definedName name="BR_8_39">[89]ORÇAMENTO!$B$4</definedName>
    <definedName name="BR_8_6">[89]ORÇAMENTO!$B$4</definedName>
    <definedName name="BR_9">[89]ORÇAMENTO!$B$4</definedName>
    <definedName name="BR_9_13">[89]ORÇAMENTO!$B$4</definedName>
    <definedName name="BR_9_39">[89]ORÇAMENTO!$B$4</definedName>
    <definedName name="BR_9_6">[89]ORÇAMENTO!$B$4</definedName>
    <definedName name="Brita" localSheetId="5">#REF!</definedName>
    <definedName name="Brita">#REF!</definedName>
    <definedName name="BRITA_DRENO" localSheetId="5" hidden="1">{#N/A,#N/A,TRUE,"Plan1"}</definedName>
    <definedName name="BRITA_DRENO" hidden="1">{#N/A,#N/A,TRUE,"Plan1"}</definedName>
    <definedName name="Brita_TSD" localSheetId="5" hidden="1">{#N/A,#N/A,TRUE,"Plan1"}</definedName>
    <definedName name="Brita_TSD" hidden="1">{#N/A,#N/A,TRUE,"Plan1"}</definedName>
    <definedName name="Brita_TSD_2" localSheetId="5" hidden="1">{#N/A,#N/A,TRUE,"Plan1"}</definedName>
    <definedName name="Brita_TSD_2" hidden="1">{#N/A,#N/A,TRUE,"Plan1"}</definedName>
    <definedName name="BRITAP1" localSheetId="5">#REF!</definedName>
    <definedName name="BRITAP1">#REF!</definedName>
    <definedName name="BRITAP2" localSheetId="5">#REF!</definedName>
    <definedName name="BRITAP2">#REF!</definedName>
    <definedName name="BRITAT">[90]DADOS!$B$4</definedName>
    <definedName name="BRZ">[89]ORÇAMENTO!$B$4</definedName>
    <definedName name="BRZ_13">[89]ORÇAMENTO!$B$4</definedName>
    <definedName name="BRZ_39">[89]ORÇAMENTO!$B$4</definedName>
    <definedName name="BRZ_6">[89]ORÇAMENTO!$B$4</definedName>
    <definedName name="BS" localSheetId="5">#REF!</definedName>
    <definedName name="BS">#REF!</definedName>
    <definedName name="BUEIRO" localSheetId="5">#REF!</definedName>
    <definedName name="BUEIRO">#REF!</definedName>
    <definedName name="BUEIROMA" localSheetId="5">'[60]folha de medição'!#REF!</definedName>
    <definedName name="BUEIROMA">'[60]folha de medição'!#REF!</definedName>
    <definedName name="BUEIROTA" localSheetId="5">#REF!</definedName>
    <definedName name="BUEIROTA">#REF!</definedName>
    <definedName name="BuiltIn_Print_Titles" localSheetId="5">#REF!</definedName>
    <definedName name="BuiltIn_Print_Titles">#REF!</definedName>
    <definedName name="BVBZ" localSheetId="5" hidden="1">{#N/A,#N/A,FALSE,"MO (2)"}</definedName>
    <definedName name="BVBZ" hidden="1">{#N/A,#N/A,FALSE,"MO (2)"}</definedName>
    <definedName name="BVO" localSheetId="5">#REF!</definedName>
    <definedName name="BVO">#REF!</definedName>
    <definedName name="BVR" localSheetId="5">#REF!</definedName>
    <definedName name="BVR">#REF!</definedName>
    <definedName name="Ç" localSheetId="5" hidden="1">{#N/A,#N/A,FALSE,"MO (2)"}</definedName>
    <definedName name="Ç" localSheetId="3" hidden="1">{#N/A,#N/A,FALSE,"MO (2)"}</definedName>
    <definedName name="Ç" hidden="1">{#N/A,#N/A,FALSE,"MO (2)"}</definedName>
    <definedName name="c.drena" localSheetId="5">#REF!</definedName>
    <definedName name="c.drena" localSheetId="3">#REF!</definedName>
    <definedName name="c.drena">#REF!</definedName>
    <definedName name="c_" localSheetId="5">[91]Foglio1!#REF!</definedName>
    <definedName name="c_">[91]Foglio1!#REF!</definedName>
    <definedName name="CA" localSheetId="5">#REF!</definedName>
    <definedName name="CA">#REF!</definedName>
    <definedName name="cab" localSheetId="5">#REF!</definedName>
    <definedName name="cab" localSheetId="3">#REF!</definedName>
    <definedName name="cab">#REF!</definedName>
    <definedName name="CAB_ATERRO" localSheetId="5">#REF!</definedName>
    <definedName name="CAB_ATERRO" localSheetId="3">#REF!</definedName>
    <definedName name="CAB_ATERRO">#REF!</definedName>
    <definedName name="cab_cortes" localSheetId="5">#REF!</definedName>
    <definedName name="cab_cortes" localSheetId="3">#REF!</definedName>
    <definedName name="cab_cortes">#REF!</definedName>
    <definedName name="cab_cortes_4">"$#REF!.$A$1:$J$13"</definedName>
    <definedName name="cab_dmt" localSheetId="5">#REF!</definedName>
    <definedName name="cab_dmt" localSheetId="3">#REF!</definedName>
    <definedName name="cab_dmt">#REF!</definedName>
    <definedName name="cab_dmt_4">"$#REF!.$B$2:$W$13"</definedName>
    <definedName name="cab_limpeza" localSheetId="5">#REF!</definedName>
    <definedName name="cab_limpeza" localSheetId="3">#REF!</definedName>
    <definedName name="cab_limpeza">#REF!</definedName>
    <definedName name="CAB_PLANO" localSheetId="5">#REF!</definedName>
    <definedName name="CAB_PLANO" localSheetId="3">#REF!</definedName>
    <definedName name="CAB_PLANO">#REF!</definedName>
    <definedName name="cab_pmf" localSheetId="5">#REF!</definedName>
    <definedName name="cab_pmf" localSheetId="3">#REF!</definedName>
    <definedName name="cab_pmf">#REF!</definedName>
    <definedName name="CABE">[92]MARSHALL!$B$2:$K$5</definedName>
    <definedName name="CABEC" localSheetId="5">#REF!</definedName>
    <definedName name="CABEC">#REF!</definedName>
    <definedName name="cabeca" localSheetId="5">#REF!</definedName>
    <definedName name="cabeca" localSheetId="3">#REF!</definedName>
    <definedName name="cabeca">#REF!</definedName>
    <definedName name="CABEÇA" localSheetId="5">#REF!</definedName>
    <definedName name="CABEÇA" localSheetId="3">#REF!</definedName>
    <definedName name="CABEÇA">#REF!</definedName>
    <definedName name="cabeca1" localSheetId="5">#REF!</definedName>
    <definedName name="cabeca1" localSheetId="3">#REF!</definedName>
    <definedName name="cabeca1">#REF!</definedName>
    <definedName name="cabeçalho" localSheetId="5">#REF!</definedName>
    <definedName name="cabeçalho" localSheetId="3">#REF!</definedName>
    <definedName name="cabeçalho">#REF!</definedName>
    <definedName name="cabeçalho1" localSheetId="5">#REF!</definedName>
    <definedName name="cabeçalho1" localSheetId="3">#REF!</definedName>
    <definedName name="cabeçalho1">#REF!</definedName>
    <definedName name="cabmeio" localSheetId="5">#REF!</definedName>
    <definedName name="cabmeio" localSheetId="3">#REF!</definedName>
    <definedName name="cabmeio">#REF!</definedName>
    <definedName name="CAC">#REF!</definedName>
    <definedName name="CAC_1">#REF!</definedName>
    <definedName name="CAC_2">#REF!</definedName>
    <definedName name="CAC_3">#REF!</definedName>
    <definedName name="CadIns" hidden="1">#REF!</definedName>
    <definedName name="CadSrv" hidden="1">#REF!</definedName>
    <definedName name="CAI">'[51]SERVIÇOS digitado'!$G$27</definedName>
    <definedName name="CAIA">"'file:///D:/Meus documentos/ANASTÁCIO/SERCEL/BR262990800.xls'#$SERVIÇOS.$#REF!$#REF!"</definedName>
    <definedName name="caiacao">'[93]61M-CBMI'!$S$1:$U$52</definedName>
    <definedName name="CAIB">[31]DADOS!$C$19</definedName>
    <definedName name="caixa">'[11]RESUMO-DVOP'!$C$36</definedName>
    <definedName name="Caixas" localSheetId="5">[94]Cubação!#REF!</definedName>
    <definedName name="Caixas">[94]Cubação!#REF!</definedName>
    <definedName name="CAL">[31]DADOS!$C$24</definedName>
    <definedName name="Calcular" localSheetId="5">#REF!</definedName>
    <definedName name="Calcular">#REF!</definedName>
    <definedName name="CalcularAgora" localSheetId="5">#REF!</definedName>
    <definedName name="CalcularAgora">#REF!</definedName>
    <definedName name="CalcularAterro" localSheetId="5">#REF!</definedName>
    <definedName name="CalcularAterro">#REF!</definedName>
    <definedName name="CalcularCorte">#REF!</definedName>
    <definedName name="CAMI">"$#REF!.$D$13"</definedName>
    <definedName name="CANALETA" localSheetId="5">#REF!</definedName>
    <definedName name="CANALETA">#REF!</definedName>
    <definedName name="CANCELAR" localSheetId="5">#REF!</definedName>
    <definedName name="CANCELAR">#REF!</definedName>
    <definedName name="cant.pista" localSheetId="5">#REF!</definedName>
    <definedName name="cant.pista">#REF!</definedName>
    <definedName name="CANTEIRO">#REF!</definedName>
    <definedName name="CANTEIRO_P">#REF!</definedName>
    <definedName name="cap">[11]RELATÓRIO!$U$31</definedName>
    <definedName name="cap_20" localSheetId="5">#REF!</definedName>
    <definedName name="cap_20" localSheetId="3">#REF!</definedName>
    <definedName name="cap_20">#REF!</definedName>
    <definedName name="CAP_20_20">"$'QUANT SERV MAN _5ª_'.$#REF!$#REF!"</definedName>
    <definedName name="CAP20ROO">'[80]CALCULOS AUXILIARES'!$E$18</definedName>
    <definedName name="CAP20W">"$#REF!.$J$14"</definedName>
    <definedName name="CAP20WA">"$#REF!.$J$13"</definedName>
    <definedName name="CAPA" localSheetId="5" hidden="1">{#N/A,#N/A,TRUE,"Serviços"}</definedName>
    <definedName name="CAPA" localSheetId="3" hidden="1">{#N/A,#N/A,TRUE,"Serviços"}</definedName>
    <definedName name="CAPA" hidden="1">{#N/A,#N/A,TRUE,"Serviços"}</definedName>
    <definedName name="capa1" localSheetId="5" hidden="1">{#N/A,#N/A,TRUE,"Serviços"}</definedName>
    <definedName name="capa1" localSheetId="3" hidden="1">{#N/A,#N/A,TRUE,"Serviços"}</definedName>
    <definedName name="capa1" hidden="1">{#N/A,#N/A,TRUE,"Serviços"}</definedName>
    <definedName name="capa2" localSheetId="5" hidden="1">{#N/A,#N/A,TRUE,"Serviços"}</definedName>
    <definedName name="capa2" localSheetId="3" hidden="1">{#N/A,#N/A,TRUE,"Serviços"}</definedName>
    <definedName name="capa2" hidden="1">{#N/A,#N/A,TRUE,"Serviços"}</definedName>
    <definedName name="CAPAMA">'[60]folha de medição'!#REF!</definedName>
    <definedName name="CAPATA" localSheetId="5">#REF!</definedName>
    <definedName name="CAPATA">#REF!</definedName>
    <definedName name="capataz">'[95]mão de obra,leis e bdi'!$F$15</definedName>
    <definedName name="CAPCOR_20">'[96]CORR MBUQ MAN'!$P$43</definedName>
    <definedName name="CAPFRESA" localSheetId="5">#REF!</definedName>
    <definedName name="CAPFRESA">#REF!</definedName>
    <definedName name="CAPFRESAMA" localSheetId="5">'[60]folha de medição'!#REF!</definedName>
    <definedName name="CAPFRESAMA">'[60]folha de medição'!#REF!</definedName>
    <definedName name="CAPFRESATA" localSheetId="5">#REF!</definedName>
    <definedName name="CAPFRESATA">#REF!</definedName>
    <definedName name="CAPPPP">"$#REF!.$K$14"</definedName>
    <definedName name="CAPREC_20">'[96]RECOMP_ MAN MBUQ'!$N$26</definedName>
    <definedName name="CAPREM_20">'[96]REMENDO MBUQ MAN'!$R$46</definedName>
    <definedName name="CAPREM_23">"'file:///C:/Documents and Settings/margareth.gugelmin/Configurações locais/Temporary Internet Files/Content.IE5/QNLN68NY/3ª MEDIÇÃO  novembro-07.xls'#$'REMENDO PROF MAN 3ª MP'.$#REF!$#REF!"</definedName>
    <definedName name="CAPREM_8">"$'REM_ PROF REC MBUF 5ª MP'.$#REF!$#REF!"</definedName>
    <definedName name="CAPREM_9">"$'REMENDO PROF_MBUQ 5ª MP'.$#REF!$#REF!"</definedName>
    <definedName name="CAPRS" localSheetId="5">#REF!</definedName>
    <definedName name="CAPRS">#REF!</definedName>
    <definedName name="CAPRSMA" localSheetId="5">'[60]folha de medição'!#REF!</definedName>
    <definedName name="CAPRSMA">'[60]folha de medição'!#REF!</definedName>
    <definedName name="CAPRSTA" localSheetId="5">#REF!</definedName>
    <definedName name="CAPRSTA">#REF!</definedName>
    <definedName name="CAPSEL">[20]SERVIÇOS!$G$25</definedName>
    <definedName name="CAPSEL_13">[20]SERVIÇOS!$G$25</definedName>
    <definedName name="CAPSEL_39">[20]SERVIÇOS!$G$25</definedName>
    <definedName name="CAPSEL_6">[20]SERVIÇOS!$G$25</definedName>
    <definedName name="CAPTB_20">'[96]TAPA BUR MBUQ MAN'!$N$36</definedName>
    <definedName name="CAPTB_23">"'file:///C:/Documents and Settings/margareth.gugelmin/Configurações locais/Temporary Internet Files/Content.IE5/QNLN68NY/3ª MEDIÇÃO  novembro-07.xls'#$'TAPA BUR MBUF MAN 3ª MP '.$#REF!$#REF!"</definedName>
    <definedName name="CAPTB_7">"$'TAPA BUR MBUF REC 5ª MP'.$#REF!$#REF!"</definedName>
    <definedName name="CAPTOTAL">"$#REF!.$J$12"</definedName>
    <definedName name="CARGOS_E_SALÁRIOS" localSheetId="5">#REF!</definedName>
    <definedName name="CARGOS_E_SALÁRIOS">#REF!</definedName>
    <definedName name="carp">'[62]padrão salarial'!$N$19</definedName>
    <definedName name="CARRO">'[88]CALCULOS AUXILIARES'!$E$12</definedName>
    <definedName name="CASA">[97]Plan1!$E$13</definedName>
    <definedName name="CBU" localSheetId="5">#REF!</definedName>
    <definedName name="CBU">#REF!</definedName>
    <definedName name="CBUII" localSheetId="5">#REF!</definedName>
    <definedName name="CBUII">#REF!</definedName>
    <definedName name="cbuq" localSheetId="5">#REF!</definedName>
    <definedName name="cbuq" localSheetId="3">#REF!</definedName>
    <definedName name="cbuq">#REF!</definedName>
    <definedName name="CBUQ_4">"$'memória de calculo_liquida'.$#REF!$#REF!"</definedName>
    <definedName name="CBUQ_C" localSheetId="5">#REF!</definedName>
    <definedName name="CBUQ_C">#REF!</definedName>
    <definedName name="CBUQB" localSheetId="5">#REF!</definedName>
    <definedName name="CBUQB">#REF!</definedName>
    <definedName name="CBUQc" localSheetId="5">#REF!</definedName>
    <definedName name="CBUQc">#REF!</definedName>
    <definedName name="çç">[82]!çç</definedName>
    <definedName name="CCC" localSheetId="5" hidden="1">{#N/A,#N/A,FALSE,"MO (2)"}</definedName>
    <definedName name="CCC" hidden="1">{#N/A,#N/A,FALSE,"MO (2)"}</definedName>
    <definedName name="CCCCCCCC" localSheetId="5" hidden="1">{#N/A,#N/A,FALSE,"Plan1"}</definedName>
    <definedName name="CCCCCCCC" localSheetId="3" hidden="1">{#N/A,#N/A,FALSE,"Plan1"}</definedName>
    <definedName name="CCCCCCCC" hidden="1">{#N/A,#N/A,FALSE,"Plan1"}</definedName>
    <definedName name="CCCCCCCCCCC" localSheetId="5">BDI!CCCCCCCCCCC</definedName>
    <definedName name="CCCCCCCCCCC" localSheetId="3">Cronograma!CCCCCCCCCCC</definedName>
    <definedName name="CCCCCCCCCCC">[0]!CCCCCCCCCCC</definedName>
    <definedName name="CCCCCCCCCCC_25" localSheetId="5">BDI!CCCCCCCCCCC_25</definedName>
    <definedName name="CCCCCCCCCCC_25" localSheetId="3">Cronograma!CCCCCCCCCCC_25</definedName>
    <definedName name="CCCCCCCCCCC_25">[0]!CCCCCCCCCCC_25</definedName>
    <definedName name="cccusto">[98]Sheet6!$F$54</definedName>
    <definedName name="cch" hidden="1">#N/A</definedName>
    <definedName name="CCM" localSheetId="5">#REF!</definedName>
    <definedName name="CCM">#REF!</definedName>
    <definedName name="CCP">'[51]SERVIÇOS digitado'!$G$67</definedName>
    <definedName name="CCP_13">[89]SERVIÇOS!$G$59</definedName>
    <definedName name="CCP_39">[89]SERVIÇOS!$G$59</definedName>
    <definedName name="CCP_6">[89]SERVIÇOS!$G$59</definedName>
    <definedName name="CCPW">"$#REF!.$E$34"</definedName>
    <definedName name="CCPWA">"$#REF!.$E$33"</definedName>
    <definedName name="ccusto">[98]Sheet6!$F$54</definedName>
    <definedName name="ccva" localSheetId="5">#REF!</definedName>
    <definedName name="ccva">#REF!</definedName>
    <definedName name="CD">'[51]SERVIÇOS digitado'!$G$15</definedName>
    <definedName name="CD_13">[89]SERVIÇOS!$G$13</definedName>
    <definedName name="CD_39">[89]SERVIÇOS!$G$13</definedName>
    <definedName name="CD_6">[89]SERVIÇOS!$G$13</definedName>
    <definedName name="CD110PI" localSheetId="5">#REF!</definedName>
    <definedName name="CD110PI">#REF!</definedName>
    <definedName name="CD110R" localSheetId="5">#REF!</definedName>
    <definedName name="CD110R">#REF!</definedName>
    <definedName name="CD316PI" localSheetId="5">#REF!</definedName>
    <definedName name="CD316PI">#REF!</definedName>
    <definedName name="CD316R">#REF!</definedName>
    <definedName name="CD97A">"$#REF!.$H$80"</definedName>
    <definedName name="CD97AW">"$#REF!.$H$82"</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SFSDA" localSheetId="5">'[6]Relatório-1ª med.'!#REF!</definedName>
    <definedName name="CDSFSDA">'[6]Relatório-1ª med.'!#REF!</definedName>
    <definedName name="CDW">"$#REF!.$H$41"</definedName>
    <definedName name="CDWA">"$#REF!.$H$40"</definedName>
    <definedName name="CELSO" localSheetId="5">BDI!CELSO</definedName>
    <definedName name="CELSO" localSheetId="3">Cronograma!CELSO</definedName>
    <definedName name="CELSO">[0]!CELSO</definedName>
    <definedName name="CELSO_25" localSheetId="5">BDI!CELSO_25</definedName>
    <definedName name="CELSO_25" localSheetId="3">Cronograma!CELSO_25</definedName>
    <definedName name="CELSO_25">[0]!CELSO_25</definedName>
    <definedName name="cesar" localSheetId="5">#REF!</definedName>
    <definedName name="cesar" localSheetId="3">#REF!</definedName>
    <definedName name="cesar">#REF!</definedName>
    <definedName name="CF" localSheetId="5">#REF!</definedName>
    <definedName name="CF">#REF!</definedName>
    <definedName name="CFCG">#REF!</definedName>
    <definedName name="CFCG_1">#REF!</definedName>
    <definedName name="CFCG_2">#REF!</definedName>
    <definedName name="CFCG_3">#REF!</definedName>
    <definedName name="CFD">#REF!</definedName>
    <definedName name="CFDMA" localSheetId="5">'[60]folha de medição'!#REF!</definedName>
    <definedName name="CFDMA">'[60]folha de medição'!#REF!</definedName>
    <definedName name="CFDTA" localSheetId="5">#REF!</definedName>
    <definedName name="CFDTA">#REF!</definedName>
    <definedName name="Chave" localSheetId="5" hidden="1">#REF!</definedName>
    <definedName name="Chave" hidden="1">#REF!</definedName>
    <definedName name="Chave1" localSheetId="5" hidden="1">#REF!</definedName>
    <definedName name="Chave1" hidden="1">#REF!</definedName>
    <definedName name="ci">'[99]Quadro Funcional'!$K$16</definedName>
    <definedName name="CIM">[31]DADOS!$C$14</definedName>
    <definedName name="Cimento" localSheetId="5">#REF!</definedName>
    <definedName name="Cimento">#REF!</definedName>
    <definedName name="CIMENTOBARRA" localSheetId="5">#REF!</definedName>
    <definedName name="CIMENTOBARRA">#REF!</definedName>
    <definedName name="çl" localSheetId="5" hidden="1">{#N/A,#N/A,FALSE,"MO (2)"}</definedName>
    <definedName name="çl" hidden="1">{#N/A,#N/A,FALSE,"MO (2)"}</definedName>
    <definedName name="Clas" hidden="1">MAX(LEN(#REF!))</definedName>
    <definedName name="Class_Equipamentos" localSheetId="5">#REF!</definedName>
    <definedName name="Class_Equipamentos">#REF!</definedName>
    <definedName name="Class_Equipamentos_1" localSheetId="5">#REF!</definedName>
    <definedName name="Class_Equipamentos_1">#REF!</definedName>
    <definedName name="Class_Equipamentos_2">#REF!</definedName>
    <definedName name="Class_Equipamentos_3">#REF!</definedName>
    <definedName name="Class_Mão_de_Obra">#REF!</definedName>
    <definedName name="Class_Mão_de_Obra_1">#REF!</definedName>
    <definedName name="Class_Mão_de_Obra_2">#REF!</definedName>
    <definedName name="Class_Mão_de_Obra_3">#REF!</definedName>
    <definedName name="Class_Materiais">#REF!</definedName>
    <definedName name="Class_Materiais_1">#REF!</definedName>
    <definedName name="Class_Materiais_2">#REF!</definedName>
    <definedName name="Class_Materiais_3">#REF!</definedName>
    <definedName name="Cliente" hidden="1">""</definedName>
    <definedName name="Cls" hidden="1">#N/A</definedName>
    <definedName name="CM">"$#REF!.$O$31"</definedName>
    <definedName name="cm.30.a">[100]Imprimação!$I$33</definedName>
    <definedName name="cm.30.t">[100]Imprimação!$K$33</definedName>
    <definedName name="CM_30" localSheetId="5">#REF!</definedName>
    <definedName name="CM_30" localSheetId="3">#REF!</definedName>
    <definedName name="CM_30">#REF!</definedName>
    <definedName name="CM_30_20">"$'QUANT SERV MAN _5ª_'.$#REF!$#REF!"</definedName>
    <definedName name="CM_30IRCGP">'[101]Memorial IV'!$H$70</definedName>
    <definedName name="CM_30RP">'[101]Memorial IV'!$H$64</definedName>
    <definedName name="CM30ROO">'[80]CALCULOS AUXILIARES'!$E$22</definedName>
    <definedName name="CM30W">"$#REF!.$I$14"</definedName>
    <definedName name="CM30WA">"$#REF!.$I$13"</definedName>
    <definedName name="CMREM_20">'[96]REMENDO MBUQ MAN'!$S$46</definedName>
    <definedName name="CMTB_20">'[96]TAPA BUR MBUQ MAN'!$O$36</definedName>
    <definedName name="CMTBFMAN_20">"$#REF!.$O$36"</definedName>
    <definedName name="CMTBFMAN_21">"$#REF!.$O$36"</definedName>
    <definedName name="CMTOTAL">"$#REF!.$I$12"</definedName>
    <definedName name="CMW">"$#REF!.$O$33"</definedName>
    <definedName name="CMWA">"$#REF!.$O$32"</definedName>
    <definedName name="coc">[102]RESUMO!$A$14:$N$20,[102]RESUMO!$A$23:$N$28,[102]RESUMO!$A$30:$N$38,[102]RESUMO!$A$40:$N$48</definedName>
    <definedName name="Cod" localSheetId="5" hidden="1">#REF!</definedName>
    <definedName name="Cod" hidden="1">#REF!</definedName>
    <definedName name="Cód.">'[103]TPU-MARÇO_2002'!$B$2:$B$1965</definedName>
    <definedName name="cod.1" localSheetId="5">#REF!</definedName>
    <definedName name="cod.1">#REF!</definedName>
    <definedName name="cod.2" localSheetId="5">#REF!</definedName>
    <definedName name="cod.2">#REF!</definedName>
    <definedName name="Cód.3" localSheetId="5">#REF!</definedName>
    <definedName name="Cód.3">#REF!</definedName>
    <definedName name="Cód.4">'[103]TPU-MARÇO_2002'!$D$2:$D$1965</definedName>
    <definedName name="Cód.Equip." localSheetId="5">#REF!</definedName>
    <definedName name="Cód.Equip.">#REF!</definedName>
    <definedName name="Cód.SER">'[103]TPU-MARÇO_2002'!$H$2:$H$20</definedName>
    <definedName name="Cód.serv." localSheetId="5">#REF!</definedName>
    <definedName name="Cód.serv.">#REF!</definedName>
    <definedName name="COD_LOTE">[85]SETUP!$C$24</definedName>
    <definedName name="COD_ROD">[85]SETUP!$C$19</definedName>
    <definedName name="COD_SEG">[85]SETUP!$C$22</definedName>
    <definedName name="COD_SUBTRECHO">[85]SETUP!$C$21</definedName>
    <definedName name="COD_TRECHO">[85]SETUP!$C$20</definedName>
    <definedName name="CODIGO" localSheetId="5">#REF!</definedName>
    <definedName name="CODIGO" localSheetId="3">#REF!</definedName>
    <definedName name="CODIGO">#REF!</definedName>
    <definedName name="Código" localSheetId="5">#REF!</definedName>
    <definedName name="Código">#REF!</definedName>
    <definedName name="CodItens">[104]PERGUNTAS!$D$3:$D$246</definedName>
    <definedName name="CODOR1">'[46]orcID nº1'!$A$14:$A$1025</definedName>
    <definedName name="CODOR15">'[46]orc ID nº 15'!$A$14:$A$1000</definedName>
    <definedName name="CODOR17">'[46]orc ID nº17'!$A$16:$A$1000</definedName>
    <definedName name="CODOR18">'[46]orc ID nº 18'!$A$14:$A$1000</definedName>
    <definedName name="CODOR19">'[46]orc ID nº19'!$A$14:$A$1000</definedName>
    <definedName name="CODOR2">'[46]orc ID nº2 '!$A$14:$A$1000</definedName>
    <definedName name="CODOR3">'[46]orc ID nº3'!$A$14:$A$1001</definedName>
    <definedName name="CODOR4">'[46]orcID nº4'!$A$14:$A$1002</definedName>
    <definedName name="CODOR5">'[46]orcID nº5'!$A$14:$A$1002</definedName>
    <definedName name="CODOR6">'[46]orcID nº6'!$A$14:$A$1002</definedName>
    <definedName name="CODOR7">'[46]orcID nº7'!$A$14:$A$1003</definedName>
    <definedName name="CODOR8">'[46]orc ID nº8'!$A$14:$A$1003</definedName>
    <definedName name="CODOR9">'[46]orc ID nº9'!$A$14:$A$1002</definedName>
    <definedName name="COEFCUSIND" localSheetId="5">#REF!</definedName>
    <definedName name="COEFCUSIND">#REF!</definedName>
    <definedName name="Colchão" localSheetId="5">#REF!</definedName>
    <definedName name="Colchão" localSheetId="3">#REF!</definedName>
    <definedName name="Colchão">#REF!</definedName>
    <definedName name="Colchão_4">"$#REF!.$#REF!$#REF!"</definedName>
    <definedName name="Coluna" localSheetId="5" hidden="1">#REF!</definedName>
    <definedName name="Coluna" hidden="1">#REF!</definedName>
    <definedName name="Com10np">'[105]quadro transp'!$R$84</definedName>
    <definedName name="COM10PAV">'[105]quadro transp'!$R$116</definedName>
    <definedName name="ComCarrNp">'[105]quadro transp'!$R$162</definedName>
    <definedName name="Comp" localSheetId="5" hidden="1">#REF!</definedName>
    <definedName name="Comp" localSheetId="3" hidden="1">#REF!</definedName>
    <definedName name="Comp" hidden="1">#REF!</definedName>
    <definedName name="Comp_Área_Vol." localSheetId="5">#REF!</definedName>
    <definedName name="Comp_Área_Vol.">#REF!</definedName>
    <definedName name="compeqp">#REF!</definedName>
    <definedName name="complementares">#REF!</definedName>
    <definedName name="COMPLETO">[106]!COMPLETO</definedName>
    <definedName name="COMPOSICAO">[92]MARSHALL!$O$369:$AE$390</definedName>
    <definedName name="Composição_do_BDI" localSheetId="5">#REF!</definedName>
    <definedName name="Composição_do_BDI">#REF!</definedName>
    <definedName name="Composição_do_BDI_1" localSheetId="5">#REF!</definedName>
    <definedName name="Composição_do_BDI_1">#REF!</definedName>
    <definedName name="Composição_do_BDI_2" localSheetId="5">#REF!</definedName>
    <definedName name="Composição_do_BDI_2">#REF!</definedName>
    <definedName name="Composição_do_BDI_3">#REF!</definedName>
    <definedName name="COMPR_FRESA">'[101]Memorial V recomp'!$H$46</definedName>
    <definedName name="CONCRETO">'[68]QUADRO 08 - COMPOSIÇÕES'!$H$129</definedName>
    <definedName name="Conser" localSheetId="5">#REF!</definedName>
    <definedName name="Conser" localSheetId="3">#REF!</definedName>
    <definedName name="Conser">#REF!</definedName>
    <definedName name="conserva" localSheetId="5">#REF!</definedName>
    <definedName name="conserva" localSheetId="3">#REF!</definedName>
    <definedName name="conserva">#REF!</definedName>
    <definedName name="consumo.2">#REF!</definedName>
    <definedName name="Consumodemateriais" localSheetId="5">BDI!Plan1</definedName>
    <definedName name="Consumodemateriais" localSheetId="3">Cronograma!Plan1</definedName>
    <definedName name="Consumodemateriais">[0]!Plan1</definedName>
    <definedName name="cont" localSheetId="5">#REF!</definedName>
    <definedName name="cont">#REF!</definedName>
    <definedName name="CONTR">[89]SERVIÇOS!$I$5</definedName>
    <definedName name="CONTR_13">[89]SERVIÇOS!$I$5</definedName>
    <definedName name="CONTR_39">[89]SERVIÇOS!$I$5</definedName>
    <definedName name="CONTR_6">[89]SERVIÇOS!$I$5</definedName>
    <definedName name="contrapartida" localSheetId="5">#REF!</definedName>
    <definedName name="contrapartida">#REF!</definedName>
    <definedName name="CONTRATO" localSheetId="5">[107]APONT!$B$5:$G$426</definedName>
    <definedName name="CONTRATO">[108]APONT!$B$5:$G$426</definedName>
    <definedName name="CONTRATO_20">[96]F_MEDIÇÃO_pato_!$C$157</definedName>
    <definedName name="CONTRATO_21">[96]F_MEDIÇÃO_pato_!$C$157</definedName>
    <definedName name="controle" localSheetId="5" hidden="1">{"'Plan1 (2)'!$A$5:$F$63"}</definedName>
    <definedName name="controle" hidden="1">{"'Plan1 (2)'!$A$5:$F$63"}</definedName>
    <definedName name="CONTROLE_VS">[104]PERGUNTAS!$A$2</definedName>
    <definedName name="Coordenador_DER" localSheetId="5">#REF!</definedName>
    <definedName name="Coordenador_DER">#REF!</definedName>
    <definedName name="Coordenador_Empresa" localSheetId="5">#REF!</definedName>
    <definedName name="Coordenador_Empresa">#REF!</definedName>
    <definedName name="CORREÇÃOMBUFMAN">'[101]Memorial II (MAT BET)'!$F$32</definedName>
    <definedName name="CORREÇÃOMBUQMAN">'[101]Memorial II (MAT BET)'!$F$19</definedName>
    <definedName name="CORRMBUFMAN">'[96]CORR MBUF MAN'!$J$43</definedName>
    <definedName name="CORRMBUFMAN_23">'[109]CORR MBUF MAN'!$J$43</definedName>
    <definedName name="CORRMBUQMAN">'[96]CORR MBUQ MAN'!$J$43</definedName>
    <definedName name="CORRMBUQMAN_23">'[109]CORR MBUQ MAN'!$J$43</definedName>
    <definedName name="CORRMBUQREC">'[96]CORR MBUQ REC'!$J$43</definedName>
    <definedName name="CORRMBUQREC_23">'[109]CORR MBUQ REC'!$J$43</definedName>
    <definedName name="Cortes" localSheetId="5">#REF!</definedName>
    <definedName name="Cortes">#REF!</definedName>
    <definedName name="cost_of_debt" localSheetId="5">#REF!</definedName>
    <definedName name="cost_of_debt">#REF!</definedName>
    <definedName name="cOTROLE">[110]RELATÓRIO!$D$118</definedName>
    <definedName name="cp.100" localSheetId="5">#REF!</definedName>
    <definedName name="cp.100" localSheetId="3">#REF!</definedName>
    <definedName name="cp.100">#REF!</definedName>
    <definedName name="cp.95" localSheetId="5">#REF!</definedName>
    <definedName name="cp.95" localSheetId="3">#REF!</definedName>
    <definedName name="cp.95">#REF!</definedName>
    <definedName name="CpuAux" hidden="1">#REF!</definedName>
    <definedName name="CPUBET">#REF!</definedName>
    <definedName name="CPUOAC">#REF!</definedName>
    <definedName name="CPUOAE">#REF!</definedName>
    <definedName name="CPUPAV">#REF!</definedName>
    <definedName name="CPUs" hidden="1">#REF!</definedName>
    <definedName name="CPUSERCOMPL">#REF!</definedName>
    <definedName name="CPUSIN">#REF!</definedName>
    <definedName name="CPUTER">#REF!</definedName>
    <definedName name="CPUVEIC">#REF!</definedName>
    <definedName name="CRIT" hidden="1">#REF!</definedName>
    <definedName name="_xlnm.Criteria" localSheetId="5">#REF!</definedName>
    <definedName name="_xlnm.Criteria">#REF!</definedName>
    <definedName name="CRO" localSheetId="5" hidden="1">{#N/A,#N/A,FALSE,"MO (2)"}</definedName>
    <definedName name="CRO" hidden="1">{#N/A,#N/A,FALSE,"MO (2)"}</definedName>
    <definedName name="Cron" localSheetId="5" hidden="1">{#N/A,#N/A,FALSE,"MO (2)"}</definedName>
    <definedName name="Cron" localSheetId="3" hidden="1">{#N/A,#N/A,FALSE,"MO (2)"}</definedName>
    <definedName name="Cron" hidden="1">{#N/A,#N/A,FALSE,"MO (2)"}</definedName>
    <definedName name="Cron_1" localSheetId="5" hidden="1">{#N/A,#N/A,FALSE,"MO (2)"}</definedName>
    <definedName name="Cron_1" hidden="1">{#N/A,#N/A,FALSE,"MO (2)"}</definedName>
    <definedName name="crona" localSheetId="5">#REF!</definedName>
    <definedName name="crona">#REF!</definedName>
    <definedName name="CRONO">[111]Equipamentos!$B$3:$C$57</definedName>
    <definedName name="CRONOFÍSICO">'[112]RESUMO-SINFRA'!$F$57</definedName>
    <definedName name="cronograma" localSheetId="5" hidden="1">{#N/A,#N/A,TRUE,"Plan1"}</definedName>
    <definedName name="cronograma" localSheetId="3" hidden="1">{#N/A,#N/A,TRUE,"Plan1"}</definedName>
    <definedName name="cronograma" hidden="1">{#N/A,#N/A,TRUE,"Plan1"}</definedName>
    <definedName name="Croquiiii">[82]!Croquiiii</definedName>
    <definedName name="cs" localSheetId="5">'[58]Resumo Financeiro'!#REF!</definedName>
    <definedName name="cs">'[58]Resumo Financeiro'!#REF!</definedName>
    <definedName name="CS110PI" localSheetId="5">#REF!</definedName>
    <definedName name="CS110PI">#REF!</definedName>
    <definedName name="CS110R" localSheetId="5">#REF!</definedName>
    <definedName name="CS110R">#REF!</definedName>
    <definedName name="CS316PI" localSheetId="5">#REF!</definedName>
    <definedName name="CS316PI">#REF!</definedName>
    <definedName name="CS316R">#REF!</definedName>
    <definedName name="CS423PI">#REF!</definedName>
    <definedName name="CS423R">#REF!</definedName>
    <definedName name="cu" localSheetId="5" hidden="1">{#N/A,#N/A,TRUE,"Serviços"}</definedName>
    <definedName name="cu" localSheetId="3" hidden="1">{#N/A,#N/A,TRUE,"Serviços"}</definedName>
    <definedName name="cu" hidden="1">{#N/A,#N/A,TRUE,"Serviços"}</definedName>
    <definedName name="CUBAÇÃO" localSheetId="5">#REF!</definedName>
    <definedName name="CUBAÇÃO">#REF!</definedName>
    <definedName name="Cun" localSheetId="5" hidden="1">VLOOKUP(#REF!,[113]!REC,5,0)</definedName>
    <definedName name="Cun" hidden="1">VLOOKUP(#REF!,[113]!REC,5,0)</definedName>
    <definedName name="CunEq" localSheetId="5" hidden="1">SUM(IF(#REF! =#REF!,(#REF!)*(#REF!="EQ")))</definedName>
    <definedName name="CunEq" localSheetId="3" hidden="1">SUM(IF(#REF! =#REF!,(#REF!)*(#REF!="EQ")))</definedName>
    <definedName name="CunEq" hidden="1">SUM(IF(#REF! =#REF!,(#REF!)*(#REF!="EQ")))</definedName>
    <definedName name="CunMo" localSheetId="5" hidden="1">SUM(IF(#REF! =#REF!,(#REF!)*(#REF!="MO")))</definedName>
    <definedName name="CunMo" localSheetId="3" hidden="1">SUM(IF(#REF! =#REF!,(#REF!)*(#REF!="MO")))</definedName>
    <definedName name="CunMo" hidden="1">SUM(IF(#REF! =#REF!,(#REF!)*(#REF!="MO")))</definedName>
    <definedName name="CunMp" localSheetId="5" hidden="1">SUM(IF(#REF! =#REF!,(#REF!)*(#REF!="MP")))</definedName>
    <definedName name="CunMp" localSheetId="3" hidden="1">SUM(IF(#REF! =#REF!,(#REF!)*(#REF!="MP")))</definedName>
    <definedName name="CunMp" hidden="1">SUM(IF(#REF! =#REF!,(#REF!)*(#REF!="MP")))</definedName>
    <definedName name="CURTO">[106]!CURTO</definedName>
    <definedName name="Curva_ABC" localSheetId="5">BDI!Curva_ABC</definedName>
    <definedName name="Curva_ABC" localSheetId="3">#N/A</definedName>
    <definedName name="Curva_ABC">[0]!Curva_ABC</definedName>
    <definedName name="curvaex" localSheetId="5">'[42]PRO-08'!#REF!</definedName>
    <definedName name="curvaex">'[42]PRO-08'!#REF!</definedName>
    <definedName name="CUSRED" localSheetId="5">[114]Acionamento!#REF!</definedName>
    <definedName name="CUSRED">[114]Acionamento!#REF!</definedName>
    <definedName name="CUSTO">[115]Sheet6!$F$54</definedName>
    <definedName name="CUSTO_10" localSheetId="5">#REF!</definedName>
    <definedName name="CUSTO_10">#REF!</definedName>
    <definedName name="CUSTO_10_19" localSheetId="5">#REF!</definedName>
    <definedName name="CUSTO_10_19">#REF!</definedName>
    <definedName name="CUSTO_17" localSheetId="5">#REF!</definedName>
    <definedName name="CUSTO_17">#REF!</definedName>
    <definedName name="CUSTO_17_19">#REF!</definedName>
    <definedName name="CUSTO_19">#REF!</definedName>
    <definedName name="CUSTO_6">#REF!</definedName>
    <definedName name="CUSTO_6_19">#REF!</definedName>
    <definedName name="CUSTO_7">#REF!</definedName>
    <definedName name="CUSTO_7_19">#REF!</definedName>
    <definedName name="CUSTO_8">#REF!</definedName>
    <definedName name="CUSTO_8_19">#REF!</definedName>
    <definedName name="CUSTO_9">#REF!</definedName>
    <definedName name="CUSTO_9_19">#REF!</definedName>
    <definedName name="Custo_parcial">#REF!</definedName>
    <definedName name="custoA">#REF!</definedName>
    <definedName name="custoB">#REF!</definedName>
    <definedName name="custoSUB">#REF!</definedName>
    <definedName name="CV">#REF!</definedName>
    <definedName name="cvc">#REF!</definedName>
    <definedName name="cx.01" localSheetId="5">[116]Aterro!#REF!</definedName>
    <definedName name="cx.01" localSheetId="3">[100]Aterro!#REF!</definedName>
    <definedName name="cx.01">[116]Aterro!#REF!</definedName>
    <definedName name="cx_coletora" localSheetId="5">#REF!</definedName>
    <definedName name="cx_coletora" localSheetId="3">#REF!</definedName>
    <definedName name="cx_coletora">#REF!</definedName>
    <definedName name="d" localSheetId="3">#REF!</definedName>
    <definedName name="d">#REF!</definedName>
    <definedName name="d.1000">[100]DMT!$AN$147</definedName>
    <definedName name="d.10000" localSheetId="5">#REF!</definedName>
    <definedName name="d.10000" localSheetId="3">#REF!</definedName>
    <definedName name="d.10000">#REF!</definedName>
    <definedName name="d.1200">[100]DMT!$AO$147</definedName>
    <definedName name="d.12011" localSheetId="5">#REF!</definedName>
    <definedName name="d.12011">#REF!</definedName>
    <definedName name="d.200">[100]DMT!$AJ$147</definedName>
    <definedName name="d.400">[100]DMT!$AK$147</definedName>
    <definedName name="d.50">[100]DMT!$AI$147</definedName>
    <definedName name="d.50a">[117]TERRAPLENAGEM!$AI$147</definedName>
    <definedName name="d.600">[100]DMT!$AL$147</definedName>
    <definedName name="d.600a">[117]TERRAPLENAGEM!$AL$147</definedName>
    <definedName name="d.800">[100]DMT!$AM$147</definedName>
    <definedName name="DADA" localSheetId="5">#REF!</definedName>
    <definedName name="DADA" localSheetId="3">#REF!</definedName>
    <definedName name="DADA">#REF!</definedName>
    <definedName name="dadinho" localSheetId="5">#REF!</definedName>
    <definedName name="dadinho">#REF!</definedName>
    <definedName name="dadinho_11">#REF!</definedName>
    <definedName name="dadinho_11_19">#REF!</definedName>
    <definedName name="dadinho_13">#REF!</definedName>
    <definedName name="dadinho_13_1">#REF!</definedName>
    <definedName name="dadinho_13_19">#REF!</definedName>
    <definedName name="dadinho_19">#REF!</definedName>
    <definedName name="dadinho_21">#REF!</definedName>
    <definedName name="dadinho_21_19">#REF!</definedName>
    <definedName name="dadinho_7">#REF!</definedName>
    <definedName name="dadinho_8">#REF!</definedName>
    <definedName name="dadinho_9">#REF!</definedName>
    <definedName name="DADOS" localSheetId="3">#REF!</definedName>
    <definedName name="DADOS">#REF!</definedName>
    <definedName name="DADOS_11">#REF!</definedName>
    <definedName name="DADOS_11_19">#REF!</definedName>
    <definedName name="DADOS_13">#REF!</definedName>
    <definedName name="DADOS_13_1">#REF!</definedName>
    <definedName name="DADOS_13_19">#REF!</definedName>
    <definedName name="DADOS_14">#REF!</definedName>
    <definedName name="DADOS_14_19">#REF!</definedName>
    <definedName name="DADOS_15">#REF!</definedName>
    <definedName name="DADOS_15_19">#REF!</definedName>
    <definedName name="DADOS_16">#REF!</definedName>
    <definedName name="DADOS_16_19">#REF!</definedName>
    <definedName name="DADOS_19">#REF!</definedName>
    <definedName name="DADOS_19_1">#REF!</definedName>
    <definedName name="DADOS_2">[118]Orçamentária!$AG$5:$AH$40</definedName>
    <definedName name="DADOS_21" localSheetId="5">#REF!</definedName>
    <definedName name="DADOS_21">#REF!</definedName>
    <definedName name="DADOS_21_19" localSheetId="5">#REF!</definedName>
    <definedName name="DADOS_21_19">#REF!</definedName>
    <definedName name="DADOS_3">[118]Orçamentária!$AG$5:$AH$40</definedName>
    <definedName name="DADOS_4">[118]Orçamentária!$AG$5:$AH$40</definedName>
    <definedName name="DADOS_7" localSheetId="5">#REF!</definedName>
    <definedName name="DADOS_7">#REF!</definedName>
    <definedName name="DADOS_8" localSheetId="5">#REF!</definedName>
    <definedName name="DADOS_8">#REF!</definedName>
    <definedName name="DADOS_9" localSheetId="5">#REF!</definedName>
    <definedName name="DADOS_9">#REF!</definedName>
    <definedName name="Dados_Primário">[119]PROD.PRIM.!$A$8:$J$38</definedName>
    <definedName name="dadosed">'[120]POR EXTENSO'!$AG$5:$AH$40</definedName>
    <definedName name="DAER1" localSheetId="5" hidden="1">{#N/A,#N/A,TRUE,"Serviços"}</definedName>
    <definedName name="DAER1" localSheetId="3" hidden="1">{#N/A,#N/A,TRUE,"Serviços"}</definedName>
    <definedName name="DAER1" hidden="1">{#N/A,#N/A,TRUE,"Serviços"}</definedName>
    <definedName name="Daniel" localSheetId="5" hidden="1">{#N/A,#N/A,FALSE,"MO (2)"}</definedName>
    <definedName name="Daniel" hidden="1">{#N/A,#N/A,FALSE,"MO (2)"}</definedName>
    <definedName name="DAS" localSheetId="5" hidden="1">{#N/A,#N/A,FALSE,"MO (2)"}</definedName>
    <definedName name="DAS" hidden="1">{#N/A,#N/A,FALSE,"MO (2)"}</definedName>
    <definedName name="DAS_1" localSheetId="5" hidden="1">{#N/A,#N/A,FALSE,"MO (2)"}</definedName>
    <definedName name="DAS_1" hidden="1">{#N/A,#N/A,FALSE,"MO (2)"}</definedName>
    <definedName name="dasd" localSheetId="5">#REF!</definedName>
    <definedName name="dasd">#REF!</definedName>
    <definedName name="DATA" localSheetId="5">#REF!</definedName>
    <definedName name="DATA">#REF!</definedName>
    <definedName name="data_base">[121]DADOS!$C$10</definedName>
    <definedName name="Data_Final" localSheetId="5">#REF!</definedName>
    <definedName name="Data_Final">#REF!</definedName>
    <definedName name="Data_Início" localSheetId="5">#REF!</definedName>
    <definedName name="Data_Início">#REF!</definedName>
    <definedName name="data_med">[70]DADOS!$B$13</definedName>
    <definedName name="data_pato">[121]DADOS!$C$11</definedName>
    <definedName name="data1" localSheetId="5">#REF!</definedName>
    <definedName name="data1">#REF!</definedName>
    <definedName name="DATA2" localSheetId="5">#REF!</definedName>
    <definedName name="DATA2">#REF!</definedName>
    <definedName name="DATA3" localSheetId="5">#REF!</definedName>
    <definedName name="DATA3">#REF!</definedName>
    <definedName name="database">[122]Resumo!$A$4</definedName>
    <definedName name="DATAFIM" localSheetId="5">#REF!</definedName>
    <definedName name="DATAFIM">#REF!</definedName>
    <definedName name="DATAINI" localSheetId="5">#REF!</definedName>
    <definedName name="DATAINI">#REF!</definedName>
    <definedName name="DATMODELE" localSheetId="5">#REF!</definedName>
    <definedName name="DATMODELE">#REF!</definedName>
    <definedName name="DATMODMEC">#REF!</definedName>
    <definedName name="DATTML">#REF!</definedName>
    <definedName name="DB">#REF!</definedName>
    <definedName name="DCA">'[51]SERVIÇOS digitado'!$G$68</definedName>
    <definedName name="DCAW">"$#REF!.$E$33"</definedName>
    <definedName name="dd">[123]RESUMO!$F$47</definedName>
    <definedName name="DDD" localSheetId="5">#REF!</definedName>
    <definedName name="DDD" localSheetId="3">#REF!</definedName>
    <definedName name="DDD">#REF!</definedName>
    <definedName name="DDDD" localSheetId="5">[124]COMPOS1!#REF!</definedName>
    <definedName name="DDDD">[124]COMPOS1!#REF!</definedName>
    <definedName name="DDDDDDD" localSheetId="5">#REF!</definedName>
    <definedName name="DDDDDDD">#REF!</definedName>
    <definedName name="dddddddddddddddddddddddddddddddddddddddd" localSheetId="5">#REF!</definedName>
    <definedName name="dddddddddddddddddddddddddddddddddddddddd">#REF!</definedName>
    <definedName name="DDDDE" localSheetId="5" hidden="1">{#N/A,#N/A,FALSE,"MO (2)"}</definedName>
    <definedName name="DDDDE" hidden="1">{#N/A,#N/A,FALSE,"MO (2)"}</definedName>
    <definedName name="DDDDE_1" localSheetId="5" hidden="1">{#N/A,#N/A,FALSE,"MO (2)"}</definedName>
    <definedName name="DDDDE_1" hidden="1">{#N/A,#N/A,FALSE,"MO (2)"}</definedName>
    <definedName name="ddere" localSheetId="5" hidden="1">{#N/A,#N/A,FALSE,"MO (2)"}</definedName>
    <definedName name="ddere" localSheetId="3" hidden="1">{#N/A,#N/A,FALSE,"MO (2)"}</definedName>
    <definedName name="ddere" hidden="1">{#N/A,#N/A,FALSE,"MO (2)"}</definedName>
    <definedName name="ddlc" localSheetId="5">#REF!</definedName>
    <definedName name="ddlc" localSheetId="3">#REF!</definedName>
    <definedName name="ddlc">#REF!</definedName>
    <definedName name="deb" localSheetId="5" hidden="1">#REF!</definedName>
    <definedName name="deb" hidden="1">#REF!</definedName>
    <definedName name="defensas" localSheetId="5">#REF!</definedName>
    <definedName name="defensas" localSheetId="3">#REF!</definedName>
    <definedName name="defensas">#REF!</definedName>
    <definedName name="Demonstrativo">#REF!</definedName>
    <definedName name="Demonstrativo_1">#REF!</definedName>
    <definedName name="Demonstrativo_2">#REF!</definedName>
    <definedName name="Demonstrativo_3">#REF!</definedName>
    <definedName name="Denominação">#REF!</definedName>
    <definedName name="dens">'[125]Resumo de Medição'!$B$117</definedName>
    <definedName name="densidade">[126]Plan1!$C$43</definedName>
    <definedName name="densidade_20">[127]Plan1!$C$43</definedName>
    <definedName name="densidade_21">[127]Plan1!$C$43</definedName>
    <definedName name="densidade_23">[128]Plan1!$C$43</definedName>
    <definedName name="densidade_cap" localSheetId="5">#REF!</definedName>
    <definedName name="densidade_cap" localSheetId="3">#REF!</definedName>
    <definedName name="densidade_cap">#REF!</definedName>
    <definedName name="Densidades" localSheetId="5">#REF!</definedName>
    <definedName name="Densidades">#REF!</definedName>
    <definedName name="der">'[129]Sub Base sim'!$U$18</definedName>
    <definedName name="DES" localSheetId="5">#REF!</definedName>
    <definedName name="DES">#REF!</definedName>
    <definedName name="desc" localSheetId="5">#REF!</definedName>
    <definedName name="desc">#REF!</definedName>
    <definedName name="DescAux" hidden="1">#N/A</definedName>
    <definedName name="descida1" localSheetId="5">#REF!</definedName>
    <definedName name="descida1" localSheetId="3">#REF!</definedName>
    <definedName name="descida1">#REF!</definedName>
    <definedName name="descida2" localSheetId="5">#REF!</definedName>
    <definedName name="descida2" localSheetId="3">#REF!</definedName>
    <definedName name="descida2">#REF!</definedName>
    <definedName name="desconsiderar">#REF!</definedName>
    <definedName name="desconto">#REF!</definedName>
    <definedName name="desconto2">#REF!</definedName>
    <definedName name="descricao">#REF!</definedName>
    <definedName name="DESCRITIVO1">#REF!</definedName>
    <definedName name="DESM">[31]DADOS!$C$22</definedName>
    <definedName name="DESOBSTRBUEIRO">"$#REF!.$I$29"</definedName>
    <definedName name="DESONERACAO">[85]SETUP!$C$3</definedName>
    <definedName name="DESP.INDIRETAS">#N/A</definedName>
    <definedName name="Detalhe" localSheetId="5" hidden="1">{"'Resumo'!$A$4:$N$60"}</definedName>
    <definedName name="Detalhe" hidden="1">{"'Resumo'!$A$4:$N$60"}</definedName>
    <definedName name="devers2">[130]MêsBase!$A$2:$Q$64</definedName>
    <definedName name="dfdfdfd" localSheetId="5" hidden="1">{#N/A,#N/A,FALSE,"MO (2)"}</definedName>
    <definedName name="dfdfdfd" localSheetId="3" hidden="1">{#N/A,#N/A,FALSE,"MO (2)"}</definedName>
    <definedName name="dfdfdfd" hidden="1">{#N/A,#N/A,FALSE,"MO (2)"}</definedName>
    <definedName name="DFDFDGFGSG">[131]Serviços!$A$3:$F$1403</definedName>
    <definedName name="DFGG" localSheetId="5">#REF!</definedName>
    <definedName name="DFGG">#REF!</definedName>
    <definedName name="DGA" localSheetId="5">'[42]PRO-08'!#REF!</definedName>
    <definedName name="DGA">'[42]PRO-08'!#REF!</definedName>
    <definedName name="DGF" localSheetId="5" hidden="1">{#N/A,#N/A,FALSE,"MO (2)"}</definedName>
    <definedName name="DGF" localSheetId="3" hidden="1">{#N/A,#N/A,FALSE,"MO (2)"}</definedName>
    <definedName name="DGF" hidden="1">{#N/A,#N/A,FALSE,"MO (2)"}</definedName>
    <definedName name="DGU">'[42]PRO-08'!#REF!</definedName>
    <definedName name="DIA">'[51]DADOS GERAIS'!$C$15</definedName>
    <definedName name="DIE">'[132]INSUMOS BÁSICOS'!$E$67</definedName>
    <definedName name="DIESEL" localSheetId="5">#REF!</definedName>
    <definedName name="DIESEL">#REF!</definedName>
    <definedName name="diesel100">[23]INVENTÁRIO!$D$5</definedName>
    <definedName name="DIESEL2">[24]INVENTÁRIO!$D$5</definedName>
    <definedName name="DIGITAL" localSheetId="5">BDI!DIGITAL</definedName>
    <definedName name="DIGITAL" localSheetId="3">Cronograma!DIGITAL</definedName>
    <definedName name="DIGITAL">[0]!DIGITAL</definedName>
    <definedName name="DIGITAL_25" localSheetId="5">BDI!DIGITAL_25</definedName>
    <definedName name="DIGITAL_25" localSheetId="3">Cronograma!DIGITAL_25</definedName>
    <definedName name="DIGITAL_25">[0]!DIGITAL_25</definedName>
    <definedName name="dince" localSheetId="5">#REF!</definedName>
    <definedName name="dince" localSheetId="3">#REF!</definedName>
    <definedName name="dince">#REF!</definedName>
    <definedName name="DINHEIRO" localSheetId="5">#REF!</definedName>
    <definedName name="DINHEIRO">#REF!</definedName>
    <definedName name="DINHEIRO_1">#REF!</definedName>
    <definedName name="DINHEIRO_12">#REF!</definedName>
    <definedName name="DINHEIRO_13">#REF!</definedName>
    <definedName name="DispTelGASAG" localSheetId="5" hidden="1">{"'teste'!$B$2:$R$49"}</definedName>
    <definedName name="DispTelGASAG" hidden="1">{"'teste'!$B$2:$R$49"}</definedName>
    <definedName name="Divers">[133]MêsBase!$A$2:$Q$64</definedName>
    <definedName name="DJ" localSheetId="5">#REF!</definedName>
    <definedName name="DJ">#REF!</definedName>
    <definedName name="DMT" localSheetId="5">#REF!</definedName>
    <definedName name="DMT" localSheetId="3">#REF!</definedName>
    <definedName name="DMT">#REF!</definedName>
    <definedName name="DMT.BET.CBA">#REF!</definedName>
    <definedName name="DMT.BETUMINCBA">#REF!</definedName>
    <definedName name="DMT.CIMENTO">#REF!</definedName>
    <definedName name="DMT_0_50" localSheetId="5">#REF!</definedName>
    <definedName name="DMT_0_50" localSheetId="3">#REF!</definedName>
    <definedName name="DMT_0_50">#REF!</definedName>
    <definedName name="DMT_0_50_4">"$#REF!.$#REF!$#REF!"</definedName>
    <definedName name="dmt_1000" localSheetId="5">#REF!</definedName>
    <definedName name="dmt_1000" localSheetId="3">#REF!</definedName>
    <definedName name="dmt_1000">#REF!</definedName>
    <definedName name="dmt_1200" localSheetId="5">#REF!</definedName>
    <definedName name="dmt_1200" localSheetId="3">#REF!</definedName>
    <definedName name="dmt_1200">#REF!</definedName>
    <definedName name="dmt_1400" localSheetId="5">#REF!</definedName>
    <definedName name="dmt_1400" localSheetId="3">#REF!</definedName>
    <definedName name="dmt_1400">#REF!</definedName>
    <definedName name="dmt_200" localSheetId="5">#REF!</definedName>
    <definedName name="dmt_200" localSheetId="3">#REF!</definedName>
    <definedName name="dmt_200">#REF!</definedName>
    <definedName name="DMT_200_400" localSheetId="5">#REF!</definedName>
    <definedName name="DMT_200_400" localSheetId="3">#REF!</definedName>
    <definedName name="DMT_200_400">#REF!</definedName>
    <definedName name="DMT_200_400_4">"$#REF!.$#REF!$#REF!"</definedName>
    <definedName name="dmt_400" localSheetId="5">#REF!</definedName>
    <definedName name="dmt_400" localSheetId="3">#REF!</definedName>
    <definedName name="dmt_400">#REF!</definedName>
    <definedName name="DMT_400_600" localSheetId="5">#REF!</definedName>
    <definedName name="DMT_400_600" localSheetId="3">#REF!</definedName>
    <definedName name="DMT_400_600">#REF!</definedName>
    <definedName name="DMT_400_600_4">"$#REF!.$V$#REF!"</definedName>
    <definedName name="dmt_50" localSheetId="5">#REF!</definedName>
    <definedName name="dmt_50" localSheetId="3">#REF!</definedName>
    <definedName name="dmt_50">#REF!</definedName>
    <definedName name="DMT_50_200" localSheetId="5">#REF!</definedName>
    <definedName name="DMT_50_200" localSheetId="3">#REF!</definedName>
    <definedName name="DMT_50_200">#REF!</definedName>
    <definedName name="DMT_50_200_4">"$#REF!.$#REF!$#REF!"</definedName>
    <definedName name="dmt_600" localSheetId="5">#REF!</definedName>
    <definedName name="dmt_600" localSheetId="3">#REF!</definedName>
    <definedName name="dmt_600">#REF!</definedName>
    <definedName name="dmt_800" localSheetId="5">#REF!</definedName>
    <definedName name="dmt_800" localSheetId="3">#REF!</definedName>
    <definedName name="dmt_800">#REF!</definedName>
    <definedName name="DMT_BRITA_MICRORREVESTIMENTO__P">" "</definedName>
    <definedName name="DMT_BRITA_PMF__P">" "</definedName>
    <definedName name="DMTCIMENTO" localSheetId="5">#REF!</definedName>
    <definedName name="DMTCIMENTO">#REF!</definedName>
    <definedName name="DMTMICRO1.5">'[134]MICRO 1.5'!$H$28</definedName>
    <definedName name="dng" localSheetId="5" hidden="1">{#N/A,#N/A,FALSE,"GERAL";#N/A,#N/A,FALSE,"012-96";#N/A,#N/A,FALSE,"018-96";#N/A,#N/A,FALSE,"027-96";#N/A,#N/A,FALSE,"059-96";#N/A,#N/A,FALSE,"076-96";#N/A,#N/A,FALSE,"019-97";#N/A,#N/A,FALSE,"021-97";#N/A,#N/A,FALSE,"022-97";#N/A,#N/A,FALSE,"028-97"}</definedName>
    <definedName name="dng" hidden="1">{#N/A,#N/A,FALSE,"GERAL";#N/A,#N/A,FALSE,"012-96";#N/A,#N/A,FALSE,"018-96";#N/A,#N/A,FALSE,"027-96";#N/A,#N/A,FALSE,"059-96";#N/A,#N/A,FALSE,"076-96";#N/A,#N/A,FALSE,"019-97";#N/A,#N/A,FALSE,"021-97";#N/A,#N/A,FALSE,"022-97";#N/A,#N/A,FALSE,"028-97"}</definedName>
    <definedName name="DNIT">'[80]Comp P Unit '!$O$37</definedName>
    <definedName name="DNIT1">[88]Pato!$A$1</definedName>
    <definedName name="DO" localSheetId="5">#REF!</definedName>
    <definedName name="DO">#REF!</definedName>
    <definedName name="DOLAR" localSheetId="5">#REF!</definedName>
    <definedName name="DOLAR">#REF!</definedName>
    <definedName name="Dólar" localSheetId="5">#REF!</definedName>
    <definedName name="Dólar">#REF!</definedName>
    <definedName name="DOLAR_1">#REF!</definedName>
    <definedName name="DOLAR_2">#REF!</definedName>
    <definedName name="DOLAR_3">#REF!</definedName>
    <definedName name="DOR">'[135]ORÇAMENTO BR-070 LOTE2'!$E$37</definedName>
    <definedName name="DPD">'[134]CROQUI '!$F$34</definedName>
    <definedName name="drafad" localSheetId="5">#REF!</definedName>
    <definedName name="drafad">#REF!</definedName>
    <definedName name="DRE" localSheetId="5">#REF!</definedName>
    <definedName name="DRE">#REF!</definedName>
    <definedName name="dren" localSheetId="5">#REF!</definedName>
    <definedName name="dren" localSheetId="3">#REF!</definedName>
    <definedName name="dren">#REF!</definedName>
    <definedName name="drena" localSheetId="5">#REF!</definedName>
    <definedName name="drena" localSheetId="3">#REF!</definedName>
    <definedName name="drena">#REF!</definedName>
    <definedName name="drena_4">"$#REF!.$H$80"</definedName>
    <definedName name="Drena2" localSheetId="5">#REF!</definedName>
    <definedName name="Drena2" localSheetId="3">#REF!</definedName>
    <definedName name="Drena2">#REF!</definedName>
    <definedName name="drenagem" localSheetId="5">#REF!</definedName>
    <definedName name="drenagem">#REF!</definedName>
    <definedName name="dreno" localSheetId="5">'[136]Corte DMT 50 a 200'!#REF!</definedName>
    <definedName name="dreno" localSheetId="3">'[136]Corte DMT 50 a 200'!#REF!</definedName>
    <definedName name="dreno">'[136]Corte DMT 50 a 200'!#REF!</definedName>
    <definedName name="DRF" localSheetId="5">#REF!</definedName>
    <definedName name="DRF">#REF!</definedName>
    <definedName name="DRI" localSheetId="5">#REF!</definedName>
    <definedName name="DRI">#REF!</definedName>
    <definedName name="dsad" localSheetId="5">#REF!</definedName>
    <definedName name="dsad">#REF!</definedName>
    <definedName name="Dsc">#N/A</definedName>
    <definedName name="dsr4g" localSheetId="5">BDI!Plan1</definedName>
    <definedName name="dsr4g" localSheetId="3">Cronograma!Plan1</definedName>
    <definedName name="dsr4g">[0]!Plan1</definedName>
    <definedName name="dt" localSheetId="5">#REF!</definedName>
    <definedName name="dt" localSheetId="3">#REF!</definedName>
    <definedName name="dt">#REF!</definedName>
    <definedName name="DT_ASS">[137]Dados_Gerais!$C$12</definedName>
    <definedName name="DT_med">[137]Dados_Gerais!$C$23</definedName>
    <definedName name="Dt_med_texto">[137]Dados_Gerais!$C$24</definedName>
    <definedName name="DTMED">"$#REF!.$C$8"</definedName>
    <definedName name="DUCOL" localSheetId="5" hidden="1">{"'Plan1 (2)'!$A$5:$F$63"}</definedName>
    <definedName name="DUCOL" hidden="1">{"'Plan1 (2)'!$A$5:$F$63"}</definedName>
    <definedName name="E">#N/A</definedName>
    <definedName name="EA">'[51]SERVIÇOS digitado'!$G$45</definedName>
    <definedName name="EA_13">[89]SERVIÇOS!$G$32</definedName>
    <definedName name="EA_39">[89]SERVIÇOS!$G$32</definedName>
    <definedName name="EA_6">[89]SERVIÇOS!$G$32</definedName>
    <definedName name="ECJ" localSheetId="5">#REF!</definedName>
    <definedName name="ECJ">#REF!</definedName>
    <definedName name="ECVCFELE" localSheetId="5">#REF!</definedName>
    <definedName name="ECVCFELE">#REF!</definedName>
    <definedName name="ECVCFMEC" localSheetId="5">#REF!</definedName>
    <definedName name="ECVCFMEC">#REF!</definedName>
    <definedName name="edefegeh" localSheetId="5" hidden="1">{#N/A,#N/A,FALSE,"MO (2)"}</definedName>
    <definedName name="edefegeh" hidden="1">{#N/A,#N/A,FALSE,"MO (2)"}</definedName>
    <definedName name="edefegeh_1" localSheetId="5" hidden="1">{#N/A,#N/A,FALSE,"MO (2)"}</definedName>
    <definedName name="edefegeh_1" hidden="1">{#N/A,#N/A,FALSE,"MO (2)"}</definedName>
    <definedName name="edit" localSheetId="5">#REF!</definedName>
    <definedName name="edit">#REF!</definedName>
    <definedName name="edita" localSheetId="5">#REF!</definedName>
    <definedName name="edita">#REF!</definedName>
    <definedName name="EDITA1" localSheetId="5">#REF!</definedName>
    <definedName name="EDITA1">#REF!</definedName>
    <definedName name="EDITA2" localSheetId="5">#REF!</definedName>
    <definedName name="EDITA2">#REF!</definedName>
    <definedName name="EDITAL" localSheetId="5">#REF!</definedName>
    <definedName name="EDITAL">#REF!</definedName>
    <definedName name="EDITAL2" localSheetId="5">#REF!</definedName>
    <definedName name="EDITAL2">#REF!</definedName>
    <definedName name="EDITALA" localSheetId="5">#REF!</definedName>
    <definedName name="EDITALA">#REF!</definedName>
    <definedName name="EDUARDO">[97]Plan1!$E$13</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26" localSheetId="5">[138]reg_mec_fx_dm_!#REF!</definedName>
    <definedName name="ee_26">[138]reg_mec_fx_dm_!#REF!</definedName>
    <definedName name="ee_27" localSheetId="5">[138]reg_mec_fx_dm_!#REF!</definedName>
    <definedName name="ee_27">[138]reg_mec_fx_dm_!#REF!</definedName>
    <definedName name="ee_28" localSheetId="5">[138]reg_mec_fx_dm_!#REF!</definedName>
    <definedName name="ee_28">[138]reg_mec_fx_dm_!#REF!</definedName>
    <definedName name="ee_29" localSheetId="5">[138]reg_mec_fx_dm_!#REF!</definedName>
    <definedName name="ee_29">[138]reg_mec_fx_dm_!#REF!</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_5" localSheetId="5">[138]reg_mec_fx_dm_!#REF!</definedName>
    <definedName name="ee_5">[138]reg_mec_fx_dm_!#REF!</definedName>
    <definedName name="ee_6" localSheetId="5">[138]reg_mec_fx_dm_!#REF!</definedName>
    <definedName name="ee_6">[138]reg_mec_fx_dm_!#REF!</definedName>
    <definedName name="eeeee" localSheetId="5" hidden="1">{#N/A,#N/A,FALSE,"MO (2)"}</definedName>
    <definedName name="eeeee" localSheetId="3" hidden="1">{#N/A,#N/A,FALSE,"MO (2)"}</definedName>
    <definedName name="eeeee" hidden="1">{#N/A,#N/A,FALSE,"MO (2)"}</definedName>
    <definedName name="eixos">[40]Acionamento!#REF!</definedName>
    <definedName name="EJ" localSheetId="5">#REF!</definedName>
    <definedName name="EJ">#REF!</definedName>
    <definedName name="ELAINE">[97]Plan1!$E$13</definedName>
    <definedName name="ELIAS" localSheetId="5">#REF!</definedName>
    <definedName name="ELIAS" localSheetId="3">#REF!</definedName>
    <definedName name="ELIAS">#REF!</definedName>
    <definedName name="EM">"$#REF!.$E$30"</definedName>
    <definedName name="em_algarismo_e_por_extenso" localSheetId="5">#REF!</definedName>
    <definedName name="em_algarismo_e_por_extenso">#REF!</definedName>
    <definedName name="emoe" localSheetId="5">#REF!</definedName>
    <definedName name="emoe" localSheetId="3">#REF!</definedName>
    <definedName name="emoe">#REF!</definedName>
    <definedName name="EMP">[89]SERVIÇOS!$I$6</definedName>
    <definedName name="EMP_13">[89]SERVIÇOS!$I$6</definedName>
    <definedName name="EMP_39">[89]SERVIÇOS!$I$6</definedName>
    <definedName name="EMP_6">[89]SERVIÇOS!$I$6</definedName>
    <definedName name="emp2_10">'[139]DMT modelo'!$AA$13</definedName>
    <definedName name="emp2_6">'[139]DMT modelo'!$AA$13</definedName>
    <definedName name="EmpAux" hidden="1">""</definedName>
    <definedName name="EMPENHO" localSheetId="5">#REF!</definedName>
    <definedName name="EMPENHO">#REF!</definedName>
    <definedName name="Empo" localSheetId="5">#REF!</definedName>
    <definedName name="Empo" localSheetId="3">#REF!</definedName>
    <definedName name="Empo">#REF!</definedName>
    <definedName name="empo2" localSheetId="5">#REF!</definedName>
    <definedName name="empo2" localSheetId="3">#REF!</definedName>
    <definedName name="empo2">#REF!</definedName>
    <definedName name="empo3" localSheetId="3">#REF!</definedName>
    <definedName name="empo3">#REF!</definedName>
    <definedName name="Empola2" localSheetId="5">#REF!</definedName>
    <definedName name="Empola2" localSheetId="3">#REF!</definedName>
    <definedName name="Empola2">#REF!</definedName>
    <definedName name="Empolamento" localSheetId="5">#REF!</definedName>
    <definedName name="Empolamento" localSheetId="3">#REF!</definedName>
    <definedName name="Empolamento">#REF!</definedName>
    <definedName name="Empolo2" localSheetId="5">#REF!</definedName>
    <definedName name="Empolo2" localSheetId="3">#REF!</definedName>
    <definedName name="Empolo2">#REF!</definedName>
    <definedName name="empolo3" localSheetId="5">#REF!</definedName>
    <definedName name="empolo3" localSheetId="3">#REF!</definedName>
    <definedName name="empolo3">#REF!</definedName>
    <definedName name="Empr" hidden="1">[140]Dados!$B$6</definedName>
    <definedName name="empresa">[70]DADOS!$B$9</definedName>
    <definedName name="EMPRESA_20">[96]F_MEDIÇÃO_pato_!$C$155</definedName>
    <definedName name="EMPRESA_21">[96]F_MEDIÇÃO_pato_!$C$155</definedName>
    <definedName name="emprestimo">'[141]Vínculo (2)'!$Y$13</definedName>
    <definedName name="EMUL_ASF" localSheetId="5">#REF!</definedName>
    <definedName name="EMUL_ASF">#REF!</definedName>
    <definedName name="EMUL_ASF_MA" localSheetId="5">'[60]folha de medição'!#REF!</definedName>
    <definedName name="EMUL_ASF_MA">'[60]folha de medição'!#REF!</definedName>
    <definedName name="EMUL_ASF_TA" localSheetId="5">#REF!</definedName>
    <definedName name="EMUL_ASF_TA">#REF!</definedName>
    <definedName name="EMULPOL">'[80]CUSTO MATERIAL'!$F$28</definedName>
    <definedName name="EMULPOLROO">'[80]CALCULOS AUXILIARES'!$E$42</definedName>
    <definedName name="EMW">"$#REF!.$E$32"</definedName>
    <definedName name="EMWA">"$#REF!.$E$31"</definedName>
    <definedName name="ENC" localSheetId="5">#REF!</definedName>
    <definedName name="ENC">#REF!</definedName>
    <definedName name="ENCARGOS_H">[85]SETUP!$C$7</definedName>
    <definedName name="ENCARGOS_H_COM">[85]ENCARGOS!$H$41</definedName>
    <definedName name="ENCARGOS_H_SEM">[85]ENCARGOS!$F$41</definedName>
    <definedName name="ENCARGOS_M_COM">[85]ENCARGOS!$I$41</definedName>
    <definedName name="ENCARGOS_M_SEM">[85]ENCARGOS!$G$41</definedName>
    <definedName name="ENCP" localSheetId="5">#REF!</definedName>
    <definedName name="ENCP">#REF!</definedName>
    <definedName name="ENCPA" localSheetId="5">#REF!</definedName>
    <definedName name="ENCPA">#REF!</definedName>
    <definedName name="ENCT" localSheetId="5">#REF!</definedName>
    <definedName name="ENCT">#REF!</definedName>
    <definedName name="ENCTA" localSheetId="5">#REF!</definedName>
    <definedName name="ENCTA">#REF!</definedName>
    <definedName name="eng" localSheetId="3">#REF!</definedName>
    <definedName name="eng">'[27]Mat Asf'!$C$36</definedName>
    <definedName name="eng." localSheetId="5" hidden="1">{#N/A,#N/A,FALSE,"MO (2)"}</definedName>
    <definedName name="eng." localSheetId="3" hidden="1">{#N/A,#N/A,FALSE,"MO (2)"}</definedName>
    <definedName name="eng." hidden="1">{#N/A,#N/A,FALSE,"MO (2)"}</definedName>
    <definedName name="eng._1" localSheetId="5" hidden="1">{#N/A,#N/A,FALSE,"MO (2)"}</definedName>
    <definedName name="eng._1" hidden="1">{#N/A,#N/A,FALSE,"MO (2)"}</definedName>
    <definedName name="eng_10">'[142]Mat Asf'!$C$36</definedName>
    <definedName name="eng_6">'[142]Mat Asf'!$C$36</definedName>
    <definedName name="ENGENHARIA" localSheetId="5" hidden="1">{#N/A,#N/A,FALSE,"MO (2)"}</definedName>
    <definedName name="ENGENHARIA" localSheetId="3" hidden="1">{#N/A,#N/A,FALSE,"MO (2)"}</definedName>
    <definedName name="ENGENHARIA" hidden="1">{#N/A,#N/A,FALSE,"MO (2)"}</definedName>
    <definedName name="ENGENHARIA_1" localSheetId="5" hidden="1">{#N/A,#N/A,FALSE,"MO (2)"}</definedName>
    <definedName name="ENGENHARIA_1" hidden="1">{#N/A,#N/A,FALSE,"MO (2)"}</definedName>
    <definedName name="ENGENHEIRO">[101]DADOS!$C$3</definedName>
    <definedName name="ENLEIV" localSheetId="5">#REF!</definedName>
    <definedName name="ENLEIV">#REF!</definedName>
    <definedName name="Enrocamento" localSheetId="5" hidden="1">{#N/A,#N/A,TRUE,"Plan1"}</definedName>
    <definedName name="Enrocamento" localSheetId="3" hidden="1">{#N/A,#N/A,TRUE,"Plan1"}</definedName>
    <definedName name="Enrocamento" hidden="1">{#N/A,#N/A,TRUE,"Plan1"}</definedName>
    <definedName name="Enrocamentos" localSheetId="5" hidden="1">{#N/A,#N/A,TRUE,"Plan1"}</definedName>
    <definedName name="Enrocamentos" localSheetId="3" hidden="1">{#N/A,#N/A,TRUE,"Plan1"}</definedName>
    <definedName name="Enrocamentos" hidden="1">{#N/A,#N/A,TRUE,"Plan1"}</definedName>
    <definedName name="ENROCPJOG">"$#REF!.$I$27"</definedName>
    <definedName name="ENT" localSheetId="5">#REF!</definedName>
    <definedName name="ENT">#REF!</definedName>
    <definedName name="entrada1" localSheetId="5">#REF!</definedName>
    <definedName name="entrada1" localSheetId="3">#REF!</definedName>
    <definedName name="entrada1">#REF!</definedName>
    <definedName name="entrada2" localSheetId="5">#REF!</definedName>
    <definedName name="entrada2" localSheetId="3">#REF!</definedName>
    <definedName name="entrada2">#REF!</definedName>
    <definedName name="Entradas" localSheetId="5">[94]Cubação!#REF!</definedName>
    <definedName name="Entradas">[94]Cubação!#REF!</definedName>
    <definedName name="ep">'[143]Mão de Obra'!$E$15</definedName>
    <definedName name="EPOLIMERO">'[101]Memorial IV'!$H$76</definedName>
    <definedName name="EQ" localSheetId="5" hidden="1">#REF!</definedName>
    <definedName name="EQ" localSheetId="3" hidden="1">#REF!</definedName>
    <definedName name="EQ" hidden="1">#REF!</definedName>
    <definedName name="Equip" localSheetId="5">#REF!</definedName>
    <definedName name="Equip">#REF!</definedName>
    <definedName name="equipamento">#REF!</definedName>
    <definedName name="EQUIPAMENTOS">[144]eq!$A$2:$D$42</definedName>
    <definedName name="ere">[145]!telaC</definedName>
    <definedName name="ereerer" localSheetId="5" hidden="1">{#N/A,#N/A,FALSE,"MO (2)"}</definedName>
    <definedName name="ereerer" localSheetId="3" hidden="1">{#N/A,#N/A,FALSE,"MO (2)"}</definedName>
    <definedName name="ereerer" hidden="1">{#N/A,#N/A,FALSE,"MO (2)"}</definedName>
    <definedName name="ERT" localSheetId="5">#REF!</definedName>
    <definedName name="ERT">#REF!</definedName>
    <definedName name="ES" localSheetId="5">#REF!</definedName>
    <definedName name="ES">#REF!</definedName>
    <definedName name="ESC" localSheetId="5">#REF!</definedName>
    <definedName name="ESC">#REF!</definedName>
    <definedName name="escavmec" localSheetId="5">#REF!</definedName>
    <definedName name="escavmec" localSheetId="3">#REF!</definedName>
    <definedName name="escavmec">#REF!</definedName>
    <definedName name="ESocial">#REF!</definedName>
    <definedName name="Estabilidade">#REF!</definedName>
    <definedName name="EstacaFinal">#REF!</definedName>
    <definedName name="EstacaInicial">#REF!</definedName>
    <definedName name="ESTELE">#REF!</definedName>
    <definedName name="ESTMEC">#REF!</definedName>
    <definedName name="et">'[143]Mão de Obra'!$E$14</definedName>
    <definedName name="etfrgdfgdfgdfbg" localSheetId="5">#REF!</definedName>
    <definedName name="etfrgdfgdfgdfbg">#REF!</definedName>
    <definedName name="EU" localSheetId="5" hidden="1">{#N/A,#N/A,FALSE,"MO (2)"}</definedName>
    <definedName name="EU" localSheetId="3" hidden="1">{#N/A,#N/A,FALSE,"MO (2)"}</definedName>
    <definedName name="EU" hidden="1">{#N/A,#N/A,FALSE,"MO (2)"}</definedName>
    <definedName name="EU_1" localSheetId="5" hidden="1">{#N/A,#N/A,FALSE,"MO (2)"}</definedName>
    <definedName name="EU_1" hidden="1">{#N/A,#N/A,FALSE,"MO (2)"}</definedName>
    <definedName name="ewew" localSheetId="5">#REF!</definedName>
    <definedName name="ewew">#REF!</definedName>
    <definedName name="EXA" localSheetId="5">'[42]PRO-08'!#REF!</definedName>
    <definedName name="EXA">'[42]PRO-08'!#REF!</definedName>
    <definedName name="Excel_BuiltIn__FilterDatabase_1" localSheetId="5">#REF!</definedName>
    <definedName name="Excel_BuiltIn__FilterDatabase_1">#REF!</definedName>
    <definedName name="Excel_BuiltIn__FilterDatabase_10" localSheetId="5">#REF!</definedName>
    <definedName name="Excel_BuiltIn__FilterDatabase_10">#REF!</definedName>
    <definedName name="Excel_BuiltIn__FilterDatabase_11" localSheetId="5">#REF!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Criteria">#REF!</definedName>
    <definedName name="Excel_BuiltIn_Database">#REF!</definedName>
    <definedName name="Excel_BuiltIn_Database_0">#REF!</definedName>
    <definedName name="Excel_BuiltIn_Print_Area_1">#REF!</definedName>
    <definedName name="Excel_BuiltIn_Print_Area_1_1">#REF!</definedName>
    <definedName name="Excel_BuiltIn_Print_Area_10">#REF!</definedName>
    <definedName name="Excel_BuiltIn_Print_Area_11">#REF!</definedName>
    <definedName name="Excel_BuiltIn_Print_Area_11_1">#REF!</definedName>
    <definedName name="Excel_BuiltIn_Print_Area_12">#REF!</definedName>
    <definedName name="Excel_BuiltIn_Print_Area_13">#REF!</definedName>
    <definedName name="Excel_BuiltIn_Print_Area_14">#REF!</definedName>
    <definedName name="Excel_BuiltIn_Print_Area_15">#REF!</definedName>
    <definedName name="Excel_BuiltIn_Print_Area_15_1">#REF!</definedName>
    <definedName name="Excel_BuiltIn_Print_Area_16">#REF!</definedName>
    <definedName name="Excel_BuiltIn_Print_Area_17">#REF!</definedName>
    <definedName name="Excel_BuiltIn_Print_Area_2">"$Quad_Quant_.$#REF!$#REF!:$#REF!$#REF!"</definedName>
    <definedName name="Excel_BuiltIn_Print_Area_2_1">"$Quad_Quant_.$#REF!$#REF!:$#REF!$#REF!"</definedName>
    <definedName name="Excel_BuiltIn_Print_Area_21_1" localSheetId="5">#REF!</definedName>
    <definedName name="Excel_BuiltIn_Print_Area_21_1">#REF!</definedName>
    <definedName name="Excel_BuiltIn_Print_Area_26" localSheetId="5">#REF!</definedName>
    <definedName name="Excel_BuiltIn_Print_Area_26">#REF!</definedName>
    <definedName name="Excel_BuiltIn_Print_Area_26_1" localSheetId="5">#REF!</definedName>
    <definedName name="Excel_BuiltIn_Print_Area_26_1">#REF!</definedName>
    <definedName name="Excel_BuiltIn_Print_Area_27_1">#REF!</definedName>
    <definedName name="Excel_BuiltIn_Print_Area_29_1">#REF!</definedName>
    <definedName name="Excel_BuiltIn_Print_Area_3">"$#REF!.$A$5:$P$91"</definedName>
    <definedName name="Excel_BuiltIn_Print_Area_3_1" localSheetId="5">#REF!</definedName>
    <definedName name="Excel_BuiltIn_Print_Area_3_1">#REF!</definedName>
    <definedName name="Excel_BuiltIn_Print_Area_30_1" localSheetId="5">#REF!</definedName>
    <definedName name="Excel_BuiltIn_Print_Area_30_1">#REF!</definedName>
    <definedName name="Excel_BuiltIn_Print_Area_31_1" localSheetId="5">#REF!</definedName>
    <definedName name="Excel_BuiltIn_Print_Area_31_1">#REF!</definedName>
    <definedName name="Excel_BuiltIn_Print_Area_4">"$#REF!.$A$4:$O$17"</definedName>
    <definedName name="Excel_BuiltIn_Print_Area_4_1" localSheetId="5">#REF!</definedName>
    <definedName name="Excel_BuiltIn_Print_Area_4_1">#REF!</definedName>
    <definedName name="Excel_BuiltIn_Print_Area_4_1_1" localSheetId="5">#REF!</definedName>
    <definedName name="Excel_BuiltIn_Print_Area_4_1_1">#REF!</definedName>
    <definedName name="Excel_BuiltIn_Print_Area_48">"$#REF!.$A$1:$O$35"</definedName>
    <definedName name="Excel_BuiltIn_Print_Area_49" localSheetId="5">#REF!</definedName>
    <definedName name="Excel_BuiltIn_Print_Area_49">#REF!</definedName>
    <definedName name="Excel_BuiltIn_Print_Area_5" localSheetId="5">#REF!</definedName>
    <definedName name="Excel_BuiltIn_Print_Area_5">#REF!</definedName>
    <definedName name="Excel_BuiltIn_Print_Area_5_1" localSheetId="5">#REF!</definedName>
    <definedName name="Excel_BuiltIn_Print_Area_5_1">#REF!</definedName>
    <definedName name="Excel_BuiltIn_Print_Area_5_1_1">"$#REF!.$A$1:$J$13"</definedName>
    <definedName name="Excel_BuiltIn_Print_Area_53">"$#REF!.$A$1:$K$54"</definedName>
    <definedName name="Excel_BuiltIn_Print_Area_6" localSheetId="5">#REF!</definedName>
    <definedName name="Excel_BuiltIn_Print_Area_6">#REF!</definedName>
    <definedName name="Excel_BuiltIn_Print_Area_6_1" localSheetId="5">#REF!</definedName>
    <definedName name="Excel_BuiltIn_Print_Area_6_1">#REF!</definedName>
    <definedName name="Excel_BuiltIn_Print_Area_6_1_1" localSheetId="5">#REF!</definedName>
    <definedName name="Excel_BuiltIn_Print_Area_6_1_1">#REF!</definedName>
    <definedName name="Excel_BuiltIn_Print_Area_6_1_1_1">#REF!</definedName>
    <definedName name="Excel_BuiltIn_Print_Area_7">#REF!</definedName>
    <definedName name="Excel_BuiltIn_Print_Area_7_1">"'file:///Y:/ENGENHARIA/Deise Aoki/PATOS - OK/PATOS 05-09-2007-ok/Laptop - Arquivos/DNIT/PATOs/Rondonópolis/PATO_BR-364_km_000_ao_km_11290_LICITAÇÃO MAIO DE 2007.xls'#$reg_mec_fx_dm_.$#REF!$#REF!:$#REF!$#REF!"</definedName>
    <definedName name="Excel_BuiltIn_Print_Area_7_1_1">"$#REF!.$A$1:$G$82"</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14" localSheetId="5">[146]reg_mec_fx_dm_!#REF!</definedName>
    <definedName name="Excel_BuiltIn_Print_Area_7_14">[146]reg_mec_fx_dm_!#REF!</definedName>
    <definedName name="Excel_BuiltIn_Print_Area_7_15" localSheetId="5">[138]reg_mec_fx_dm_!#REF!</definedName>
    <definedName name="Excel_BuiltIn_Print_Area_7_15">[138]reg_mec_fx_dm_!#REF!</definedName>
    <definedName name="Excel_BuiltIn_Print_Area_7_19" localSheetId="5">[138]reg_mec_fx_dm_!#REF!</definedName>
    <definedName name="Excel_BuiltIn_Print_Area_7_19">[138]reg_mec_fx_dm_!#REF!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5" localSheetId="5">[146]reg_mec_fx_dm_!#REF!</definedName>
    <definedName name="Excel_BuiltIn_Print_Area_7_25">[146]reg_mec_fx_dm_!#REF!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27" localSheetId="5">[146]reg_mec_fx_dm_!#REF!</definedName>
    <definedName name="Excel_BuiltIn_Print_Area_7_27">[146]reg_mec_fx_dm_!#REF!</definedName>
    <definedName name="Excel_BuiltIn_Print_Area_7_28" localSheetId="5">[146]reg_mec_fx_dm_!#REF!</definedName>
    <definedName name="Excel_BuiltIn_Print_Area_7_28">[146]reg_mec_fx_dm_!#REF!</definedName>
    <definedName name="Excel_BuiltIn_Print_Area_7_29" localSheetId="5">[146]reg_mec_fx_dm_!#REF!</definedName>
    <definedName name="Excel_BuiltIn_Print_Area_7_29">[146]reg_mec_fx_dm_!#REF!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1" localSheetId="5">[146]reg_mec_fx_dm_!#REF!</definedName>
    <definedName name="Excel_BuiltIn_Print_Area_7_31">[146]reg_mec_fx_dm_!#REF!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 localSheetId="5">[138]reg_mec_fx_dm_!#REF!</definedName>
    <definedName name="Excel_BuiltIn_Print_Area_7_5">[138]reg_mec_fx_dm_!#REF!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 localSheetId="5">#REF!</definedName>
    <definedName name="Excel_BuiltIn_Print_Area_8">#REF!</definedName>
    <definedName name="Excel_BuiltIn_Print_Area_8_1" localSheetId="5">#REF!</definedName>
    <definedName name="Excel_BuiltIn_Print_Area_8_1">#REF!</definedName>
    <definedName name="Excel_BuiltIn_Print_Area_8_1_10" localSheetId="5">#REF!</definedName>
    <definedName name="Excel_BuiltIn_Print_Area_8_1_10">#REF!</definedName>
    <definedName name="Excel_BuiltIn_Print_Area_9">"$#REF!.$A$1:$P$139"</definedName>
    <definedName name="Excel_BuiltIn_Print_Area_9_1" localSheetId="5">#REF!</definedName>
    <definedName name="Excel_BuiltIn_Print_Area_9_1">#REF!</definedName>
    <definedName name="Excel_BuiltIn_Print_Titles_1" localSheetId="5">'[147]Carimbo de Nota'!#REF!</definedName>
    <definedName name="Excel_BuiltIn_Print_Titles_1">'[147]Carimbo de Nota'!#REF!</definedName>
    <definedName name="Excel_BuiltIn_Print_Titles_1_1" localSheetId="5">#REF!</definedName>
    <definedName name="Excel_BuiltIn_Print_Titles_1_1">#REF!</definedName>
    <definedName name="Excel_BuiltIn_Print_Titles_1_1_1">"$#REF!.$A$10:$IV$11"</definedName>
    <definedName name="Excel_BuiltIn_Print_Titles_10" localSheetId="5">#REF!</definedName>
    <definedName name="Excel_BuiltIn_Print_Titles_10">#REF!</definedName>
    <definedName name="Excel_BuiltIn_Print_Titles_11" localSheetId="5">#REF!</definedName>
    <definedName name="Excel_BuiltIn_Print_Titles_11">#REF!</definedName>
    <definedName name="Excel_BuiltIn_Print_Titles_12" localSheetId="5">#REF!</definedName>
    <definedName name="Excel_BuiltIn_Print_Titles_12">#REF!</definedName>
    <definedName name="Excel_BuiltIn_Print_Titles_12_1">#REF!</definedName>
    <definedName name="Excel_BuiltIn_Print_Titles_13">#REF!</definedName>
    <definedName name="Excel_BuiltIn_Print_Titles_13_1">#REF!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2">#REF!</definedName>
    <definedName name="Excel_BuiltIn_Print_Titles_22" localSheetId="5">('[148]Capa Resumo'!$A:$F,'[148]Capa Resumo'!#REF!)</definedName>
    <definedName name="Excel_BuiltIn_Print_Titles_22" localSheetId="3">('[148]Capa Resumo'!$A:$F,'[148]Capa Resumo'!#REF!)</definedName>
    <definedName name="Excel_BuiltIn_Print_Titles_22">('[148]Capa Resumo'!$A:$F,'[148]Capa Resumo'!#REF!)</definedName>
    <definedName name="Excel_BuiltIn_Print_Titles_3">"$#REF!.$A$5:$IV$10"</definedName>
    <definedName name="Excel_BuiltIn_Print_Titles_3_1" localSheetId="5">#REF!</definedName>
    <definedName name="Excel_BuiltIn_Print_Titles_3_1">#REF!</definedName>
    <definedName name="Excel_BuiltIn_Print_Titles_30" localSheetId="5">('[148]Capa Documentação'!$A:$F,'[148]Capa Documentação'!#REF!)</definedName>
    <definedName name="Excel_BuiltIn_Print_Titles_30" localSheetId="3">('[148]Capa Documentação'!$A:$F,'[148]Capa Documentação'!#REF!)</definedName>
    <definedName name="Excel_BuiltIn_Print_Titles_30">('[148]Capa Documentação'!$A:$F,'[148]Capa Documentação'!#REF!)</definedName>
    <definedName name="Excel_BuiltIn_Print_Titles_31" localSheetId="5">('[148]Capa Anexo I'!$A:$F,'[148]Capa Anexo I'!#REF!)</definedName>
    <definedName name="Excel_BuiltIn_Print_Titles_31" localSheetId="3">('[148]Capa Anexo I'!$A:$F,'[148]Capa Anexo I'!#REF!)</definedName>
    <definedName name="Excel_BuiltIn_Print_Titles_31">('[148]Capa Anexo I'!$A:$F,'[148]Capa Anexo I'!#REF!)</definedName>
    <definedName name="Excel_BuiltIn_Print_Titles_32" localSheetId="5">('[149]Capa Documentação'!$A:$F,'[149]Capa Documentação'!#REF!)</definedName>
    <definedName name="Excel_BuiltIn_Print_Titles_32" localSheetId="3">('[149]Capa Documentação'!$A:$F,'[149]Capa Documentação'!#REF!)</definedName>
    <definedName name="Excel_BuiltIn_Print_Titles_32">('[149]Capa Documentação'!$A:$F,'[149]Capa Documentação'!#REF!)</definedName>
    <definedName name="Excel_BuiltIn_Print_Titles_33" localSheetId="5">('[148]Capa Anexo II'!$A:$F,'[148]Capa Anexo II'!#REF!)</definedName>
    <definedName name="Excel_BuiltIn_Print_Titles_33" localSheetId="3">('[148]Capa Anexo II'!$A:$F,'[148]Capa Anexo II'!#REF!)</definedName>
    <definedName name="Excel_BuiltIn_Print_Titles_33">('[148]Capa Anexo II'!$A:$F,'[148]Capa Anexo II'!#REF!)</definedName>
    <definedName name="Excel_BuiltIn_Print_Titles_34" localSheetId="5">('[148]Capa Anexo III'!$A:$F,'[148]Capa Anexo III'!#REF!)</definedName>
    <definedName name="Excel_BuiltIn_Print_Titles_34" localSheetId="3">('[148]Capa Anexo III'!$A:$F,'[148]Capa Anexo III'!#REF!)</definedName>
    <definedName name="Excel_BuiltIn_Print_Titles_34">('[148]Capa Anexo III'!$A:$F,'[148]Capa Anexo III'!#REF!)</definedName>
    <definedName name="Excel_BuiltIn_Print_Titles_35" localSheetId="5">('[148]Capa Anexo IV'!$A:$F,'[148]Capa Anexo IV'!#REF!)</definedName>
    <definedName name="Excel_BuiltIn_Print_Titles_35" localSheetId="3">('[148]Capa Anexo IV'!$A:$F,'[148]Capa Anexo IV'!#REF!)</definedName>
    <definedName name="Excel_BuiltIn_Print_Titles_35">('[148]Capa Anexo IV'!$A:$F,'[148]Capa Anexo IV'!#REF!)</definedName>
    <definedName name="Excel_BuiltIn_Print_Titles_36" localSheetId="5">('[149]Capa Anexo III'!$A:$F,'[149]Capa Anexo III'!#REF!)</definedName>
    <definedName name="Excel_BuiltIn_Print_Titles_36" localSheetId="3">('[149]Capa Anexo III'!$A:$F,'[149]Capa Anexo III'!#REF!)</definedName>
    <definedName name="Excel_BuiltIn_Print_Titles_36">('[149]Capa Anexo III'!$A:$F,'[149]Capa Anexo III'!#REF!)</definedName>
    <definedName name="Excel_BuiltIn_Print_Titles_37" localSheetId="5">('[149]Capa Anexo IV'!$A:$F,'[149]Capa Anexo IV'!#REF!)</definedName>
    <definedName name="Excel_BuiltIn_Print_Titles_37" localSheetId="3">('[149]Capa Anexo IV'!$A:$F,'[149]Capa Anexo IV'!#REF!)</definedName>
    <definedName name="Excel_BuiltIn_Print_Titles_37">('[149]Capa Anexo IV'!$A:$F,'[149]Capa Anexo IV'!#REF!)</definedName>
    <definedName name="Excel_BuiltIn_Print_Titles_4">"$#REF!.$A$4:$IU$13"</definedName>
    <definedName name="Excel_BuiltIn_Print_Titles_5" localSheetId="5">#REF!</definedName>
    <definedName name="Excel_BuiltIn_Print_Titles_5">#REF!</definedName>
    <definedName name="Excel_BuiltIn_Print_Titles_5_1">([150]CRONFISFIN_!$A$1:$D$65536,[150]CRONFISFIN_!$A$1:$IV$5)</definedName>
    <definedName name="Excel_BuiltIn_Print_Titles_6" localSheetId="5">#REF!</definedName>
    <definedName name="Excel_BuiltIn_Print_Titles_6">#REF!</definedName>
    <definedName name="Excel_BuiltIn_Print_Titles_6_1" localSheetId="5">#REF!</definedName>
    <definedName name="Excel_BuiltIn_Print_Titles_6_1">#REF!</definedName>
    <definedName name="Excel_BuiltIn_Print_Titles_6_1_1" localSheetId="5">#REF!</definedName>
    <definedName name="Excel_BuiltIn_Print_Titles_6_1_1">#REF!</definedName>
    <definedName name="Excel_BuiltIn_Print_Titles_6_1_1_1_1">#REF!</definedName>
    <definedName name="Excel_BuiltIn_Print_Titles_64">#REF!</definedName>
    <definedName name="Excel_BuiltIn_Print_Titles_7">#REF!</definedName>
    <definedName name="Excel_BuiltIn_Print_Titles_7_1">#REF!</definedName>
    <definedName name="Excel_BuiltIn_Print_Titles_7_3">"$#REF!.$A$1:$IV$16"</definedName>
    <definedName name="Excel_BuiltIn_Print_Titles_7_4">"$#REF!.$A$1:$IV$16"</definedName>
    <definedName name="Excel_BuiltIn_Print_Titles_8">"$#REF!.$A$1:$IV$11"</definedName>
    <definedName name="Excel_BuiltIn_Print_Titles_8_1" localSheetId="5">#REF!</definedName>
    <definedName name="Excel_BuiltIn_Print_Titles_8_1">#REF!</definedName>
    <definedName name="Excel_BuiltIn_Print_Titles_9">"$#REF!.$A$1:$IV$7"</definedName>
    <definedName name="Excel_BuiltIn_Print_Titles_9_1" localSheetId="5">#REF!</definedName>
    <definedName name="Excel_BuiltIn_Print_Titles_9_1">#REF!</definedName>
    <definedName name="EXER" localSheetId="5">#REF!</definedName>
    <definedName name="EXER">#REF!</definedName>
    <definedName name="EXPU" localSheetId="5">#REF!</definedName>
    <definedName name="EXPU" localSheetId="3">#REF!</definedName>
    <definedName name="EXPU">#REF!</definedName>
    <definedName name="EXT" localSheetId="5">#REF!</definedName>
    <definedName name="EXT" localSheetId="3">#REF!</definedName>
    <definedName name="EXT">#REF!</definedName>
    <definedName name="EXT.TOTAL">#REF!</definedName>
    <definedName name="EXT_10">[89]ORÇAMENTO!$C$5</definedName>
    <definedName name="EXT_10_13">[89]ORÇAMENTO!$C$5</definedName>
    <definedName name="EXT_10_39">[89]ORÇAMENTO!$C$5</definedName>
    <definedName name="EXT_10_6">[89]ORÇAMENTO!$C$5</definedName>
    <definedName name="EXT_11">[89]ORÇAMENTO!$C$5</definedName>
    <definedName name="EXT_11_13">[89]ORÇAMENTO!$C$5</definedName>
    <definedName name="EXT_11_39">[89]ORÇAMENTO!$C$5</definedName>
    <definedName name="EXT_11_6">[89]ORÇAMENTO!$C$5</definedName>
    <definedName name="EXT_12">[89]ORÇAMENTO!$C$5</definedName>
    <definedName name="EXT_12_13">[89]ORÇAMENTO!$C$5</definedName>
    <definedName name="EXT_12_39">[89]ORÇAMENTO!$C$5</definedName>
    <definedName name="EXT_12_6">[89]ORÇAMENTO!$C$5</definedName>
    <definedName name="EXT_13">[89]ORÇAMENTO!$C$5</definedName>
    <definedName name="EXT_13_13">[89]ORÇAMENTO!$C$5</definedName>
    <definedName name="EXT_13_39">[89]ORÇAMENTO!$C$5</definedName>
    <definedName name="EXT_13_6">[89]ORÇAMENTO!$C$5</definedName>
    <definedName name="EXT_14">[89]ORÇAMENTO!$C$5</definedName>
    <definedName name="EXT_14_13">[89]ORÇAMENTO!$C$5</definedName>
    <definedName name="EXT_14_39">[89]ORÇAMENTO!$C$5</definedName>
    <definedName name="EXT_14_6">[89]ORÇAMENTO!$C$5</definedName>
    <definedName name="EXT_15">[89]ORÇAMENTO!$C$5</definedName>
    <definedName name="EXT_15_13">[89]ORÇAMENTO!$C$5</definedName>
    <definedName name="EXT_15_39">[89]ORÇAMENTO!$C$5</definedName>
    <definedName name="EXT_15_6">[89]ORÇAMENTO!$C$5</definedName>
    <definedName name="EXT_16">[89]ORÇAMENTO!$C$5</definedName>
    <definedName name="EXT_16_13">[89]ORÇAMENTO!$C$5</definedName>
    <definedName name="EXT_16_39">[89]ORÇAMENTO!$C$5</definedName>
    <definedName name="EXT_16_6">[89]ORÇAMENTO!$C$5</definedName>
    <definedName name="EXT_17">[89]ORÇAMENTO!$C$5</definedName>
    <definedName name="EXT_17_13">[89]ORÇAMENTO!$C$5</definedName>
    <definedName name="EXT_17_39">[89]ORÇAMENTO!$C$5</definedName>
    <definedName name="EXT_17_6">[89]ORÇAMENTO!$C$5</definedName>
    <definedName name="EXT_18">[89]ORÇAMENTO!$C$5</definedName>
    <definedName name="EXT_18_13">[89]ORÇAMENTO!$C$5</definedName>
    <definedName name="EXT_18_39">[89]ORÇAMENTO!$C$5</definedName>
    <definedName name="EXT_18_6">[89]ORÇAMENTO!$C$5</definedName>
    <definedName name="EXT_19">[89]ORÇAMENTO!$C$5</definedName>
    <definedName name="EXT_19_13">[89]ORÇAMENTO!$C$5</definedName>
    <definedName name="EXT_19_39">[89]ORÇAMENTO!$C$5</definedName>
    <definedName name="EXT_19_6">[89]ORÇAMENTO!$C$5</definedName>
    <definedName name="EXT_2">[89]ORÇAMENTO!$C$5</definedName>
    <definedName name="EXT_2_13">[89]ORÇAMENTO!$C$5</definedName>
    <definedName name="EXT_2_39">[89]ORÇAMENTO!$C$5</definedName>
    <definedName name="EXT_2_6">[89]ORÇAMENTO!$C$5</definedName>
    <definedName name="EXT_20">[89]ORÇAMENTO!$C$5</definedName>
    <definedName name="EXT_20_13">[89]ORÇAMENTO!$C$5</definedName>
    <definedName name="EXT_20_39">[89]ORÇAMENTO!$C$5</definedName>
    <definedName name="EXT_20_6">[89]ORÇAMENTO!$C$5</definedName>
    <definedName name="EXT_21">[89]ORÇAMENTO!$C$5</definedName>
    <definedName name="EXT_21_13">[89]ORÇAMENTO!$C$5</definedName>
    <definedName name="EXT_21_39">[89]ORÇAMENTO!$C$5</definedName>
    <definedName name="EXT_21_6">[89]ORÇAMENTO!$C$5</definedName>
    <definedName name="EXT_22">[89]ORÇAMENTO!$C$5</definedName>
    <definedName name="EXT_22_13">[89]ORÇAMENTO!$C$5</definedName>
    <definedName name="EXT_22_39">[89]ORÇAMENTO!$C$5</definedName>
    <definedName name="EXT_22_6">[89]ORÇAMENTO!$C$5</definedName>
    <definedName name="EXT_23">[89]ORÇAMENTO!$C$5</definedName>
    <definedName name="EXT_23_13">[89]ORÇAMENTO!$C$5</definedName>
    <definedName name="EXT_23_39">[89]ORÇAMENTO!$C$5</definedName>
    <definedName name="EXT_23_6">[89]ORÇAMENTO!$C$5</definedName>
    <definedName name="EXT_24">[89]ORÇAMENTO!$C$5</definedName>
    <definedName name="EXT_24_13">[89]ORÇAMENTO!$C$5</definedName>
    <definedName name="EXT_24_39">[89]ORÇAMENTO!$C$5</definedName>
    <definedName name="EXT_24_6">[89]ORÇAMENTO!$C$5</definedName>
    <definedName name="EXT_25">[89]ORÇAMENTO!$C$5</definedName>
    <definedName name="EXT_25_13">[89]ORÇAMENTO!$C$5</definedName>
    <definedName name="EXT_25_39">[89]ORÇAMENTO!$C$5</definedName>
    <definedName name="EXT_25_6">[89]ORÇAMENTO!$C$5</definedName>
    <definedName name="EXT_26">[89]ORÇAMENTO!$C$5</definedName>
    <definedName name="EXT_26_13">[89]ORÇAMENTO!$C$5</definedName>
    <definedName name="EXT_26_39">[89]ORÇAMENTO!$C$5</definedName>
    <definedName name="EXT_26_6">[89]ORÇAMENTO!$C$5</definedName>
    <definedName name="EXT_27">[89]ORÇAMENTO!$C$5</definedName>
    <definedName name="EXT_27_13">[89]ORÇAMENTO!$C$5</definedName>
    <definedName name="EXT_27_39">[89]ORÇAMENTO!$C$5</definedName>
    <definedName name="EXT_27_6">[89]ORÇAMENTO!$C$5</definedName>
    <definedName name="EXT_28">[89]ORÇAMENTO!$C$5</definedName>
    <definedName name="EXT_28_13">[89]ORÇAMENTO!$C$5</definedName>
    <definedName name="EXT_28_39">[89]ORÇAMENTO!$C$5</definedName>
    <definedName name="EXT_28_6">[89]ORÇAMENTO!$C$5</definedName>
    <definedName name="EXT_29">[89]ORÇAMENTO!$C$5</definedName>
    <definedName name="EXT_29_13">[89]ORÇAMENTO!$C$5</definedName>
    <definedName name="EXT_29_39">[89]ORÇAMENTO!$C$5</definedName>
    <definedName name="EXT_29_6">[89]ORÇAMENTO!$C$5</definedName>
    <definedName name="EXT_30">[89]ORÇAMENTO!$C$5</definedName>
    <definedName name="EXT_30_13">[89]ORÇAMENTO!$C$5</definedName>
    <definedName name="EXT_30_39">[89]ORÇAMENTO!$C$5</definedName>
    <definedName name="EXT_30_6">[89]ORÇAMENTO!$C$5</definedName>
    <definedName name="EXT_31">[89]ORÇAMENTO!$C$5</definedName>
    <definedName name="EXT_32">[89]ORÇAMENTO!$C$5</definedName>
    <definedName name="EXT_32_13">[89]ORÇAMENTO!$C$5</definedName>
    <definedName name="EXT_32_39">[89]ORÇAMENTO!$C$5</definedName>
    <definedName name="EXT_32_6">[89]ORÇAMENTO!$C$5</definedName>
    <definedName name="EXT_33">[89]ORÇAMENTO!$C$5</definedName>
    <definedName name="EXT_33_13">[89]ORÇAMENTO!$C$5</definedName>
    <definedName name="EXT_33_39">[89]ORÇAMENTO!$C$5</definedName>
    <definedName name="EXT_33_6">[89]ORÇAMENTO!$C$5</definedName>
    <definedName name="EXT_34">[89]ORÇAMENTO!$C$5</definedName>
    <definedName name="EXT_34_13">[89]ORÇAMENTO!$C$5</definedName>
    <definedName name="EXT_34_39">[89]ORÇAMENTO!$C$5</definedName>
    <definedName name="EXT_34_6">[89]ORÇAMENTO!$C$5</definedName>
    <definedName name="EXT_36">[89]ORÇAMENTO!$C$5</definedName>
    <definedName name="EXT_40">[89]ORÇAMENTO!$C$5</definedName>
    <definedName name="EXT_40_13">[89]ORÇAMENTO!$C$5</definedName>
    <definedName name="EXT_40_39">[89]ORÇAMENTO!$C$5</definedName>
    <definedName name="EXT_40_6">[89]ORÇAMENTO!$C$5</definedName>
    <definedName name="EXT_41">[89]ORÇAMENTO!$C$5</definedName>
    <definedName name="EXT_41_13">[89]ORÇAMENTO!$C$5</definedName>
    <definedName name="EXT_41_39">[89]ORÇAMENTO!$C$5</definedName>
    <definedName name="EXT_41_6">[89]ORÇAMENTO!$C$5</definedName>
    <definedName name="EXT_43">[89]ORÇAMENTO!$C$5</definedName>
    <definedName name="EXT_43_13">[89]ORÇAMENTO!$C$5</definedName>
    <definedName name="EXT_43_39">[89]ORÇAMENTO!$C$5</definedName>
    <definedName name="EXT_43_6">[89]ORÇAMENTO!$C$5</definedName>
    <definedName name="EXT_44">[89]ORÇAMENTO!$C$5</definedName>
    <definedName name="EXT_44_13">[89]ORÇAMENTO!$C$5</definedName>
    <definedName name="EXT_44_39">[89]ORÇAMENTO!$C$5</definedName>
    <definedName name="EXT_44_6">[89]ORÇAMENTO!$C$5</definedName>
    <definedName name="EXT_45">[89]ORÇAMENTO!$C$5</definedName>
    <definedName name="EXT_45_13">[89]ORÇAMENTO!$C$5</definedName>
    <definedName name="EXT_45_39">[89]ORÇAMENTO!$C$5</definedName>
    <definedName name="EXT_45_6">[89]ORÇAMENTO!$C$5</definedName>
    <definedName name="EXT_46">[89]ORÇAMENTO!$C$5</definedName>
    <definedName name="EXT_46_13">[89]ORÇAMENTO!$C$5</definedName>
    <definedName name="EXT_46_39">[89]ORÇAMENTO!$C$5</definedName>
    <definedName name="EXT_46_6">[89]ORÇAMENTO!$C$5</definedName>
    <definedName name="EXT_47">[89]ORÇAMENTO!$C$5</definedName>
    <definedName name="EXT_47_13">[89]ORÇAMENTO!$C$5</definedName>
    <definedName name="EXT_47_39">[89]ORÇAMENTO!$C$5</definedName>
    <definedName name="EXT_47_6">[89]ORÇAMENTO!$C$5</definedName>
    <definedName name="EXT_48">[89]ORÇAMENTO!$C$5</definedName>
    <definedName name="EXT_48_13">[89]ORÇAMENTO!$C$5</definedName>
    <definedName name="EXT_48_39">[89]ORÇAMENTO!$C$5</definedName>
    <definedName name="EXT_48_6">[89]ORÇAMENTO!$C$5</definedName>
    <definedName name="EXT_49">[89]ORÇAMENTO!$C$5</definedName>
    <definedName name="EXT_49_13">[89]ORÇAMENTO!$C$5</definedName>
    <definedName name="EXT_49_39">[89]ORÇAMENTO!$C$5</definedName>
    <definedName name="EXT_49_6">[89]ORÇAMENTO!$C$5</definedName>
    <definedName name="EXT_50">[89]ORÇAMENTO!$C$5</definedName>
    <definedName name="EXT_50_13">[89]ORÇAMENTO!$C$5</definedName>
    <definedName name="EXT_50_39">[89]ORÇAMENTO!$C$5</definedName>
    <definedName name="EXT_50_6">[89]ORÇAMENTO!$C$5</definedName>
    <definedName name="EXT_51">[89]ORÇAMENTO!$C$5</definedName>
    <definedName name="EXT_51_13">[89]ORÇAMENTO!$C$5</definedName>
    <definedName name="EXT_51_39">[89]ORÇAMENTO!$C$5</definedName>
    <definedName name="EXT_51_6">[89]ORÇAMENTO!$C$5</definedName>
    <definedName name="EXT_52">[89]ORÇAMENTO!$C$5</definedName>
    <definedName name="EXT_52_13">[89]ORÇAMENTO!$C$5</definedName>
    <definedName name="EXT_52_39">[89]ORÇAMENTO!$C$5</definedName>
    <definedName name="EXT_52_6">[89]ORÇAMENTO!$C$5</definedName>
    <definedName name="EXT_6">[89]ORÇAMENTO!$C$5</definedName>
    <definedName name="EXT_6_13">[89]ORÇAMENTO!$C$5</definedName>
    <definedName name="EXT_6_39">[89]ORÇAMENTO!$C$5</definedName>
    <definedName name="EXT_6_6">[89]ORÇAMENTO!$C$5</definedName>
    <definedName name="EXT_7">[89]ORÇAMENTO!$C$5</definedName>
    <definedName name="EXT_7_13">[89]ORÇAMENTO!$C$5</definedName>
    <definedName name="EXT_7_39">[89]ORÇAMENTO!$C$5</definedName>
    <definedName name="EXT_7_6">[89]ORÇAMENTO!$C$5</definedName>
    <definedName name="EXT_8">[89]ORÇAMENTO!$C$5</definedName>
    <definedName name="EXT_8_13">[89]ORÇAMENTO!$C$5</definedName>
    <definedName name="EXT_8_39">[89]ORÇAMENTO!$C$5</definedName>
    <definedName name="EXT_8_6">[89]ORÇAMENTO!$C$5</definedName>
    <definedName name="EXT_9">[89]ORÇAMENTO!$C$5</definedName>
    <definedName name="EXT_9_13">[89]ORÇAMENTO!$C$5</definedName>
    <definedName name="EXT_9_39">[89]ORÇAMENTO!$C$5</definedName>
    <definedName name="EXT_9_6">[89]ORÇAMENTO!$C$5</definedName>
    <definedName name="EXT_SEG">[85]SETUP!$C$23</definedName>
    <definedName name="EXTA" localSheetId="5">#REF!</definedName>
    <definedName name="EXTA">#REF!</definedName>
    <definedName name="extensao" localSheetId="5">#REF!</definedName>
    <definedName name="extensao">#REF!</definedName>
    <definedName name="EXTENSÃO">[88]Croqui!$A$7</definedName>
    <definedName name="EXTENSÃO1" localSheetId="5">#REF!</definedName>
    <definedName name="EXTENSÃO1">#REF!</definedName>
    <definedName name="Extenso">[82]!Extenso</definedName>
    <definedName name="Extenso_1" localSheetId="5">BDI!Extenso_1</definedName>
    <definedName name="Extenso_1" localSheetId="3">Cronograma!Extenso_1</definedName>
    <definedName name="Extenso_1">[0]!Extenso_1</definedName>
    <definedName name="Extenso_10" localSheetId="5">BDI!Extenso_10</definedName>
    <definedName name="Extenso_10" localSheetId="3">Cronograma!Extenso_10</definedName>
    <definedName name="Extenso_10">[0]!Extenso_10</definedName>
    <definedName name="Extenso_12" localSheetId="5">BDI!Extenso_12</definedName>
    <definedName name="Extenso_12" localSheetId="3">Cronograma!Extenso_12</definedName>
    <definedName name="Extenso_12">[0]!Extenso_12</definedName>
    <definedName name="Extenso_13" localSheetId="5">BDI!Extenso_13</definedName>
    <definedName name="Extenso_13" localSheetId="3">Cronograma!Extenso_13</definedName>
    <definedName name="Extenso_13">[0]!Extenso_13</definedName>
    <definedName name="Extenso_14" localSheetId="5">BDI!Extenso_14</definedName>
    <definedName name="Extenso_14" localSheetId="3">Cronograma!Extenso_14</definedName>
    <definedName name="Extenso_14">[0]!Extenso_14</definedName>
    <definedName name="Extenso_2" localSheetId="5">BDI!Extenso_2</definedName>
    <definedName name="Extenso_2" localSheetId="3">Cronograma!Extenso_2</definedName>
    <definedName name="Extenso_2">[0]!Extenso_2</definedName>
    <definedName name="Extenso_22" localSheetId="5">BDI!Extenso_22</definedName>
    <definedName name="Extenso_22" localSheetId="3">Cronograma!Extenso_22</definedName>
    <definedName name="Extenso_22">[0]!Extenso_22</definedName>
    <definedName name="Extenso_25" localSheetId="5">BDI!Extenso_25</definedName>
    <definedName name="Extenso_25" localSheetId="3">Cronograma!Extenso_25</definedName>
    <definedName name="Extenso_25">[0]!Extenso_25</definedName>
    <definedName name="Extenso_26" localSheetId="5">BDI!Extenso_26</definedName>
    <definedName name="Extenso_26" localSheetId="3">Cronograma!Extenso_26</definedName>
    <definedName name="Extenso_26">[0]!Extenso_26</definedName>
    <definedName name="Extenso_27" localSheetId="5">BDI!Extenso_27</definedName>
    <definedName name="Extenso_27" localSheetId="3">Cronograma!Extenso_27</definedName>
    <definedName name="Extenso_27">[0]!Extenso_27</definedName>
    <definedName name="Extenso_28" localSheetId="5">BDI!Extenso_28</definedName>
    <definedName name="Extenso_28" localSheetId="3">Cronograma!Extenso_28</definedName>
    <definedName name="Extenso_28">[0]!Extenso_28</definedName>
    <definedName name="Extenso_29" localSheetId="5">BDI!Extenso_29</definedName>
    <definedName name="Extenso_29" localSheetId="3">Cronograma!Extenso_29</definedName>
    <definedName name="Extenso_29">[0]!Extenso_29</definedName>
    <definedName name="Extenso_3" localSheetId="5">BDI!Extenso_3</definedName>
    <definedName name="Extenso_3" localSheetId="3">Cronograma!Extenso_3</definedName>
    <definedName name="Extenso_3">[0]!Extenso_3</definedName>
    <definedName name="Extenso_30" localSheetId="5">BDI!Extenso_30</definedName>
    <definedName name="Extenso_30" localSheetId="3">Cronograma!Extenso_30</definedName>
    <definedName name="Extenso_30">[0]!Extenso_30</definedName>
    <definedName name="Extenso_31" localSheetId="5">BDI!Extenso_31</definedName>
    <definedName name="Extenso_31" localSheetId="3">Cronograma!Extenso_31</definedName>
    <definedName name="Extenso_31">[0]!Extenso_31</definedName>
    <definedName name="Extenso_32" localSheetId="5">BDI!Extenso_32</definedName>
    <definedName name="Extenso_32" localSheetId="3">Cronograma!Extenso_32</definedName>
    <definedName name="Extenso_32">[0]!Extenso_32</definedName>
    <definedName name="Extenso_33" localSheetId="5">BDI!Extenso_33</definedName>
    <definedName name="Extenso_33" localSheetId="3">Cronograma!Extenso_33</definedName>
    <definedName name="Extenso_33">[0]!Extenso_33</definedName>
    <definedName name="Extenso_34" localSheetId="5">BDI!Extenso_34</definedName>
    <definedName name="Extenso_34" localSheetId="3">Cronograma!Extenso_34</definedName>
    <definedName name="Extenso_34">[0]!Extenso_34</definedName>
    <definedName name="Extenso_35" localSheetId="5">BDI!Extenso_35</definedName>
    <definedName name="Extenso_35" localSheetId="3">Cronograma!Extenso_35</definedName>
    <definedName name="Extenso_35">[0]!Extenso_35</definedName>
    <definedName name="Extenso_36" localSheetId="5">BDI!Extenso_36</definedName>
    <definedName name="Extenso_36" localSheetId="3">Cronograma!Extenso_36</definedName>
    <definedName name="Extenso_36">[0]!Extenso_36</definedName>
    <definedName name="Extenso_37" localSheetId="5">BDI!Extenso_37</definedName>
    <definedName name="Extenso_37" localSheetId="3">Cronograma!Extenso_37</definedName>
    <definedName name="Extenso_37">[0]!Extenso_37</definedName>
    <definedName name="Extenso_38" localSheetId="5">BDI!Extenso_38</definedName>
    <definedName name="Extenso_38" localSheetId="3">Cronograma!Extenso_38</definedName>
    <definedName name="Extenso_38">[0]!Extenso_38</definedName>
    <definedName name="Extenso_4" localSheetId="5">BDI!Extenso_4</definedName>
    <definedName name="Extenso_4" localSheetId="3">Cronograma!Extenso_4</definedName>
    <definedName name="Extenso_4">[0]!Extenso_4</definedName>
    <definedName name="Extenso_5" localSheetId="5">BDI!Extenso_5</definedName>
    <definedName name="Extenso_5" localSheetId="3">Cronograma!Extenso_5</definedName>
    <definedName name="Extenso_5">[0]!Extenso_5</definedName>
    <definedName name="Extenso_6" localSheetId="5">BDI!Extenso_6</definedName>
    <definedName name="Extenso_6" localSheetId="3">Cronograma!Extenso_6</definedName>
    <definedName name="Extenso_6">[0]!Extenso_6</definedName>
    <definedName name="Extenso_7" localSheetId="5">BDI!Extenso_7</definedName>
    <definedName name="Extenso_7" localSheetId="3">Cronograma!Extenso_7</definedName>
    <definedName name="Extenso_7">[0]!Extenso_7</definedName>
    <definedName name="Extenso_8" localSheetId="5">BDI!Extenso_8</definedName>
    <definedName name="Extenso_8" localSheetId="3">Cronograma!Extenso_8</definedName>
    <definedName name="Extenso_8">[0]!Extenso_8</definedName>
    <definedName name="Extenso_9" localSheetId="5">BDI!Extenso_9</definedName>
    <definedName name="Extenso_9" localSheetId="3">Cronograma!Extenso_9</definedName>
    <definedName name="Extenso_9">[0]!Extenso_9</definedName>
    <definedName name="ExtFaixa" localSheetId="5">#REF!</definedName>
    <definedName name="ExtFaixa">#REF!</definedName>
    <definedName name="ExtFaixa2" localSheetId="5">'[12]P A T O 99 B'!#REF!</definedName>
    <definedName name="ExtFaixa2">'[12]P A T O 99 B'!#REF!</definedName>
    <definedName name="EXTRA_CONTRATUAL" localSheetId="5">#REF!</definedName>
    <definedName name="EXTRA_CONTRATUAL">#REF!</definedName>
    <definedName name="EXTRA_CONTRATUAL_10" localSheetId="5">#REF!</definedName>
    <definedName name="EXTRA_CONTRATUAL_10">#REF!</definedName>
    <definedName name="EXTRA_CONTRATUAL_10_19" localSheetId="5">#REF!</definedName>
    <definedName name="EXTRA_CONTRATUAL_10_19">#REF!</definedName>
    <definedName name="EXTRA_CONTRATUAL_17">#REF!</definedName>
    <definedName name="EXTRA_CONTRATUAL_17_19">#REF!</definedName>
    <definedName name="EXTRA_CONTRATUAL_19">#REF!</definedName>
    <definedName name="EXTRA_CONTRATUAL_6">#REF!</definedName>
    <definedName name="EXTRA_CONTRATUAL_6_19">#REF!</definedName>
    <definedName name="EXTRA_CONTRATUAL_7">#REF!</definedName>
    <definedName name="EXTRA_CONTRATUAL_7_19">#REF!</definedName>
    <definedName name="EXTRA_CONTRATUAL_8">#REF!</definedName>
    <definedName name="EXTRA_CONTRATUAL_8_19">#REF!</definedName>
    <definedName name="EXTRA_CONTRATUAL_9">#REF!</definedName>
    <definedName name="EXTRA_CONTRATUAL_9_19">#REF!</definedName>
    <definedName name="EXU" localSheetId="5">'[42]PRO-08'!#REF!</definedName>
    <definedName name="EXU">'[42]PRO-08'!#REF!</definedName>
    <definedName name="F_2.04" localSheetId="5">#REF!</definedName>
    <definedName name="F_2.04">#REF!</definedName>
    <definedName name="F_2.05" localSheetId="5">#REF!</definedName>
    <definedName name="F_2.05">#REF!</definedName>
    <definedName name="F_2.06" localSheetId="5">#REF!</definedName>
    <definedName name="F_2.06">#REF!</definedName>
    <definedName name="f_2.07">#REF!</definedName>
    <definedName name="F_2.08">#REF!</definedName>
    <definedName name="F_2.09">#REF!</definedName>
    <definedName name="F_2.10">#REF!</definedName>
    <definedName name="F_2.11">#REF!</definedName>
    <definedName name="F_2.12">#REF!</definedName>
    <definedName name="F_2.13">#REF!</definedName>
    <definedName name="F_2.14">#REF!</definedName>
    <definedName name="FAB">"Figura 3"</definedName>
    <definedName name="Fae_08_1">"'file:///Eng_aroldo/Meus documentos/Documents and Settings/Flávio R. Carmona/My Documents/3 - Sanches Tripoloni/3 - Diamantino/4 - BR-364/2 - CREMA/Medição/06a.MP/MP06.xls'#$Medição.$#REF!$#REF!"</definedName>
    <definedName name="Fae_08_3">"'file:///Eng_aroldo/Meus documentos/Documents and Settings/Flávio R. Carmona/My Documents/3 - Sanches Tripoloni/3 - Diamantino/4 - BR-364/2 - CREMA/Medição/06a.MP/MP06.xls'#$Medição.$#REF!$#REF!"</definedName>
    <definedName name="Fae_08_6">"'file:///Eng_aroldo/Meus documentos/Documents and Settings/Flávio R. Carmona/My Documents/3 - Sanches Tripoloni/3 - Diamantino/4 - BR-364/2 - CREMA/Medição/06a.MP/MP06.xls'#$Medição.$#REF!$#REF!"</definedName>
    <definedName name="faixa">'[11]RESUMO-DVOP'!$N$123</definedName>
    <definedName name="faixa2">'[11]RESUMO-DVOP'!$N$185</definedName>
    <definedName name="Fase_02_1">"'file:///Eng_aroldo/Meus documentos/Documents and Settings/Flávio R. Carmona/My Documents/3 - Sanches Tripoloni/3 - Diamantino/4 - BR-364/2 - CREMA/Medição/06a.MP/MP06.xls'#$Medição.$#REF!$#REF!"</definedName>
    <definedName name="Fase_02_3">"'file:///Eng_aroldo/Meus documentos/Documents and Settings/Flávio R. Carmona/My Documents/3 - Sanches Tripoloni/3 - Diamantino/4 - BR-364/2 - CREMA/Medição/06a.MP/MP06.xls'#$Medição.$#REF!$#REF!"</definedName>
    <definedName name="Fase_02_6">"'file:///Eng_aroldo/Meus documentos/Documents and Settings/Flávio R. Carmona/My Documents/3 - Sanches Tripoloni/3 - Diamantino/4 - BR-364/2 - CREMA/Medição/06a.MP/MP06.xls'#$Medição.$#REF!$#REF!"</definedName>
    <definedName name="Fase_03_1">"'file:///Eng_aroldo/Meus documentos/Documents and Settings/Flávio R. Carmona/My Documents/3 - Sanches Tripoloni/3 - Diamantino/4 - BR-364/2 - CREMA/Medição/06a.MP/MP06.xls'#$Medição.$#REF!$#REF!"</definedName>
    <definedName name="Fase_03_3">"'file:///Eng_aroldo/Meus documentos/Documents and Settings/Flávio R. Carmona/My Documents/3 - Sanches Tripoloni/3 - Diamantino/4 - BR-364/2 - CREMA/Medição/06a.MP/MP06.xls'#$Medição.$#REF!$#REF!"</definedName>
    <definedName name="Fase_03_6">"'file:///Eng_aroldo/Meus documentos/Documents and Settings/Flávio R. Carmona/My Documents/3 - Sanches Tripoloni/3 - Diamantino/4 - BR-364/2 - CREMA/Medição/06a.MP/MP06.xls'#$Medição.$#REF!$#REF!"</definedName>
    <definedName name="Fase_04_1">"'file:///Eng_aroldo/Meus documentos/Documents and Settings/Flávio R. Carmona/My Documents/3 - Sanches Tripoloni/3 - Diamantino/4 - BR-364/2 - CREMA/Medição/06a.MP/MP06.xls'#$Medição.$#REF!$#REF!"</definedName>
    <definedName name="Fase_04_3">"'file:///Eng_aroldo/Meus documentos/Documents and Settings/Flávio R. Carmona/My Documents/3 - Sanches Tripoloni/3 - Diamantino/4 - BR-364/2 - CREMA/Medição/06a.MP/MP06.xls'#$Medição.$#REF!$#REF!"</definedName>
    <definedName name="Fase_04_6">"'file:///Eng_aroldo/Meus documentos/Documents and Settings/Flávio R. Carmona/My Documents/3 - Sanches Tripoloni/3 - Diamantino/4 - BR-364/2 - CREMA/Medição/06a.MP/MP06.xls'#$Medição.$#REF!$#REF!"</definedName>
    <definedName name="Fase_05_1">"'file:///Eng_aroldo/Meus documentos/Documents and Settings/Flávio R. Carmona/My Documents/3 - Sanches Tripoloni/3 - Diamantino/4 - BR-364/2 - CREMA/Medição/06a.MP/MP06.xls'#$Medição.$#REF!$#REF!"</definedName>
    <definedName name="Fase_05_3">"'file:///Eng_aroldo/Meus documentos/Documents and Settings/Flávio R. Carmona/My Documents/3 - Sanches Tripoloni/3 - Diamantino/4 - BR-364/2 - CREMA/Medição/06a.MP/MP06.xls'#$Medição.$#REF!$#REF!"</definedName>
    <definedName name="Fase_05_6">"'file:///Eng_aroldo/Meus documentos/Documents and Settings/Flávio R. Carmona/My Documents/3 - Sanches Tripoloni/3 - Diamantino/4 - BR-364/2 - CREMA/Medição/06a.MP/MP06.xls'#$Medição.$#REF!$#REF!"</definedName>
    <definedName name="Fase_06_1">"'file:///Eng_aroldo/Meus documentos/Documents and Settings/Flávio R. Carmona/My Documents/3 - Sanches Tripoloni/3 - Diamantino/4 - BR-364/2 - CREMA/Medição/06a.MP/MP06.xls'#$Medição.$#REF!$#REF!"</definedName>
    <definedName name="Fase_06_3">"'file:///Eng_aroldo/Meus documentos/Documents and Settings/Flávio R. Carmona/My Documents/3 - Sanches Tripoloni/3 - Diamantino/4 - BR-364/2 - CREMA/Medição/06a.MP/MP06.xls'#$Medição.$#REF!$#REF!"</definedName>
    <definedName name="Fase_06_6">"'file:///Eng_aroldo/Meus documentos/Documents and Settings/Flávio R. Carmona/My Documents/3 - Sanches Tripoloni/3 - Diamantino/4 - BR-364/2 - CREMA/Medição/06a.MP/MP06.xls'#$Medição.$#REF!$#REF!"</definedName>
    <definedName name="Fase_07_1">"'file:///Eng_aroldo/Meus documentos/Documents and Settings/Flávio R. Carmona/My Documents/3 - Sanches Tripoloni/3 - Diamantino/4 - BR-364/2 - CREMA/Medição/06a.MP/MP06.xls'#$Medição.$#REF!$#REF!"</definedName>
    <definedName name="Fase_07_3">"'file:///Eng_aroldo/Meus documentos/Documents and Settings/Flávio R. Carmona/My Documents/3 - Sanches Tripoloni/3 - Diamantino/4 - BR-364/2 - CREMA/Medição/06a.MP/MP06.xls'#$Medição.$#REF!$#REF!"</definedName>
    <definedName name="Fase_07_6">"'file:///Eng_aroldo/Meus documentos/Documents and Settings/All Users/Documentos/BR 364 - Diamantino/Medições/Med 04/MP04.xls'#$Medição.$#REF!$#REF!"</definedName>
    <definedName name="Fase_08_1">"'file:///Eng_aroldo/Meus documentos/Documents and Settings/Flávio R. Carmona/My Documents/3 - Sanches Tripoloni/3 - Diamantino/4 - BR-364/2 - CREMA/Medição/06a.MP/MP06.xls'#$Medição.$#REF!$#REF!"</definedName>
    <definedName name="Fase_08_3">"'file:///Eng_aroldo/Meus documentos/Documents and Settings/Flávio R. Carmona/My Documents/3 - Sanches Tripoloni/3 - Diamantino/4 - BR-364/2 - CREMA/Medição/06a.MP/MP06.xls'#$Medição.$#REF!$#REF!"</definedName>
    <definedName name="Fase_08_6">"'file:///Eng_aroldo/Meus documentos/Documents and Settings/Flávio R. Carmona/My Documents/3 - Sanches Tripoloni/3 - Diamantino/4 - BR-364/2 - CREMA/Medição/06a.MP/MP06.xls'#$Medição.$#REF!$#REF!"</definedName>
    <definedName name="FAT" localSheetId="5">#REF!</definedName>
    <definedName name="FAT" localSheetId="3">#REF!</definedName>
    <definedName name="FAT">#REF!</definedName>
    <definedName name="FATELE" localSheetId="5">#REF!</definedName>
    <definedName name="FATELE">#REF!</definedName>
    <definedName name="FATMEC">#REF!</definedName>
    <definedName name="fator">#REF!</definedName>
    <definedName name="FATOR1">'[103]TPU-MARÇO_2002'!$L$2:$L$20</definedName>
    <definedName name="fator100" localSheetId="5">#REF!</definedName>
    <definedName name="fator100" localSheetId="3">#REF!</definedName>
    <definedName name="fator100">#REF!</definedName>
    <definedName name="FATOR2" localSheetId="5">#REF!</definedName>
    <definedName name="FATOR2" localSheetId="3">#REF!</definedName>
    <definedName name="FATOR2">#REF!</definedName>
    <definedName name="fator50" localSheetId="5">#REF!</definedName>
    <definedName name="fator50" localSheetId="3">#REF!</definedName>
    <definedName name="fator50">#REF!</definedName>
    <definedName name="fatorg">#REF!</definedName>
    <definedName name="FATTML">#REF!</definedName>
    <definedName name="FATURAS2002" localSheetId="5" hidden="1">{#N/A,#N/A,TRUE,"Serviços"}</definedName>
    <definedName name="FATURAS2002" localSheetId="3" hidden="1">{#N/A,#N/A,TRUE,"Serviços"}</definedName>
    <definedName name="FATURAS2002" hidden="1">{#N/A,#N/A,TRUE,"Serviços"}</definedName>
    <definedName name="fc1a">'[42]PRO-08'!#REF!</definedName>
    <definedName name="FC1U">'[42]PRO-08'!#REF!</definedName>
    <definedName name="FC2A">'[42]PRO-08'!#REF!</definedName>
    <definedName name="FC2U">'[42]PRO-08'!#REF!</definedName>
    <definedName name="FC3A">'[42]PRO-08'!#REF!</definedName>
    <definedName name="FC3U">'[42]PRO-08'!#REF!</definedName>
    <definedName name="FCT" localSheetId="5">#REF!</definedName>
    <definedName name="FCT" localSheetId="3">#REF!</definedName>
    <definedName name="FCT">#REF!</definedName>
    <definedName name="fdfng" localSheetId="5" hidden="1">{#N/A,#N/A,FALSE,"GERAL";#N/A,#N/A,FALSE,"012-96";#N/A,#N/A,FALSE,"018-96";#N/A,#N/A,FALSE,"027-96";#N/A,#N/A,FALSE,"059-96";#N/A,#N/A,FALSE,"076-96";#N/A,#N/A,FALSE,"019-97";#N/A,#N/A,FALSE,"021-97";#N/A,#N/A,FALSE,"022-97";#N/A,#N/A,FALSE,"028-97"}</definedName>
    <definedName name="fdfng" hidden="1">{#N/A,#N/A,FALSE,"GERAL";#N/A,#N/A,FALSE,"012-96";#N/A,#N/A,FALSE,"018-96";#N/A,#N/A,FALSE,"027-96";#N/A,#N/A,FALSE,"059-96";#N/A,#N/A,FALSE,"076-96";#N/A,#N/A,FALSE,"019-97";#N/A,#N/A,FALSE,"021-97";#N/A,#N/A,FALSE,"022-97";#N/A,#N/A,FALSE,"028-97"}</definedName>
    <definedName name="FE">'[151]RESUMO-DVOP'!$C$35</definedName>
    <definedName name="FE_10">'[152]RESUMO-DVOP'!$C$35</definedName>
    <definedName name="FE_5">'[153]RESUMO-DVOP'!$C$35</definedName>
    <definedName name="FE_6">'[152]RESUMO-DVOP'!$C$35</definedName>
    <definedName name="FE_9">'[153]RESUMO-DVOP'!$C$35</definedName>
    <definedName name="fer">'[153]RESUMO-DVOP'!$C$35</definedName>
    <definedName name="FEV00" localSheetId="5">#REF!</definedName>
    <definedName name="FEV00">#REF!</definedName>
    <definedName name="ffg" localSheetId="5" hidden="1">{#N/A,#N/A,FALSE,"MO (2)"}</definedName>
    <definedName name="ffg" hidden="1">{#N/A,#N/A,FALSE,"MO (2)"}</definedName>
    <definedName name="ffg_1" localSheetId="5" hidden="1">{#N/A,#N/A,FALSE,"MO (2)"}</definedName>
    <definedName name="ffg_1" hidden="1">{#N/A,#N/A,FALSE,"MO (2)"}</definedName>
    <definedName name="fgff" localSheetId="5" hidden="1">{#N/A,#N/A,FALSE,"MO (2)"}</definedName>
    <definedName name="fgff" localSheetId="3" hidden="1">{#N/A,#N/A,FALSE,"MO (2)"}</definedName>
    <definedName name="fgff" hidden="1">{#N/A,#N/A,FALSE,"MO (2)"}</definedName>
    <definedName name="fghji" localSheetId="5" hidden="1">{#N/A,#N/A,FALSE,"MO (2)"}</definedName>
    <definedName name="fghji" hidden="1">{#N/A,#N/A,FALSE,"MO (2)"}</definedName>
    <definedName name="fghji_1" localSheetId="5" hidden="1">{#N/A,#N/A,FALSE,"MO (2)"}</definedName>
    <definedName name="fghji_1" hidden="1">{#N/A,#N/A,FALSE,"MO (2)"}</definedName>
    <definedName name="FGV">"$#REF!.$A$1:$C$65536"</definedName>
    <definedName name="FGVC">"$#REF!.$A$1:$D$65536"</definedName>
    <definedName name="figura1">"Figura 1"</definedName>
    <definedName name="FILLER.USINA">[66]Diagrama!$E$52</definedName>
    <definedName name="FIM">'[141]Vínculo (2)'!$Y$12</definedName>
    <definedName name="FIM.TRECHO" localSheetId="5">#REF!</definedName>
    <definedName name="FIM.TRECHO">#REF!</definedName>
    <definedName name="FIM.TRECHO_P" localSheetId="5">#REF!</definedName>
    <definedName name="FIM.TRECHO_P">#REF!</definedName>
    <definedName name="fir" localSheetId="5">#REF!</definedName>
    <definedName name="fir">#REF!</definedName>
    <definedName name="FIRM">[137]Dados_Gerais!$C$4</definedName>
    <definedName name="FIRMA" localSheetId="5">#REF!</definedName>
    <definedName name="FIRMA">#REF!</definedName>
    <definedName name="FIRMA1" localSheetId="5">#REF!</definedName>
    <definedName name="FIRMA1">#REF!</definedName>
    <definedName name="FIRMA2" localSheetId="5">#REF!</definedName>
    <definedName name="FIRMA2">#REF!</definedName>
    <definedName name="FIRMA3" localSheetId="5">#REF!</definedName>
    <definedName name="FIRMA3">#REF!</definedName>
    <definedName name="fis">'[154]RESUMO-4ª MED'!$V$22</definedName>
    <definedName name="FISCAL_21">'[96]TAPA BUR MBUQ MAN'!$P$38</definedName>
    <definedName name="FISI">'[155]Resumo 1'!$F$79</definedName>
    <definedName name="Fisicos" localSheetId="5">#REF!</definedName>
    <definedName name="Fisicos">#REF!</definedName>
    <definedName name="Fluência" localSheetId="5">#REF!</definedName>
    <definedName name="Fluência">#REF!</definedName>
    <definedName name="FM">"$#REF!.$E$31"</definedName>
    <definedName name="FMW">"$#REF!.$E$33"</definedName>
    <definedName name="FMWA">"$#REF!.$E$32"</definedName>
    <definedName name="FO" localSheetId="5">#REF!</definedName>
    <definedName name="FO">#REF!</definedName>
    <definedName name="FOG" localSheetId="5">#REF!</definedName>
    <definedName name="fog" localSheetId="3">[100]TSD!#REF!</definedName>
    <definedName name="FOG">#REF!</definedName>
    <definedName name="FOG_4">"$'memória de calculo_liquida'.$#REF!$#REF!"</definedName>
    <definedName name="FOLHA" localSheetId="5">#REF!</definedName>
    <definedName name="FOLHA">#REF!</definedName>
    <definedName name="FOLHA_N__01_01" localSheetId="5">#REF!</definedName>
    <definedName name="FOLHA_N__01_01" localSheetId="3">#REF!</definedName>
    <definedName name="FOLHA_N__01_01">#REF!</definedName>
    <definedName name="FOLHA01" localSheetId="5" hidden="1">{#N/A,#N/A,TRUE,"Serviços"}</definedName>
    <definedName name="FOLHA01" localSheetId="3" hidden="1">{#N/A,#N/A,TRUE,"Serviços"}</definedName>
    <definedName name="FOLHA01" hidden="1">{#N/A,#N/A,TRUE,"Serviços"}</definedName>
    <definedName name="folha1" localSheetId="5" hidden="1">{#N/A,#N/A,TRUE,"Serviços"}</definedName>
    <definedName name="folha1" localSheetId="3" hidden="1">{#N/A,#N/A,TRUE,"Serviços"}</definedName>
    <definedName name="folha1" hidden="1">{#N/A,#N/A,TRUE,"Serviços"}</definedName>
    <definedName name="FOOR" localSheetId="5" hidden="1">{#N/A,#N/A,FALSE,"Plan1"}</definedName>
    <definedName name="FOOR" localSheetId="3" hidden="1">{#N/A,#N/A,FALSE,"Plan1"}</definedName>
    <definedName name="FOOR" hidden="1">{#N/A,#N/A,FALSE,"Plan1"}</definedName>
    <definedName name="FORMULÁRIO" localSheetId="5" hidden="1">{#N/A,#N/A,FALSE,"Plan1"}</definedName>
    <definedName name="FORMULÁRIO" localSheetId="3" hidden="1">{#N/A,#N/A,FALSE,"Plan1"}</definedName>
    <definedName name="FORMULÁRIO" hidden="1">{#N/A,#N/A,FALSE,"Plan1"}</definedName>
    <definedName name="formulas">[156]C!$B$112,[156]C!$B$50,[156]C!$B$174:$B$177,[156]C!$B$236:$B$239,[156]C!$B$298:$B$301,[156]C!$B$360:$B$362,[156]C!$B$422:$B$424,[156]C!$B$484:$B$486,[156]C!$B$546:$B$547,[156]C!$B$608:$B$609,[156]C!$B$671:$B$672,[156]C!$B$733:$B$734,[156]C!$B$795:$B$796,[156]C!$B$857:$B$858,[156]C!$B$980,[156]C!$B$1042,[156]C!$B$1104,[156]C!$B$1166:$B$1168,[156]C!$B$1228:$B$1230,[156]C!$B$1290:$B$1292</definedName>
    <definedName name="FORN.CIM.USINA">[66]Diagrama!$E$53</definedName>
    <definedName name="FORNEC_CAP20" localSheetId="5">#REF!</definedName>
    <definedName name="FORNEC_CAP20">#REF!</definedName>
    <definedName name="FORNEC_CM30" localSheetId="5">#REF!</definedName>
    <definedName name="FORNEC_CM30">#REF!</definedName>
    <definedName name="FORRO" localSheetId="5" hidden="1">{#N/A,#N/A,FALSE,"Plan1"}</definedName>
    <definedName name="FORRO" localSheetId="3" hidden="1">{#N/A,#N/A,FALSE,"Plan1"}</definedName>
    <definedName name="FORRO" hidden="1">{#N/A,#N/A,FALSE,"Plan1"}</definedName>
    <definedName name="FREADVAL" localSheetId="5">#REF!</definedName>
    <definedName name="FREADVAL">#REF!</definedName>
    <definedName name="FREFIX" localSheetId="5">#REF!</definedName>
    <definedName name="FREFIX">#REF!</definedName>
    <definedName name="FREPES" localSheetId="5">#REF!</definedName>
    <definedName name="FREPES">#REF!</definedName>
    <definedName name="FRESA">#REF!</definedName>
    <definedName name="FRESA_REC_REV">'[101]Memorial III'!$E$53</definedName>
    <definedName name="FRESAMA" localSheetId="5">'[60]folha de medição'!#REF!</definedName>
    <definedName name="FRESAMA">'[60]folha de medição'!#REF!</definedName>
    <definedName name="FRESATA" localSheetId="5">#REF!</definedName>
    <definedName name="FRESATA">#REF!</definedName>
    <definedName name="FRR" localSheetId="5" hidden="1">{#N/A,#N/A,FALSE,"Plan1"}</definedName>
    <definedName name="FRR" localSheetId="3" hidden="1">{#N/A,#N/A,FALSE,"Plan1"}</definedName>
    <definedName name="FRR" hidden="1">{#N/A,#N/A,FALSE,"Plan1"}</definedName>
    <definedName name="FS" localSheetId="5">#REF!</definedName>
    <definedName name="FS">#REF!</definedName>
    <definedName name="fse" localSheetId="5">#REF!</definedName>
    <definedName name="fse">#REF!</definedName>
    <definedName name="fsn" localSheetId="5">#REF!</definedName>
    <definedName name="fsn">#REF!</definedName>
    <definedName name="fuel">#REF!</definedName>
    <definedName name="furador">'[95]mão de obra,leis e bdi'!$F$16</definedName>
    <definedName name="fwregwrgfd">[106]!fwregwrgfd</definedName>
    <definedName name="fx_horiz" localSheetId="5">#REF!</definedName>
    <definedName name="fx_horiz" localSheetId="3">#REF!</definedName>
    <definedName name="fx_horiz">#REF!</definedName>
    <definedName name="FxCRG" localSheetId="5">[104]PERGUNTAS!#REF!</definedName>
    <definedName name="FxCRG">[104]PERGUNTAS!#REF!</definedName>
    <definedName name="FxItensCkeckList">[104]PERGUNTAS!$D$3:$T$246</definedName>
    <definedName name="FxNatureza">[104]PERGUNTAS!$X$3:$Z$13</definedName>
    <definedName name="FxServico">[104]PERGUNTAS!$AC$3:$AE$8</definedName>
    <definedName name="g" localSheetId="5">BDI!Plan1</definedName>
    <definedName name="g" localSheetId="3">Cronograma!Plan1</definedName>
    <definedName name="g">[0]!Plan1</definedName>
    <definedName name="g_2.04" localSheetId="5">#REF!</definedName>
    <definedName name="g_2.04">#REF!</definedName>
    <definedName name="G_2.05" localSheetId="5">#REF!</definedName>
    <definedName name="G_2.05">#REF!</definedName>
    <definedName name="G_2.06" localSheetId="5">#REF!</definedName>
    <definedName name="G_2.06">#REF!</definedName>
    <definedName name="G_2.07">#REF!</definedName>
    <definedName name="G_2.08">#REF!</definedName>
    <definedName name="G_2.09">#REF!</definedName>
    <definedName name="G_2.10">#REF!</definedName>
    <definedName name="G_2.11">#REF!</definedName>
    <definedName name="G_2.12">#REF!</definedName>
    <definedName name="G_2.13">#REF!</definedName>
    <definedName name="G_2.14">#REF!</definedName>
    <definedName name="Galvanized_cable_tray__complete_of__special_pieces__elbows__crosses__Tees__etc.__and_fixing_elements___brackets__supports__etc.__Metallic_supports_from_roof__wall_or_metallic_structure_included">#REF!</definedName>
    <definedName name="GAS">'[132]INSUMOS BÁSICOS'!$E$66</definedName>
    <definedName name="GASOL">[157]INVENTÁRIO!$D$6</definedName>
    <definedName name="gasol100">[23]INVENTÁRIO!$D$6</definedName>
    <definedName name="GASOL2">[24]INVENTÁRIO!$D$6</definedName>
    <definedName name="GASOLINA" localSheetId="5">#REF!</definedName>
    <definedName name="GASOLINA">#REF!</definedName>
    <definedName name="GAST">[31]DADOS!$C$21</definedName>
    <definedName name="GD" localSheetId="5">'[132]QUADRO 04 - PLANILHAS PREÇOS'!#REF!</definedName>
    <definedName name="GD">'[132]QUADRO 04 - PLANILHAS PREÇOS'!#REF!</definedName>
    <definedName name="Gerente" localSheetId="5">#REF!</definedName>
    <definedName name="Gerente">#REF!</definedName>
    <definedName name="gestores" localSheetId="5">[158]Plan1!$C$2:$C$37+#REF!</definedName>
    <definedName name="gestores">[158]Plan1!$C$2:$C$37+#REF!</definedName>
    <definedName name="gfgfgfg" localSheetId="5" hidden="1">{#N/A,#N/A,FALSE,"MO (2)"}</definedName>
    <definedName name="gfgfgfg" localSheetId="3" hidden="1">{#N/A,#N/A,FALSE,"MO (2)"}</definedName>
    <definedName name="gfgfgfg" hidden="1">{#N/A,#N/A,FALSE,"MO (2)"}</definedName>
    <definedName name="gfgh" localSheetId="5" hidden="1">{#N/A,#N/A,FALSE,"MO (2)"}</definedName>
    <definedName name="gfgh" hidden="1">{#N/A,#N/A,FALSE,"MO (2)"}</definedName>
    <definedName name="gfgh_1" localSheetId="5" hidden="1">{#N/A,#N/A,FALSE,"MO (2)"}</definedName>
    <definedName name="gfgh_1" hidden="1">{#N/A,#N/A,FALSE,"MO (2)"}</definedName>
    <definedName name="ghghgh" localSheetId="5" hidden="1">{#N/A,#N/A,FALSE,"MO (2)"}</definedName>
    <definedName name="ghghgh" localSheetId="3" hidden="1">{#N/A,#N/A,FALSE,"MO (2)"}</definedName>
    <definedName name="ghghgh" hidden="1">{#N/A,#N/A,FALSE,"MO (2)"}</definedName>
    <definedName name="GHJ" localSheetId="5" hidden="1">{#N/A,#N/A,FALSE,"MO (2)"}</definedName>
    <definedName name="GHJ" hidden="1">{#N/A,#N/A,FALSE,"MO (2)"}</definedName>
    <definedName name="ghkghkghk">'[159]Sub-Base'!$S$33</definedName>
    <definedName name="GIGA" localSheetId="5">#REF!</definedName>
    <definedName name="GIGA" localSheetId="3">#REF!</definedName>
    <definedName name="GIGA">#REF!</definedName>
    <definedName name="gjgh" localSheetId="5"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P">"'file:///D:/Meus documentos/ANASTÁCIO/SERCEL/BR262990800.xls'#$SERVIÇOS.$#REF!$#REF!"</definedName>
    <definedName name="GRAMA" localSheetId="5">'[132]QUADRO 04 - PLANILHAS PREÇOS'!#REF!</definedName>
    <definedName name="GRAMA" localSheetId="3">#REF!</definedName>
    <definedName name="GRAMA">'[132]QUADRO 04 - PLANILHAS PREÇOS'!#REF!</definedName>
    <definedName name="grama_mudas" localSheetId="5">#REF!</definedName>
    <definedName name="grama_mudas" localSheetId="3">#REF!</definedName>
    <definedName name="grama_mudas">#REF!</definedName>
    <definedName name="_xlnm.Recorder" localSheetId="5">#REF!</definedName>
    <definedName name="_xlnm.Recorder" localSheetId="3">#REF!</definedName>
    <definedName name="_xlnm.Recorder">#REF!</definedName>
    <definedName name="gsdgs" localSheetId="5">BDI!Plan1</definedName>
    <definedName name="gsdgs" localSheetId="3">Cronograma!Plan1</definedName>
    <definedName name="gsdgs">[0]!Plan1</definedName>
    <definedName name="gtryfj" localSheetId="5" hidden="1">{#N/A,#N/A,TRUE,"Serviços"}</definedName>
    <definedName name="gtryfj" localSheetId="3" hidden="1">{#N/A,#N/A,TRUE,"Serviços"}</definedName>
    <definedName name="gtryfj" hidden="1">{#N/A,#N/A,TRUE,"Serviços"}</definedName>
    <definedName name="GUEDES">'[160]BR-230 POMBAL-S.GONÇALO'!$B$7</definedName>
    <definedName name="Guia">"Figura 1"</definedName>
    <definedName name="Guias" localSheetId="5">#REF!</definedName>
    <definedName name="Guias" localSheetId="3">#REF!</definedName>
    <definedName name="Guias">#REF!</definedName>
    <definedName name="há" localSheetId="5">#REF!</definedName>
    <definedName name="há">#REF!</definedName>
    <definedName name="HELLO">#REF!</definedName>
    <definedName name="HENFEL4">[161]henfel!$A$1:$D$28</definedName>
    <definedName name="HENFEL6">[161]henfel!$F$1:$I$28</definedName>
    <definedName name="HGRET" localSheetId="5" hidden="1">{"'RR'!$A$2:$E$81"}</definedName>
    <definedName name="HGRET" hidden="1">{"'RR'!$A$2:$E$81"}</definedName>
    <definedName name="HH" localSheetId="5">#REF!</definedName>
    <definedName name="HH">#REF!</definedName>
    <definedName name="HHDESELE" localSheetId="5">#REF!</definedName>
    <definedName name="HHDESELE">#REF!</definedName>
    <definedName name="HHDESMEC" localSheetId="5">#REF!</definedName>
    <definedName name="HHDESMEC">#REF!</definedName>
    <definedName name="HHENGELE">#REF!</definedName>
    <definedName name="HHENGMEC">#REF!</definedName>
    <definedName name="hhhhh" localSheetId="5" hidden="1">{#N/A,#N/A,FALSE,"MO (2)"}</definedName>
    <definedName name="hhhhh" localSheetId="3" hidden="1">{#N/A,#N/A,FALSE,"MO (2)"}</definedName>
    <definedName name="hhhhh" hidden="1">{#N/A,#N/A,FALSE,"MO (2)"}</definedName>
    <definedName name="HHMONELE" localSheetId="5">#REF!</definedName>
    <definedName name="HHMONELE">#REF!</definedName>
    <definedName name="HHMONMEC" localSheetId="5">#REF!</definedName>
    <definedName name="HHMONMEC">#REF!</definedName>
    <definedName name="HHPROELE" localSheetId="5">#REF!</definedName>
    <definedName name="HHPROELE">#REF!</definedName>
    <definedName name="HHPROMEC">#REF!</definedName>
    <definedName name="hi">#REF!</definedName>
    <definedName name="HJ">[162]!PassaExtenso</definedName>
    <definedName name="hjhjhjhju" localSheetId="5" hidden="1">{#N/A,#N/A,FALSE,"MO (2)"}</definedName>
    <definedName name="hjhjhjhju" localSheetId="3" hidden="1">{#N/A,#N/A,FALSE,"MO (2)"}</definedName>
    <definedName name="hjhjhjhju" hidden="1">{#N/A,#N/A,FALSE,"MO (2)"}</definedName>
    <definedName name="hora" localSheetId="5">#REF!</definedName>
    <definedName name="hora">#REF!</definedName>
    <definedName name="HoraManha1">[163]Cadastro!$G$12</definedName>
    <definedName name="HoraManha2">[163]Cadastro!$G$14</definedName>
    <definedName name="HoraTarde1">[163]Cadastro!$G$16</definedName>
    <definedName name="HoraTarde2">[163]Cadastro!$G$18</definedName>
    <definedName name="HP" localSheetId="5">#REF!</definedName>
    <definedName name="HP">#REF!</definedName>
    <definedName name="HP.1" localSheetId="5">#REF!</definedName>
    <definedName name="HP.1">#REF!</definedName>
    <definedName name="ht">[164]Base!$H$3</definedName>
    <definedName name="htm" localSheetId="5" hidden="1">{"'Plan1 (2)'!$A$5:$F$63"}</definedName>
    <definedName name="htm" hidden="1">{"'Plan1 (2)'!$A$5:$F$63"}</definedName>
    <definedName name="HTML_CodePage" hidden="1">1252</definedName>
    <definedName name="HTML_Control" localSheetId="5" hidden="1">{"'Plan1 (2)'!$A$5:$F$63"}</definedName>
    <definedName name="HTML_Control" hidden="1">{"'Plan1 (2)'!$A$5:$F$63"}</definedName>
    <definedName name="HTML_Description" hidden="1">""</definedName>
    <definedName name="HTML_Email" hidden="1">""</definedName>
    <definedName name="HTML_Header" hidden="1">"Plan1 (2)"</definedName>
    <definedName name="HTML_LastUpdate" hidden="1">"04/03/1999"</definedName>
    <definedName name="HTML_LineAfter" hidden="1">FALSE</definedName>
    <definedName name="HTML_LineBefore" hidden="1">FALSE</definedName>
    <definedName name="HTML_Name" hidden="1">"Ana Tereza"</definedName>
    <definedName name="HTML_OBDlg2" hidden="1">TRUE</definedName>
    <definedName name="HTML_OBDlg4" hidden="1">TRUE</definedName>
    <definedName name="HTML_OS" hidden="1">0</definedName>
    <definedName name="HTML_PathFile" hidden="1">"V:\Operacao de Maquinas\INTERDIÇÕES NA VP\MeuHTML.htm"</definedName>
    <definedName name="HTML_Title" hidden="1">"TabLoc"</definedName>
    <definedName name="i" localSheetId="5" hidden="1">{#N/A,#N/A,FALSE,"MO (2)"}</definedName>
    <definedName name="i" localSheetId="3" hidden="1">{#N/A,#N/A,FALSE,"MO (2)"}</definedName>
    <definedName name="i" hidden="1">{#N/A,#N/A,FALSE,"MO (2)"}</definedName>
    <definedName name="ic" localSheetId="3">#REF!</definedName>
    <definedName name="ic">'[165]Desmatamento '!$L$10</definedName>
    <definedName name="ic_10">'[166]Desmatamento '!$L$10</definedName>
    <definedName name="ic_6">'[166]Desmatamento '!$L$10</definedName>
    <definedName name="idem" localSheetId="5">#REF!</definedName>
    <definedName name="idem">#REF!</definedName>
    <definedName name="IM" localSheetId="5">#REF!</definedName>
    <definedName name="IM">#REF!</definedName>
    <definedName name="imp" localSheetId="3">#REF!</definedName>
    <definedName name="imp">#REF!</definedName>
    <definedName name="IMPMA" localSheetId="5">'[60]folha de medição'!#REF!</definedName>
    <definedName name="IMPMA">'[60]folha de medição'!#REF!</definedName>
    <definedName name="ImpMdb" localSheetId="5">[167]sispecabr99!#REF!</definedName>
    <definedName name="ImpMdb">[167]sispecabr99!#REF!</definedName>
    <definedName name="impressao" localSheetId="5">#REF!</definedName>
    <definedName name="impressao" localSheetId="3">#REF!</definedName>
    <definedName name="impressao">#REF!</definedName>
    <definedName name="impressão" localSheetId="5">#REF!</definedName>
    <definedName name="impressão">#REF!</definedName>
    <definedName name="IMPRI_RCGP">'[101]Memorial III'!$E$47</definedName>
    <definedName name="imprimação">'[129]Sub Base sim'!$U$19</definedName>
    <definedName name="IMPRIMAÇÃOREMUFMAN">"$#REF!.$R$39"</definedName>
    <definedName name="IMPTA" localSheetId="5">#REF!</definedName>
    <definedName name="IMPTA">#REF!</definedName>
    <definedName name="inclusão_de_novos_campos" localSheetId="5">#REF!</definedName>
    <definedName name="inclusão_de_novos_campos">#REF!</definedName>
    <definedName name="IND" localSheetId="3">#REF!</definedName>
    <definedName name="IND">#REF!</definedName>
    <definedName name="INDI" localSheetId="5">#REF!</definedName>
    <definedName name="INDI" localSheetId="3">#REF!</definedName>
    <definedName name="INDI">#REF!</definedName>
    <definedName name="indi_33" localSheetId="5">#REF!</definedName>
    <definedName name="indi_33" localSheetId="3">#REF!</definedName>
    <definedName name="indi_33">#REF!</definedName>
    <definedName name="INDI22" localSheetId="5">#REF!</definedName>
    <definedName name="INDI22" localSheetId="3">#REF!</definedName>
    <definedName name="INDI22">#REF!</definedName>
    <definedName name="indice_2" localSheetId="5">#REF!</definedName>
    <definedName name="indice_2" localSheetId="3">#REF!</definedName>
    <definedName name="indice_2">#REF!</definedName>
    <definedName name="INDICEI1" localSheetId="5">#REF!</definedName>
    <definedName name="INDICEI1">#REF!</definedName>
    <definedName name="ÍNDICES">'[168]Índices de Reajustamento'!$B$2:$O$14</definedName>
    <definedName name="ÍNDICES_10">'[168]Índices de Reajustamento'!$B$2:$O$14</definedName>
    <definedName name="ÍNDICES_17">'[168]Índices de Reajustamento'!$B$2:$O$14</definedName>
    <definedName name="ÍNDICES_6">'[168]Índices de Reajustamento'!$B$2:$O$14</definedName>
    <definedName name="ÍNDICES_7">'[168]Índices de Reajustamento'!$B$2:$O$14</definedName>
    <definedName name="ÍNDICES_8">'[168]Índices de Reajustamento'!$B$2:$O$14</definedName>
    <definedName name="ÍNDICES_9">'[168]Índices de Reajustamento'!$B$2:$O$14</definedName>
    <definedName name="inic" localSheetId="5">#REF!</definedName>
    <definedName name="inic" localSheetId="3">#REF!</definedName>
    <definedName name="inic">#REF!</definedName>
    <definedName name="INIC.TRECHO" localSheetId="5">#REF!</definedName>
    <definedName name="INIC.TRECHO">#REF!</definedName>
    <definedName name="INIC.TRECHO_P">#REF!</definedName>
    <definedName name="INICIO">'[141]Vínculo (2)'!$Y$8</definedName>
    <definedName name="início" localSheetId="5">#REF!</definedName>
    <definedName name="início">#REF!</definedName>
    <definedName name="INS_TVE_CBUQ" localSheetId="5">#REF!</definedName>
    <definedName name="INS_TVE_CBUQ">#REF!</definedName>
    <definedName name="INS_TVE_LAMA" localSheetId="5">#REF!</definedName>
    <definedName name="INS_TVE_LAMA">#REF!</definedName>
    <definedName name="INS_TVE_MICRO">#REF!</definedName>
    <definedName name="INS_TVMP_CBUQ">#REF!</definedName>
    <definedName name="INS_TVMP_LAMA">#REF!</definedName>
    <definedName name="INS_TVMP_MICRO">#REF!</definedName>
    <definedName name="INS_TVMR_CBUQ">#REF!</definedName>
    <definedName name="INS_TVMR_LAMA">#REF!</definedName>
    <definedName name="INS_TVMR_MICRO">#REF!</definedName>
    <definedName name="INS_TVP_CBUQ">#REF!</definedName>
    <definedName name="INS_TVP_LAMA">#REF!</definedName>
    <definedName name="INS_TVP_MICRO">#REF!</definedName>
    <definedName name="INS_TVR_CBUQ">#REF!</definedName>
    <definedName name="INS_TVR_LAMA">#REF!</definedName>
    <definedName name="INS_TVR_MICRO">#REF!</definedName>
    <definedName name="INSTAL">#REF!</definedName>
    <definedName name="INSTALMA" localSheetId="5">'[60]folha de medição'!#REF!</definedName>
    <definedName name="INSTALMA">'[60]folha de medição'!#REF!</definedName>
    <definedName name="INSTALTA" localSheetId="5">#REF!</definedName>
    <definedName name="INSTALTA">#REF!</definedName>
    <definedName name="Insumos" localSheetId="5" hidden="1">#REF!</definedName>
    <definedName name="Insumos" localSheetId="3" hidden="1">#REF!</definedName>
    <definedName name="Insumos" hidden="1">#REF!</definedName>
    <definedName name="intervencoes">[169]!PassaExtenso</definedName>
    <definedName name="Intran" localSheetId="5" hidden="1">{"'teste'!$B$2:$R$49"}</definedName>
    <definedName name="Intran" hidden="1">{"'teste'!$B$2:$R$49"}</definedName>
    <definedName name="IRRF" localSheetId="5">#REF!</definedName>
    <definedName name="IRRF">#REF!</definedName>
    <definedName name="IS" localSheetId="5">#REF!</definedName>
    <definedName name="IS">#REF!</definedName>
    <definedName name="Item">'[170]Planilha Original'!$A$2:$X$3277</definedName>
    <definedName name="item1">'[171]Plan 2_7'!$A$4:$R$2819</definedName>
    <definedName name="Itens" localSheetId="5" hidden="1">#REF!</definedName>
    <definedName name="Itens" localSheetId="3" hidden="1">#REF!</definedName>
    <definedName name="Itens" hidden="1">#REF!</definedName>
    <definedName name="izidro">[172]Resumo!$A$4</definedName>
    <definedName name="j" localSheetId="5" hidden="1">{#N/A,#N/A,FALSE,"MO (2)"}</definedName>
    <definedName name="j" localSheetId="3" hidden="1">{#N/A,#N/A,FALSE,"MO (2)"}</definedName>
    <definedName name="j" hidden="1">{#N/A,#N/A,FALSE,"MO (2)"}</definedName>
    <definedName name="jack" localSheetId="5">{"um","mil","um milhão","um bilhão","um trilhão"}</definedName>
    <definedName name="jack">{"um","mil","um milhão","um bilhão","um trilhão"}</definedName>
    <definedName name="JAN00" localSheetId="5">#REF!</definedName>
    <definedName name="JAN00">#REF!</definedName>
    <definedName name="JANEIRO2003" localSheetId="5" hidden="1">{#N/A,#N/A,TRUE,"Serviços"}</definedName>
    <definedName name="JANEIRO2003" localSheetId="3" hidden="1">{#N/A,#N/A,TRUE,"Serviços"}</definedName>
    <definedName name="JANEIRO2003" hidden="1">{#N/A,#N/A,TRUE,"Serviços"}</definedName>
    <definedName name="JAZ" localSheetId="5">#REF!</definedName>
    <definedName name="JAZ">#REF!</definedName>
    <definedName name="JAZIDA" localSheetId="5">#REF!</definedName>
    <definedName name="JAZIDA">#REF!</definedName>
    <definedName name="JAZIDA.PISTA">[66]Diagrama!$E$51</definedName>
    <definedName name="JAZIDA.USINA">[66]Diagrama!$E$50</definedName>
    <definedName name="JAZIDAS">'[68]QUADRO 08 - COMPOSIÇÕES'!$H$786</definedName>
    <definedName name="JELE" localSheetId="5">#REF!</definedName>
    <definedName name="JELE">#REF!</definedName>
    <definedName name="jhjhjhjju" localSheetId="5" hidden="1">{#N/A,#N/A,FALSE,"MO (2)"}</definedName>
    <definedName name="jhjhjhjju" localSheetId="3" hidden="1">{#N/A,#N/A,FALSE,"MO (2)"}</definedName>
    <definedName name="jhjhjhjju" hidden="1">{#N/A,#N/A,FALSE,"MO (2)"}</definedName>
    <definedName name="jjjjj" localSheetId="5" hidden="1">{#N/A,#N/A,FALSE,"MO (2)"}</definedName>
    <definedName name="jjjjj" localSheetId="3" hidden="1">{#N/A,#N/A,FALSE,"MO (2)"}</definedName>
    <definedName name="jjjjj" hidden="1">{#N/A,#N/A,FALSE,"MO (2)"}</definedName>
    <definedName name="JJJJJL" localSheetId="5" hidden="1">{#N/A,#N/A,FALSE,"MO (2)"}</definedName>
    <definedName name="JJJJJL" hidden="1">{#N/A,#N/A,FALSE,"MO (2)"}</definedName>
    <definedName name="jkhjkjkg" localSheetId="5" hidden="1">{#N/A,#N/A,FALSE,"MO (2)"}</definedName>
    <definedName name="jkhjkjkg" hidden="1">{#N/A,#N/A,FALSE,"MO (2)"}</definedName>
    <definedName name="jkhjkjkg_1" localSheetId="5" hidden="1">{#N/A,#N/A,FALSE,"MO (2)"}</definedName>
    <definedName name="jkhjkjkg_1" hidden="1">{#N/A,#N/A,FALSE,"MO (2)"}</definedName>
    <definedName name="JMEC" localSheetId="5">#REF!</definedName>
    <definedName name="JMEC">#REF!</definedName>
    <definedName name="jo" localSheetId="5" hidden="1">{#N/A,#N/A,FALSE,"MO (2)"}</definedName>
    <definedName name="jo" localSheetId="3" hidden="1">{#N/A,#N/A,FALSE,"MO (2)"}</definedName>
    <definedName name="jo" hidden="1">{#N/A,#N/A,FALSE,"MO (2)"}</definedName>
    <definedName name="JOSE">[11]RELATÓRIO!$I$31</definedName>
    <definedName name="JR_PAGE_ANCHOR_0_1" localSheetId="5">#REF!</definedName>
    <definedName name="JR_PAGE_ANCHOR_0_1">#REF!</definedName>
    <definedName name="JR_PAGE_ANCHOR_3_1" localSheetId="5">#REF!</definedName>
    <definedName name="JR_PAGE_ANCHOR_3_1">#REF!</definedName>
    <definedName name="JR_PAGE_ANCHOR_4_1" localSheetId="5">#REF!</definedName>
    <definedName name="JR_PAGE_ANCHOR_4_1">#REF!</definedName>
    <definedName name="JR_PAGE_ANCHOR_5_1">#REF!</definedName>
    <definedName name="jun00">#REF!</definedName>
    <definedName name="k">#REF!</definedName>
    <definedName name="kconserv" localSheetId="3">#REF!</definedName>
    <definedName name="kconserv">#REF!</definedName>
    <definedName name="kdren" localSheetId="5">#REF!</definedName>
    <definedName name="kdren" localSheetId="3">#REF!</definedName>
    <definedName name="kdren">#REF!</definedName>
    <definedName name="kdrena" localSheetId="5">#REF!</definedName>
    <definedName name="kdrena" localSheetId="3">#REF!</definedName>
    <definedName name="kdrena">#REF!</definedName>
    <definedName name="KETLY" localSheetId="5">#REF!</definedName>
    <definedName name="KKKKK">#REF!</definedName>
    <definedName name="kkkkkk" localSheetId="5" hidden="1">{#N/A,#N/A,FALSE,"MO (2)"}</definedName>
    <definedName name="kkkkkk" localSheetId="3" hidden="1">{#N/A,#N/A,FALSE,"MO (2)"}</definedName>
    <definedName name="kkkkkk" hidden="1">{#N/A,#N/A,FALSE,"MO (2)"}</definedName>
    <definedName name="klb" localSheetId="5">#REF!</definedName>
    <definedName name="klb">#REF!</definedName>
    <definedName name="klebe" localSheetId="5">[173]MCBR!#REF!</definedName>
    <definedName name="klebe">[173]MCBR!#REF!</definedName>
    <definedName name="klklklkl" localSheetId="5" hidden="1">{#N/A,#N/A,FALSE,"MO (2)"}</definedName>
    <definedName name="klklklkl" localSheetId="3" hidden="1">{#N/A,#N/A,FALSE,"MO (2)"}</definedName>
    <definedName name="klklklkl" hidden="1">{#N/A,#N/A,FALSE,"MO (2)"}</definedName>
    <definedName name="Km" localSheetId="5">#REF!</definedName>
    <definedName name="Km" localSheetId="3">#REF!</definedName>
    <definedName name="Km">#REF!</definedName>
    <definedName name="KM.406.407" localSheetId="5">#REF!</definedName>
    <definedName name="KM.406.407">#REF!</definedName>
    <definedName name="KM_AREAL">#REF!</definedName>
    <definedName name="KM_CIMENTO">#REF!</definedName>
    <definedName name="KM_CIMENTO_P">#REF!</definedName>
    <definedName name="koae" localSheetId="5">#REF!</definedName>
    <definedName name="koae" localSheetId="3">#REF!</definedName>
    <definedName name="koae">#REF!</definedName>
    <definedName name="kpavi" localSheetId="5">#REF!</definedName>
    <definedName name="kpavi" localSheetId="3">#REF!</definedName>
    <definedName name="kpavi">#REF!</definedName>
    <definedName name="KSIN" localSheetId="5">#REF!</definedName>
    <definedName name="KSIN" localSheetId="3">#REF!</definedName>
    <definedName name="KSIN">#REF!</definedName>
    <definedName name="ksinal" localSheetId="5">'[174]Indice de Reajuste'!#REF!</definedName>
    <definedName name="ksinal" localSheetId="3">#REF!</definedName>
    <definedName name="ksinal">'[174]Indice de Reajuste'!#REF!</definedName>
    <definedName name="kterra" localSheetId="5">#REF!</definedName>
    <definedName name="kterra" localSheetId="3">#REF!</definedName>
    <definedName name="kterra">#REF!</definedName>
    <definedName name="Kubus" localSheetId="5">#REF!</definedName>
    <definedName name="Kubus">#REF!</definedName>
    <definedName name="Kubus1">#REF!</definedName>
    <definedName name="kwh">#REF!</definedName>
    <definedName name="la" localSheetId="5" hidden="1">{#N/A,#N/A,FALSE,"MO (2)"}</definedName>
    <definedName name="la" localSheetId="3" hidden="1">{#N/A,#N/A,FALSE,"MO (2)"}</definedName>
    <definedName name="la" hidden="1">{#N/A,#N/A,FALSE,"MO (2)"}</definedName>
    <definedName name="LAG2_13">[20]SERVIÇOS!$G$26</definedName>
    <definedName name="LAG2_39">[20]SERVIÇOS!$G$26</definedName>
    <definedName name="LAG2_6">[20]SERVIÇOS!$G$26</definedName>
    <definedName name="Lama" localSheetId="5">#REF!</definedName>
    <definedName name="Lama" localSheetId="3">#REF!</definedName>
    <definedName name="Lama">#REF!</definedName>
    <definedName name="LAMAMA" localSheetId="5">'[60]folha de medição'!#REF!</definedName>
    <definedName name="LAMAMA">'[60]folha de medição'!#REF!</definedName>
    <definedName name="LAMATA" localSheetId="5">#REF!</definedName>
    <definedName name="LAMATA">#REF!</definedName>
    <definedName name="Largura_da_Faixa_de_Tráfego___..........." localSheetId="5">#REF!</definedName>
    <definedName name="Largura_da_Faixa_de_Tráfego___...........">#REF!</definedName>
    <definedName name="LASTRO">[82]!LASTRO</definedName>
    <definedName name="LDD">"'file:///D:/Meus documentos/ANASTÁCIO/SERCEL/BR262990800.xls'#$SERVIÇOS.$#REF!$#REF!"</definedName>
    <definedName name="LDI" localSheetId="5">#REF!</definedName>
    <definedName name="LDI" localSheetId="3">#REF!</definedName>
    <definedName name="LDI">#REF!</definedName>
    <definedName name="ldiasf">[143]variáveis!$B$3</definedName>
    <definedName name="LE" localSheetId="5">E</definedName>
    <definedName name="LE">E</definedName>
    <definedName name="lento" localSheetId="5">#REF!</definedName>
    <definedName name="lento">#REF!</definedName>
    <definedName name="ligação">[175]!PassaExtenso</definedName>
    <definedName name="LILASDRENA" localSheetId="5">#REF!</definedName>
    <definedName name="LILASDRENA">#REF!</definedName>
    <definedName name="LIMPPLACA">'[176]LIMP PONTE'!$I$27</definedName>
    <definedName name="LIMPPONTE_20">"$#REF!.$I$27"</definedName>
    <definedName name="LIMPPONTE_21">"$#REF!.$I$27"</definedName>
    <definedName name="LIMPVALADREN">"$#REF!.$I$29"</definedName>
    <definedName name="Lista" localSheetId="5">#REF!</definedName>
    <definedName name="Lista">#REF!</definedName>
    <definedName name="listaClasse">[104]PERGUNTAS!$AI$3:$AI$10</definedName>
    <definedName name="ListaFim" localSheetId="5">#REF!</definedName>
    <definedName name="ListaFim">#REF!</definedName>
    <definedName name="ListaMes">[104]PERGUNTAS!$AQ$3:$AQ$14</definedName>
    <definedName name="ListaRelevo">[104]PERGUNTAS!$AM$3:$AM$6</definedName>
    <definedName name="lixo" localSheetId="5">#REF!</definedName>
    <definedName name="lixo" localSheetId="3">#REF!</definedName>
    <definedName name="lixo">#REF!</definedName>
    <definedName name="LLLLL" localSheetId="5">[177]PROJETO!#REF!</definedName>
    <definedName name="LLLLL">[177]PROJETO!#REF!</definedName>
    <definedName name="llllllll">[82]!llllllll</definedName>
    <definedName name="llllllll_2" localSheetId="5">BDI!llllllll_2</definedName>
    <definedName name="llllllll_2" localSheetId="3">Cronograma!llllllll_2</definedName>
    <definedName name="llllllll_2">[0]!llllllll_2</definedName>
    <definedName name="llllllll_25" localSheetId="5">BDI!llllllll_25</definedName>
    <definedName name="llllllll_25" localSheetId="3">Cronograma!llllllll_25</definedName>
    <definedName name="llllllll_25">[0]!llllllll_25</definedName>
    <definedName name="llllllll_26" localSheetId="5">BDI!llllllll_26</definedName>
    <definedName name="llllllll_26" localSheetId="3">Cronograma!llllllll_26</definedName>
    <definedName name="llllllll_26">[0]!llllllll_26</definedName>
    <definedName name="llllllll_27" localSheetId="5">BDI!llllllll_27</definedName>
    <definedName name="llllllll_27" localSheetId="3">Cronograma!llllllll_27</definedName>
    <definedName name="llllllll_27">[0]!llllllll_27</definedName>
    <definedName name="loc" localSheetId="5">#REF!</definedName>
    <definedName name="loc">#REF!</definedName>
    <definedName name="Loc10Np">'[105]quadro transp'!$R$42</definedName>
    <definedName name="local" localSheetId="5">#REF!</definedName>
    <definedName name="local">#REF!</definedName>
    <definedName name="LOCAL1">'[68]DADOS DE ENTRADA CONCORRÊNCIA'!$B$25</definedName>
    <definedName name="LOCALIDADE">'[68]DADOS DE ENTRADA CONCORRÊNCIA'!$B$8</definedName>
    <definedName name="localidades" localSheetId="5">[178]CEARA!#REF!</definedName>
    <definedName name="localidades">[178]CEARA!#REF!</definedName>
    <definedName name="LocCarrNp">'[105]quadro transp'!$R$213</definedName>
    <definedName name="LOTA" localSheetId="5">#REF!</definedName>
    <definedName name="LOTA">#REF!</definedName>
    <definedName name="LOTE" localSheetId="5">#REF!</definedName>
    <definedName name="LOTE">#REF!</definedName>
    <definedName name="LOTE1" localSheetId="5">#REF!</definedName>
    <definedName name="LOTE1">#REF!</definedName>
    <definedName name="LP">"$#REF!.$E$28"</definedName>
    <definedName name="LPW">"$#REF!.$E$30"</definedName>
    <definedName name="LPWA">"$#REF!.$E$29"</definedName>
    <definedName name="LS" localSheetId="5">#REF!</definedName>
    <definedName name="LS">#REF!</definedName>
    <definedName name="LSW">"$#REF!.$E$29"</definedName>
    <definedName name="LSWA">"$#REF!.$E$28"</definedName>
    <definedName name="lu" localSheetId="5" hidden="1">{#N/A,#N/A,FALSE,"MO (2)"}</definedName>
    <definedName name="lu" localSheetId="3" hidden="1">{#N/A,#N/A,FALSE,"MO (2)"}</definedName>
    <definedName name="lu" hidden="1">{#N/A,#N/A,FALSE,"MO (2)"}</definedName>
    <definedName name="LUCRO">'[80]Comp P Unit '!$M$43</definedName>
    <definedName name="LUCROMATBET">'[80]Comp P Unit '!$M$47</definedName>
    <definedName name="luis" localSheetId="5">#REF!</definedName>
    <definedName name="luis" localSheetId="3">#REF!</definedName>
    <definedName name="luis">#REF!</definedName>
    <definedName name="luiz">'[160]BR-230 POMBAL-S.GONÇALO'!$B$7</definedName>
    <definedName name="LVC">"'file:///D:/Meus documentos/ANASTÁCIO/SERCEL/BR262990800.xls'#$SERVIÇOS.$#REF!$#REF!"</definedName>
    <definedName name="LVD">"'file:///D:/Meus documentos/ANASTÁCIO/SERCEL/BR262990800.xls'#$SERVIÇOS.$#REF!$#REF!"</definedName>
    <definedName name="m" localSheetId="5">#REF!</definedName>
    <definedName name="m">#REF!</definedName>
    <definedName name="m_2.04" localSheetId="5">#REF!</definedName>
    <definedName name="m_2.04">#REF!</definedName>
    <definedName name="M_2.05" localSheetId="5">#REF!</definedName>
    <definedName name="M_2.05">#REF!</definedName>
    <definedName name="m_2.06">#REF!</definedName>
    <definedName name="M_2.07">#REF!</definedName>
    <definedName name="M_2.08">#REF!</definedName>
    <definedName name="M_2.09">#REF!</definedName>
    <definedName name="M_2.10">#REF!</definedName>
    <definedName name="M_2.11">#REF!</definedName>
    <definedName name="M_2.12">#REF!</definedName>
    <definedName name="M_2.13">#REF!</definedName>
    <definedName name="M_2.14">#REF!</definedName>
    <definedName name="m²" localSheetId="5">[179]QQP!#REF!</definedName>
    <definedName name="m²">[179]QQP!#REF!</definedName>
    <definedName name="ma" localSheetId="5">#REF!</definedName>
    <definedName name="ma">#REF!</definedName>
    <definedName name="MAAUQ">[180]Alteração!$F$19</definedName>
    <definedName name="Macro1">[69]!Macro1</definedName>
    <definedName name="Macro3">'[69]#REF'!Macro3</definedName>
    <definedName name="mai00" localSheetId="5">#REF!</definedName>
    <definedName name="mai00">#REF!</definedName>
    <definedName name="MAO">[181]mo!$A$2:$C$10</definedName>
    <definedName name="MAODEOBRA">[144]mo!$A$2:$C$10</definedName>
    <definedName name="MÃODEOBRA">'[80]C MÃO OBRA'!$A$13:$F$41</definedName>
    <definedName name="maodeobra20" localSheetId="5">#REF!</definedName>
    <definedName name="maodeobra20">#REF!</definedName>
    <definedName name="MAR00" localSheetId="5">#REF!</definedName>
    <definedName name="MAR00">#REF!</definedName>
    <definedName name="MARCIO" localSheetId="5">#REF!</definedName>
    <definedName name="MARCIO">#REF!</definedName>
    <definedName name="marco">#REF!</definedName>
    <definedName name="marcos">#REF!</definedName>
    <definedName name="marcus">#REF!</definedName>
    <definedName name="maria">'[11]RESUMO-DVOP'!$I$12</definedName>
    <definedName name="Massa" localSheetId="5">#REF!</definedName>
    <definedName name="Massa">#REF!</definedName>
    <definedName name="mat">[182]Mat!$B$4:$E$528</definedName>
    <definedName name="MATBET" localSheetId="5">#REF!</definedName>
    <definedName name="MATBET" localSheetId="3">#REF!</definedName>
    <definedName name="MATBET">#REF!</definedName>
    <definedName name="MATERIAIS">[90]mat!$A$2:$C$33</definedName>
    <definedName name="material">[122]MATERIAL!$A$9:$D$78</definedName>
    <definedName name="Material_britado" localSheetId="5">#REF!</definedName>
    <definedName name="Material_britado" localSheetId="3">#REF!</definedName>
    <definedName name="Material_britado">#REF!</definedName>
    <definedName name="Material_britado_4">"$#REF!.$#REF!$#REF!"</definedName>
    <definedName name="MATERIALBETUMINOSO1" localSheetId="5">#REF!</definedName>
    <definedName name="MATERIALBETUMINOSO1">#REF!</definedName>
    <definedName name="mattubcust" localSheetId="5" hidden="1">{#N/A,#N/A,FALSE,"GERAL";#N/A,#N/A,FALSE,"012-96";#N/A,#N/A,FALSE,"018-96";#N/A,#N/A,FALSE,"027-96";#N/A,#N/A,FALSE,"059-96";#N/A,#N/A,FALSE,"076-96";#N/A,#N/A,FALSE,"019-97";#N/A,#N/A,FALSE,"021-97";#N/A,#N/A,FALSE,"022-97";#N/A,#N/A,FALSE,"028-97"}</definedName>
    <definedName name="mattubcust" hidden="1">{#N/A,#N/A,FALSE,"GERAL";#N/A,#N/A,FALSE,"012-96";#N/A,#N/A,FALSE,"018-96";#N/A,#N/A,FALSE,"027-96";#N/A,#N/A,FALSE,"059-96";#N/A,#N/A,FALSE,"076-96";#N/A,#N/A,FALSE,"019-97";#N/A,#N/A,FALSE,"021-97";#N/A,#N/A,FALSE,"022-97";#N/A,#N/A,FALSE,"028-97"}</definedName>
    <definedName name="Max" hidden="1">COUNTIF(#REF!,"&lt;&gt;0")+3</definedName>
    <definedName name="MB" localSheetId="5">#REF!</definedName>
    <definedName name="MB">#REF!</definedName>
    <definedName name="mbc" localSheetId="5">#REF!</definedName>
    <definedName name="mbc" localSheetId="3">#REF!</definedName>
    <definedName name="mbc">#REF!</definedName>
    <definedName name="MBQ">'[51]SERVIÇOS digitado'!$G$65</definedName>
    <definedName name="MBQ_13">[89]SERVIÇOS!$G$57</definedName>
    <definedName name="MBQ_39">[89]SERVIÇOS!$G$57</definedName>
    <definedName name="MBQ_6">[89]SERVIÇOS!$G$57</definedName>
    <definedName name="MBR">"$#REF!.$I$34"</definedName>
    <definedName name="MBUF">"$#REF!.$D$12"</definedName>
    <definedName name="MBUFCORREC">'[96]CORR MBUF REC'!$J$43</definedName>
    <definedName name="MBUFCORREC_23">'[109]CORR MBUF REC'!$J$43</definedName>
    <definedName name="MBUFMAN">'[101]Memorial III'!$B$41</definedName>
    <definedName name="MBUFMANALT">[183]Adequação!$G$39</definedName>
    <definedName name="MBUFREMMAN">'[96]REMENDO MBUF MAN '!$K$46</definedName>
    <definedName name="MBUFREMMAN_23">'[109]REMENDO MBUF MAN '!$K$46</definedName>
    <definedName name="MBUFREMPROFMAN">"$#REF!.$K$39"</definedName>
    <definedName name="MBUFREMREC">'[96]REMENDO MBUF REC'!$K$46</definedName>
    <definedName name="MBUFREMREC_23">'[109]REMENDO MBUF REC'!$K$46</definedName>
    <definedName name="MBUFTBREC">'[96]TAPA BUR MBUF REC '!$I$36</definedName>
    <definedName name="MBUFTBREC_23">'[109]TAPA BUR MBUF REC '!$I$36</definedName>
    <definedName name="MBUFW">"$#REF!.$D$14"</definedName>
    <definedName name="MBUFWA">"$#REF!.$D$13"</definedName>
    <definedName name="MBUQ">"$#REF!.$E$12"</definedName>
    <definedName name="MBUQAQUIS">'[101]Memorial III'!$B$33</definedName>
    <definedName name="MBUQMAN">'[101]Memorial III'!$B$25</definedName>
    <definedName name="MBUQREC_23">'[184]RECOMPOSIÇÃO MAN'!$I$36</definedName>
    <definedName name="MBUQRECOMPMAN">'[96]RECOMP_ MAN MBUQ'!$I$26</definedName>
    <definedName name="MBUQRECOMPMAN_23">'[109]RECOMP_ MAN MBUQ'!$I$26</definedName>
    <definedName name="MBUQRECOMPREC">'[96]RECOMP_ REC MBUQ OK'!$I$32</definedName>
    <definedName name="MBUQRECOMPREC_23">'[109]RECOMP_ REC MBUQ OK'!$I$32</definedName>
    <definedName name="MBUQREMMAN_20">'[96]REMENDO MBUQ MAN'!$K$46</definedName>
    <definedName name="MBUQREMREC">'[96]REMENDO MBUQ REC'!$K$46</definedName>
    <definedName name="MBUQREMREC_23">'[109]REMENDO MBUQ REC'!$K$46</definedName>
    <definedName name="MBUQTBMAN_20">'[96]TAPA BUR MBUQ MAN'!$I$36</definedName>
    <definedName name="MBUQTBREC">'[96]TAPA BUR MBUQ REC'!$I$36</definedName>
    <definedName name="MBUQTBREC_23">'[109]TAPA BUR MBUQ REC'!$I$36</definedName>
    <definedName name="MBUQW">"$#REF!.$E$14"</definedName>
    <definedName name="MBUQWA">"$#REF!.$E$13"</definedName>
    <definedName name="MBV" localSheetId="5">#REF!</definedName>
    <definedName name="MBV">#REF!</definedName>
    <definedName name="MBV_1" localSheetId="5">#REF!</definedName>
    <definedName name="MBV_1">#REF!</definedName>
    <definedName name="MBV_2" localSheetId="5">#REF!</definedName>
    <definedName name="MBV_2">#REF!</definedName>
    <definedName name="MBV_3">#REF!</definedName>
    <definedName name="MD">[89]SERVIÇOS!$G$60</definedName>
    <definedName name="MD_13">[89]SERVIÇOS!$G$60</definedName>
    <definedName name="MD_39">[89]SERVIÇOS!$G$60</definedName>
    <definedName name="MD_6">[89]SERVIÇOS!$G$60</definedName>
    <definedName name="med" localSheetId="5" hidden="1">{#N/A,#N/A,FALSE,"MO (2)"}</definedName>
    <definedName name="med" hidden="1">{#N/A,#N/A,FALSE,"MO (2)"}</definedName>
    <definedName name="med_1" localSheetId="5" hidden="1">{#N/A,#N/A,FALSE,"MO (2)"}</definedName>
    <definedName name="med_1" hidden="1">{#N/A,#N/A,FALSE,"MO (2)"}</definedName>
    <definedName name="med_extenso">[70]DADOS!$J$2</definedName>
    <definedName name="MEDAGOREAL">[11]RELATÓRIO!$I$30</definedName>
    <definedName name="Medição" localSheetId="5">#REF!</definedName>
    <definedName name="Medição">#REF!</definedName>
    <definedName name="MEDIO" localSheetId="5">#REF!</definedName>
    <definedName name="MEDIO">#REF!</definedName>
    <definedName name="MEDPER1">[185]DG!$K$5</definedName>
    <definedName name="MEIO_FIO" localSheetId="5">#REF!</definedName>
    <definedName name="MEIO_FIO" localSheetId="3">#REF!</definedName>
    <definedName name="MEIO_FIO">#REF!</definedName>
    <definedName name="meiofio" localSheetId="5">#REF!</definedName>
    <definedName name="meiofio" localSheetId="3">#REF!</definedName>
    <definedName name="meiofio">#REF!</definedName>
    <definedName name="melhoria" localSheetId="5" hidden="1">{#N/A,#N/A,FALSE,"Plan1"}</definedName>
    <definedName name="melhoria" localSheetId="3" hidden="1">{#N/A,#N/A,FALSE,"Plan1"}</definedName>
    <definedName name="melhoria" hidden="1">{#N/A,#N/A,FALSE,"Plan1"}</definedName>
    <definedName name="Mem" localSheetId="3">#REF!</definedName>
    <definedName name="Mem">'[27]Mat Asf'!$C$37</definedName>
    <definedName name="Mem.01" localSheetId="5" hidden="1">{"'Plan1 (2)'!$A$5:$F$63"}</definedName>
    <definedName name="Mem.01" hidden="1">{"'Plan1 (2)'!$A$5:$F$63"}</definedName>
    <definedName name="mem.km736" localSheetId="5">#REF!</definedName>
    <definedName name="mem.km736">#REF!</definedName>
    <definedName name="Mem_10">'[142]Mat Asf'!$C$37</definedName>
    <definedName name="Mem_6">'[142]Mat Asf'!$C$37</definedName>
    <definedName name="mem2_10">'[142]Mat Asf'!$H$37</definedName>
    <definedName name="mem2_6">'[142]Mat Asf'!$H$37</definedName>
    <definedName name="MERDA" localSheetId="5">BDI!MERDA</definedName>
    <definedName name="MERDA" localSheetId="3">Cronograma!MERDA</definedName>
    <definedName name="MERDA">[0]!MERDA</definedName>
    <definedName name="MERDA_25" localSheetId="5">BDI!MERDA_25</definedName>
    <definedName name="MERDA_25" localSheetId="3">Cronograma!MERDA_25</definedName>
    <definedName name="MERDA_25">[0]!MERDA_25</definedName>
    <definedName name="mes" localSheetId="5">#REF!</definedName>
    <definedName name="mes">#REF!</definedName>
    <definedName name="MÊS" localSheetId="5">#REF!</definedName>
    <definedName name="MÊS" localSheetId="3">#REF!</definedName>
    <definedName name="MÊS">#REF!</definedName>
    <definedName name="MesCalc">#REF!</definedName>
    <definedName name="Meses">[163]Apoio!$A$3:$A$14</definedName>
    <definedName name="MesNegociado" localSheetId="5">#REF!</definedName>
    <definedName name="MesNegociado">#REF!</definedName>
    <definedName name="mesoestrutura" localSheetId="5">#REF!</definedName>
    <definedName name="mesoestrutura">#REF!</definedName>
    <definedName name="Meu" localSheetId="5">#REF!</definedName>
    <definedName name="Meu">#REF!</definedName>
    <definedName name="MICRO">#REF!</definedName>
    <definedName name="MICROALTER">[183]Adequação!$G$38</definedName>
    <definedName name="MICROMA" localSheetId="5">'[60]folha de medição'!#REF!</definedName>
    <definedName name="MICROMA">'[60]folha de medição'!#REF!</definedName>
    <definedName name="MICROTA" localSheetId="5">#REF!</definedName>
    <definedName name="MICROTA">#REF!</definedName>
    <definedName name="MINPGPELE" localSheetId="5">#REF!</definedName>
    <definedName name="MINPGPELE">#REF!</definedName>
    <definedName name="MINPGPMEC" localSheetId="5">#REF!</definedName>
    <definedName name="MINPGPMEC">#REF!</definedName>
    <definedName name="MIX">#REF!</definedName>
    <definedName name="MM" localSheetId="5">BDI!MM</definedName>
    <definedName name="MM" localSheetId="3">Cronograma!MM</definedName>
    <definedName name="MM">[0]!MM</definedName>
    <definedName name="mo" localSheetId="5">#REF!</definedName>
    <definedName name="mo" localSheetId="3">#REF!</definedName>
    <definedName name="mo">#REF!</definedName>
    <definedName name="mo.ag.com">[100]AGREGADOS!$P$34</definedName>
    <definedName name="mo.ag.local" localSheetId="5">#REF!</definedName>
    <definedName name="mo.ag.local" localSheetId="3">#REF!</definedName>
    <definedName name="mo.ag.local">#REF!</definedName>
    <definedName name="mo_base" localSheetId="5">#REF!</definedName>
    <definedName name="mo_base" localSheetId="3">#REF!</definedName>
    <definedName name="mo_base">#REF!</definedName>
    <definedName name="mo_base_4">"$#REF!.$U$35"</definedName>
    <definedName name="mo_sub_base" localSheetId="5">#REF!</definedName>
    <definedName name="mo_sub_base" localSheetId="3">#REF!</definedName>
    <definedName name="mo_sub_base">#REF!</definedName>
    <definedName name="MO_SUB_BASE1">'[44]Sub e base'!$U$27</definedName>
    <definedName name="Mob" localSheetId="5" hidden="1">#REF!</definedName>
    <definedName name="Mob" hidden="1">#REF!</definedName>
    <definedName name="mobase" localSheetId="5">#REF!</definedName>
    <definedName name="mobase" localSheetId="3">#REF!</definedName>
    <definedName name="mobase">#REF!</definedName>
    <definedName name="MOBIL">#REF!</definedName>
    <definedName name="MOBILMA" localSheetId="5">'[60]folha de medição'!#REF!</definedName>
    <definedName name="MOBILMA">'[60]folha de medição'!#REF!</definedName>
    <definedName name="MOBILTA" localSheetId="5">#REF!</definedName>
    <definedName name="MOBILTA">#REF!</definedName>
    <definedName name="mod1.ext">[82]!mod1.ext</definedName>
    <definedName name="Modelo" localSheetId="5" hidden="1">#REF!</definedName>
    <definedName name="Modelo" localSheetId="3" hidden="1">#REF!</definedName>
    <definedName name="Modelo" hidden="1">#REF!</definedName>
    <definedName name="MODEXT" localSheetId="5">BDI!MODEXT</definedName>
    <definedName name="MODEXT" localSheetId="3">Cronograma!MODEXT</definedName>
    <definedName name="MODEXT">[0]!MODEXT</definedName>
    <definedName name="MODULO1.CURTO">[106]!MODULO1.CURTO</definedName>
    <definedName name="módulo1.Extenso">[82]!módulo1.Extenso</definedName>
    <definedName name="módulo1.Extenso_1" localSheetId="5">BDI!módulo1.Extenso_1</definedName>
    <definedName name="módulo1.Extenso_1" localSheetId="3">Cronograma!módulo1.Extenso_1</definedName>
    <definedName name="módulo1.Extenso_1">[0]!módulo1.Extenso_1</definedName>
    <definedName name="módulo1.Extenso_10" localSheetId="5">BDI!módulo1.Extenso_10</definedName>
    <definedName name="módulo1.Extenso_10" localSheetId="3">Cronograma!módulo1.Extenso_10</definedName>
    <definedName name="módulo1.Extenso_10">[0]!módulo1.Extenso_10</definedName>
    <definedName name="módulo1.Extenso_12" localSheetId="5">BDI!módulo1.Extenso_12</definedName>
    <definedName name="módulo1.Extenso_12" localSheetId="3">Cronograma!módulo1.Extenso_12</definedName>
    <definedName name="módulo1.Extenso_12">[0]!módulo1.Extenso_12</definedName>
    <definedName name="módulo1.Extenso_13" localSheetId="5">BDI!módulo1.Extenso_13</definedName>
    <definedName name="módulo1.Extenso_13" localSheetId="3">Cronograma!módulo1.Extenso_13</definedName>
    <definedName name="módulo1.Extenso_13">[0]!módulo1.Extenso_13</definedName>
    <definedName name="módulo1.Extenso_14" localSheetId="5">BDI!módulo1.Extenso_14</definedName>
    <definedName name="módulo1.Extenso_14" localSheetId="3">Cronograma!módulo1.Extenso_14</definedName>
    <definedName name="módulo1.Extenso_14">[0]!módulo1.Extenso_14</definedName>
    <definedName name="módulo1.Extenso_2" localSheetId="5">BDI!módulo1.Extenso_2</definedName>
    <definedName name="módulo1.Extenso_2" localSheetId="3">Cronograma!módulo1.Extenso_2</definedName>
    <definedName name="módulo1.Extenso_2">[0]!módulo1.Extenso_2</definedName>
    <definedName name="módulo1.Extenso_22" localSheetId="5">BDI!módulo1.Extenso_22</definedName>
    <definedName name="módulo1.Extenso_22" localSheetId="3">Cronograma!módulo1.Extenso_22</definedName>
    <definedName name="módulo1.Extenso_22">[0]!módulo1.Extenso_22</definedName>
    <definedName name="módulo1.Extenso_25" localSheetId="5">BDI!módulo1.Extenso_25</definedName>
    <definedName name="módulo1.Extenso_25" localSheetId="3">Cronograma!módulo1.Extenso_25</definedName>
    <definedName name="módulo1.Extenso_25">[0]!módulo1.Extenso_25</definedName>
    <definedName name="módulo1.Extenso_26" localSheetId="5">BDI!módulo1.Extenso_26</definedName>
    <definedName name="módulo1.Extenso_26" localSheetId="3">Cronograma!módulo1.Extenso_26</definedName>
    <definedName name="módulo1.Extenso_26">[0]!módulo1.Extenso_26</definedName>
    <definedName name="módulo1.Extenso_27" localSheetId="5">BDI!módulo1.Extenso_27</definedName>
    <definedName name="módulo1.Extenso_27" localSheetId="3">Cronograma!módulo1.Extenso_27</definedName>
    <definedName name="módulo1.Extenso_27">[0]!módulo1.Extenso_27</definedName>
    <definedName name="módulo1.Extenso_28" localSheetId="5">BDI!módulo1.Extenso_28</definedName>
    <definedName name="módulo1.Extenso_28" localSheetId="3">Cronograma!módulo1.Extenso_28</definedName>
    <definedName name="módulo1.Extenso_28">[0]!módulo1.Extenso_28</definedName>
    <definedName name="módulo1.Extenso_29" localSheetId="5">BDI!módulo1.Extenso_29</definedName>
    <definedName name="módulo1.Extenso_29" localSheetId="3">Cronograma!módulo1.Extenso_29</definedName>
    <definedName name="módulo1.Extenso_29">[0]!módulo1.Extenso_29</definedName>
    <definedName name="módulo1.Extenso_3" localSheetId="5">BDI!módulo1.Extenso_3</definedName>
    <definedName name="módulo1.Extenso_3" localSheetId="3">Cronograma!módulo1.Extenso_3</definedName>
    <definedName name="módulo1.Extenso_3">[0]!módulo1.Extenso_3</definedName>
    <definedName name="módulo1.Extenso_30" localSheetId="5">BDI!módulo1.Extenso_30</definedName>
    <definedName name="módulo1.Extenso_30" localSheetId="3">Cronograma!módulo1.Extenso_30</definedName>
    <definedName name="módulo1.Extenso_30">[0]!módulo1.Extenso_30</definedName>
    <definedName name="módulo1.Extenso_31" localSheetId="5">BDI!módulo1.Extenso_31</definedName>
    <definedName name="módulo1.Extenso_31" localSheetId="3">Cronograma!módulo1.Extenso_31</definedName>
    <definedName name="módulo1.Extenso_31">[0]!módulo1.Extenso_31</definedName>
    <definedName name="módulo1.Extenso_32" localSheetId="5">BDI!módulo1.Extenso_32</definedName>
    <definedName name="módulo1.Extenso_32" localSheetId="3">Cronograma!módulo1.Extenso_32</definedName>
    <definedName name="módulo1.Extenso_32">[0]!módulo1.Extenso_32</definedName>
    <definedName name="módulo1.Extenso_33" localSheetId="5">BDI!módulo1.Extenso_33</definedName>
    <definedName name="módulo1.Extenso_33" localSheetId="3">Cronograma!módulo1.Extenso_33</definedName>
    <definedName name="módulo1.Extenso_33">[0]!módulo1.Extenso_33</definedName>
    <definedName name="módulo1.Extenso_34" localSheetId="5">BDI!módulo1.Extenso_34</definedName>
    <definedName name="módulo1.Extenso_34" localSheetId="3">Cronograma!módulo1.Extenso_34</definedName>
    <definedName name="módulo1.Extenso_34">[0]!módulo1.Extenso_34</definedName>
    <definedName name="módulo1.Extenso_35" localSheetId="5">BDI!módulo1.Extenso_35</definedName>
    <definedName name="módulo1.Extenso_35" localSheetId="3">Cronograma!módulo1.Extenso_35</definedName>
    <definedName name="módulo1.Extenso_35">[0]!módulo1.Extenso_35</definedName>
    <definedName name="módulo1.Extenso_36" localSheetId="5">BDI!módulo1.Extenso_36</definedName>
    <definedName name="módulo1.Extenso_36" localSheetId="3">Cronograma!módulo1.Extenso_36</definedName>
    <definedName name="módulo1.Extenso_36">[0]!módulo1.Extenso_36</definedName>
    <definedName name="módulo1.Extenso_37" localSheetId="5">BDI!módulo1.Extenso_37</definedName>
    <definedName name="módulo1.Extenso_37" localSheetId="3">Cronograma!módulo1.Extenso_37</definedName>
    <definedName name="módulo1.Extenso_37">[0]!módulo1.Extenso_37</definedName>
    <definedName name="módulo1.Extenso_38" localSheetId="5">BDI!módulo1.Extenso_38</definedName>
    <definedName name="módulo1.Extenso_38" localSheetId="3">Cronograma!módulo1.Extenso_38</definedName>
    <definedName name="módulo1.Extenso_38">[0]!módulo1.Extenso_38</definedName>
    <definedName name="módulo1.Extenso_4" localSheetId="5">BDI!módulo1.Extenso_4</definedName>
    <definedName name="módulo1.Extenso_4" localSheetId="3">Cronograma!módulo1.Extenso_4</definedName>
    <definedName name="módulo1.Extenso_4">[0]!módulo1.Extenso_4</definedName>
    <definedName name="módulo1.Extenso_5" localSheetId="5">BDI!módulo1.Extenso_5</definedName>
    <definedName name="módulo1.Extenso_5" localSheetId="3">Cronograma!módulo1.Extenso_5</definedName>
    <definedName name="módulo1.Extenso_5">[0]!módulo1.Extenso_5</definedName>
    <definedName name="módulo1.Extenso_6" localSheetId="5">BDI!módulo1.Extenso_6</definedName>
    <definedName name="módulo1.Extenso_6" localSheetId="3">Cronograma!módulo1.Extenso_6</definedName>
    <definedName name="módulo1.Extenso_6">[0]!módulo1.Extenso_6</definedName>
    <definedName name="módulo1.Extenso_7" localSheetId="5">BDI!módulo1.Extenso_7</definedName>
    <definedName name="módulo1.Extenso_7" localSheetId="3">Cronograma!módulo1.Extenso_7</definedName>
    <definedName name="módulo1.Extenso_7">[0]!módulo1.Extenso_7</definedName>
    <definedName name="módulo1.Extenso_8" localSheetId="5">BDI!módulo1.Extenso_8</definedName>
    <definedName name="módulo1.Extenso_8" localSheetId="3">Cronograma!módulo1.Extenso_8</definedName>
    <definedName name="módulo1.Extenso_8">[0]!módulo1.Extenso_8</definedName>
    <definedName name="módulo1.Extenso_9" localSheetId="5">BDI!módulo1.Extenso_9</definedName>
    <definedName name="módulo1.Extenso_9" localSheetId="3">Cronograma!módulo1.Extenso_9</definedName>
    <definedName name="módulo1.Extenso_9">[0]!módulo1.Extenso_9</definedName>
    <definedName name="MOMFRESAG">"$#REF!.$J$46"</definedName>
    <definedName name="MOMFRESPIL">[186]FRESAGEM!$J$41</definedName>
    <definedName name="MOMFRESPIL_23">[187]FRESAGEM!$J$41</definedName>
    <definedName name="mont" localSheetId="5">'[188]QTT  BETUM'!#REF!</definedName>
    <definedName name="mont">'[188]QTT  BETUM'!#REF!</definedName>
    <definedName name="mosubb" localSheetId="5">#REF!</definedName>
    <definedName name="mosubb">#REF!</definedName>
    <definedName name="mosubl" localSheetId="5">#REF!</definedName>
    <definedName name="mosubl" localSheetId="3">#REF!</definedName>
    <definedName name="mosubl">#REF!</definedName>
    <definedName name="motor4">[114]Motores!$A$1:$G$21</definedName>
    <definedName name="motor6">[114]Motores!$I$1:$O$21</definedName>
    <definedName name="MP" localSheetId="5" hidden="1">#REF!</definedName>
    <definedName name="MP" hidden="1">#REF!</definedName>
    <definedName name="MPA" localSheetId="5">#REF!</definedName>
    <definedName name="MPA">#REF!</definedName>
    <definedName name="MPAMA" localSheetId="5">'[60]folha de medição'!#REF!</definedName>
    <definedName name="MPAMA">'[60]folha de medição'!#REF!</definedName>
    <definedName name="MPATA" localSheetId="5">#REF!</definedName>
    <definedName name="MPATA">#REF!</definedName>
    <definedName name="MSICRO">[157]INVENTÁRIO!$B$1</definedName>
    <definedName name="n">[111]Equipamentos!$B$3:$C$57</definedName>
    <definedName name="N_Cont">[137]Dados_Gerais!$C$3</definedName>
    <definedName name="N_med">[137]Dados_Gerais!$C$16</definedName>
    <definedName name="NANO" localSheetId="5">#REF!</definedName>
    <definedName name="NANO">#REF!</definedName>
    <definedName name="NÃO" localSheetId="5">'[60]folha de medição'!#REF!</definedName>
    <definedName name="NÃO">'[60]folha de medição'!#REF!</definedName>
    <definedName name="NCLASSE" localSheetId="5">#REF!</definedName>
    <definedName name="NCLASSE">#REF!</definedName>
    <definedName name="NColunas" localSheetId="5">#REF!</definedName>
    <definedName name="NColunas">#REF!</definedName>
    <definedName name="NContrato" localSheetId="5">#REF!</definedName>
    <definedName name="NContrato">#REF!</definedName>
    <definedName name="NCRG">#REF!</definedName>
    <definedName name="NEMPRESA">#REF!</definedName>
    <definedName name="NERROS_CHECKLIST">#REF!</definedName>
    <definedName name="NERROS_DADOSVISITA">#REF!</definedName>
    <definedName name="Net">"$#REF!.$B$3:$C$65536"</definedName>
    <definedName name="NEXTENSAO" localSheetId="5">#REF!</definedName>
    <definedName name="NEXTENSAO">#REF!</definedName>
    <definedName name="NLEq" hidden="1">4</definedName>
    <definedName name="NLinhasPagina" localSheetId="5">#REF!</definedName>
    <definedName name="NLinhasPagina">#REF!</definedName>
    <definedName name="NLinhasRodape" localSheetId="5">#REF!</definedName>
    <definedName name="NLinhasRodape">#REF!</definedName>
    <definedName name="NLMo" hidden="1">6</definedName>
    <definedName name="NLMp" hidden="1">5</definedName>
    <definedName name="NLTr" hidden="1">3</definedName>
    <definedName name="nm">#N/A</definedName>
    <definedName name="NMES">[189]DG!$J$6</definedName>
    <definedName name="NMESANO" localSheetId="5">#REF!</definedName>
    <definedName name="NMESANO">#REF!</definedName>
    <definedName name="NNATUREZA" localSheetId="5">#REF!</definedName>
    <definedName name="NNATUREZA">#REF!</definedName>
    <definedName name="NomeUsuario">[163]Cadastro!$E$6</definedName>
    <definedName name="NOTAGERAL" localSheetId="5">#REF!</definedName>
    <definedName name="NOTAGERAL">#REF!</definedName>
    <definedName name="NPERIODO" localSheetId="5">#REF!</definedName>
    <definedName name="NPERIODO">#REF!</definedName>
    <definedName name="NRELEVO" localSheetId="5">#REF!</definedName>
    <definedName name="NRELEVO">#REF!</definedName>
    <definedName name="NRODOVIA">#REF!</definedName>
    <definedName name="NTEI" localSheetId="5">'[42]PRO-08'!#REF!</definedName>
    <definedName name="NTEI">'[42]PRO-08'!#REF!</definedName>
    <definedName name="NTEU" localSheetId="5">'[42]PRO-08'!#REF!</definedName>
    <definedName name="NTEU">'[42]PRO-08'!#REF!</definedName>
    <definedName name="NTRECHO" localSheetId="5">#REF!</definedName>
    <definedName name="NTRECHO">#REF!</definedName>
    <definedName name="num_linhas" localSheetId="5">#REF!</definedName>
    <definedName name="num_linhas">#REF!</definedName>
    <definedName name="NUMED">"$#REF!.$C$3"</definedName>
    <definedName name="NUMEROMEDIÇÃO_20">[96]F_MEDIÇÃO_pato_!$C$151</definedName>
    <definedName name="NUMEROMEDIÇÃO_21">[96]F_MEDIÇÃO_pato_!$C$151</definedName>
    <definedName name="nvd">'[161]ACOPL ENG'!$A$3:$E$20</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AC" localSheetId="5">#REF!</definedName>
    <definedName name="OAC" localSheetId="3">#REF!</definedName>
    <definedName name="OAC">#REF!</definedName>
    <definedName name="oac.b" localSheetId="5">#REF!</definedName>
    <definedName name="oac.b" localSheetId="3">#REF!</definedName>
    <definedName name="oac.b">#REF!</definedName>
    <definedName name="oac.c" localSheetId="5">#REF!</definedName>
    <definedName name="oac.c" localSheetId="3">#REF!</definedName>
    <definedName name="oac.c">#REF!</definedName>
    <definedName name="oac.ve" localSheetId="5">#REF!</definedName>
    <definedName name="oac.ve" localSheetId="3">#REF!</definedName>
    <definedName name="oac.ve">#REF!</definedName>
    <definedName name="oac.ve.remoc" localSheetId="5">#REF!</definedName>
    <definedName name="oac.ve.remoc" localSheetId="3">#REF!</definedName>
    <definedName name="oac.ve.remoc">#REF!</definedName>
    <definedName name="oac.vr" localSheetId="5">#REF!</definedName>
    <definedName name="oac.vr" localSheetId="3">#REF!</definedName>
    <definedName name="oac.vr">#REF!</definedName>
    <definedName name="oac.vr.remoc" localSheetId="5">#REF!</definedName>
    <definedName name="oac.vr.remoc" localSheetId="3">#REF!</definedName>
    <definedName name="oac.vr.remoc">#REF!</definedName>
    <definedName name="oac_4">"$#REF!.$H$69"</definedName>
    <definedName name="Oacorre2" localSheetId="5">#REF!</definedName>
    <definedName name="Oacorre2" localSheetId="3">#REF!</definedName>
    <definedName name="Oacorre2">#REF!</definedName>
    <definedName name="OAE" localSheetId="5">#REF!</definedName>
    <definedName name="oae" localSheetId="3">#REF!</definedName>
    <definedName name="OAE">#REF!</definedName>
    <definedName name="oae.vc" localSheetId="5">#REF!</definedName>
    <definedName name="oae.vc" localSheetId="3">#REF!</definedName>
    <definedName name="oae.vc">#REF!</definedName>
    <definedName name="oae_4">"$#REF!.$H$149"</definedName>
    <definedName name="OAE_MAR94" localSheetId="5">#REF!</definedName>
    <definedName name="OAE_MAR94">#REF!</definedName>
    <definedName name="Oaesp2" localSheetId="5">#REF!</definedName>
    <definedName name="Oaesp2" localSheetId="3">#REF!</definedName>
    <definedName name="Oaesp2">#REF!</definedName>
    <definedName name="OBJ">#REF!</definedName>
    <definedName name="OBJETO" localSheetId="5">#REF!</definedName>
    <definedName name="OBJETO">#REF!</definedName>
    <definedName name="OBJETOA" localSheetId="5">#REF!</definedName>
    <definedName name="OBJETOA">#REF!</definedName>
    <definedName name="Obra" hidden="1">""</definedName>
    <definedName name="OBRA1">[190]PQ!$B$7</definedName>
    <definedName name="OCOM" localSheetId="5">#REF!</definedName>
    <definedName name="ocom" localSheetId="3">#REF!</definedName>
    <definedName name="OCOM">#REF!</definedName>
    <definedName name="ocom_4">"$#REF!.$H$160"</definedName>
    <definedName name="Ocomp2" localSheetId="5">#REF!</definedName>
    <definedName name="Ocomp2" localSheetId="3">#REF!</definedName>
    <definedName name="Ocomp2">#REF!</definedName>
    <definedName name="octavio" localSheetId="5">#REF!</definedName>
    <definedName name="octavio">#REF!</definedName>
    <definedName name="OD">#REF!</definedName>
    <definedName name="oesp" localSheetId="5">#REF!</definedName>
    <definedName name="oesp" localSheetId="3">#REF!</definedName>
    <definedName name="oesp">#REF!</definedName>
    <definedName name="oficio" localSheetId="3">#REF!</definedName>
    <definedName name="oficio">#REF!</definedName>
    <definedName name="ok">[191]Dados!$B$1</definedName>
    <definedName name="OLEO">[31]DADOS!$C$23</definedName>
    <definedName name="Oliveira" localSheetId="5">#REF!</definedName>
    <definedName name="Oliveira">#REF!</definedName>
    <definedName name="OnOff" hidden="1">"ON"</definedName>
    <definedName name="OP" localSheetId="5">#REF!</definedName>
    <definedName name="OP">#REF!</definedName>
    <definedName name="OPA" localSheetId="5">#REF!</definedName>
    <definedName name="OPA">#REF!</definedName>
    <definedName name="OPS" localSheetId="5">'[42]PRO-08'!#REF!</definedName>
    <definedName name="OPS">'[42]PRO-08'!#REF!</definedName>
    <definedName name="Orçamento" localSheetId="5">#REF!</definedName>
    <definedName name="Orçamento" localSheetId="3">#REF!</definedName>
    <definedName name="Orçamento">#REF!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20">[192]Orçamento!$A$13:$D$34</definedName>
    <definedName name="Orçamento_34">[192]Orçamento!$A$13:$D$34</definedName>
    <definedName name="Orçamento_36">[192]Orçamento!$A$13:$D$34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5" hidden="1">{#N/A,#N/A,TRUE,"Serviços"}</definedName>
    <definedName name="orçamrest" localSheetId="3" hidden="1">{#N/A,#N/A,TRUE,"Serviços"}</definedName>
    <definedName name="orçamrest" hidden="1">{#N/A,#N/A,TRUE,"Serviços"}</definedName>
    <definedName name="ORCDVOP_aditivo2dvop_Listar" localSheetId="3">[193]ADITIVO_ANTES!#REF!</definedName>
    <definedName name="ORCDVOP_aditivo2dvop_Listar">[193]ADITIVO_ANTES!#REF!</definedName>
    <definedName name="Ordem" localSheetId="5" hidden="1">#REF!</definedName>
    <definedName name="Ordem" localSheetId="3" hidden="1">#REF!</definedName>
    <definedName name="Ordem" hidden="1">#REF!</definedName>
    <definedName name="ordem_serv">[70]DADOS!$B$8</definedName>
    <definedName name="org" localSheetId="5">#REF!</definedName>
    <definedName name="org">#REF!</definedName>
    <definedName name="ORGÃO">[101]DADOS!$E$2</definedName>
    <definedName name="ÓRGÃO" localSheetId="5">#REF!</definedName>
    <definedName name="ÓRGÃO">#REF!</definedName>
    <definedName name="Origem" localSheetId="5" hidden="1">#REF!</definedName>
    <definedName name="Origem" localSheetId="3" hidden="1">#REF!</definedName>
    <definedName name="Origem" hidden="1">#REF!</definedName>
    <definedName name="ORIGEMCAP">#REF!</definedName>
    <definedName name="ORIGEMCM30">#REF!</definedName>
    <definedName name="ORIGEMRR1C">#REF!</definedName>
    <definedName name="Orla" localSheetId="5">#REF!</definedName>
    <definedName name="Orla" localSheetId="3">#REF!</definedName>
    <definedName name="Orla">#REF!</definedName>
    <definedName name="orlando" localSheetId="5">#REF!</definedName>
    <definedName name="orlando" localSheetId="3">#REF!</definedName>
    <definedName name="orlando">#REF!</definedName>
    <definedName name="P.Aparente">#REF!</definedName>
    <definedName name="P.Reatia">#REF!</definedName>
    <definedName name="P_SUCATA">#REF!</definedName>
    <definedName name="PA">#REF!</definedName>
    <definedName name="PAMA" localSheetId="5">'[60]folha de medição'!#REF!</definedName>
    <definedName name="PAMA">'[60]folha de medição'!#REF!</definedName>
    <definedName name="PassaExtenso">[194]!PassaExtenso</definedName>
    <definedName name="PassaExtenso___0" localSheetId="5">PassaExtenso_5</definedName>
    <definedName name="PassaExtenso___0">PassaExtenso_5</definedName>
    <definedName name="PassaExtenso_11">[106]!PassaExtenso_11</definedName>
    <definedName name="PassaExtenso_13">[106]!PassaExtenso_13</definedName>
    <definedName name="PassaExtenso_19">[106]!PassaExtenso_19</definedName>
    <definedName name="PassaExtenso_21">[106]!PassaExtenso_21</definedName>
    <definedName name="PassaExtenso_21_11">[106]!PassaExtenso_21_11</definedName>
    <definedName name="PassaExtenso_21_13">[106]!PassaExtenso_21_13</definedName>
    <definedName name="PassaExtenso_21_19">[106]!PassaExtenso_21_19</definedName>
    <definedName name="PassaExtenso_21_2">[106]!PassaExtenso_21_2</definedName>
    <definedName name="PassaExtenso_21_3">[106]!PassaExtenso_21_3</definedName>
    <definedName name="PassaExtenso_21_4">[106]!PassaExtenso_21_4</definedName>
    <definedName name="PassaExtenso_21_4_19">[106]!PassaExtenso_21_4_19</definedName>
    <definedName name="PassaExtenso_21_7">[106]!PassaExtenso_21_7</definedName>
    <definedName name="PassaExtenso_25">[106]!PassaExtenso_25</definedName>
    <definedName name="PassaExtenso_25_11">[106]!PassaExtenso_25_11</definedName>
    <definedName name="PassaExtenso_25_13">[106]!PassaExtenso_25_13</definedName>
    <definedName name="PassaExtenso_25_19">[106]!PassaExtenso_25_19</definedName>
    <definedName name="PassaExtenso_25_2">[106]!PassaExtenso_25_2</definedName>
    <definedName name="PassaExtenso_25_3">[106]!PassaExtenso_25_3</definedName>
    <definedName name="PassaExtenso_25_4">[106]!PassaExtenso_25_4</definedName>
    <definedName name="PassaExtenso_25_4_19">[106]!PassaExtenso_25_4_19</definedName>
    <definedName name="PassaExtenso_25_7">[106]!PassaExtenso_25_7</definedName>
    <definedName name="PassaExtenso_34">[106]!PassaExtenso_34</definedName>
    <definedName name="PassaExtenso_34_11">[106]!PassaExtenso_34_11</definedName>
    <definedName name="PassaExtenso_34_13">[106]!PassaExtenso_34_13</definedName>
    <definedName name="PassaExtenso_34_19">[106]!PassaExtenso_34_19</definedName>
    <definedName name="PassaExtenso_34_2">[106]!PassaExtenso_34_2</definedName>
    <definedName name="PassaExtenso_34_3">[106]!PassaExtenso_34_3</definedName>
    <definedName name="PassaExtenso_34_4">[106]!PassaExtenso_34_4</definedName>
    <definedName name="PassaExtenso_34_4_19">[106]!PassaExtenso_34_4_19</definedName>
    <definedName name="PassaExtenso_34_7">[106]!PassaExtenso_34_7</definedName>
    <definedName name="PassaExtenso_38">[106]!PassaExtenso_38</definedName>
    <definedName name="PassaExtenso_38_11">[106]!PassaExtenso_38_11</definedName>
    <definedName name="PassaExtenso_38_13">[106]!PassaExtenso_38_13</definedName>
    <definedName name="PassaExtenso_38_19">[106]!PassaExtenso_38_19</definedName>
    <definedName name="PassaExtenso_38_2">[106]!PassaExtenso_38_2</definedName>
    <definedName name="PassaExtenso_38_3">[106]!PassaExtenso_38_3</definedName>
    <definedName name="PassaExtenso_38_4">[106]!PassaExtenso_38_4</definedName>
    <definedName name="PassaExtenso_38_4_19">[106]!PassaExtenso_38_4_19</definedName>
    <definedName name="PassaExtenso_38_7">[106]!PassaExtenso_38_7</definedName>
    <definedName name="passaextenso_39">[106]!passaextenso_39</definedName>
    <definedName name="PassaExtenso_4">#N/A</definedName>
    <definedName name="PassaExtenso_5">#N/A</definedName>
    <definedName name="PATA" localSheetId="5">#REF!</definedName>
    <definedName name="PATA">#REF!</definedName>
    <definedName name="pativar" localSheetId="5">#REF!</definedName>
    <definedName name="pativar">#REF!</definedName>
    <definedName name="PATO" localSheetId="3">#REF!</definedName>
    <definedName name="PATO">#REF!</definedName>
    <definedName name="pav" localSheetId="5">#REF!</definedName>
    <definedName name="pav" localSheetId="3">#REF!</definedName>
    <definedName name="pav">#REF!</definedName>
    <definedName name="PAV_2" localSheetId="5">[11]RELATÓRIO!#REF!</definedName>
    <definedName name="PAV_2" localSheetId="3">[11]RELATÓRIO!#REF!</definedName>
    <definedName name="PAV_2">[11]RELATÓRIO!#REF!</definedName>
    <definedName name="PAV_MAR94" localSheetId="5">#REF!</definedName>
    <definedName name="PAV_MAR94">#REF!</definedName>
    <definedName name="pave">'[195]Planilha 358 (Saldo)'!$J$199</definedName>
    <definedName name="pavi" localSheetId="5">#REF!</definedName>
    <definedName name="pavi" localSheetId="3">#REF!</definedName>
    <definedName name="pavi">#REF!</definedName>
    <definedName name="pavi_4">"$#REF!.$H$42"</definedName>
    <definedName name="Pavi2" localSheetId="5">#REF!</definedName>
    <definedName name="Pavi2" localSheetId="3">#REF!</definedName>
    <definedName name="Pavi2">#REF!</definedName>
    <definedName name="pavimentacao" localSheetId="5">#REF!</definedName>
    <definedName name="pavimentacao">#REF!</definedName>
    <definedName name="Payback">'[86]VPL-FCA'!$F$22</definedName>
    <definedName name="Payment_Needed">"Pagamento necessário"</definedName>
    <definedName name="PCAIA">"'file:///D:/Meus documentos/ANASTÁCIO/SERCEL/BR262990800.xls'#$SERVIÇOS.$#REF!$#REF!"</definedName>
    <definedName name="PCS">'[51]SERVIÇOS digitado'!$H$39</definedName>
    <definedName name="PDM">[31]DADOS!$C$13</definedName>
    <definedName name="PE" localSheetId="5">#REF!</definedName>
    <definedName name="PE">#REF!</definedName>
    <definedName name="PED" localSheetId="5">#REF!</definedName>
    <definedName name="PED">#REF!</definedName>
    <definedName name="PED.PISTA" localSheetId="5">#REF!</definedName>
    <definedName name="PED.PISTA">#REF!</definedName>
    <definedName name="PEDA" localSheetId="5">#REF!</definedName>
    <definedName name="PEDA">#REF!</definedName>
    <definedName name="pedr" localSheetId="5">'[188]QTT  BETUM'!#REF!</definedName>
    <definedName name="pedr">'[188]QTT  BETUM'!#REF!</definedName>
    <definedName name="PEDR.PISTA" localSheetId="5">#REF!</definedName>
    <definedName name="PEDR.PISTA">#REF!</definedName>
    <definedName name="PEDREIRA" localSheetId="5">#REF!</definedName>
    <definedName name="PEDREIRA" localSheetId="3">#REF!</definedName>
    <definedName name="PEDREIRA">#REF!</definedName>
    <definedName name="PEDREIRA.PISTA">[66]Diagrama!$E$46</definedName>
    <definedName name="PEDREIRA.USINA">[66]Diagrama!$E$45</definedName>
    <definedName name="PEDREIRA_4">"$'memória de calculo_liquida'.$#REF!$#REF!"</definedName>
    <definedName name="PEDREIRA_P" localSheetId="5">#REF!</definedName>
    <definedName name="PEDREIRA_P">#REF!</definedName>
    <definedName name="PEDREIRA1">[44]AGREGADOS!$S$14</definedName>
    <definedName name="PEN">[20]SERVIÇOS!$G$59</definedName>
    <definedName name="PEN_13">[20]SERVIÇOS!$G$59</definedName>
    <definedName name="PEN_39">[20]SERVIÇOS!$G$59</definedName>
    <definedName name="PEN_6">[20]SERVIÇOS!$G$59</definedName>
    <definedName name="PER">[189]DG!$J$7</definedName>
    <definedName name="PercPontos" localSheetId="5">#REF!</definedName>
    <definedName name="PercPontos">#REF!</definedName>
    <definedName name="PercResid." localSheetId="5">#REF!</definedName>
    <definedName name="PercResid.">#REF!</definedName>
    <definedName name="PERIOD">[137]Dados_Gerais!$C$27</definedName>
    <definedName name="periodo">[70]DADOS!$B$11</definedName>
    <definedName name="PERÍODO" localSheetId="5">#REF!</definedName>
    <definedName name="PERÍODO" localSheetId="3">#REF!</definedName>
    <definedName name="PERÍODO">#REF!</definedName>
    <definedName name="periodo_med">[70]DADOS!$B$11</definedName>
    <definedName name="PERIODOLIQUIDO_21">[96]F_MEDIÇÃO_pato_!$C$149</definedName>
    <definedName name="PERIODOVALIDO" localSheetId="5">#REF!</definedName>
    <definedName name="PERIODOVALIDO">#REF!</definedName>
    <definedName name="pesquisa" localSheetId="5">#REF!</definedName>
    <definedName name="pesquisa">#REF!</definedName>
    <definedName name="pesquisa1">'[3]Página 16'!$A$3:$G$7</definedName>
    <definedName name="pessoal" localSheetId="5">#REF!</definedName>
    <definedName name="pessoal">#REF!</definedName>
    <definedName name="PG">"$#REF!.$C$1"</definedName>
    <definedName name="PG_agosto_2002" localSheetId="5">#REF!</definedName>
    <definedName name="PG_agosto_2002">#REF!</definedName>
    <definedName name="PGP">"'file:///D:/Meus documentos/ANASTÁCIO/SERCEL/BR262990800.xls'#$SERVIÇOS.$#REF!$#REF!"</definedName>
    <definedName name="PIN" localSheetId="5">#REF!</definedName>
    <definedName name="PIN">#REF!</definedName>
    <definedName name="PINL" localSheetId="5">#REF!</definedName>
    <definedName name="PINL">#REF!</definedName>
    <definedName name="PINLMA" localSheetId="5">'[60]folha de medição'!#REF!</definedName>
    <definedName name="PINLMA">'[60]folha de medição'!#REF!</definedName>
    <definedName name="PINLTA" localSheetId="5">#REF!</definedName>
    <definedName name="PINLTA">#REF!</definedName>
    <definedName name="PINMA" localSheetId="5">'[60]folha de medição'!#REF!</definedName>
    <definedName name="PINMA">'[60]folha de medição'!#REF!</definedName>
    <definedName name="pint" localSheetId="5">'[188]QTT  BETUM'!#REF!</definedName>
    <definedName name="pint">'[188]QTT  BETUM'!#REF!</definedName>
    <definedName name="pint_lig" localSheetId="5">#REF!</definedName>
    <definedName name="pint_lig" localSheetId="3">#REF!</definedName>
    <definedName name="pint_lig">#REF!</definedName>
    <definedName name="PINTA" localSheetId="5">#REF!</definedName>
    <definedName name="PINTA">#REF!</definedName>
    <definedName name="PINTLIGMAN">'[101]Memorial III'!$E$16</definedName>
    <definedName name="PINTLIGMBUFCORMAN">'[96]CORR MBUF MAN'!$O$43</definedName>
    <definedName name="PINTLIGMBUFCORMAN_23">'[109]CORR MBUF MAN'!$O$43</definedName>
    <definedName name="PINTLIGMBUFREC">"$#REF!.$M$36"</definedName>
    <definedName name="PINTLIGMBUQCORMAN">'[96]CORR MBUQ MAN'!$O$43</definedName>
    <definedName name="PINTLIGMBUQCORMAN_23">'[109]CORR MBUQ MAN'!$O$43</definedName>
    <definedName name="PINTLIGMBUQREC">'[96]CORR MBUQ REC'!$O$43</definedName>
    <definedName name="PINTLIGMBUQREC_23">'[109]CORR MBUQ REC'!$O$43</definedName>
    <definedName name="PINTLIGRECOMPMBUF">"$#REF!.$M$36"</definedName>
    <definedName name="PINTLIGRECQMAN">'[96]RECOMP_ MAN MBUQ'!$M$26</definedName>
    <definedName name="PINTLIGRECQMAN_23">'[109]RECOMP_ MAN MBUQ'!$M$26</definedName>
    <definedName name="PINTLIGRECQREC">'[96]RECOMP_ REC MBUQ OK'!$M$32</definedName>
    <definedName name="PINTLIGRECQREC_23">'[109]RECOMP_ REC MBUQ OK'!$M$32</definedName>
    <definedName name="PL" localSheetId="5">#REF!</definedName>
    <definedName name="PL">#REF!</definedName>
    <definedName name="PL20TSDP" localSheetId="5">'[60]folha de medição'!#REF!</definedName>
    <definedName name="PL20TSDP">'[60]folha de medição'!#REF!</definedName>
    <definedName name="PLACA">[196]CAPACIDADES!$A$8:$AL$136</definedName>
    <definedName name="PLACAMA" localSheetId="5">'[60]folha de medição'!#REF!</definedName>
    <definedName name="PLACAMA">'[60]folha de medição'!#REF!</definedName>
    <definedName name="PLACATA" localSheetId="5">#REF!</definedName>
    <definedName name="PLACATA">#REF!</definedName>
    <definedName name="plan">[197]Orçamento!$A$17:$D$80</definedName>
    <definedName name="Plan1" localSheetId="5" hidden="1">#REF!</definedName>
    <definedName name="Plan1" localSheetId="3" hidden="1">#REF!</definedName>
    <definedName name="Plan1" hidden="1">#REF!</definedName>
    <definedName name="plan10area1">"$#REF!.$H$11"</definedName>
    <definedName name="plan10area2">"$#REF!.$H$13"</definedName>
    <definedName name="plan10area3">"$#REF!.$H$15"</definedName>
    <definedName name="plan10comp1">"$#REF!.$F$11"</definedName>
    <definedName name="plan10comp2">"$#REF!.$F$13"</definedName>
    <definedName name="plan10comp3">"$#REF!.$F$15"</definedName>
    <definedName name="plan10dia">"$#REF!.$B$9"</definedName>
    <definedName name="plan10espeçuramedia">"$#REF!.$C$45"</definedName>
    <definedName name="plan10kmf">"$#REF!.$G$10"</definedName>
    <definedName name="plan10kmf2">"$#REF!.$G$12"</definedName>
    <definedName name="plan10kmf3">"$#REF!.$G$14"</definedName>
    <definedName name="plan10kmi">"$#REF!.$C$10"</definedName>
    <definedName name="plan10kmi2">"$#REF!.$C$12"</definedName>
    <definedName name="plan10kmi3">"$#REF!.$C$14"</definedName>
    <definedName name="plan10lado1">"$#REF!.$B$11"</definedName>
    <definedName name="plan10lado2">"$#REF!.$B$13"</definedName>
    <definedName name="plan10lado3">"$#REF!.$B$15"</definedName>
    <definedName name="plan10larg1">"$#REF!.$D$11"</definedName>
    <definedName name="plan10larg2">"$#REF!.$D$13"</definedName>
    <definedName name="plan10larg3">"$#REF!.$D$15"</definedName>
    <definedName name="plan10pesototal">"$#REF!.$C$42"</definedName>
    <definedName name="plan10volumetotal">"$#REF!.$C$44"</definedName>
    <definedName name="plan11area1">"$#REF!.$H$11"</definedName>
    <definedName name="plan11area2">"$#REF!.$H$13"</definedName>
    <definedName name="plan11area3">"$#REF!.$H$15"</definedName>
    <definedName name="plan11comp1">"$#REF!.$F$11"</definedName>
    <definedName name="plan11comp2">"$#REF!.$F$13"</definedName>
    <definedName name="plan11comp3">"$#REF!.$F$15"</definedName>
    <definedName name="plan11dia">"$#REF!.$B$9"</definedName>
    <definedName name="plan11espeçuramedia">"$#REF!.$C$45"</definedName>
    <definedName name="plan11kmf">"$#REF!.$G$10"</definedName>
    <definedName name="plan11kmf2">"$#REF!.$G$12"</definedName>
    <definedName name="plan11kmf3">"$#REF!.$G$14"</definedName>
    <definedName name="plan11kmi">"$#REF!.$C$10"</definedName>
    <definedName name="plan11kmi2">"$#REF!.$C$12"</definedName>
    <definedName name="plan11kmi3">"$#REF!.$C$14"</definedName>
    <definedName name="plan11lado1">"$#REF!.$B$11"</definedName>
    <definedName name="plan11lado2">"$#REF!.$B$13"</definedName>
    <definedName name="plan11lado3">"$#REF!.$B$15"</definedName>
    <definedName name="plan11larg1">"$#REF!.$D$11"</definedName>
    <definedName name="plan11larg2">"$#REF!.$D$13"</definedName>
    <definedName name="plan11larg3">"$#REF!.$D$15"</definedName>
    <definedName name="plan11pesototal">"$#REF!.$C$42"</definedName>
    <definedName name="plan11volumetotal">"$#REF!.$C$44"</definedName>
    <definedName name="plan12area1">"$#REF!.$H$11"</definedName>
    <definedName name="plan12area2">"$#REF!.$H$13"</definedName>
    <definedName name="plan12area3">"$#REF!.$H$15"</definedName>
    <definedName name="plan12comp1">"$#REF!.$F$11"</definedName>
    <definedName name="plan12comp2">"$#REF!.$F$13"</definedName>
    <definedName name="plan12comp3">"$#REF!.$F$15"</definedName>
    <definedName name="plan12dia">"$#REF!.$B$9"</definedName>
    <definedName name="plan12espeçuramedia">"$#REF!.$C$45"</definedName>
    <definedName name="plan12kmf">"$#REF!.$G$10"</definedName>
    <definedName name="plan12kmf2">"$#REF!.$G$12"</definedName>
    <definedName name="plan12kmf3">"$#REF!.$G$14"</definedName>
    <definedName name="plan12kmi">"$#REF!.$C$10"</definedName>
    <definedName name="plan12kmi2">"$#REF!.$C$12"</definedName>
    <definedName name="plan12kmi3">"$#REF!.$C$14"</definedName>
    <definedName name="plan12lado1">"$#REF!.$B$11"</definedName>
    <definedName name="plan12lado2">"$#REF!.$B$13"</definedName>
    <definedName name="plan12lado3">"$#REF!.$B$15"</definedName>
    <definedName name="plan12larg1">"$#REF!.$D$11"</definedName>
    <definedName name="plan12larg2">"$#REF!.$D$13"</definedName>
    <definedName name="plan12larg3">"$#REF!.$D$15"</definedName>
    <definedName name="plan12pesototal">"$#REF!.$C$42"</definedName>
    <definedName name="plan12volumetotal">"$#REF!.$C$44"</definedName>
    <definedName name="plan13area1">"$#REF!.$H$11"</definedName>
    <definedName name="plan13area2">"$#REF!.$H$13"</definedName>
    <definedName name="plan13area3">"$#REF!.$H$15"</definedName>
    <definedName name="plan13comp1">"$#REF!.$F$11"</definedName>
    <definedName name="plan13comp2">"$#REF!.$F$13"</definedName>
    <definedName name="plan13comp3">"$#REF!.$F$15"</definedName>
    <definedName name="plan13dia">"$#REF!.$B$9"</definedName>
    <definedName name="plan13espeçuramedia">"$#REF!.$C$45"</definedName>
    <definedName name="plan13kmf">"$#REF!.$G$10"</definedName>
    <definedName name="plan13kmf2">"$#REF!.$G$12"</definedName>
    <definedName name="plan13kmf3">"$#REF!.$G$14"</definedName>
    <definedName name="plan13kmi">"$#REF!.$C$10"</definedName>
    <definedName name="plan13kmi2">"$#REF!.$C$12"</definedName>
    <definedName name="plan13kmi3">"$#REF!.$C$14"</definedName>
    <definedName name="plan13lado1">"$#REF!.$B$11"</definedName>
    <definedName name="plan13lado2">"$#REF!.$B$13"</definedName>
    <definedName name="plan13lado3">"$#REF!.$B$15"</definedName>
    <definedName name="plan13larg1">"$#REF!.$D$11"</definedName>
    <definedName name="plan13larg2">"$#REF!.$D$13"</definedName>
    <definedName name="plan13larg3">"$#REF!.$D$15"</definedName>
    <definedName name="plan13pesototal">"$#REF!.$C$42"</definedName>
    <definedName name="plan13volumetotal">"$#REF!.$C$44"</definedName>
    <definedName name="plan14area1">"$#REF!.$H$11"</definedName>
    <definedName name="plan14area2">"$#REF!.$H$13"</definedName>
    <definedName name="plan14area3">"$#REF!.$H$15"</definedName>
    <definedName name="plan14comp1">"$#REF!.$F$11"</definedName>
    <definedName name="plan14comp2">"$#REF!.$F$13"</definedName>
    <definedName name="plan14comp3">"$#REF!.$F$15"</definedName>
    <definedName name="plan14dia">"$#REF!.$B$9"</definedName>
    <definedName name="plan14espeçuramedia">"$#REF!.$C$45"</definedName>
    <definedName name="plan14kmf">"$#REF!.$G$10"</definedName>
    <definedName name="plan14kmf2">"$#REF!.$G$12"</definedName>
    <definedName name="plan14kmf3">"$#REF!.$G$14"</definedName>
    <definedName name="plan14kmi">"$#REF!.$C$10"</definedName>
    <definedName name="plan14kmi2">"$#REF!.$C$12"</definedName>
    <definedName name="plan14kmi3">"$#REF!.$C$14"</definedName>
    <definedName name="plan14lado1">"$#REF!.$B$11"</definedName>
    <definedName name="plan14lado2">"$#REF!.$B$13"</definedName>
    <definedName name="plan14lado3">"$#REF!.$B$15"</definedName>
    <definedName name="plan14larg1">"$#REF!.$D$11"</definedName>
    <definedName name="plan14larg2">"$#REF!.$D$13"</definedName>
    <definedName name="plan14larg3">"$#REF!.$D$15"</definedName>
    <definedName name="plan14pesototal">"$#REF!.$C$42"</definedName>
    <definedName name="plan14volumetotal">"$#REF!.$C$44"</definedName>
    <definedName name="plan15area1">"$#REF!.$H$11"</definedName>
    <definedName name="plan15area2">"$#REF!.$H$13"</definedName>
    <definedName name="plan15area3">"$#REF!.$H$15"</definedName>
    <definedName name="plan15comp1">"$#REF!.$F$11"</definedName>
    <definedName name="plan15comp2">"$#REF!.$F$13"</definedName>
    <definedName name="plan15comp3">"$#REF!.$F$15"</definedName>
    <definedName name="plan15dia">"$#REF!.$B$9"</definedName>
    <definedName name="plan15espeçuramedia">"$#REF!.$C$45"</definedName>
    <definedName name="plan15kmf">"$#REF!.$G$10"</definedName>
    <definedName name="plan15kmf2">"$#REF!.$G$12"</definedName>
    <definedName name="plan15kmf3">"$#REF!.$G$14"</definedName>
    <definedName name="plan15kmi">"$#REF!.$C$10"</definedName>
    <definedName name="plan15kmi2">"$#REF!.$C$12"</definedName>
    <definedName name="plan15kmi3">"$#REF!.$C$14"</definedName>
    <definedName name="plan15lado1">"$#REF!.$B$11"</definedName>
    <definedName name="plan15lado2">"$#REF!.$B$13"</definedName>
    <definedName name="plan15lado3">"$#REF!.$B$15"</definedName>
    <definedName name="plan15larg1">"$#REF!.$D$11"</definedName>
    <definedName name="plan15larg2">"$#REF!.$D$13"</definedName>
    <definedName name="plan15larg3">"$#REF!.$D$15"</definedName>
    <definedName name="plan15pesototal">"$#REF!.$C$42"</definedName>
    <definedName name="plan15volumetotal">"$#REF!.$C$44"</definedName>
    <definedName name="plan16area1">"$#REF!.$H$11"</definedName>
    <definedName name="plan16area2">"$#REF!.$H$13"</definedName>
    <definedName name="plan16area3">"$#REF!.$H$15"</definedName>
    <definedName name="plan16comp1">"$#REF!.$F$11"</definedName>
    <definedName name="plan16comp2">"$#REF!.$F$13"</definedName>
    <definedName name="plan16comp3">"$#REF!.$F$15"</definedName>
    <definedName name="plan16dia">"$#REF!.$B$9"</definedName>
    <definedName name="plan16espeçuramedia">"$#REF!.$C$45"</definedName>
    <definedName name="plan16kmf">"$#REF!.$G$10"</definedName>
    <definedName name="plan16kmf2">"$#REF!.$G$12"</definedName>
    <definedName name="plan16kmf3">"$#REF!.$G$14"</definedName>
    <definedName name="plan16kmi">"$#REF!.$C$10"</definedName>
    <definedName name="plan16kmi2">"$#REF!.$C$12"</definedName>
    <definedName name="plan16kmi3">"$#REF!.$C$14"</definedName>
    <definedName name="plan16lado1">"$#REF!.$B$11"</definedName>
    <definedName name="plan16lado2">"$#REF!.$B$13"</definedName>
    <definedName name="plan16lado3">"$#REF!.$B$15"</definedName>
    <definedName name="plan16larg1">"$#REF!.$D$11"</definedName>
    <definedName name="plan16larg2">"$#REF!.$D$13"</definedName>
    <definedName name="plan16larg3">"$#REF!.$D$15"</definedName>
    <definedName name="plan16pesototal">"$#REF!.$C$42"</definedName>
    <definedName name="plan16volumetotal">"$#REF!.$C$44"</definedName>
    <definedName name="plan17area1">"$#REF!.$H$11"</definedName>
    <definedName name="plan17area2">"$#REF!.$H$13"</definedName>
    <definedName name="plan17area3">"$#REF!.$H$15"</definedName>
    <definedName name="plan17comp1">"$#REF!.$F$11"</definedName>
    <definedName name="plan17comp2">"$#REF!.$F$13"</definedName>
    <definedName name="plan17comp3">"$#REF!.$F$15"</definedName>
    <definedName name="plan17dia">"$#REF!.$B$9"</definedName>
    <definedName name="plan17espeçuramedia">"$#REF!.$C$45"</definedName>
    <definedName name="plan17kmf">"$#REF!.$G$10"</definedName>
    <definedName name="plan17kmf2">"$#REF!.$G$12"</definedName>
    <definedName name="plan17kmf3">"$#REF!.$G$14"</definedName>
    <definedName name="plan17kmi">"$#REF!.$C$10"</definedName>
    <definedName name="plan17kmi2">"$#REF!.$C$12"</definedName>
    <definedName name="plan17kmi3">"$#REF!.$C$14"</definedName>
    <definedName name="plan17lado1">"$#REF!.$B$11"</definedName>
    <definedName name="plan17lado2">"$#REF!.$B$13"</definedName>
    <definedName name="plan17lado3">"$#REF!.$B$15"</definedName>
    <definedName name="plan17larg1">"$#REF!.$D$11"</definedName>
    <definedName name="plan17larg2">"$#REF!.$D$13"</definedName>
    <definedName name="plan17larg3">"$#REF!.$D$15"</definedName>
    <definedName name="plan17pesototal">"$#REF!.$C$42"</definedName>
    <definedName name="plan17volumetotal">"$#REF!.$C$44"</definedName>
    <definedName name="plan18area1">"$#REF!.$H$11"</definedName>
    <definedName name="plan18area2">"$#REF!.$H$13"</definedName>
    <definedName name="plan18area3">"$#REF!.$H$15"</definedName>
    <definedName name="plan18comp1">"$#REF!.$F$11"</definedName>
    <definedName name="plan18comp2">"$#REF!.$F$13"</definedName>
    <definedName name="plan18comp3">"$#REF!.$F$15"</definedName>
    <definedName name="plan18dia">"$#REF!.$B$9"</definedName>
    <definedName name="plan18espeçuramedia">"$#REF!.$C$45"</definedName>
    <definedName name="plan18kmf">"$#REF!.$G$10"</definedName>
    <definedName name="plan18kmf2">"$#REF!.$G$12"</definedName>
    <definedName name="plan18kmf3">"$#REF!.$G$14"</definedName>
    <definedName name="plan18kmi">"$#REF!.$C$10"</definedName>
    <definedName name="plan18kmi2">"$#REF!.$C$12"</definedName>
    <definedName name="plan18kmi3">"$#REF!.$C$14"</definedName>
    <definedName name="plan18lado1">"$#REF!.$B$11"</definedName>
    <definedName name="plan18lado2">"$#REF!.$B$13"</definedName>
    <definedName name="plan18lado3">"$#REF!.$B$15"</definedName>
    <definedName name="plan18larg1">"$#REF!.$D$11"</definedName>
    <definedName name="plan18larg2">"$#REF!.$D$13"</definedName>
    <definedName name="plan18larg3">"$#REF!.$D$15"</definedName>
    <definedName name="plan18pesototal">"$#REF!.$C$42"</definedName>
    <definedName name="plan18volumetotal">"$#REF!.$C$44"</definedName>
    <definedName name="plan19area1">"$#REF!.$H$11"</definedName>
    <definedName name="plan19area2">"$#REF!.$H$13"</definedName>
    <definedName name="plan19area3">"$#REF!.$H$15"</definedName>
    <definedName name="plan19comp1">"$#REF!.$F$11"</definedName>
    <definedName name="plan19comp2">"$#REF!.$F$13"</definedName>
    <definedName name="plan19comp3">"$#REF!.$F$15"</definedName>
    <definedName name="plan19dia">"$#REF!.$B$9"</definedName>
    <definedName name="plan19espeçuramedia">"$#REF!.$C$45"</definedName>
    <definedName name="plan19kmf">"$#REF!.$G$10"</definedName>
    <definedName name="plan19kmf2">"$#REF!.$G$12"</definedName>
    <definedName name="plan19kmf3">"$#REF!.$G$14"</definedName>
    <definedName name="plan19kmi">"$#REF!.$C$10"</definedName>
    <definedName name="plan19kmi2">"$#REF!.$C$12"</definedName>
    <definedName name="plan19kmi3">"$#REF!.$C$14"</definedName>
    <definedName name="plan19lado1">"$#REF!.$B$11"</definedName>
    <definedName name="plan19lado2">"$#REF!.$B$13"</definedName>
    <definedName name="plan19lado3">"$#REF!.$B$15"</definedName>
    <definedName name="plan19larg1">"$#REF!.$D$11"</definedName>
    <definedName name="plan19larg2">"$#REF!.$D$13"</definedName>
    <definedName name="plan19larg3">"$#REF!.$D$15"</definedName>
    <definedName name="plan19pesototal">"$#REF!.$C$42"</definedName>
    <definedName name="plan19volumetotal">"$#REF!.$C$44"</definedName>
    <definedName name="plan2">[197]Orçamento!$A$17:$D$80</definedName>
    <definedName name="plan20area1">"$#REF!.$I$11"</definedName>
    <definedName name="plan20area2">"$#REF!.$I$13"</definedName>
    <definedName name="plan20area3">"$#REF!.$I$15"</definedName>
    <definedName name="plan20comp1">"$#REF!.$G$11"</definedName>
    <definedName name="plan20comp2">"$#REF!.$G$13"</definedName>
    <definedName name="plan20comp3">"$#REF!.$G$15"</definedName>
    <definedName name="plan20dia">"$#REF!.$C$9"</definedName>
    <definedName name="plan20espeçuramedia">"$#REF!.$D$78"</definedName>
    <definedName name="plan20kmf">"$#REF!.$H$10"</definedName>
    <definedName name="plan20kmf2">"$#REF!.$H$12"</definedName>
    <definedName name="plan20kmf3">"$#REF!.$H$14"</definedName>
    <definedName name="plan20kmi">"$#REF!.$D$10"</definedName>
    <definedName name="plan20kmi2">"$#REF!.$D$12"</definedName>
    <definedName name="plan20kmi3">"$#REF!.$D$14"</definedName>
    <definedName name="plan20lado1">"$#REF!.$C$11"</definedName>
    <definedName name="plan20lado2">"$#REF!.$C$13"</definedName>
    <definedName name="plan20lado3">"$#REF!.$C$15"</definedName>
    <definedName name="plan20larg1">"$#REF!.$E$11"</definedName>
    <definedName name="plan20larg2">"$#REF!.$E$13"</definedName>
    <definedName name="plan20larg3">"$#REF!.$E$15"</definedName>
    <definedName name="plan20pesototal">"$#REF!.$D$75"</definedName>
    <definedName name="plan20volumetotal">"$#REF!.$D$77"</definedName>
    <definedName name="plan21area1">"$#REF!.$H$11"</definedName>
    <definedName name="plan21area2">"$#REF!.$H$13"</definedName>
    <definedName name="plan21area3">"$#REF!.$H$15"</definedName>
    <definedName name="plan21comp1">"$#REF!.$F$11"</definedName>
    <definedName name="plan21comp2">"$#REF!.$F$13"</definedName>
    <definedName name="plan21comp3">"$#REF!.$F$15"</definedName>
    <definedName name="plan21dia">"$#REF!.$B$9"</definedName>
    <definedName name="plan21espeçuramedia">"$#REF!.$C$45"</definedName>
    <definedName name="plan21kmf">"$#REF!.$G$10"</definedName>
    <definedName name="plan21kmf2">"$#REF!.$G$12"</definedName>
    <definedName name="plan21kmf3">"$#REF!.$G$14"</definedName>
    <definedName name="plan21kmi">"$#REF!.$C$10"</definedName>
    <definedName name="plan21kmi2">"$#REF!.$C$12"</definedName>
    <definedName name="plan21kmi3">"$#REF!.$C$14"</definedName>
    <definedName name="plan21lado1">"$#REF!.$B$11"</definedName>
    <definedName name="plan21lado2">"$#REF!.$B$13"</definedName>
    <definedName name="plan21lado3">"$#REF!.$B$15"</definedName>
    <definedName name="plan21larg1">"$#REF!.$D$11"</definedName>
    <definedName name="plan21larg2">"$#REF!.$D$13"</definedName>
    <definedName name="plan21larg3">"$#REF!.$D$15"</definedName>
    <definedName name="plan21pesototal">"$#REF!.$C$42"</definedName>
    <definedName name="plan21volumetotal">"$#REF!.$C$44"</definedName>
    <definedName name="plan22area1">"$#REF!.$H$11"</definedName>
    <definedName name="plan22area2">"$#REF!.$H$13"</definedName>
    <definedName name="plan22area3">"$#REF!.$H$15"</definedName>
    <definedName name="plan22comp1">"$#REF!.$F$11"</definedName>
    <definedName name="plan22comp2">"$#REF!.$F$13"</definedName>
    <definedName name="plan22comp3">"$#REF!.$F$15"</definedName>
    <definedName name="plan22dia">"$#REF!.$B$9"</definedName>
    <definedName name="plan22espeçuramedia">"$#REF!.$C$45"</definedName>
    <definedName name="plan22kmf">"$#REF!.$G$10"</definedName>
    <definedName name="plan22kmf2">"$#REF!.$G$12"</definedName>
    <definedName name="plan22kmf3">"$#REF!.$G$14"</definedName>
    <definedName name="plan22kmi">"$#REF!.$C$10"</definedName>
    <definedName name="plan22kmi2">"$#REF!.$C$12"</definedName>
    <definedName name="plan22kmi3">"$#REF!.$C$14"</definedName>
    <definedName name="plan22lado1">"$#REF!.$B$11"</definedName>
    <definedName name="plan22lado2">"$#REF!.$B$13"</definedName>
    <definedName name="plan22lado3">"$#REF!.$B$15"</definedName>
    <definedName name="plan22larg1">"$#REF!.$D$11"</definedName>
    <definedName name="plan22larg2">"$#REF!.$D$13"</definedName>
    <definedName name="plan22larg3">"$#REF!.$D$15"</definedName>
    <definedName name="plan22pesototal">"$#REF!.$C$42"</definedName>
    <definedName name="plan22volumetotal">"$#REF!.$C$44"</definedName>
    <definedName name="plan23area1">"$#REF!.$H$11"</definedName>
    <definedName name="plan23area2">"$#REF!.$H$13"</definedName>
    <definedName name="plan23area3">"$#REF!.$H$15"</definedName>
    <definedName name="plan23comp1">"$#REF!.$F$11"</definedName>
    <definedName name="plan23comp2">"$#REF!.$F$13"</definedName>
    <definedName name="plan23comp3">"$#REF!.$F$15"</definedName>
    <definedName name="plan23dia">"$#REF!.$B$9"</definedName>
    <definedName name="plan23espeçuramedia">"$#REF!.$C$45"</definedName>
    <definedName name="plan23kmf">"$#REF!.$G$10"</definedName>
    <definedName name="plan23kmf2">"$#REF!.$G$12"</definedName>
    <definedName name="plan23kmf3">"$#REF!.$G$14"</definedName>
    <definedName name="plan23kmi">"$#REF!.$C$10"</definedName>
    <definedName name="plan23kmi2">"$#REF!.$C$12"</definedName>
    <definedName name="plan23kmi3">"$#REF!.$C$14"</definedName>
    <definedName name="plan23lado1">"$#REF!.$B$11"</definedName>
    <definedName name="plan23lado2">"$#REF!.$B$13"</definedName>
    <definedName name="plan23lado3">"$#REF!.$B$15"</definedName>
    <definedName name="plan23larg1">"$#REF!.$D$11"</definedName>
    <definedName name="plan23larg2">"$#REF!.$D$13"</definedName>
    <definedName name="plan23larg3">"$#REF!.$D$15"</definedName>
    <definedName name="plan23pesototal">"$#REF!.$C$42"</definedName>
    <definedName name="plan23volumetotal">"$#REF!.$C$44"</definedName>
    <definedName name="plan24area1">"$#REF!.$H$11"</definedName>
    <definedName name="plan24area2">"$#REF!.$H$13"</definedName>
    <definedName name="plan24area3">"$#REF!.$H$15"</definedName>
    <definedName name="plan24comp1">"$#REF!.$F$11"</definedName>
    <definedName name="plan24comp2">"$#REF!.$F$13"</definedName>
    <definedName name="plan24comp3">"$#REF!.$F$15"</definedName>
    <definedName name="plan24dia">"$#REF!.$B$9"</definedName>
    <definedName name="plan24espeçuramedia">"$#REF!.$C$45"</definedName>
    <definedName name="plan24kmf">"$#REF!.$G$10"</definedName>
    <definedName name="plan24kmf2">"$#REF!.$G$12"</definedName>
    <definedName name="plan24kmf3">"$#REF!.$G$14"</definedName>
    <definedName name="plan24kmi">"$#REF!.$C$10"</definedName>
    <definedName name="plan24kmi2">"$#REF!.$C$12"</definedName>
    <definedName name="plan24kmi3">"$#REF!.$C$14"</definedName>
    <definedName name="plan24lado1">"$#REF!.$B$11"</definedName>
    <definedName name="plan24lado2">"$#REF!.$B$13"</definedName>
    <definedName name="plan24lado3">"$#REF!.$B$15"</definedName>
    <definedName name="plan24larg1">"$#REF!.$D$11"</definedName>
    <definedName name="plan24larg2">"$#REF!.$D$13"</definedName>
    <definedName name="plan24larg3">"$#REF!.$D$15"</definedName>
    <definedName name="plan24pesototal">"$#REF!.$C$42"</definedName>
    <definedName name="plan24volumetotal">"$#REF!.$C$44"</definedName>
    <definedName name="plan25area1">"$#REF!.$H$11"</definedName>
    <definedName name="plan25area2">"$#REF!.$H$13"</definedName>
    <definedName name="plan25area3">"$#REF!.$H$15"</definedName>
    <definedName name="plan25comp1">"$#REF!.$F$11"</definedName>
    <definedName name="plan25comp2">"$#REF!.$F$13"</definedName>
    <definedName name="plan25comp3">"$#REF!.$F$15"</definedName>
    <definedName name="plan25dia">"$#REF!.$B$9"</definedName>
    <definedName name="plan25espeçuramedia">"$#REF!.$C$45"</definedName>
    <definedName name="plan25kmf">"$#REF!.$G$10"</definedName>
    <definedName name="plan25kmf2">"$#REF!.$G$12"</definedName>
    <definedName name="plan25kmf3">"$#REF!.$G$14"</definedName>
    <definedName name="plan25kmi">"$#REF!.$C$10"</definedName>
    <definedName name="plan25kmi2">"$#REF!.$C$12"</definedName>
    <definedName name="plan25kmi3">"$#REF!.$C$14"</definedName>
    <definedName name="plan25lado1">"$#REF!.$B$11"</definedName>
    <definedName name="plan25lado2">"$#REF!.$B$13"</definedName>
    <definedName name="plan25lado3">"$#REF!.$B$15"</definedName>
    <definedName name="plan25larg1">"$#REF!.$D$11"</definedName>
    <definedName name="plan25larg2">"$#REF!.$D$13"</definedName>
    <definedName name="plan25larg3">"$#REF!.$D$15"</definedName>
    <definedName name="plan25pesototal">"$#REF!.$C$42"</definedName>
    <definedName name="plan25volumetotal">"$#REF!.$C$44"</definedName>
    <definedName name="plan26area1">"$#REF!.$H$11"</definedName>
    <definedName name="plan26area2">"$#REF!.$H$13"</definedName>
    <definedName name="plan26area3">"$#REF!.$H$15"</definedName>
    <definedName name="plan26comp1">"$#REF!.$F$11"</definedName>
    <definedName name="plan26comp2">"$#REF!.$F$13"</definedName>
    <definedName name="plan26comp3">"$#REF!.$F$15"</definedName>
    <definedName name="plan26dia">"$#REF!.$B$9"</definedName>
    <definedName name="plan26espeçuramedia">"$#REF!.$C$45"</definedName>
    <definedName name="plan26kmf">"$#REF!.$G$10"</definedName>
    <definedName name="plan26kmf2">"$#REF!.$G$12"</definedName>
    <definedName name="plan26kmf3">"$#REF!.$G$14"</definedName>
    <definedName name="plan26kmi">"$#REF!.$C$10"</definedName>
    <definedName name="plan26kmi2">"$#REF!.$C$12"</definedName>
    <definedName name="plan26kmi3">"$#REF!.$C$14"</definedName>
    <definedName name="plan26lado1">"$#REF!.$B$11"</definedName>
    <definedName name="plan26lado2">"$#REF!.$B$13"</definedName>
    <definedName name="plan26lado3">"$#REF!.$B$15"</definedName>
    <definedName name="plan26larg1">"$#REF!.$D$11"</definedName>
    <definedName name="plan26larg2">"$#REF!.$D$13"</definedName>
    <definedName name="plan26larg3">"$#REF!.$D$15"</definedName>
    <definedName name="plan26pesototal">"$#REF!.$C$42"</definedName>
    <definedName name="plan26volumetotal">"$#REF!.$C$44"</definedName>
    <definedName name="plan27area1">"$#REF!.$H$11"</definedName>
    <definedName name="plan27area2">"$#REF!.$H$13"</definedName>
    <definedName name="plan27area3">"$#REF!.$H$15"</definedName>
    <definedName name="plan27comp1">"$#REF!.$F$11"</definedName>
    <definedName name="plan27comp2">"$#REF!.$F$13"</definedName>
    <definedName name="plan27comp3">"$#REF!.$F$15"</definedName>
    <definedName name="plan27dia">"$#REF!.$B$9"</definedName>
    <definedName name="plan27espeçuramedia">"$#REF!.$C$45"</definedName>
    <definedName name="plan27kmf">"$#REF!.$G$10"</definedName>
    <definedName name="plan27kmf2">"$#REF!.$G$12"</definedName>
    <definedName name="plan27kmf3">"$#REF!.$G$14"</definedName>
    <definedName name="plan27kmi">"$#REF!.$C$10"</definedName>
    <definedName name="plan27kmi2">"$#REF!.$C$12"</definedName>
    <definedName name="plan27kmi3">"$#REF!.$C$14"</definedName>
    <definedName name="plan27lado1">"$#REF!.$B$11"</definedName>
    <definedName name="plan27lado2">"$#REF!.$B$13"</definedName>
    <definedName name="plan27lado3">"$#REF!.$B$15"</definedName>
    <definedName name="plan27larg1">"$#REF!.$D$11"</definedName>
    <definedName name="plan27larg2">"$#REF!.$D$13"</definedName>
    <definedName name="plan27larg3">"$#REF!.$D$15"</definedName>
    <definedName name="plan27pesototal">"$#REF!.$C$42"</definedName>
    <definedName name="plan27volumetotal">"$#REF!.$C$44"</definedName>
    <definedName name="plan3">[197]Orçamento!$A$17:$D$80</definedName>
    <definedName name="plan8area1">"$#REF!.$H$11"</definedName>
    <definedName name="plan8area2">"$#REF!.$H$13"</definedName>
    <definedName name="plan8area3">"$#REF!.$H$15"</definedName>
    <definedName name="plan8comp1">"$#REF!.$F$11"</definedName>
    <definedName name="plan8comp2">"$#REF!.$F$13"</definedName>
    <definedName name="plan8comp3">"$#REF!.$F$15"</definedName>
    <definedName name="plan8dia">"$#REF!.$B$9"</definedName>
    <definedName name="plan8espeçuramedia">"$#REF!.$C$45"</definedName>
    <definedName name="plan8kmf">"$#REF!.$G$10"</definedName>
    <definedName name="plan8kmf2">"$#REF!.$G$12"</definedName>
    <definedName name="plan8kmf3">"$#REF!.$G$14"</definedName>
    <definedName name="plan8kmi">"$#REF!.$C$10"</definedName>
    <definedName name="plan8kmi2">"$#REF!.$C$12"</definedName>
    <definedName name="plan8kmi3">"$#REF!.$C$14"</definedName>
    <definedName name="plan8lado1">"$#REF!.$B$11"</definedName>
    <definedName name="plan8lado2">"$#REF!.$B$13"</definedName>
    <definedName name="plan8lado3">"$#REF!.$B$15"</definedName>
    <definedName name="plan8larg1">"$#REF!.$D$11"</definedName>
    <definedName name="plan8larg2">"$#REF!.$D$13"</definedName>
    <definedName name="plan8larg3">"$#REF!.$D$15"</definedName>
    <definedName name="plan8pesototal">"$#REF!.$C$42"</definedName>
    <definedName name="plan8volumetotal">"$#REF!.$C$44"</definedName>
    <definedName name="plan9area1">"$#REF!.$H$11"</definedName>
    <definedName name="plan9area2">"$#REF!.$H$13"</definedName>
    <definedName name="plan9area3">"$#REF!.$H$15"</definedName>
    <definedName name="plan9comp1">"$#REF!.$F$11"</definedName>
    <definedName name="plan9comp2">"$#REF!.$F$13"</definedName>
    <definedName name="plan9comp3">"$#REF!.$F$15"</definedName>
    <definedName name="plan9dia">"$#REF!.$B$9"</definedName>
    <definedName name="plan9espeçuramedia">"$#REF!.$C$45"</definedName>
    <definedName name="plan9kmf">"$#REF!.$G$10"</definedName>
    <definedName name="plan9kmf2">"$#REF!.$G$12"</definedName>
    <definedName name="plan9kmf3">"$#REF!.$G$14"</definedName>
    <definedName name="plan9kmi">"$#REF!.$C$10"</definedName>
    <definedName name="plan9kmi2">"$#REF!.$C$12"</definedName>
    <definedName name="plan9kmi3">"$#REF!.$C$14"</definedName>
    <definedName name="plan9lado1">"$#REF!.$B$11"</definedName>
    <definedName name="plan9lado2">"$#REF!.$B$13"</definedName>
    <definedName name="plan9lado3">"$#REF!.$B$15"</definedName>
    <definedName name="plan9larg1">"$#REF!.$D$11"</definedName>
    <definedName name="plan9larg2">"$#REF!.$D$13"</definedName>
    <definedName name="plan9larg3">"$#REF!.$D$15"</definedName>
    <definedName name="plan9pesototal">"$#REF!.$C$42"</definedName>
    <definedName name="plan9volumetotal">"$#REF!.$C$44"</definedName>
    <definedName name="planilha" localSheetId="5" hidden="1">{#N/A,#N/A,TRUE,"Serviços"}</definedName>
    <definedName name="planilha" localSheetId="3" hidden="1">{#N/A,#N/A,TRUE,"Serviços"}</definedName>
    <definedName name="planilha" hidden="1">{#N/A,#N/A,TRUE,"Serviços"}</definedName>
    <definedName name="PlanilhasOriginais" localSheetId="5">#REF!</definedName>
    <definedName name="PlanilhasOriginais">#REF!</definedName>
    <definedName name="plano" localSheetId="5">#REF!</definedName>
    <definedName name="plano" localSheetId="3">#REF!</definedName>
    <definedName name="plano">#REF!</definedName>
    <definedName name="planReajus" localSheetId="3">#REF!</definedName>
    <definedName name="planReajus">#REF!</definedName>
    <definedName name="Plapla" localSheetId="5">[198]RMLE157!#REF!</definedName>
    <definedName name="Plapla">[198]RMLE157!#REF!</definedName>
    <definedName name="PLAT1" localSheetId="5">[199]JAN!#REF!</definedName>
    <definedName name="PLAT1">[199]JAN!#REF!</definedName>
    <definedName name="PLCD">"$#REF!.$L$39"</definedName>
    <definedName name="PLCD97">"$#REF!.$L$80"</definedName>
    <definedName name="PLDD">"'file:///D:/Meus documentos/ANASTÁCIO/SERCEL/BR262990800.xls'#$SERVIÇOS.$#REF!$#REF!"</definedName>
    <definedName name="PLFRESA" localSheetId="5">#REF!</definedName>
    <definedName name="PLFRESA">#REF!</definedName>
    <definedName name="PLFRESAMA" localSheetId="5">'[60]folha de medição'!#REF!</definedName>
    <definedName name="PLFRESAMA">'[60]folha de medição'!#REF!</definedName>
    <definedName name="PLFRESATA" localSheetId="5">#REF!</definedName>
    <definedName name="PLFRESATA">#REF!</definedName>
    <definedName name="PLIQ">"$#REF!.$C$5"</definedName>
    <definedName name="pliq1">"$#REF!.$C$6"</definedName>
    <definedName name="PLMBUQ">"$#REF!.$L$32"</definedName>
    <definedName name="PLPA" localSheetId="5">#REF!</definedName>
    <definedName name="PLPA">#REF!</definedName>
    <definedName name="PLPAMA" localSheetId="5">'[60]folha de medição'!#REF!</definedName>
    <definedName name="PLPAMA">'[60]folha de medição'!#REF!</definedName>
    <definedName name="PLPATA" localSheetId="5">#REF!</definedName>
    <definedName name="PLPATA">#REF!</definedName>
    <definedName name="PLRS" localSheetId="5">#REF!</definedName>
    <definedName name="PLRS">#REF!</definedName>
    <definedName name="PLRSMA" localSheetId="5">'[60]folha de medição'!#REF!</definedName>
    <definedName name="PLRSMA">'[60]folha de medição'!#REF!</definedName>
    <definedName name="PLRSTA" localSheetId="5">#REF!</definedName>
    <definedName name="PLRSTA">#REF!</definedName>
    <definedName name="PLVC">"'file:///D:/Meus documentos/ANASTÁCIO/SERCEL/BR262990800.xls'#$SERVIÇOS.$#REF!$#REF!"</definedName>
    <definedName name="PLVD">"'file:///D:/Meus documentos/ANASTÁCIO/SERCEL/BR262990800.xls'#$SERVIÇOS.$#REF!$#REF!"</definedName>
    <definedName name="PLW">"$#REF!.$F$14"</definedName>
    <definedName name="PLWA">"$#REF!.$F$13"</definedName>
    <definedName name="PMD">'[51]SERVIÇOS digitado'!$H$69</definedName>
    <definedName name="PMREC" localSheetId="5">#REF!</definedName>
    <definedName name="PMREC">#REF!</definedName>
    <definedName name="PNPBASELE" localSheetId="5">#REF!</definedName>
    <definedName name="PNPBASELE">#REF!</definedName>
    <definedName name="PNPBASMEC" localSheetId="5">#REF!</definedName>
    <definedName name="PNPBASMEC">#REF!</definedName>
    <definedName name="pnv">[121]DADOS!$C$6</definedName>
    <definedName name="PO" localSheetId="5">'[200]8ª MP_BR-459'!#REF!</definedName>
    <definedName name="PO">'[200]8ª MP_BR-459'!#REF!</definedName>
    <definedName name="Ponte">[82]!Ponte</definedName>
    <definedName name="PontosApurados" localSheetId="5">#REF!</definedName>
    <definedName name="PontosApurados">#REF!</definedName>
    <definedName name="PontosMaximos" localSheetId="5">#REF!</definedName>
    <definedName name="PontosMaximos">#REF!</definedName>
    <definedName name="PontosMinimos" localSheetId="5">#REF!</definedName>
    <definedName name="PontosMinimos">#REF!</definedName>
    <definedName name="PontosValidos">#REF!</definedName>
    <definedName name="popopopo" localSheetId="5" hidden="1">{#N/A,#N/A,FALSE,"MO (2)"}</definedName>
    <definedName name="popopopo" localSheetId="3" hidden="1">{#N/A,#N/A,FALSE,"MO (2)"}</definedName>
    <definedName name="popopopo" hidden="1">{#N/A,#N/A,FALSE,"MO (2)"}</definedName>
    <definedName name="porra">[201]Ofício!$E$37</definedName>
    <definedName name="Port" localSheetId="5">'[202]RESUMO-DVOP 4ª MED'!#REF!</definedName>
    <definedName name="Port" localSheetId="3">'[202]RESUMO-DVOP 4ª MED'!#REF!</definedName>
    <definedName name="Port">'[202]RESUMO-DVOP 4ª MED'!#REF!</definedName>
    <definedName name="Posição" localSheetId="5" hidden="1">#REF!</definedName>
    <definedName name="Posição" localSheetId="3" hidden="1">#REF!</definedName>
    <definedName name="Posição" hidden="1">#REF!</definedName>
    <definedName name="potencia" localSheetId="5">#REF!</definedName>
    <definedName name="potencia">#REF!</definedName>
    <definedName name="PPAG">#REF!</definedName>
    <definedName name="PPCOFINS">#REF!</definedName>
    <definedName name="PPFRE">#REF!</definedName>
    <definedName name="PPICMS">#REF!</definedName>
    <definedName name="PPIPI">#REF!</definedName>
    <definedName name="pppdfmf">[201]Ofício!$E$38</definedName>
    <definedName name="PPPIS" localSheetId="5">#REF!</definedName>
    <definedName name="PPPIS">#REF!</definedName>
    <definedName name="PPREP" localSheetId="5">#REF!</definedName>
    <definedName name="PPREP">#REF!</definedName>
    <definedName name="PPSAL" localSheetId="5">#REF!</definedName>
    <definedName name="PPSAL">#REF!</definedName>
    <definedName name="PQP.">#REF!</definedName>
    <definedName name="PRAZO" localSheetId="5">#REF!</definedName>
    <definedName name="PRAZO">#REF!</definedName>
    <definedName name="PRAZO_OBRA">[85]SETUP!$C$25</definedName>
    <definedName name="PRAZOA" localSheetId="5">#REF!</definedName>
    <definedName name="PRAZOA">#REF!</definedName>
    <definedName name="Prd" hidden="1">#N/A</definedName>
    <definedName name="PrdAux" hidden="1">#N/A</definedName>
    <definedName name="PRDM">"'file:///D:/Meus documentos/ANASTÁCIO/SERCEL/BR262990800.xls'#$SERVIÇOS.$#REF!$#REF!"</definedName>
    <definedName name="PRE" localSheetId="5">#REF!</definedName>
    <definedName name="PRE">#REF!</definedName>
    <definedName name="pre.marc" localSheetId="5">'[188]QTT  BETUM'!#REF!</definedName>
    <definedName name="pre.marc">'[188]QTT  BETUM'!#REF!</definedName>
    <definedName name="Preço_Improd." localSheetId="5">#REF!</definedName>
    <definedName name="Preço_Improd.">#REF!</definedName>
    <definedName name="Preço_parcial_15" localSheetId="5">#REF!</definedName>
    <definedName name="Preço_parcial_15">#REF!</definedName>
    <definedName name="Preço_prod." localSheetId="5">#REF!</definedName>
    <definedName name="Preço_prod.">#REF!</definedName>
    <definedName name="preco1">#REF!</definedName>
    <definedName name="preços">[203]PATO!$A$11:$J$36</definedName>
    <definedName name="PREÇOS_10" localSheetId="5">#REF!</definedName>
    <definedName name="PREÇOS_10">#REF!</definedName>
    <definedName name="PREÇOS_17" localSheetId="5">#REF!</definedName>
    <definedName name="PREÇOS_17">#REF!</definedName>
    <definedName name="PREÇOS_6" localSheetId="5">#REF!</definedName>
    <definedName name="PREÇOS_6">#REF!</definedName>
    <definedName name="PREÇOS_7">#REF!</definedName>
    <definedName name="PREÇOS_8">#REF!</definedName>
    <definedName name="PREÇOS_9">#REF!</definedName>
    <definedName name="PREÇOSOBRAS">'[204]BD Equip.'!$A$1:$B$263</definedName>
    <definedName name="PREGO">[31]DADOS!$C$18</definedName>
    <definedName name="Print" localSheetId="5">[205]QuQuant!#REF!</definedName>
    <definedName name="Print">[205]QuQuant!#REF!</definedName>
    <definedName name="Print_4" localSheetId="5">[206]QuQuant!#REF!</definedName>
    <definedName name="Print_4">[206]QuQuant!#REF!</definedName>
    <definedName name="Print_Area_MI" localSheetId="5">#N/A</definedName>
    <definedName name="Print_Area_MI" localSheetId="3">#REF!</definedName>
    <definedName name="Print_Area_MI">#N/A</definedName>
    <definedName name="Print_Area_MI_1" localSheetId="5">#REF!</definedName>
    <definedName name="Print_Area_MI_1">#REF!</definedName>
    <definedName name="Print_Area_MI_15" localSheetId="5">#REF!</definedName>
    <definedName name="Print_Area_MI_15">#REF!</definedName>
    <definedName name="Print_Area_MI_19" localSheetId="5">#REF!</definedName>
    <definedName name="Print_Area_MI_19">#REF!</definedName>
    <definedName name="Print_Area_MI_21">#REF!</definedName>
    <definedName name="Print_Area_MI_21_19">#REF!</definedName>
    <definedName name="Print_Area_MI_3">#REF!</definedName>
    <definedName name="Print_Area_MI_4">#REF!</definedName>
    <definedName name="Print_Area_MI_5">#REF!</definedName>
    <definedName name="PRINT_TITLES_MI" localSheetId="3">#REF!</definedName>
    <definedName name="PRINT_TITLES_MI">#REF!</definedName>
    <definedName name="PRINT_TITLES_MI_15">#REF!</definedName>
    <definedName name="PRINT_TITLES_MI_19">#REF!</definedName>
    <definedName name="PRINT_TITLES_MI_3">#REF!</definedName>
    <definedName name="PRINT_TITLES_MI_4">#REF!</definedName>
    <definedName name="PRINT_TITLES_MI_5">#REF!</definedName>
    <definedName name="PRMCC">"'file:///D:/Meus documentos/ANASTÁCIO/SERCEL/BR262990800.xls'#$SERVIÇOS.$#REF!$#REF!"</definedName>
    <definedName name="PROD_1" localSheetId="5" hidden="1">{#N/A,#N/A,TRUE,"Serviços"}</definedName>
    <definedName name="PROD_1" localSheetId="3" hidden="1">{#N/A,#N/A,TRUE,"Serviços"}</definedName>
    <definedName name="PROD_1" hidden="1">{#N/A,#N/A,TRUE,"Serviços"}</definedName>
    <definedName name="PROD_TVE_CBUQ" localSheetId="5">#REF!</definedName>
    <definedName name="PROD_TVE_CBUQ">#REF!</definedName>
    <definedName name="PROD_TVE_LAMA" localSheetId="5">#REF!</definedName>
    <definedName name="PROD_TVE_LAMA">#REF!</definedName>
    <definedName name="PROD_TVE_MICRO" localSheetId="5">#REF!</definedName>
    <definedName name="PROD_TVE_MICRO">#REF!</definedName>
    <definedName name="PROD_TVMP_CBUQ">#REF!</definedName>
    <definedName name="PROD_TVMP_LAMA">#REF!</definedName>
    <definedName name="PROD_TVMP_MICRO">#REF!</definedName>
    <definedName name="PROD_TVMR_CBUQ">#REF!</definedName>
    <definedName name="PROD_TVMR_LAMA">#REF!</definedName>
    <definedName name="PROD_TVMR_MICRO">#REF!</definedName>
    <definedName name="PROD_TVP_CBUQ">#REF!</definedName>
    <definedName name="PROD_TVP_LAMA">#REF!</definedName>
    <definedName name="PROD_TVP_MICRO">#REF!</definedName>
    <definedName name="PROD_TVR_CBUQ">#REF!</definedName>
    <definedName name="PROD_TVR_LAMA">#REF!</definedName>
    <definedName name="PROD_TVR_MICRO">#REF!</definedName>
    <definedName name="PRODEAGRO" localSheetId="3">#REF!</definedName>
    <definedName name="PRODEAGRO">#REF!</definedName>
    <definedName name="produção">#REF!</definedName>
    <definedName name="produçao1">#REF!</definedName>
    <definedName name="PROJETO">[207]PROJETO!$1:$1048576</definedName>
    <definedName name="PROJETO_10">[207]PROJETO!$1:$1048576</definedName>
    <definedName name="PROJETO_17">[207]PROJETO!$1:$1048576</definedName>
    <definedName name="PROJETO_6">[207]PROJETO!$1:$1048576</definedName>
    <definedName name="PROJETO_7">[207]PROJETO!$1:$1048576</definedName>
    <definedName name="PROJETO_8">[207]PROJETO!$1:$1048576</definedName>
    <definedName name="PROJETO_9">[207]PROJETO!$1:$1048576</definedName>
    <definedName name="PROPOSTA">'[208]CONTROLE 2004'!$E$4:$E$376</definedName>
    <definedName name="prot.ambient" localSheetId="5">#REF!</definedName>
    <definedName name="prot.ambient">#REF!</definedName>
    <definedName name="ProteçãoAmbiental_6">"'file:///Eng_aroldo/Meus documentos/Documents and Settings/All Users/Documentos/BR 364 - Diamantino/Medições/Med 04/MP04.xls'#$'Medição Completa'.$#REF!$#REF!"</definedName>
    <definedName name="PRRMBF">"'file:///D:/Meus documentos/ANASTÁCIO/SERCEL/BR262990800.xls'#$SERVIÇOS.$#REF!$#REF!"</definedName>
    <definedName name="pscegeral">[209]PSCEGERAL!$A$7:$AG$36</definedName>
    <definedName name="pte">[82]!pte</definedName>
    <definedName name="Pto" localSheetId="5">ROUND(#REF!*#REF!,2)</definedName>
    <definedName name="Pto">ROUND(#REF!*#REF!,2)</definedName>
    <definedName name="PTONSUCATA" localSheetId="5">#REF!</definedName>
    <definedName name="PTONSUCATA">#REF!</definedName>
    <definedName name="Pun">#N/A</definedName>
    <definedName name="pz" localSheetId="5">#REF!</definedName>
    <definedName name="pz" localSheetId="3">#REF!</definedName>
    <definedName name="pz">#REF!</definedName>
    <definedName name="Q" localSheetId="5" hidden="1">#REF!</definedName>
    <definedName name="Q" hidden="1">#REF!</definedName>
    <definedName name="QD" hidden="1">#REF!</definedName>
    <definedName name="Qd.Comp.Miranda" localSheetId="5">BDI!Plan1</definedName>
    <definedName name="Qd.Comp.Miranda" localSheetId="3">Cronograma!Plan1</definedName>
    <definedName name="Qd.Comp.Miranda">[0]!Plan1</definedName>
    <definedName name="qq" localSheetId="5" hidden="1">{#N/A,#N/A,FALSE,"MO (2)"}</definedName>
    <definedName name="qq" hidden="1">{#N/A,#N/A,FALSE,"MO (2)"}</definedName>
    <definedName name="QQ_1">[106]!QQ_1</definedName>
    <definedName name="QQ_2">[82]!QQ_2</definedName>
    <definedName name="qq_2_">[82]!qq_2_</definedName>
    <definedName name="QQ_2_1" localSheetId="5">BDI!QQ_2_1</definedName>
    <definedName name="QQ_2_1" localSheetId="3">Cronograma!QQ_2_1</definedName>
    <definedName name="QQ_2_1">[0]!QQ_2_1</definedName>
    <definedName name="QQ_2_10" localSheetId="5">BDI!QQ_2_10</definedName>
    <definedName name="QQ_2_10" localSheetId="3">Cronograma!QQ_2_10</definedName>
    <definedName name="QQ_2_10">[0]!QQ_2_10</definedName>
    <definedName name="QQ_2_12" localSheetId="5">BDI!QQ_2_12</definedName>
    <definedName name="QQ_2_12" localSheetId="3">Cronograma!QQ_2_12</definedName>
    <definedName name="QQ_2_12">[0]!QQ_2_12</definedName>
    <definedName name="QQ_2_13" localSheetId="5">BDI!QQ_2_13</definedName>
    <definedName name="QQ_2_13" localSheetId="3">Cronograma!QQ_2_13</definedName>
    <definedName name="QQ_2_13">[0]!QQ_2_13</definedName>
    <definedName name="QQ_2_14" localSheetId="5">BDI!QQ_2_14</definedName>
    <definedName name="QQ_2_14" localSheetId="3">Cronograma!QQ_2_14</definedName>
    <definedName name="QQ_2_14">[0]!QQ_2_14</definedName>
    <definedName name="QQ_2_2" localSheetId="5">BDI!QQ_2_2</definedName>
    <definedName name="QQ_2_2" localSheetId="3">Cronograma!QQ_2_2</definedName>
    <definedName name="QQ_2_2">[0]!QQ_2_2</definedName>
    <definedName name="QQ_2_22" localSheetId="5">BDI!QQ_2_22</definedName>
    <definedName name="QQ_2_22" localSheetId="3">Cronograma!QQ_2_22</definedName>
    <definedName name="QQ_2_22">[0]!QQ_2_22</definedName>
    <definedName name="QQ_2_25" localSheetId="5">BDI!QQ_2_25</definedName>
    <definedName name="QQ_2_25" localSheetId="3">Cronograma!QQ_2_25</definedName>
    <definedName name="QQ_2_25">[0]!QQ_2_25</definedName>
    <definedName name="QQ_2_26" localSheetId="5">BDI!QQ_2_26</definedName>
    <definedName name="QQ_2_26" localSheetId="3">Cronograma!QQ_2_26</definedName>
    <definedName name="QQ_2_26">[0]!QQ_2_26</definedName>
    <definedName name="QQ_2_27" localSheetId="5">BDI!QQ_2_27</definedName>
    <definedName name="QQ_2_27" localSheetId="3">Cronograma!QQ_2_27</definedName>
    <definedName name="QQ_2_27">[0]!QQ_2_27</definedName>
    <definedName name="QQ_2_28" localSheetId="5">BDI!QQ_2_28</definedName>
    <definedName name="QQ_2_28" localSheetId="3">Cronograma!QQ_2_28</definedName>
    <definedName name="QQ_2_28">[0]!QQ_2_28</definedName>
    <definedName name="QQ_2_29" localSheetId="5">BDI!QQ_2_29</definedName>
    <definedName name="QQ_2_29" localSheetId="3">Cronograma!QQ_2_29</definedName>
    <definedName name="QQ_2_29">[0]!QQ_2_29</definedName>
    <definedName name="QQ_2_3" localSheetId="5">BDI!QQ_2_3</definedName>
    <definedName name="QQ_2_3" localSheetId="3">Cronograma!QQ_2_3</definedName>
    <definedName name="QQ_2_3">[0]!QQ_2_3</definedName>
    <definedName name="QQ_2_30" localSheetId="5">BDI!QQ_2_30</definedName>
    <definedName name="QQ_2_30" localSheetId="3">Cronograma!QQ_2_30</definedName>
    <definedName name="QQ_2_30">[0]!QQ_2_30</definedName>
    <definedName name="QQ_2_31" localSheetId="5">BDI!QQ_2_31</definedName>
    <definedName name="QQ_2_31" localSheetId="3">Cronograma!QQ_2_31</definedName>
    <definedName name="QQ_2_31">[0]!QQ_2_31</definedName>
    <definedName name="QQ_2_32" localSheetId="5">BDI!QQ_2_32</definedName>
    <definedName name="QQ_2_32" localSheetId="3">Cronograma!QQ_2_32</definedName>
    <definedName name="QQ_2_32">[0]!QQ_2_32</definedName>
    <definedName name="QQ_2_33" localSheetId="5">BDI!QQ_2_33</definedName>
    <definedName name="QQ_2_33" localSheetId="3">Cronograma!QQ_2_33</definedName>
    <definedName name="QQ_2_33">[0]!QQ_2_33</definedName>
    <definedName name="QQ_2_34" localSheetId="5">BDI!QQ_2_34</definedName>
    <definedName name="QQ_2_34" localSheetId="3">Cronograma!QQ_2_34</definedName>
    <definedName name="QQ_2_34">[0]!QQ_2_34</definedName>
    <definedName name="QQ_2_35" localSheetId="5">BDI!QQ_2_35</definedName>
    <definedName name="QQ_2_35" localSheetId="3">Cronograma!QQ_2_35</definedName>
    <definedName name="QQ_2_35">[0]!QQ_2_35</definedName>
    <definedName name="QQ_2_36" localSheetId="5">BDI!QQ_2_36</definedName>
    <definedName name="QQ_2_36" localSheetId="3">Cronograma!QQ_2_36</definedName>
    <definedName name="QQ_2_36">[0]!QQ_2_36</definedName>
    <definedName name="QQ_2_37" localSheetId="5">BDI!QQ_2_37</definedName>
    <definedName name="QQ_2_37" localSheetId="3">Cronograma!QQ_2_37</definedName>
    <definedName name="QQ_2_37">[0]!QQ_2_37</definedName>
    <definedName name="QQ_2_38" localSheetId="5">BDI!QQ_2_38</definedName>
    <definedName name="QQ_2_38" localSheetId="3">Cronograma!QQ_2_38</definedName>
    <definedName name="QQ_2_38">[0]!QQ_2_38</definedName>
    <definedName name="QQ_2_4" localSheetId="5">BDI!QQ_2_4</definedName>
    <definedName name="QQ_2_4" localSheetId="3">Cronograma!QQ_2_4</definedName>
    <definedName name="QQ_2_4">[0]!QQ_2_4</definedName>
    <definedName name="QQ_2_5" localSheetId="5">BDI!QQ_2_5</definedName>
    <definedName name="QQ_2_5" localSheetId="3">Cronograma!QQ_2_5</definedName>
    <definedName name="QQ_2_5">[0]!QQ_2_5</definedName>
    <definedName name="QQ_2_6" localSheetId="5">BDI!QQ_2_6</definedName>
    <definedName name="QQ_2_6" localSheetId="3">Cronograma!QQ_2_6</definedName>
    <definedName name="QQ_2_6">[0]!QQ_2_6</definedName>
    <definedName name="QQ_2_7" localSheetId="5">BDI!QQ_2_7</definedName>
    <definedName name="QQ_2_7" localSheetId="3">Cronograma!QQ_2_7</definedName>
    <definedName name="QQ_2_7">[0]!QQ_2_7</definedName>
    <definedName name="QQ_2_8" localSheetId="5">BDI!QQ_2_8</definedName>
    <definedName name="QQ_2_8" localSheetId="3">Cronograma!QQ_2_8</definedName>
    <definedName name="QQ_2_8">[0]!QQ_2_8</definedName>
    <definedName name="QQ_2_9" localSheetId="5">BDI!QQ_2_9</definedName>
    <definedName name="QQ_2_9" localSheetId="3">Cronograma!QQ_2_9</definedName>
    <definedName name="QQ_2_9">[0]!QQ_2_9</definedName>
    <definedName name="qqq" localSheetId="5">[1]PLMUSEU!#REF!</definedName>
    <definedName name="qqq">[1]PLMUSEU!#REF!</definedName>
    <definedName name="qqqq" localSheetId="5">[2]COMPOS1!#REF!</definedName>
    <definedName name="qqqq">[2]COMPOS1!#REF!</definedName>
    <definedName name="qqqqq" localSheetId="5" hidden="1">{#N/A,#N/A,FALSE,"MO (2)"}</definedName>
    <definedName name="qqqqq" localSheetId="3" hidden="1">{#N/A,#N/A,FALSE,"MO (2)"}</definedName>
    <definedName name="qqqqq" hidden="1">{#N/A,#N/A,FALSE,"MO (2)"}</definedName>
    <definedName name="QTD" localSheetId="5" hidden="1">#REF!</definedName>
    <definedName name="QTD" hidden="1">#REF!</definedName>
    <definedName name="qtd_itens_avaliados" localSheetId="5">#REF!</definedName>
    <definedName name="qtd_itens_avaliados">#REF!</definedName>
    <definedName name="qtd_itens_desconsiderados" localSheetId="5">#REF!</definedName>
    <definedName name="qtd_itens_desconsiderados">#REF!</definedName>
    <definedName name="QtEq" hidden="1">#REF!</definedName>
    <definedName name="QtMo" hidden="1">#REF!</definedName>
    <definedName name="QtMp" hidden="1">#REF!</definedName>
    <definedName name="QtTr" hidden="1">#REF!</definedName>
    <definedName name="QUADRO">[92]MARSHALL!$A$2:$K$51</definedName>
    <definedName name="QuadroGeral">'[210]Quadro Geral'!$A$1:$H$1893</definedName>
    <definedName name="QUANT" localSheetId="5">#REF!</definedName>
    <definedName name="QUANT">#REF!</definedName>
    <definedName name="Quant." localSheetId="5">#REF!</definedName>
    <definedName name="Quant.">#REF!</definedName>
    <definedName name="Quant.1" localSheetId="5">#REF!</definedName>
    <definedName name="Quant.1">#REF!</definedName>
    <definedName name="QUANT_acumu" localSheetId="5">#REF!</definedName>
    <definedName name="QUANT_acumu" localSheetId="3">#REF!</definedName>
    <definedName name="QUANT_acumu">#REF!</definedName>
    <definedName name="QUANTIDADE">#REF!</definedName>
    <definedName name="QUANTIDADE_10">#REF!</definedName>
    <definedName name="QUANTIDADE_10_19">#REF!</definedName>
    <definedName name="QUANTIDADE_17">#REF!</definedName>
    <definedName name="QUANTIDADE_17_19">#REF!</definedName>
    <definedName name="QUANTIDADE_19">#REF!</definedName>
    <definedName name="QUANTIDADE_6">#REF!</definedName>
    <definedName name="QUANTIDADE_6_19">#REF!</definedName>
    <definedName name="QUANTIDADE_7">#REF!</definedName>
    <definedName name="QUANTIDADE_7_19">#REF!</definedName>
    <definedName name="QUANTIDADE_8">#REF!</definedName>
    <definedName name="QUANTIDADE_8_19">#REF!</definedName>
    <definedName name="QUANTIDADE_9">#REF!</definedName>
    <definedName name="QUANTIDADE_9_19">#REF!</definedName>
    <definedName name="quantidades" localSheetId="5">#REF!</definedName>
    <definedName name="quantidades" localSheetId="3">#REF!</definedName>
    <definedName name="quantidades">#REF!</definedName>
    <definedName name="QUE_P_E_ISSO">[106]!QUE_P_E_ISSO</definedName>
    <definedName name="quilometros" localSheetId="5">#REF!</definedName>
    <definedName name="quilometros">#REF!</definedName>
    <definedName name="qwer">[106]!qwer</definedName>
    <definedName name="rach">[82]!rach</definedName>
    <definedName name="Rachão">[82]!Rachão</definedName>
    <definedName name="Rae" localSheetId="5">'[47]Rel-19ª med.'!#REF!</definedName>
    <definedName name="Rae" localSheetId="3">'[47]Rel-19ª med.'!#REF!</definedName>
    <definedName name="Rae">'[47]Rel-19ª med.'!#REF!</definedName>
    <definedName name="Rajuste02">[211]Medição!$F$68</definedName>
    <definedName name="rascunho" localSheetId="5">[177]PROJETO!#REF!</definedName>
    <definedName name="rascunho">[177]PROJETO!#REF!</definedName>
    <definedName name="RBV">[212]Teor!$C$3:$C$7</definedName>
    <definedName name="RBV_25">[213]Teor!$C$3:$C$7</definedName>
    <definedName name="RBV_29">[214]Teor!$C$3:$C$7</definedName>
    <definedName name="RBV_31">[214]Teor!$C$3:$C$7</definedName>
    <definedName name="RBVV">'[3]Página 16'!$A$3:$A$7</definedName>
    <definedName name="rc.cerca" localSheetId="5">#REF!</definedName>
    <definedName name="rc.cerca" localSheetId="3">#REF!</definedName>
    <definedName name="rc.cerca">#REF!</definedName>
    <definedName name="rcgp" localSheetId="5">'[58]Resumo Financeiro'!#REF!</definedName>
    <definedName name="rcgp">'[58]Resumo Financeiro'!#REF!</definedName>
    <definedName name="RDGDCELE" localSheetId="5">#REF!</definedName>
    <definedName name="RDGDCELE">#REF!</definedName>
    <definedName name="RDGDCMEC" localSheetId="5">#REF!</definedName>
    <definedName name="RDGDCMEC">#REF!</definedName>
    <definedName name="RDM">'[51]SERVIÇOS digitado'!$G$26</definedName>
    <definedName name="re">[215]DADOS!$B$8</definedName>
    <definedName name="rea" localSheetId="5">#REF!</definedName>
    <definedName name="rea" localSheetId="3">#REF!</definedName>
    <definedName name="rea">#REF!</definedName>
    <definedName name="rea_4">"$#REF!.$J$#REF!"</definedName>
    <definedName name="REAJ" localSheetId="5">#REF!</definedName>
    <definedName name="REAJ">#REF!</definedName>
    <definedName name="Realinhamento" localSheetId="5">'[47]Rel-19ª med.'!#REF!</definedName>
    <definedName name="Realinhamento" localSheetId="3">'[47]Rel-19ª med.'!#REF!</definedName>
    <definedName name="Realinhamento">'[47]Rel-19ª med.'!#REF!</definedName>
    <definedName name="REATAPILO">"$#REF!.$I$27"</definedName>
    <definedName name="reboque" localSheetId="5" hidden="1">{#N/A,#N/A,FALSE,"MO (2)"}</definedName>
    <definedName name="reboque" localSheetId="3" hidden="1">{#N/A,#N/A,FALSE,"MO (2)"}</definedName>
    <definedName name="reboque" hidden="1">{#N/A,#N/A,FALSE,"MO (2)"}</definedName>
    <definedName name="rec">[82]!rec</definedName>
    <definedName name="REC0MPMBUFMAN">"$#REF!.$I$36"</definedName>
    <definedName name="REC110PI" localSheetId="5">#REF!</definedName>
    <definedName name="REC110PI">#REF!</definedName>
    <definedName name="REC110R" localSheetId="5">#REF!</definedName>
    <definedName name="REC110R">#REF!</definedName>
    <definedName name="REC316PI" localSheetId="5">#REF!</definedName>
    <definedName name="REC316PI">#REF!</definedName>
    <definedName name="REC316R">#REF!</definedName>
    <definedName name="recc">[82]!recc</definedName>
    <definedName name="RECMECFAIXA">"$#REF!.$I$27"</definedName>
    <definedName name="RECOMECATERRO">"$#REF!.$I$27"</definedName>
    <definedName name="RECOMPMBUFREC">"$#REF!.$I$36"</definedName>
    <definedName name="RECOMPMBUQMAN">'[101]Memorial II (MAT BET)'!$F$16</definedName>
    <definedName name="Recompo" localSheetId="5">[1]PLMUSEU!#REF!</definedName>
    <definedName name="Recompo">[1]PLMUSEU!#REF!</definedName>
    <definedName name="RECOMPPLACA">"$#REF!.$F$37"</definedName>
    <definedName name="RECOMPREVQMANALT">[183]Adequação!$G$41</definedName>
    <definedName name="RECONFORMAÇÃO" localSheetId="5">#REF!</definedName>
    <definedName name="RECONFORMAÇÃO">#REF!</definedName>
    <definedName name="REFEITO" localSheetId="5" hidden="1">{#N/A,#N/A,FALSE,"Plan1"}</definedName>
    <definedName name="REFEITO" localSheetId="3" hidden="1">{#N/A,#N/A,FALSE,"Plan1"}</definedName>
    <definedName name="REFEITO" hidden="1">{#N/A,#N/A,FALSE,"Plan1"}</definedName>
    <definedName name="REG" localSheetId="5">#REF!</definedName>
    <definedName name="REG">#REF!</definedName>
    <definedName name="REG_SUB_LEITO" localSheetId="5">#REF!</definedName>
    <definedName name="REG_SUB_LEITO">#REF!</definedName>
    <definedName name="REGIAO" localSheetId="5">L37C10</definedName>
    <definedName name="REGIAO">L37C10</definedName>
    <definedName name="REGIÃO">'[80]Comp P Unit '!$M$40</definedName>
    <definedName name="REGIOES" localSheetId="5">#REF!</definedName>
    <definedName name="REGIOES">#REF!</definedName>
    <definedName name="regmecfaixa">"$#REF!.$G$46"</definedName>
    <definedName name="REGULA" localSheetId="5">#REF!</definedName>
    <definedName name="REGULA">#REF!</definedName>
    <definedName name="Reimbursement">"Reembolso"</definedName>
    <definedName name="rej">[216]REAJU!$K$31</definedName>
    <definedName name="REL" localSheetId="5" hidden="1">{#N/A,#N/A,TRUE,"Serviços"}</definedName>
    <definedName name="REL" localSheetId="3" hidden="1">{#N/A,#N/A,TRUE,"Serviços"}</definedName>
    <definedName name="REL" hidden="1">{#N/A,#N/A,TRUE,"Serviços"}</definedName>
    <definedName name="Relat" localSheetId="5" hidden="1">#REF!</definedName>
    <definedName name="Relat" hidden="1">#REF!</definedName>
    <definedName name="RELATÓRIO_DOS_SERVIÇOS_EXECUTADOS" localSheetId="5">#REF!</definedName>
    <definedName name="RELATÓRIO_DOS_SERVIÇOS_EXECUTADOS">#REF!</definedName>
    <definedName name="relequip" localSheetId="5">#REF!</definedName>
    <definedName name="relequip">#REF!</definedName>
    <definedName name="REMENDO_20">'[96]REMENDO MBUQ MAN'!$M$46</definedName>
    <definedName name="REMENDOF">'[96]REMENDO MBUF MAN '!$M$46</definedName>
    <definedName name="REMENDOF_23">'[109]REMENDO MBUF MAN '!$M$46</definedName>
    <definedName name="REMENDOMBUFMAN">'[101]Memorial II (MAT BET)'!$F$31</definedName>
    <definedName name="REMENDOMBUQMAN">'[101]Memorial II (MAT BET)'!$F$18</definedName>
    <definedName name="REMMANDEBARR">"$#REF!.$I$27"</definedName>
    <definedName name="remmanmatbetman">"$#REF!.$I$27"</definedName>
    <definedName name="REMMBUFMAN">"$#REF!.$M$39"</definedName>
    <definedName name="REMMECMAN">"$#REF!.$I$27"</definedName>
    <definedName name="remoc" localSheetId="5">#REF!</definedName>
    <definedName name="remoc" localSheetId="3">#REF!</definedName>
    <definedName name="remoc">#REF!</definedName>
    <definedName name="REMOÇÃO" localSheetId="5">#REF!</definedName>
    <definedName name="REMOÇÃO" localSheetId="3">#REF!</definedName>
    <definedName name="REMOÇÃO">#REF!</definedName>
    <definedName name="REMOÇÃO_PAV">#REF!</definedName>
    <definedName name="REMPROFMANALT">[183]Adequação!$G$56</definedName>
    <definedName name="REMPROFREC">'[96]REMENDO MBUF REC'!$M$46</definedName>
    <definedName name="REMPROFREC_23">'[109]REMENDO MBUF REC'!$M$46</definedName>
    <definedName name="REMPROQREC">'[96]REMENDO MBUQ REC'!$M$46</definedName>
    <definedName name="REMPROQREC_23">'[109]REMENDO MBUQ REC'!$M$46</definedName>
    <definedName name="Rendimento" localSheetId="5">#REF!</definedName>
    <definedName name="Rendimento">#REF!</definedName>
    <definedName name="reparos">[175]!PassaExtenso</definedName>
    <definedName name="REPERF">'[217]Memorial V recomp'!$H$26</definedName>
    <definedName name="res">[82]!res</definedName>
    <definedName name="RESIDENCIA">[101]DADOS!$C$2</definedName>
    <definedName name="RESP">'[218]ORÇAMENTO 01'!$D$6</definedName>
    <definedName name="resu" localSheetId="5" hidden="1">{#N/A,#N/A,FALSE,"MO (2)"}</definedName>
    <definedName name="resu" localSheetId="3" hidden="1">{#N/A,#N/A,FALSE,"MO (2)"}</definedName>
    <definedName name="resu" hidden="1">{#N/A,#N/A,FALSE,"MO (2)"}</definedName>
    <definedName name="resultadorendimento" localSheetId="5">#REF!</definedName>
    <definedName name="resultadorendimento">#REF!</definedName>
    <definedName name="RESUMO">[82]!RESUMO</definedName>
    <definedName name="RESUMO_1" localSheetId="5">BDI!RESUMO_1</definedName>
    <definedName name="RESUMO_1" localSheetId="3">Cronograma!RESUMO_1</definedName>
    <definedName name="RESUMO_1">[0]!RESUMO_1</definedName>
    <definedName name="RESUMO_10" localSheetId="5">BDI!RESUMO_10</definedName>
    <definedName name="RESUMO_10" localSheetId="3">Cronograma!RESUMO_10</definedName>
    <definedName name="RESUMO_10">[0]!RESUMO_10</definedName>
    <definedName name="RESUMO_12" localSheetId="5">BDI!RESUMO_12</definedName>
    <definedName name="RESUMO_12" localSheetId="3">Cronograma!RESUMO_12</definedName>
    <definedName name="RESUMO_12">[0]!RESUMO_12</definedName>
    <definedName name="RESUMO_13" localSheetId="5">BDI!RESUMO_13</definedName>
    <definedName name="RESUMO_13" localSheetId="3">Cronograma!RESUMO_13</definedName>
    <definedName name="RESUMO_13">[0]!RESUMO_13</definedName>
    <definedName name="RESUMO_14" localSheetId="5">BDI!RESUMO_14</definedName>
    <definedName name="RESUMO_14" localSheetId="3">Cronograma!RESUMO_14</definedName>
    <definedName name="RESUMO_14">[0]!RESUMO_14</definedName>
    <definedName name="RESUMO_2" localSheetId="5">BDI!RESUMO_2</definedName>
    <definedName name="RESUMO_2" localSheetId="3">Cronograma!RESUMO_2</definedName>
    <definedName name="RESUMO_2">[0]!RESUMO_2</definedName>
    <definedName name="RESUMO_22" localSheetId="5">BDI!RESUMO_22</definedName>
    <definedName name="RESUMO_22" localSheetId="3">Cronograma!RESUMO_22</definedName>
    <definedName name="RESUMO_22">[0]!RESUMO_22</definedName>
    <definedName name="RESUMO_25" localSheetId="5">BDI!RESUMO_25</definedName>
    <definedName name="RESUMO_25" localSheetId="3">Cronograma!RESUMO_25</definedName>
    <definedName name="RESUMO_25">[0]!RESUMO_25</definedName>
    <definedName name="RESUMO_26" localSheetId="5">BDI!RESUMO_26</definedName>
    <definedName name="RESUMO_26" localSheetId="3">Cronograma!RESUMO_26</definedName>
    <definedName name="RESUMO_26">[0]!RESUMO_26</definedName>
    <definedName name="RESUMO_27" localSheetId="5">BDI!RESUMO_27</definedName>
    <definedName name="RESUMO_27" localSheetId="3">Cronograma!RESUMO_27</definedName>
    <definedName name="RESUMO_27">[0]!RESUMO_27</definedName>
    <definedName name="RESUMO_28" localSheetId="5">BDI!RESUMO_28</definedName>
    <definedName name="RESUMO_28" localSheetId="3">Cronograma!RESUMO_28</definedName>
    <definedName name="RESUMO_28">[0]!RESUMO_28</definedName>
    <definedName name="RESUMO_29" localSheetId="5">BDI!RESUMO_29</definedName>
    <definedName name="RESUMO_29" localSheetId="3">Cronograma!RESUMO_29</definedName>
    <definedName name="RESUMO_29">[0]!RESUMO_29</definedName>
    <definedName name="RESUMO_3" localSheetId="5">BDI!RESUMO_3</definedName>
    <definedName name="RESUMO_3" localSheetId="3">Cronograma!RESUMO_3</definedName>
    <definedName name="RESUMO_3">[0]!RESUMO_3</definedName>
    <definedName name="RESUMO_30" localSheetId="5">BDI!RESUMO_30</definedName>
    <definedName name="RESUMO_30" localSheetId="3">Cronograma!RESUMO_30</definedName>
    <definedName name="RESUMO_30">[0]!RESUMO_30</definedName>
    <definedName name="RESUMO_31" localSheetId="5">BDI!RESUMO_31</definedName>
    <definedName name="RESUMO_31" localSheetId="3">Cronograma!RESUMO_31</definedName>
    <definedName name="RESUMO_31">[0]!RESUMO_31</definedName>
    <definedName name="RESUMO_32" localSheetId="5">BDI!RESUMO_32</definedName>
    <definedName name="RESUMO_32" localSheetId="3">Cronograma!RESUMO_32</definedName>
    <definedName name="RESUMO_32">[0]!RESUMO_32</definedName>
    <definedName name="RESUMO_33" localSheetId="5">BDI!RESUMO_33</definedName>
    <definedName name="RESUMO_33" localSheetId="3">Cronograma!RESUMO_33</definedName>
    <definedName name="RESUMO_33">[0]!RESUMO_33</definedName>
    <definedName name="RESUMO_34" localSheetId="5">BDI!RESUMO_34</definedName>
    <definedName name="RESUMO_34" localSheetId="3">Cronograma!RESUMO_34</definedName>
    <definedName name="RESUMO_34">[0]!RESUMO_34</definedName>
    <definedName name="RESUMO_35" localSheetId="5">BDI!RESUMO_35</definedName>
    <definedName name="RESUMO_35" localSheetId="3">Cronograma!RESUMO_35</definedName>
    <definedName name="RESUMO_35">[0]!RESUMO_35</definedName>
    <definedName name="RESUMO_36" localSheetId="5">BDI!RESUMO_36</definedName>
    <definedName name="RESUMO_36" localSheetId="3">Cronograma!RESUMO_36</definedName>
    <definedName name="RESUMO_36">[0]!RESUMO_36</definedName>
    <definedName name="RESUMO_37" localSheetId="5">BDI!RESUMO_37</definedName>
    <definedName name="RESUMO_37" localSheetId="3">Cronograma!RESUMO_37</definedName>
    <definedName name="RESUMO_37">[0]!RESUMO_37</definedName>
    <definedName name="RESUMO_38" localSheetId="5">BDI!RESUMO_38</definedName>
    <definedName name="RESUMO_38" localSheetId="3">Cronograma!RESUMO_38</definedName>
    <definedName name="RESUMO_38">[0]!RESUMO_38</definedName>
    <definedName name="RESUMO_4" localSheetId="5">BDI!RESUMO_4</definedName>
    <definedName name="RESUMO_4" localSheetId="3">Cronograma!RESUMO_4</definedName>
    <definedName name="RESUMO_4">[0]!RESUMO_4</definedName>
    <definedName name="RESUMO_5" localSheetId="5">BDI!RESUMO_5</definedName>
    <definedName name="RESUMO_5" localSheetId="3">Cronograma!RESUMO_5</definedName>
    <definedName name="RESUMO_5">[0]!RESUMO_5</definedName>
    <definedName name="RESUMO_6" localSheetId="5">BDI!RESUMO_6</definedName>
    <definedName name="RESUMO_6" localSheetId="3">Cronograma!RESUMO_6</definedName>
    <definedName name="RESUMO_6">[0]!RESUMO_6</definedName>
    <definedName name="RESUMO_7" localSheetId="5">BDI!RESUMO_7</definedName>
    <definedName name="RESUMO_7" localSheetId="3">Cronograma!RESUMO_7</definedName>
    <definedName name="RESUMO_7">[0]!RESUMO_7</definedName>
    <definedName name="RESUMO_8" localSheetId="5">BDI!RESUMO_8</definedName>
    <definedName name="RESUMO_8" localSheetId="3">Cronograma!RESUMO_8</definedName>
    <definedName name="RESUMO_8">[0]!RESUMO_8</definedName>
    <definedName name="RESUMO_9" localSheetId="5">BDI!RESUMO_9</definedName>
    <definedName name="RESUMO_9" localSheetId="3">Cronograma!RESUMO_9</definedName>
    <definedName name="RESUMO_9">[0]!RESUMO_9</definedName>
    <definedName name="resumo2" localSheetId="5">#REF!</definedName>
    <definedName name="resumo2">#REF!</definedName>
    <definedName name="resumo3" localSheetId="5" hidden="1">{#N/A,#N/A,FALSE,"MO (2)"}</definedName>
    <definedName name="resumo3" hidden="1">{#N/A,#N/A,FALSE,"MO (2)"}</definedName>
    <definedName name="resumo3_1" localSheetId="5" hidden="1">{#N/A,#N/A,FALSE,"MO (2)"}</definedName>
    <definedName name="resumo3_1" hidden="1">{#N/A,#N/A,FALSE,"MO (2)"}</definedName>
    <definedName name="resumoii" localSheetId="5" hidden="1">{#N/A,#N/A,FALSE,"MO (2)"}</definedName>
    <definedName name="resumoii" localSheetId="3" hidden="1">{#N/A,#N/A,FALSE,"MO (2)"}</definedName>
    <definedName name="resumoii" hidden="1">{#N/A,#N/A,FALSE,"MO (2)"}</definedName>
    <definedName name="resumou" localSheetId="5" hidden="1">{#N/A,#N/A,TRUE,"Plan1"}</definedName>
    <definedName name="resumou" localSheetId="3" hidden="1">{#N/A,#N/A,TRUE,"Plan1"}</definedName>
    <definedName name="resumou" hidden="1">{#N/A,#N/A,TRUE,"Plan1"}</definedName>
    <definedName name="REV" localSheetId="5">#REF!</definedName>
    <definedName name="REV">#REF!</definedName>
    <definedName name="REV." localSheetId="5">#REF!</definedName>
    <definedName name="REV.">#REF!</definedName>
    <definedName name="REVISAO">[219]CAPA!$D$7</definedName>
    <definedName name="RJMODELE" localSheetId="5">#REF!</definedName>
    <definedName name="RJMODELE">#REF!</definedName>
    <definedName name="RJMODMEC" localSheetId="5">#REF!</definedName>
    <definedName name="RJMODMEC">#REF!</definedName>
    <definedName name="RL1C" localSheetId="5">#REF!</definedName>
    <definedName name="RL1C">#REF!</definedName>
    <definedName name="RM">"$#REF!.$E$31"</definedName>
    <definedName name="RM_1C">'[80]CUSTO MATERIAL'!$F$26</definedName>
    <definedName name="RM1CROO">'[80]CALCULOS AUXILIARES'!$E$38</definedName>
    <definedName name="RM1CTBFMAN">"$#REF!.$N$36"</definedName>
    <definedName name="RM1CW">"$#REF!.$G$14"</definedName>
    <definedName name="RM1CWA">"$#REF!.$G$13"</definedName>
    <definedName name="RMA" localSheetId="5">'[42]PRO-08'!#REF!</definedName>
    <definedName name="RMA">'[42]PRO-08'!#REF!</definedName>
    <definedName name="RMAW">"$#REF!.$E$30"</definedName>
    <definedName name="RMAWA">"$#REF!.$E$29"</definedName>
    <definedName name="RMCC">"'file:///D:/Meus documentos/ANASTÁCIO/SERCEL/BR262990800.xls'#$SERVIÇOS.$#REF!$#REF!"</definedName>
    <definedName name="RMCCW">"$#REF!.$J$33"</definedName>
    <definedName name="RMCCWA">"$#REF!.$J$32"</definedName>
    <definedName name="RMCGP" localSheetId="5">#REF!</definedName>
    <definedName name="RMCGP">#REF!</definedName>
    <definedName name="RMCGPMA" localSheetId="5">'[60]folha de medição'!#REF!</definedName>
    <definedName name="RMCGPMA">'[60]folha de medição'!#REF!</definedName>
    <definedName name="RMCGPTA" localSheetId="5">#REF!</definedName>
    <definedName name="RMCGPTA">#REF!</definedName>
    <definedName name="RMOIENGELE" localSheetId="5">#REF!</definedName>
    <definedName name="RMOIENGELE">#REF!</definedName>
    <definedName name="RMOIENGMEC" localSheetId="5">#REF!</definedName>
    <definedName name="RMOIENGMEC">#REF!</definedName>
    <definedName name="RMOIMONELE">#REF!</definedName>
    <definedName name="RMOIMONMEC">#REF!</definedName>
    <definedName name="RMOIPROELE">#REF!</definedName>
    <definedName name="RMOIPROMEC">#REF!</definedName>
    <definedName name="RMRB">#REF!</definedName>
    <definedName name="RMRBMA" localSheetId="5">'[60]folha de medição'!#REF!</definedName>
    <definedName name="RMRBMA">'[60]folha de medição'!#REF!</definedName>
    <definedName name="RMRBTA" localSheetId="5">#REF!</definedName>
    <definedName name="RMRBTA">#REF!</definedName>
    <definedName name="RMTOTAL">"$#REF!.$G$12"</definedName>
    <definedName name="RMU" localSheetId="5">'[42]PRO-08'!#REF!</definedName>
    <definedName name="RMU">'[42]PRO-08'!#REF!</definedName>
    <definedName name="RMW">"$#REF!.$E$33"</definedName>
    <definedName name="RMWA">"$#REF!.$E$32"</definedName>
    <definedName name="RMZ">"'file:///D:/Meus documentos/ANASTÁCIO/SERCEL/BR262990800.xls'#$SERVIÇOS.$#REF!$#REF!"</definedName>
    <definedName name="RMZW">"$#REF!.$J$30"</definedName>
    <definedName name="RMZWA">"$#REF!.$J$29"</definedName>
    <definedName name="RO" localSheetId="5">#REF!</definedName>
    <definedName name="RO">#REF!</definedName>
    <definedName name="ROB" localSheetId="5">'[220]Mat Asf'!$C$36</definedName>
    <definedName name="ROB" localSheetId="3">#REF!</definedName>
    <definedName name="ROB">'[221]Mat Asf'!$C$36</definedName>
    <definedName name="ROBERTO" localSheetId="5">'[220]Mat Asf'!$C$37</definedName>
    <definedName name="ROBERTO" localSheetId="3">#REF!</definedName>
    <definedName name="ROBERTO">'[221]Mat Asf'!$C$37</definedName>
    <definedName name="Roce">'[86]VPL-FCA'!$F$19</definedName>
    <definedName name="ROÇMECMAN">"$#REF!.$I$27"</definedName>
    <definedName name="ROÇO1" localSheetId="5">BDI!Plan1</definedName>
    <definedName name="ROÇO1" localSheetId="3">Cronograma!Plan1</definedName>
    <definedName name="ROÇO1">[0]!Plan1</definedName>
    <definedName name="rod" localSheetId="5">#REF!</definedName>
    <definedName name="rod">#REF!</definedName>
    <definedName name="Rodapé" localSheetId="5">#REF!</definedName>
    <definedName name="Rodapé">#REF!</definedName>
    <definedName name="rodo" localSheetId="5">#REF!</definedName>
    <definedName name="rodo">#REF!</definedName>
    <definedName name="RODO1" localSheetId="5">#REF!</definedName>
    <definedName name="RODO1">#REF!</definedName>
    <definedName name="RODO2" localSheetId="5">#REF!</definedName>
    <definedName name="RODO2">#REF!</definedName>
    <definedName name="RODOA" localSheetId="5">#REF!</definedName>
    <definedName name="RODOA">#REF!</definedName>
    <definedName name="RODOA1" localSheetId="5">#REF!</definedName>
    <definedName name="RODOA1">#REF!</definedName>
    <definedName name="rodov" localSheetId="5">#REF!</definedName>
    <definedName name="rodov">#REF!</definedName>
    <definedName name="RODOVIA">[88]Croqui!$A$3</definedName>
    <definedName name="Rodovia___................" localSheetId="5">#REF!</definedName>
    <definedName name="Rodovia___................">#REF!</definedName>
    <definedName name="RODOVIA1">'[68]DADOS DE ENTRADA CONCORRÊNCIA'!$B$15</definedName>
    <definedName name="RODOVIA2">'[68]DADOS DE ENTRADA CONCORRÊNCIA'!$B$22</definedName>
    <definedName name="Rodoviário">'[222]Serviços Rodoviários'!$A$3:$E$144</definedName>
    <definedName name="ROLETETRIPLO">[223]COMP_ROLO!$A$5:$B$20</definedName>
    <definedName name="Rotina1" localSheetId="5">#REF!</definedName>
    <definedName name="Rotina1">#REF!</definedName>
    <definedName name="RP">[89]SERVIÇOS!$G$12</definedName>
    <definedName name="RP_13">[89]SERVIÇOS!$G$12</definedName>
    <definedName name="RP_39">[89]SERVIÇOS!$G$12</definedName>
    <definedName name="RP_6">[89]SERVIÇOS!$G$12</definedName>
    <definedName name="RP110PI" localSheetId="5">#REF!</definedName>
    <definedName name="RP110PI">#REF!</definedName>
    <definedName name="RP110R" localSheetId="5">#REF!</definedName>
    <definedName name="RP110R">#REF!</definedName>
    <definedName name="RP316PI" localSheetId="5">#REF!</definedName>
    <definedName name="RP316PI">#REF!</definedName>
    <definedName name="RP316R">#REF!</definedName>
    <definedName name="RP423PI">#REF!</definedName>
    <definedName name="RP423R">#REF!</definedName>
    <definedName name="rpcbuqm">"$#REF!.$G$44"</definedName>
    <definedName name="RPM">[224]SERVIÇOS!$G$12</definedName>
    <definedName name="rptransptotal">"$#REF!.$H$44"</definedName>
    <definedName name="RPW">"$#REF!.$K$36"</definedName>
    <definedName name="RPWA">"$#REF!.$K$35"</definedName>
    <definedName name="RPZ">"'file:///D:/Meus documentos/ANASTÁCIO/SERCEL/BR262990800.xls'#$SERVIÇOS.$#REF!$#REF!"</definedName>
    <definedName name="rr" localSheetId="5" hidden="1">{#N/A,#N/A,TRUE,"Serviços"}</definedName>
    <definedName name="rr" localSheetId="3" hidden="1">{#N/A,#N/A,TRUE,"Serviços"}</definedName>
    <definedName name="rr" hidden="1">{#N/A,#N/A,TRUE,"Serviços"}</definedName>
    <definedName name="rr.2c">[100]TSD!$L$35</definedName>
    <definedName name="rr.2c_pint" localSheetId="5">#REF!</definedName>
    <definedName name="rr.2c_pint" localSheetId="3">#REF!</definedName>
    <definedName name="rr.2c_pint">#REF!</definedName>
    <definedName name="rr_15" localSheetId="5">#REF!</definedName>
    <definedName name="rr_15">#REF!</definedName>
    <definedName name="RR_1C_20">"$'QUANT SERV MAN _5ª_'.$#REF!$#REF!"</definedName>
    <definedName name="RR_1CPL">'[101]Memorial IV'!$H$25</definedName>
    <definedName name="RR_1CST">'[101]Memorial IV'!$H$37</definedName>
    <definedName name="RR_1CTB">'[101]Memorial IV'!$H$31</definedName>
    <definedName name="RR_2C" localSheetId="5">#REF!</definedName>
    <definedName name="RR_2C" localSheetId="3">#REF!</definedName>
    <definedName name="RR_2C">#REF!</definedName>
    <definedName name="RR_2C_4">"$'memória de calculo_liquida'.$#REF!$#REF!"</definedName>
    <definedName name="RR_2CTSD">'[101]Memorial IV'!$H$55</definedName>
    <definedName name="RR_2CTSS">'[101]Memorial IV'!$H$49</definedName>
    <definedName name="rr_4" localSheetId="5">#REF!</definedName>
    <definedName name="rr_4">#REF!</definedName>
    <definedName name="RR1C" localSheetId="5">#REF!</definedName>
    <definedName name="RR1C">#REF!</definedName>
    <definedName name="RR1CROO">'[80]CALCULOS AUXILIARES'!$E$26</definedName>
    <definedName name="RR1CRSFRESA" localSheetId="5">#REF!</definedName>
    <definedName name="RR1CRSFRESA">#REF!</definedName>
    <definedName name="RR1CRSFRESAMA" localSheetId="5">'[60]folha de medição'!#REF!</definedName>
    <definedName name="RR1CRSFRESAMA">'[60]folha de medição'!#REF!</definedName>
    <definedName name="RR1CRSFRESATA" localSheetId="5">#REF!</definedName>
    <definedName name="RR1CRSFRESATA">#REF!</definedName>
    <definedName name="RR1CW">"$#REF!.$H$14"</definedName>
    <definedName name="RR1CWA">"$#REF!.$H$13"</definedName>
    <definedName name="RR2C">[31]DADOS!$C$32</definedName>
    <definedName name="RR2CROO">'[80]CALCULOS AUXILIARES'!$E$30</definedName>
    <definedName name="rraauf" localSheetId="5">'[58]Resumo Financeiro'!#REF!</definedName>
    <definedName name="rraauf">'[58]Resumo Financeiro'!#REF!</definedName>
    <definedName name="rraauq" localSheetId="5">'[58]Resumo Financeiro'!#REF!</definedName>
    <definedName name="rraauq">'[58]Resumo Financeiro'!#REF!</definedName>
    <definedName name="RRCOR_20">'[96]CORR MBUQ MAN'!$Q$43</definedName>
    <definedName name="RRD" localSheetId="5">#REF!</definedName>
    <definedName name="RRD">#REF!</definedName>
    <definedName name="rrff" localSheetId="5" hidden="1">{#N/A,#N/A,TRUE,"Serviços"}</definedName>
    <definedName name="rrff" localSheetId="3" hidden="1">{#N/A,#N/A,TRUE,"Serviços"}</definedName>
    <definedName name="rrff" hidden="1">{#N/A,#N/A,TRUE,"Serviços"}</definedName>
    <definedName name="RRMBF">"'file:///D:/Meus documentos/ANASTÁCIO/SERCEL/BR262990800.xls'#$SERVIÇOS.$#REF!$#REF!"</definedName>
    <definedName name="RRMBUQ">"$#REF!.$H$32"</definedName>
    <definedName name="RRMBUQW">"$#REF!.$H$34"</definedName>
    <definedName name="RRMBUQWA">"$#REF!.$H$33"</definedName>
    <definedName name="RRREC_20">'[96]RECOMP_ MAN MBUQ'!$O$26</definedName>
    <definedName name="RRS" localSheetId="5">#REF!</definedName>
    <definedName name="RRS">#REF!</definedName>
    <definedName name="RRSMA" localSheetId="5">'[60]folha de medição'!#REF!</definedName>
    <definedName name="RRSMA">'[60]folha de medição'!#REF!</definedName>
    <definedName name="RRSTA" localSheetId="5">#REF!</definedName>
    <definedName name="RRSTA">#REF!</definedName>
    <definedName name="RRTOTAL">"$#REF!.$H$12"</definedName>
    <definedName name="RS" localSheetId="5">#REF!</definedName>
    <definedName name="RS">#REF!</definedName>
    <definedName name="RSTA" localSheetId="5">#REF!</definedName>
    <definedName name="RSTA">#REF!</definedName>
    <definedName name="rteg4">[215]eq!$A$2:$D$42</definedName>
    <definedName name="RZ">'[51]SERVIÇOS digitado'!$G$51</definedName>
    <definedName name="rz_13">[89]SERVIÇOS!$G$37</definedName>
    <definedName name="rz_39">[89]SERVIÇOS!$G$37</definedName>
    <definedName name="rz_6">[89]SERVIÇOS!$G$37</definedName>
    <definedName name="s">[225]Serviços!$A$3:$F$1403</definedName>
    <definedName name="SADADWE" localSheetId="5" hidden="1">{#N/A,#N/A,FALSE,"MO (2)"}</definedName>
    <definedName name="SADADWE" hidden="1">{#N/A,#N/A,FALSE,"MO (2)"}</definedName>
    <definedName name="SADERA" localSheetId="5" hidden="1">{#N/A,#N/A,FALSE,"MO (2)"}</definedName>
    <definedName name="SADERA" hidden="1">{#N/A,#N/A,FALSE,"MO (2)"}</definedName>
    <definedName name="SADERA_1" localSheetId="5" hidden="1">{#N/A,#N/A,FALSE,"MO (2)"}</definedName>
    <definedName name="SADERA_1" hidden="1">{#N/A,#N/A,FALSE,"MO (2)"}</definedName>
    <definedName name="saderadesa" localSheetId="5" hidden="1">{#N/A,#N/A,FALSE,"MO (2)"}</definedName>
    <definedName name="saderadesa" hidden="1">{#N/A,#N/A,FALSE,"MO (2)"}</definedName>
    <definedName name="saderadesa_1" localSheetId="5" hidden="1">{#N/A,#N/A,FALSE,"MO (2)"}</definedName>
    <definedName name="saderadesa_1" hidden="1">{#N/A,#N/A,FALSE,"MO (2)"}</definedName>
    <definedName name="saderasa" localSheetId="5" hidden="1">{#N/A,#N/A,FALSE,"MO (2)"}</definedName>
    <definedName name="saderasa" hidden="1">{#N/A,#N/A,FALSE,"MO (2)"}</definedName>
    <definedName name="saderasa_1" localSheetId="5" hidden="1">{#N/A,#N/A,FALSE,"MO (2)"}</definedName>
    <definedName name="saderasa_1" hidden="1">{#N/A,#N/A,FALSE,"MO (2)"}</definedName>
    <definedName name="saderefe" localSheetId="5" hidden="1">{#N/A,#N/A,FALSE,"MO (2)"}</definedName>
    <definedName name="saderefe" hidden="1">{#N/A,#N/A,FALSE,"MO (2)"}</definedName>
    <definedName name="saderefe_1" localSheetId="5" hidden="1">{#N/A,#N/A,FALSE,"MO (2)"}</definedName>
    <definedName name="saderefe_1" hidden="1">{#N/A,#N/A,FALSE,"MO (2)"}</definedName>
    <definedName name="SADFG" localSheetId="5">#REF!</definedName>
    <definedName name="SADFG">#REF!</definedName>
    <definedName name="Saída_Clique">[226]capa!Saída_Clique</definedName>
    <definedName name="salario">[11]RELATÓRIO!$H$3</definedName>
    <definedName name="salario_11">'[84]CUSTO HORÁRIO'!$H$3</definedName>
    <definedName name="SALÁRIOMINIMO" localSheetId="5">#REF!</definedName>
    <definedName name="SALÁRIOMINIMO">#REF!</definedName>
    <definedName name="salete" localSheetId="5" hidden="1">{#N/A,#N/A,FALSE,"MO (2)"}</definedName>
    <definedName name="salete" localSheetId="3" hidden="1">{#N/A,#N/A,FALSE,"MO (2)"}</definedName>
    <definedName name="salete" hidden="1">{#N/A,#N/A,FALSE,"MO (2)"}</definedName>
    <definedName name="salete.com" localSheetId="5" hidden="1">{#N/A,#N/A,FALSE,"MO (2)"}</definedName>
    <definedName name="salete.com" localSheetId="3" hidden="1">{#N/A,#N/A,FALSE,"MO (2)"}</definedName>
    <definedName name="salete.com" hidden="1">{#N/A,#N/A,FALSE,"MO (2)"}</definedName>
    <definedName name="salete.com_1" localSheetId="5" hidden="1">{#N/A,#N/A,FALSE,"MO (2)"}</definedName>
    <definedName name="salete.com_1" hidden="1">{#N/A,#N/A,FALSE,"MO (2)"}</definedName>
    <definedName name="salete_1" localSheetId="5" hidden="1">{#N/A,#N/A,FALSE,"MO (2)"}</definedName>
    <definedName name="salete_1" hidden="1">{#N/A,#N/A,FALSE,"MO (2)"}</definedName>
    <definedName name="salete333" localSheetId="5" hidden="1">{#N/A,#N/A,FALSE,"MO (2)"}</definedName>
    <definedName name="salete333" hidden="1">{#N/A,#N/A,FALSE,"MO (2)"}</definedName>
    <definedName name="salete333_1" localSheetId="5" hidden="1">{#N/A,#N/A,FALSE,"MO (2)"}</definedName>
    <definedName name="salete333_1" hidden="1">{#N/A,#N/A,FALSE,"MO (2)"}</definedName>
    <definedName name="SASA" localSheetId="5" hidden="1">{#N/A,#N/A,FALSE,"MO (2)"}</definedName>
    <definedName name="SASA" localSheetId="3" hidden="1">{#N/A,#N/A,FALSE,"MO (2)"}</definedName>
    <definedName name="SASA" hidden="1">{#N/A,#N/A,FALSE,"MO (2)"}</definedName>
    <definedName name="sasa.com" localSheetId="5" hidden="1">{#N/A,#N/A,FALSE,"MO (2)"}</definedName>
    <definedName name="sasa.com" localSheetId="3" hidden="1">{#N/A,#N/A,FALSE,"MO (2)"}</definedName>
    <definedName name="sasa.com" hidden="1">{#N/A,#N/A,FALSE,"MO (2)"}</definedName>
    <definedName name="sasa.com_1" localSheetId="5" hidden="1">{#N/A,#N/A,FALSE,"MO (2)"}</definedName>
    <definedName name="sasa.com_1" hidden="1">{#N/A,#N/A,FALSE,"MO (2)"}</definedName>
    <definedName name="SASA_1" localSheetId="5" hidden="1">{#N/A,#N/A,FALSE,"MO (2)"}</definedName>
    <definedName name="SASA_1" hidden="1">{#N/A,#N/A,FALSE,"MO (2)"}</definedName>
    <definedName name="sasaasa" localSheetId="5" hidden="1">{#N/A,#N/A,FALSE,"MO (2)"}</definedName>
    <definedName name="sasaasa" localSheetId="3" hidden="1">{#N/A,#N/A,FALSE,"MO (2)"}</definedName>
    <definedName name="sasaasa" hidden="1">{#N/A,#N/A,FALSE,"MO (2)"}</definedName>
    <definedName name="sasaasa_1" localSheetId="5" hidden="1">{#N/A,#N/A,FALSE,"MO (2)"}</definedName>
    <definedName name="sasaasa_1" hidden="1">{#N/A,#N/A,FALSE,"MO (2)"}</definedName>
    <definedName name="sasadasas" localSheetId="5" hidden="1">{#N/A,#N/A,FALSE,"MO (2)"}</definedName>
    <definedName name="sasadasas" hidden="1">{#N/A,#N/A,FALSE,"MO (2)"}</definedName>
    <definedName name="sasadasas_1" localSheetId="5" hidden="1">{#N/A,#N/A,FALSE,"MO (2)"}</definedName>
    <definedName name="sasadasas_1" hidden="1">{#N/A,#N/A,FALSE,"MO (2)"}</definedName>
    <definedName name="SASADE" localSheetId="5" hidden="1">{#N/A,#N/A,FALSE,"MO (2)"}</definedName>
    <definedName name="SASADE" hidden="1">{#N/A,#N/A,FALSE,"MO (2)"}</definedName>
    <definedName name="sasadefadesa" localSheetId="5" hidden="1">{#N/A,#N/A,FALSE,"MO (2)"}</definedName>
    <definedName name="sasadefadesa" hidden="1">{#N/A,#N/A,FALSE,"MO (2)"}</definedName>
    <definedName name="sasadefadesa_1" localSheetId="5" hidden="1">{#N/A,#N/A,FALSE,"MO (2)"}</definedName>
    <definedName name="sasadefadesa_1" hidden="1">{#N/A,#N/A,FALSE,"MO (2)"}</definedName>
    <definedName name="SASASA" localSheetId="5" hidden="1">{#N/A,#N/A,FALSE,"MO (2)"}</definedName>
    <definedName name="SASASA" localSheetId="3" hidden="1">{#N/A,#N/A,FALSE,"MO (2)"}</definedName>
    <definedName name="SASASA" hidden="1">{#N/A,#N/A,FALSE,"MO (2)"}</definedName>
    <definedName name="sat" localSheetId="5">#REF!</definedName>
    <definedName name="sat">#REF!</definedName>
    <definedName name="saux" localSheetId="5">#REF!</definedName>
    <definedName name="saux" localSheetId="3">#REF!</definedName>
    <definedName name="saux">#REF!</definedName>
    <definedName name="SB" localSheetId="5">#REF!</definedName>
    <definedName name="SB">#REF!</definedName>
    <definedName name="sbg">#REF!</definedName>
    <definedName name="SBRP">"'file:///D:/Meus documentos/ANASTÁCIO/SERCEL/BR262990800.xls'#$SERVIÇOS.$#REF!$#REF!"</definedName>
    <definedName name="SBTC" localSheetId="5">#REF!</definedName>
    <definedName name="SBTC">#REF!</definedName>
    <definedName name="SCB">[89]SERVIÇOS!$G$55</definedName>
    <definedName name="SCB_13">[89]SERVIÇOS!$G$55</definedName>
    <definedName name="SCB_39">[89]SERVIÇOS!$G$55</definedName>
    <definedName name="SCB_6">[89]SERVIÇOS!$G$55</definedName>
    <definedName name="scon" localSheetId="5">#REF!</definedName>
    <definedName name="scon">#REF!</definedName>
    <definedName name="SDAD" localSheetId="5">#REF!</definedName>
    <definedName name="SDAD">#REF!</definedName>
    <definedName name="SDD" localSheetId="5">#REF!</definedName>
    <definedName name="SDD">#REF!</definedName>
    <definedName name="SDF" localSheetId="5">'[60]folha de medição'!#REF!</definedName>
    <definedName name="SDF">'[60]folha de medição'!#REF!</definedName>
    <definedName name="sdsdsds" localSheetId="5" hidden="1">{#N/A,#N/A,FALSE,"MO (2)"}</definedName>
    <definedName name="sdsdsds" localSheetId="3" hidden="1">{#N/A,#N/A,FALSE,"MO (2)"}</definedName>
    <definedName name="sdsdsds" hidden="1">{#N/A,#N/A,FALSE,"MO (2)"}</definedName>
    <definedName name="sdsdsdsx" localSheetId="5" hidden="1">{#N/A,#N/A,FALSE,"MO (2)"}</definedName>
    <definedName name="sdsdsdsx" localSheetId="3" hidden="1">{#N/A,#N/A,FALSE,"MO (2)"}</definedName>
    <definedName name="sdsdsdsx" hidden="1">{#N/A,#N/A,FALSE,"MO (2)"}</definedName>
    <definedName name="se">[227]Serviços!$A$3:$F$1403</definedName>
    <definedName name="SEG" localSheetId="5">[60]DG!#REF!</definedName>
    <definedName name="SEG">[60]DG!#REF!</definedName>
    <definedName name="segm">[228]dados!$B$5</definedName>
    <definedName name="segment" localSheetId="5">#REF!</definedName>
    <definedName name="segment">#REF!</definedName>
    <definedName name="SEGMENTO" localSheetId="3">#REF!</definedName>
    <definedName name="SEGMENTO">'[68]DADOS DE ENTRADA CONCORRÊNCIA'!$B$19</definedName>
    <definedName name="SEGMTO">[137]Dados_Gerais!$C$9</definedName>
    <definedName name="SELATRINCA">'[101]Memorial II (MAT BET)'!$F$45</definedName>
    <definedName name="SELO" localSheetId="5">'[132]QUADRO 04 - PLANILHAS PREÇOS'!#REF!</definedName>
    <definedName name="SELO">'[132]QUADRO 04 - PLANILHAS PREÇOS'!#REF!</definedName>
    <definedName name="SELOA" localSheetId="5">'[132]QUADRO 04 - PLANILHAS PREÇOS'!#REF!</definedName>
    <definedName name="SELOA">'[132]QUADRO 04 - PLANILHAS PREÇOS'!#REF!</definedName>
    <definedName name="SELTRINCA">'[101]Memorial II (MAT BET)'!$F$46</definedName>
    <definedName name="sencount" hidden="1">1</definedName>
    <definedName name="separator" localSheetId="5">#REF!</definedName>
    <definedName name="separator">#REF!</definedName>
    <definedName name="ser">'[143]Mão de Obra'!$E$27</definedName>
    <definedName name="SerP">[229]Serviços!$A$3:$F$1403</definedName>
    <definedName name="SERR">[230]Serviços!$A$3:$F$1403</definedName>
    <definedName name="serv">[229]Serviços!$A$3:$F$1403</definedName>
    <definedName name="Serv_prev" localSheetId="5">#REF!</definedName>
    <definedName name="Serv_prev">#REF!</definedName>
    <definedName name="servDNER">'[46]1ExecuçServiços'!$A$9:$H$1081</definedName>
    <definedName name="servi">[229]Serviços!$A$3:$F$1403</definedName>
    <definedName name="servico">[231]dez00!$A$3:$F$134</definedName>
    <definedName name="Serviço" localSheetId="5">#REF!</definedName>
    <definedName name="Serviço">#REF!</definedName>
    <definedName name="serviço1" localSheetId="5">#REF!</definedName>
    <definedName name="serviço1">#REF!</definedName>
    <definedName name="ServiçoD">[229]Serviços!$A$3:$F$1403</definedName>
    <definedName name="Serviços" localSheetId="5">#REF!</definedName>
    <definedName name="Serviços">#REF!</definedName>
    <definedName name="Serviços_13">[232]Serviços!$A$3:$AF$1403</definedName>
    <definedName name="Serviços_20">[232]Serviços!$A$3:$AF$1403</definedName>
    <definedName name="Serviços_3">[233]Serviços!$A$3:$AF$1403</definedName>
    <definedName name="Serviços_34">[232]Serviços!$A$3:$AF$1403</definedName>
    <definedName name="Serviços_36">[233]Serviços!$A$3:$AF$1403</definedName>
    <definedName name="SET" localSheetId="5">#REF!</definedName>
    <definedName name="SET">#REF!</definedName>
    <definedName name="SETEMBRO" localSheetId="5" hidden="1">{#N/A,#N/A,TRUE,"Serviços"}</definedName>
    <definedName name="SETEMBRO" localSheetId="3" hidden="1">{#N/A,#N/A,TRUE,"Serviços"}</definedName>
    <definedName name="SETEMBRO" hidden="1">{#N/A,#N/A,TRUE,"Serviços"}</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6">#N/A</definedName>
    <definedName name="SHARED_FORMULA_7">#N/A</definedName>
    <definedName name="SHARED_FORMULA_8">#N/A</definedName>
    <definedName name="SHARED_FORMULA_9">#N/A</definedName>
    <definedName name="SIH" localSheetId="5">#REF!</definedName>
    <definedName name="SIH">#REF!</definedName>
    <definedName name="sinal" localSheetId="5">#REF!</definedName>
    <definedName name="sinal" localSheetId="3">#REF!</definedName>
    <definedName name="sinal">#REF!</definedName>
    <definedName name="SINALI" localSheetId="5">#REF!</definedName>
    <definedName name="SINALI" localSheetId="3">#REF!</definedName>
    <definedName name="SINALI">#REF!</definedName>
    <definedName name="sinaliz_vert" localSheetId="5">#REF!</definedName>
    <definedName name="sinaliz_vert" localSheetId="3">#REF!</definedName>
    <definedName name="sinaliz_vert">#REF!</definedName>
    <definedName name="sinalizacao">#REF!</definedName>
    <definedName name="Sispec">[234]Sispec!$A$1:$M$65536</definedName>
    <definedName name="Sispec00" localSheetId="5">#REF!</definedName>
    <definedName name="Sispec00">#REF!</definedName>
    <definedName name="Sispec98" localSheetId="5">#REF!</definedName>
    <definedName name="Sispec98">#REF!</definedName>
    <definedName name="Sispec99">[235]Sispec99!$A$1:$M$65536</definedName>
    <definedName name="SispecPSAP">[236]SispecPSAP!$A$1:$M$65536</definedName>
    <definedName name="SIV" localSheetId="5">#REF!</definedName>
    <definedName name="SIV">#REF!</definedName>
    <definedName name="SM" localSheetId="5">#REF!</definedName>
    <definedName name="SM">#REF!</definedName>
    <definedName name="SMC">[224]SERVIÇOS!$G$59</definedName>
    <definedName name="SMW">"$#REF!.$J$36"</definedName>
    <definedName name="SMWA">"$#REF!.$J$35"</definedName>
    <definedName name="SOLOBASE">[183]Adequação!$G$34</definedName>
    <definedName name="SOLOREM_20">'[96]REMENDO MBUQ MAN'!$L$46</definedName>
    <definedName name="SOLOREMFMAN">"$#REF!.$L$39"</definedName>
    <definedName name="SOLPIR">[237]Especif!$A$26:$A$33</definedName>
    <definedName name="solver_lin" hidden="1">0</definedName>
    <definedName name="solver_num" hidden="1">0</definedName>
    <definedName name="solver_opt" hidden="1">'[238]61M-CBMI:MAT-BET'!$H$18</definedName>
    <definedName name="solver_rel1" hidden="1">3</definedName>
    <definedName name="solver_rhs1" hidden="1">0</definedName>
    <definedName name="solver_tmp" hidden="1">0</definedName>
    <definedName name="solver_typ" hidden="1">1</definedName>
    <definedName name="solver_val" hidden="1">0</definedName>
    <definedName name="SOMA1">'[51]ORÇAMENTO 01'!$F$34</definedName>
    <definedName name="SOMA2">'[51]ORÇAMENTO 01'!$F$41</definedName>
    <definedName name="SOMA3">'[51]ORÇAMENTO 01'!$F$46</definedName>
    <definedName name="SOMA4">'[51]ORÇAMENTO 01'!$F$51</definedName>
    <definedName name="SOMA5">'[51]ORÇAMENTO 01'!$F$79</definedName>
    <definedName name="SomaMedAtual" localSheetId="5">SUM(IF(#REF!=#REF!,IF(#REF!=#REF!,#REF!)))</definedName>
    <definedName name="SomaMedAtual">SUM(IF(#REF!=#REF!,IF(#REF!=#REF!,#REF!)))</definedName>
    <definedName name="Sorriso" localSheetId="5">#REF!</definedName>
    <definedName name="Sorriso" localSheetId="3">#REF!</definedName>
    <definedName name="Sorriso">#REF!</definedName>
    <definedName name="SRROO">[88]Croqui!$I$4</definedName>
    <definedName name="srsdgqge" localSheetId="5">#REF!</definedName>
    <definedName name="srsdgqge">#REF!</definedName>
    <definedName name="SRV" localSheetId="5" hidden="1">#REF!</definedName>
    <definedName name="SRV" localSheetId="3" hidden="1">#REF!</definedName>
    <definedName name="SRV" hidden="1">#REF!</definedName>
    <definedName name="SS" localSheetId="5" hidden="1">{#N/A,#N/A,FALSE,"MO (2)"}</definedName>
    <definedName name="SS" localSheetId="3" hidden="1">{#N/A,#N/A,FALSE,"MO (2)"}</definedName>
    <definedName name="SS" hidden="1">{#N/A,#N/A,FALSE,"MO (2)"}</definedName>
    <definedName name="SS_1" localSheetId="5" hidden="1">{#N/A,#N/A,FALSE,"MO (2)"}</definedName>
    <definedName name="SS_1" hidden="1">{#N/A,#N/A,FALSE,"MO (2)"}</definedName>
    <definedName name="SSS" localSheetId="5" hidden="1">{#N/A,#N/A,FALSE,"MO (2)"}</definedName>
    <definedName name="SSS" localSheetId="3" hidden="1">{#N/A,#N/A,FALSE,"MO (2)"}</definedName>
    <definedName name="SSS" hidden="1">{#N/A,#N/A,FALSE,"MO (2)"}</definedName>
    <definedName name="SSS_1" localSheetId="5" hidden="1">{#N/A,#N/A,FALSE,"MO (2)"}</definedName>
    <definedName name="SSS_1" hidden="1">{#N/A,#N/A,FALSE,"MO (2)"}</definedName>
    <definedName name="ssssss" localSheetId="5" hidden="1">{#N/A,#N/A,FALSE,"MO (2)"}</definedName>
    <definedName name="ssssss" localSheetId="3" hidden="1">{#N/A,#N/A,FALSE,"MO (2)"}</definedName>
    <definedName name="ssssss" hidden="1">{#N/A,#N/A,FALSE,"MO (2)"}</definedName>
    <definedName name="sssssssssssssssssssss" localSheetId="5" hidden="1">{#N/A,#N/A,TRUE,"Plan1"}</definedName>
    <definedName name="sssssssssssssssssssss" localSheetId="3" hidden="1">{#N/A,#N/A,TRUE,"Plan1"}</definedName>
    <definedName name="sssssssssssssssssssss" hidden="1">{#N/A,#N/A,TRUE,"Plan1"}</definedName>
    <definedName name="ST">[180]Alteração!$F$41</definedName>
    <definedName name="STR">[89]ORÇAMENTO!$B$6</definedName>
    <definedName name="STR_13">[89]ORÇAMENTO!$B$6</definedName>
    <definedName name="STR_39">[89]ORÇAMENTO!$B$6</definedName>
    <definedName name="STR_6">[89]ORÇAMENTO!$B$6</definedName>
    <definedName name="SUB">[31]DADOS!$B$4</definedName>
    <definedName name="SUB_TRECHO" localSheetId="5">#REF!</definedName>
    <definedName name="SUB_TRECHO">#REF!</definedName>
    <definedName name="Subestação" localSheetId="5">#REF!</definedName>
    <definedName name="Subestação">#REF!</definedName>
    <definedName name="Subt" localSheetId="5">#REF!</definedName>
    <definedName name="Subt">#REF!</definedName>
    <definedName name="SUBT1" localSheetId="3">#REF!</definedName>
    <definedName name="SUBT1">#REF!</definedName>
    <definedName name="subtrec" localSheetId="5">#REF!</definedName>
    <definedName name="subtrec">#REF!</definedName>
    <definedName name="subtrech" localSheetId="5">#REF!</definedName>
    <definedName name="subtrech">#REF!</definedName>
    <definedName name="SUBTRECHO">[88]Croqui!$A$6</definedName>
    <definedName name="SUBTRECHO1">[88]Croqui!$B$6</definedName>
    <definedName name="SUP_MAR94" localSheetId="5">#REF!</definedName>
    <definedName name="SUP_MAR94">#REF!</definedName>
    <definedName name="superstrutura" localSheetId="5">#REF!</definedName>
    <definedName name="superstrutura">#REF!</definedName>
    <definedName name="SUPERVISOR">[101]DADOS!$E$3</definedName>
    <definedName name="T" localSheetId="5">#REF!</definedName>
    <definedName name="T" localSheetId="3">'[19]Rel-15ª med.'!#REF!</definedName>
    <definedName name="T">#REF!</definedName>
    <definedName name="T_25" localSheetId="5">BDI!T_25</definedName>
    <definedName name="T_25" localSheetId="3">Cronograma!T_25</definedName>
    <definedName name="T_25">[0]!T_25</definedName>
    <definedName name="T_med">[137]Dados_Gerais!$C$17</definedName>
    <definedName name="T_MF" localSheetId="5">#REF!</definedName>
    <definedName name="T_MF">#REF!</definedName>
    <definedName name="T_MOB" localSheetId="5">#REF!</definedName>
    <definedName name="T_MOB">#REF!</definedName>
    <definedName name="tab_mancal" localSheetId="5">#REF!</definedName>
    <definedName name="tab_mancal">#REF!</definedName>
    <definedName name="Tab_Serviços">#REF!</definedName>
    <definedName name="TABEFET">#REF!</definedName>
    <definedName name="tabela" localSheetId="5">#REF!</definedName>
    <definedName name="tabela">#REF!</definedName>
    <definedName name="tabela_de_mão_de_obra">[11]RELATÓRIO!$A$2:$C$16</definedName>
    <definedName name="tabela_de_mão_de_obra_11">'[84]Mão de obra'!$A$2:$C$16</definedName>
    <definedName name="tabela_de_materiais">[11]RELATÓRIO!$A$1:$D$188</definedName>
    <definedName name="tabela_de_materiais_11">[84]Material!$A$1:$D$188</definedName>
    <definedName name="TABELA01" localSheetId="5">#REF!</definedName>
    <definedName name="TABELA01">#REF!</definedName>
    <definedName name="TABELA02" localSheetId="5">#REF!</definedName>
    <definedName name="TABELA02">#REF!</definedName>
    <definedName name="tabela03" localSheetId="5">#REF!</definedName>
    <definedName name="tabela03">#REF!</definedName>
    <definedName name="TABELA1">#REF!</definedName>
    <definedName name="tabela2">#REF!</definedName>
    <definedName name="tabela2000">'[239]Tabela Abril 2000'!$B$4:$N$641</definedName>
    <definedName name="TabelaConsol" localSheetId="5">#REF!</definedName>
    <definedName name="TabelaConsol">#REF!</definedName>
    <definedName name="tabelaDenominação" localSheetId="5">#REF!</definedName>
    <definedName name="tabelaDenominação">#REF!</definedName>
    <definedName name="TabelaDistribuiçãoDeMassas" localSheetId="5">#REF!</definedName>
    <definedName name="TabelaDistribuiçãoDeMassas">#REF!</definedName>
    <definedName name="TabelaSicro">#REF!</definedName>
    <definedName name="TabEmp">[235]Tabelas!$A$1:$C$74</definedName>
    <definedName name="TabImport" localSheetId="5">#REF!</definedName>
    <definedName name="TabImport">#REF!</definedName>
    <definedName name="TableName">"Dummy"</definedName>
    <definedName name="TABMAX" localSheetId="5">#REF!</definedName>
    <definedName name="TABMAX">#REF!</definedName>
    <definedName name="TABMIN" localSheetId="5">#REF!</definedName>
    <definedName name="TABMIN">#REF!</definedName>
    <definedName name="TabPer" localSheetId="5">#REF!</definedName>
    <definedName name="TabPer">#REF!</definedName>
    <definedName name="TABREC">#REF!</definedName>
    <definedName name="TABUA">[31]DADOS!$C$20</definedName>
    <definedName name="TabUF" localSheetId="5">#REF!</definedName>
    <definedName name="TabUF">#REF!</definedName>
    <definedName name="Tachas" localSheetId="5" hidden="1">{#N/A,#N/A,TRUE,"Plan1"}</definedName>
    <definedName name="Tachas" localSheetId="3" hidden="1">{#N/A,#N/A,TRUE,"Plan1"}</definedName>
    <definedName name="Tachas" hidden="1">{#N/A,#N/A,TRUE,"Plan1"}</definedName>
    <definedName name="tachinhas" localSheetId="5">#REF!</definedName>
    <definedName name="tachinhas" localSheetId="3">#REF!</definedName>
    <definedName name="tachinhas">#REF!</definedName>
    <definedName name="tachões" localSheetId="5">#REF!</definedName>
    <definedName name="tachões" localSheetId="3">#REF!</definedName>
    <definedName name="tachões">#REF!</definedName>
    <definedName name="Tag_Carga">#REF!</definedName>
    <definedName name="Tag_CCM">#REF!</definedName>
    <definedName name="TAPABURMANALT">[183]Adequação!$G$55</definedName>
    <definedName name="TAPABURMBUFMAN">'[101]Memorial II (MAT BET)'!$F$30</definedName>
    <definedName name="TAPABURMBUQMAN">'[101]Memorial II (MAT BET)'!$F$17</definedName>
    <definedName name="taxa_cap" localSheetId="5">#REF!</definedName>
    <definedName name="taxa_cap" localSheetId="3">#REF!</definedName>
    <definedName name="taxa_cap">#REF!</definedName>
    <definedName name="TaxaJuros" localSheetId="5">#REF!</definedName>
    <definedName name="TaxaJuros">#REF!</definedName>
    <definedName name="TB">'[51]SERVIÇOS digitado'!$G$11</definedName>
    <definedName name="TB_13">[89]SERVIÇOS!$G$11</definedName>
    <definedName name="TB_39">[89]SERVIÇOS!$G$11</definedName>
    <definedName name="TB_6">[89]SERVIÇOS!$G$11</definedName>
    <definedName name="TB110PI" localSheetId="5">#REF!</definedName>
    <definedName name="TB110PI">#REF!</definedName>
    <definedName name="TB110R" localSheetId="5">#REF!</definedName>
    <definedName name="TB110R">#REF!</definedName>
    <definedName name="tb1dia">"$#REF!.$A$15"</definedName>
    <definedName name="tb1kmf">"$#REF!.$D$15"</definedName>
    <definedName name="tb1kmi">"$#REF!.$C$15"</definedName>
    <definedName name="tb1peso">"$#REF!.$E$15"</definedName>
    <definedName name="TB316PI" localSheetId="5">#REF!</definedName>
    <definedName name="TB316PI">#REF!</definedName>
    <definedName name="TB316R" localSheetId="5">#REF!</definedName>
    <definedName name="TB316R">#REF!</definedName>
    <definedName name="TB423PI" localSheetId="5">#REF!</definedName>
    <definedName name="TB423PI">#REF!</definedName>
    <definedName name="TB423R">#REF!</definedName>
    <definedName name="tbcbuqm">"$#REF!.$R$56"</definedName>
    <definedName name="TBF" localSheetId="5">#REF!</definedName>
    <definedName name="TBF">#REF!</definedName>
    <definedName name="tbpmf">"$#REF!.$R$55"</definedName>
    <definedName name="tbtransp1">"$#REF!.$H$15"</definedName>
    <definedName name="tbtransptotal">"$#REF!.$H$56"</definedName>
    <definedName name="tbtransptotalf">"$#REF!.$H$55"</definedName>
    <definedName name="TBW">"$#REF!.$E$33"</definedName>
    <definedName name="TBWA">"$#REF!.$E$32"</definedName>
    <definedName name="TCAP20RP" localSheetId="5">#REF!</definedName>
    <definedName name="TCAP20RP">#REF!</definedName>
    <definedName name="TCAP20RPMA" localSheetId="5">'[60]folha de medição'!#REF!</definedName>
    <definedName name="TCAP20RPMA">'[60]folha de medição'!#REF!</definedName>
    <definedName name="TCAP20RPTA" localSheetId="5">#REF!</definedName>
    <definedName name="TCAP20RPTA">#REF!</definedName>
    <definedName name="TCAP50">'[52]Mat. Bet.'!$E$22</definedName>
    <definedName name="TCAP50SJ">'[52]Mat. Bet.'!$E$24</definedName>
    <definedName name="TCAPPA" localSheetId="5">#REF!</definedName>
    <definedName name="TCAPPA">#REF!</definedName>
    <definedName name="TCAPPAMA" localSheetId="5">'[60]folha de medição'!#REF!</definedName>
    <definedName name="TCAPPAMA">'[60]folha de medição'!#REF!</definedName>
    <definedName name="TCAPPATA" localSheetId="5">#REF!</definedName>
    <definedName name="TCAPPATA">#REF!</definedName>
    <definedName name="TCAPRS" localSheetId="5">#REF!</definedName>
    <definedName name="TCAPRS">#REF!</definedName>
    <definedName name="TCAPRSTA" localSheetId="5">#REF!</definedName>
    <definedName name="TCAPRSTA">#REF!</definedName>
    <definedName name="TCB">"$#REF!.$G$31"</definedName>
    <definedName name="TCB10M3" localSheetId="5">#REF!</definedName>
    <definedName name="TCB10M3" localSheetId="3">#REF!</definedName>
    <definedName name="TCB10M3">#REF!</definedName>
    <definedName name="TCB10M3RP">[183]Transp!$L$165</definedName>
    <definedName name="TCB5M3">"$#REF!.$J$32"</definedName>
    <definedName name="TCBMBUQ">"$#REF!.$K$32"</definedName>
    <definedName name="TCBW">"$#REF!.$G$33"</definedName>
    <definedName name="TCBWA">"$#REF!.$G$32"</definedName>
    <definedName name="tcc">[240]TCC4!$I$25</definedName>
    <definedName name="TCC4T" localSheetId="5">#REF!</definedName>
    <definedName name="TCC4T">#REF!</definedName>
    <definedName name="TCC4TCONCR">"$#REF!.$I$32"</definedName>
    <definedName name="TCC4TFORMA">"$#REF!.$H$31"</definedName>
    <definedName name="TCCBRMZ">"$#REF!.$M$28"</definedName>
    <definedName name="TCCW">"$#REF!.$G$46"</definedName>
    <definedName name="TCCWA">"$#REF!.$G$45"</definedName>
    <definedName name="TCM30RP" localSheetId="5">#REF!</definedName>
    <definedName name="TCM30RP">#REF!</definedName>
    <definedName name="TCM30RPMA" localSheetId="5">'[60]folha de medição'!#REF!</definedName>
    <definedName name="TCM30RPMA">'[60]folha de medição'!#REF!</definedName>
    <definedName name="TCM30RPTA" localSheetId="5">#REF!</definedName>
    <definedName name="TCM30RPTA">#REF!</definedName>
    <definedName name="TCM30SJ">'[52]Mat. Bet.'!$F$27</definedName>
    <definedName name="TEA" localSheetId="5">#REF!</definedName>
    <definedName name="TEA">#REF!</definedName>
    <definedName name="TEB">"$#REF!.$G$16"</definedName>
    <definedName name="TEBW">"$#REF!.$G$18"</definedName>
    <definedName name="TEBWA">"$#REF!.$G$17"</definedName>
    <definedName name="TECD">"$#REF!.$K$39"</definedName>
    <definedName name="TECD97">"$#REF!.$K$80"</definedName>
    <definedName name="telaA">[34]!telaA</definedName>
    <definedName name="telaC">[34]!telaC</definedName>
    <definedName name="TEMFILTRO" localSheetId="5">#REF!</definedName>
    <definedName name="TEMFILTRO">#REF!</definedName>
    <definedName name="TEMPO" localSheetId="5">#REF!</definedName>
    <definedName name="TEMPO">#REF!</definedName>
    <definedName name="TEMUL_ASF" localSheetId="5">#REF!</definedName>
    <definedName name="TEMUL_ASF">#REF!</definedName>
    <definedName name="TEMUL_ASF_MA" localSheetId="5">'[60]folha de medição'!#REF!</definedName>
    <definedName name="TEMUL_ASF_MA">'[60]folha de medição'!#REF!</definedName>
    <definedName name="TEMUL_ASF_TA" localSheetId="5">#REF!</definedName>
    <definedName name="TEMUL_ASF_TA">#REF!</definedName>
    <definedName name="TEMULFLEX">'[52]Mat. Bet.'!$F$39</definedName>
    <definedName name="TEMULFLEXCG">'[52]Mat. Bet.'!$F$40</definedName>
    <definedName name="Teor">[212]Teor!$A$3:$A$7</definedName>
    <definedName name="Teor_25">[213]Teor!$A$3:$A$7</definedName>
    <definedName name="Teor_29">[214]Teor!$A$3:$A$7</definedName>
    <definedName name="Teor_31">[214]Teor!$A$3:$A$7</definedName>
    <definedName name="Teor1">'[3]Página 16'!$A$3:$A$7</definedName>
    <definedName name="teor2">[241]Cálculo!$D$6</definedName>
    <definedName name="TEP" localSheetId="5">#REF!</definedName>
    <definedName name="TEP">#REF!</definedName>
    <definedName name="TEPMA" localSheetId="5">'[60]folha de medição'!#REF!</definedName>
    <definedName name="TEPMA">'[60]folha de medição'!#REF!</definedName>
    <definedName name="TEPTA" localSheetId="5">#REF!</definedName>
    <definedName name="TEPTA">#REF!</definedName>
    <definedName name="ter" localSheetId="5">#REF!</definedName>
    <definedName name="ter" localSheetId="3">#REF!</definedName>
    <definedName name="ter">#REF!</definedName>
    <definedName name="TER_MAR94">#REF!</definedName>
    <definedName name="TERP">"$#REF!.$P$34"</definedName>
    <definedName name="terra" localSheetId="5">#REF!</definedName>
    <definedName name="terra" localSheetId="3">#REF!</definedName>
    <definedName name="terra">#REF!</definedName>
    <definedName name="Terra2" localSheetId="5">#REF!</definedName>
    <definedName name="Terra2" localSheetId="3">#REF!</definedName>
    <definedName name="Terra2">#REF!</definedName>
    <definedName name="terraplenagem">#REF!</definedName>
    <definedName name="TES" localSheetId="5">'[200]8ª MP_BR-459'!#REF!</definedName>
    <definedName name="TES">'[200]8ª MP_BR-459'!#REF!</definedName>
    <definedName name="tesdt" localSheetId="5">#REF!</definedName>
    <definedName name="tesdt">#REF!</definedName>
    <definedName name="tesdt_1" localSheetId="5">#REF!</definedName>
    <definedName name="tesdt_1">#REF!</definedName>
    <definedName name="tesdt_2" localSheetId="5">#REF!</definedName>
    <definedName name="tesdt_2">#REF!</definedName>
    <definedName name="tesdt_3">#REF!</definedName>
    <definedName name="TESM">"$#REF!.$Q$34"</definedName>
    <definedName name="teste" localSheetId="5">#REF!</definedName>
    <definedName name="TESTE" localSheetId="3">[11]RELATÓRIO!#REF!</definedName>
    <definedName name="teste">#REF!</definedName>
    <definedName name="teste2" localSheetId="5">#REF!</definedName>
    <definedName name="teste2" localSheetId="3">#REF!</definedName>
    <definedName name="teste2">#REF!</definedName>
    <definedName name="TETB">"$#REF!.$H$30"</definedName>
    <definedName name="TETB97">"$#REF!.$H$70"</definedName>
    <definedName name="tetet" localSheetId="5">'[47]Rel-19ª med.'!#REF!</definedName>
    <definedName name="tetet" localSheetId="3">'[47]Rel-19ª med.'!#REF!</definedName>
    <definedName name="tetet">'[47]Rel-19ª med.'!#REF!</definedName>
    <definedName name="thiago" localSheetId="5" hidden="1">{#N/A,#N/A,FALSE,"MO (2)"}</definedName>
    <definedName name="thiago" hidden="1">{#N/A,#N/A,FALSE,"MO (2)"}</definedName>
    <definedName name="tiago" localSheetId="5">#REF!</definedName>
    <definedName name="tiago">#REF!</definedName>
    <definedName name="TIPO_BDI">[85]SETUP!$C$9</definedName>
    <definedName name="tipo_tamb" localSheetId="5">#REF!</definedName>
    <definedName name="tipo_tamb">#REF!</definedName>
    <definedName name="TipoOrçamento">"BASE"</definedName>
    <definedName name="TIR">'[86]VPL-FCA'!$F$21</definedName>
    <definedName name="tit">[102]RESUMO!$A$8:$N$13,[102]RESUMO!$A$22:$N$22,[102]RESUMO!$A$29:$N$29,[102]RESUMO!$A$39:$N$39</definedName>
    <definedName name="_xlnm.Print_Titles" localSheetId="3">Cronograma!$B:$E</definedName>
    <definedName name="_xlnm.Print_Titles" localSheetId="0">'[242]repeated header'!$4:$4</definedName>
    <definedName name="_xlnm.Print_Titles" localSheetId="2">'Orçamento Sintético'!$4:$8</definedName>
    <definedName name="_xlnm.Print_Titles" localSheetId="1">'Quadro resumo'!$3:$6</definedName>
    <definedName name="Títulos_impressão_IM" localSheetId="5">[173]MCBR!#REF!</definedName>
    <definedName name="Títulos_impressão_IM">[173]MCBR!#REF!</definedName>
    <definedName name="TLC4T" localSheetId="5">#REF!</definedName>
    <definedName name="TLC4T" localSheetId="3">#REF!</definedName>
    <definedName name="TLC4T">#REF!</definedName>
    <definedName name="TLMB">[51]TLMB!$I$29</definedName>
    <definedName name="TLMR" localSheetId="5">#REF!</definedName>
    <definedName name="TLMR" localSheetId="3">#REF!</definedName>
    <definedName name="TLMR">#REF!</definedName>
    <definedName name="tmat" localSheetId="5">[11]RELATÓRIO!#REF!</definedName>
    <definedName name="tmat" localSheetId="3">[11]RELATÓRIO!#REF!</definedName>
    <definedName name="tmat">[11]RELATÓRIO!#REF!</definedName>
    <definedName name="Todas_as_pendencias" localSheetId="5">#REF!</definedName>
    <definedName name="Todas_as_pendencias">#REF!</definedName>
    <definedName name="Tool" localSheetId="5">#REF!</definedName>
    <definedName name="Tool">#REF!</definedName>
    <definedName name="TOT" localSheetId="5" hidden="1">#REF!</definedName>
    <definedName name="TOT" hidden="1">#REF!</definedName>
    <definedName name="Tot_Líquido_1">"'file:///Eng_aroldo/Meus documentos/Documents and Settings/Flávio R. Carmona/My Documents/3 - Sanches Tripoloni/3 - Diamantino/4 - BR-364/2 - CREMA/Medição/06a.MP/MP06.xls'#$Medição.$#REF!$#REF!"</definedName>
    <definedName name="Tot_Líquido_3">"'file:///Eng_aroldo/Meus documentos/Documents and Settings/Flávio R. Carmona/My Documents/3 - Sanches Tripoloni/3 - Diamantino/4 - BR-364/2 - CREMA/Medição/06a.MP/MP06.xls'#$Medição.$#REF!$#REF!"</definedName>
    <definedName name="Tot_Líquido_6">"'file:///Eng_aroldo/Meus documentos/Documents and Settings/Flávio R. Carmona/My Documents/3 - Sanches Tripoloni/3 - Diamantino/4 - BR-364/2 - CREMA/Medição/06a.MP/MP06.xls'#$Medição.$#REF!$#REF!"</definedName>
    <definedName name="tota">'[243]Quadro de qntd'!$J$60</definedName>
    <definedName name="TOTAL" localSheetId="5">#REF!</definedName>
    <definedName name="TOTAL" localSheetId="3">#REF!</definedName>
    <definedName name="TOTAL">#REF!</definedName>
    <definedName name="total_19" localSheetId="5">#REF!</definedName>
    <definedName name="total_19">#REF!</definedName>
    <definedName name="total1">'[243]CURVA ABC'!$M$48</definedName>
    <definedName name="TotalItens" localSheetId="5">#REF!</definedName>
    <definedName name="TotalItens">#REF!</definedName>
    <definedName name="totalob">'[244]Quadro de qntd'!$J$61</definedName>
    <definedName name="TOTALRP">[245]geral!$U$101</definedName>
    <definedName name="TOTALRP_20">[127]geral!$U$101</definedName>
    <definedName name="TOTALRP_21">[127]geral!$U$101</definedName>
    <definedName name="TOTALRP_23">[128]geral!$U$101</definedName>
    <definedName name="TOTALTB">[126]geral!$U$60</definedName>
    <definedName name="TOTALTB_20">[127]geral!$U$60</definedName>
    <definedName name="TOTALTB_21">[127]geral!$U$60</definedName>
    <definedName name="TOTALTB_23">[128]geral!$U$60</definedName>
    <definedName name="totcro">'[243]Cronograma FIS FINANC'!$K$20</definedName>
    <definedName name="totmsa" localSheetId="5">#REF!</definedName>
    <definedName name="totmsa">#REF!</definedName>
    <definedName name="totmsa2" localSheetId="5">#REF!</definedName>
    <definedName name="totmsa2">#REF!</definedName>
    <definedName name="totsma" localSheetId="5">#REF!</definedName>
    <definedName name="totsma">#REF!</definedName>
    <definedName name="TPM">#REF!</definedName>
    <definedName name="TPTE_FRIO">'[246]Mat. Betum. - Port. 1078.15'!$L$49</definedName>
    <definedName name="TPTE_QUENTE">'[246]Mat. Betum. - Port. 1078.15'!$E$49</definedName>
    <definedName name="TR">[89]ORÇAMENTO!$B$5</definedName>
    <definedName name="TR_13">[89]ORÇAMENTO!$B$5</definedName>
    <definedName name="TR_39">[89]ORÇAMENTO!$B$5</definedName>
    <definedName name="TR_6">[89]ORÇAMENTO!$B$5</definedName>
    <definedName name="TR5C" localSheetId="5">#REF!</definedName>
    <definedName name="TR5C">#REF!</definedName>
    <definedName name="TRABALHO" localSheetId="5">#REF!</definedName>
    <definedName name="TRABALHO" localSheetId="3">#REF!</definedName>
    <definedName name="TRABALHO">#REF!</definedName>
    <definedName name="TrabAnual">#REF!</definedName>
    <definedName name="TRANSENRPEDJOG">"$#REF!.$M$27"</definedName>
    <definedName name="TRANSP_LOC_CARROC_PAV" localSheetId="5">#REF!</definedName>
    <definedName name="TRANSP_LOC_CARROC_PAV">#REF!</definedName>
    <definedName name="TRANSP_LOC_EQUIP" localSheetId="5">#REF!</definedName>
    <definedName name="TRANSP_LOC_EQUIP">#REF!</definedName>
    <definedName name="TRANSP_LOC_PAV" localSheetId="5">#REF!</definedName>
    <definedName name="TRANSP_LOC_PAV">#REF!</definedName>
    <definedName name="transp_massa" localSheetId="5">#REF!</definedName>
    <definedName name="transp_massa" localSheetId="3">#REF!</definedName>
    <definedName name="transp_massa">#REF!</definedName>
    <definedName name="TRANSPBASCARG">"$#REF!.$M$27"</definedName>
    <definedName name="transpbascemman">"$#REF!.$H$76"</definedName>
    <definedName name="TRANSPBETF">'[80]CALCULOS AUXILIARES'!$E$50</definedName>
    <definedName name="TRANSPBETQ">'[80]CALCULOS AUXILIARES'!$E$54</definedName>
    <definedName name="TRANSPC4TGC">"$#REF!.$K$27"</definedName>
    <definedName name="TRANSPCARMAN">"$'_TRANSPORTE MAN 5ª'.$#REF!$#REF!"</definedName>
    <definedName name="TRANSPCARRARG">"$#REF!.$N$27"</definedName>
    <definedName name="TRANSPCOMCARROVPAVMAN">[183]Transp!$L$115</definedName>
    <definedName name="TRANSPGC">"$#REF!.$J$27"</definedName>
    <definedName name="TRANSPLOCALBASC5M3RODPAVMAN">[183]Transp!$L$37</definedName>
    <definedName name="TRANSPLOCALCAR4TRODPAVMAN">[183]Transp!$L$91</definedName>
    <definedName name="TRANSPLOCALMATREMMAN">[183]Transp!$L$54</definedName>
    <definedName name="TRANSPMATBETMAN">[183]Transp!$L$181</definedName>
    <definedName name="TRANSPMATTBFMAN">"$#REF!.$M$36"</definedName>
    <definedName name="TRANSPO">"$#REF!.$#REF!$#REF!:$#REF!$#REF!"</definedName>
    <definedName name="transporte" localSheetId="5">#REF!</definedName>
    <definedName name="transporte">#REF!</definedName>
    <definedName name="Transporte_Brita_TSD" localSheetId="5" hidden="1">{#N/A,#N/A,TRUE,"Plan1"}</definedName>
    <definedName name="Transporte_Brita_TSD" hidden="1">{#N/A,#N/A,TRUE,"Plan1"}</definedName>
    <definedName name="Transportes">[247]Serviços!$A$3:$F$1403</definedName>
    <definedName name="TRANSPREMENDOMAN_23">'[248]_TRANSPORTE MAN'!$K$24</definedName>
    <definedName name="transpremrmp">"$#REF!.$K$22"</definedName>
    <definedName name="tratamento" localSheetId="5">#REF!</definedName>
    <definedName name="tratamento" localSheetId="3">#REF!</definedName>
    <definedName name="tratamento">#REF!</definedName>
    <definedName name="TRB" localSheetId="5">#REF!</definedName>
    <definedName name="TRB">#REF!</definedName>
    <definedName name="TRBMA" localSheetId="5">'[60]folha de medição'!#REF!</definedName>
    <definedName name="TRBMA">'[60]folha de medição'!#REF!</definedName>
    <definedName name="TRBTA" localSheetId="5">#REF!</definedName>
    <definedName name="TRBTA">#REF!</definedName>
    <definedName name="TRCAP20">"$#REF!.$I$27"</definedName>
    <definedName name="TRCM30">"$#REF!.$I$28"</definedName>
    <definedName name="trec" localSheetId="5">#REF!</definedName>
    <definedName name="trec">#REF!</definedName>
    <definedName name="trech" localSheetId="5">#REF!</definedName>
    <definedName name="trech">#REF!</definedName>
    <definedName name="TRECHO">'[68]DADOS DE ENTRADA CONCORRÊNCIA'!$B$16</definedName>
    <definedName name="TRECHO1">'[68]DADOS DE ENTRADA CONCORRÊNCIA'!$B$23</definedName>
    <definedName name="TRECHOA" localSheetId="5">#REF!</definedName>
    <definedName name="TRECHOA">#REF!</definedName>
    <definedName name="TRL1C">'[52]Mat. Bet.'!$F$42</definedName>
    <definedName name="TRL1CCG">'[52]Mat. Bet.'!$F$43</definedName>
    <definedName name="TRL1CMA" localSheetId="5">'[60]folha de medição'!#REF!</definedName>
    <definedName name="TRL1CMA">'[60]folha de medição'!#REF!</definedName>
    <definedName name="TRL1CTA" localSheetId="5">#REF!</definedName>
    <definedName name="TRL1CTA">#REF!</definedName>
    <definedName name="TRM1C">'[52]Mat. Bet.'!$F$36</definedName>
    <definedName name="TRM1CCG">'[52]Mat. Bet.'!$F$37</definedName>
    <definedName name="TRP" localSheetId="5">#REF!</definedName>
    <definedName name="TRP">#REF!</definedName>
    <definedName name="TRR1C">'[52]Mat. Bet.'!$F$28</definedName>
    <definedName name="TRR1CCG">'[52]Mat. Bet.'!$F$29</definedName>
    <definedName name="TRR1CP">'[52]Mat. Bet.'!$F$30</definedName>
    <definedName name="TRR1CPA" localSheetId="5">#REF!</definedName>
    <definedName name="TRR1CPA">#REF!</definedName>
    <definedName name="TRR1CPAMA" localSheetId="5">'[60]folha de medição'!#REF!</definedName>
    <definedName name="TRR1CPAMA">'[60]folha de medição'!#REF!</definedName>
    <definedName name="TRR1CPATA" localSheetId="5">#REF!</definedName>
    <definedName name="TRR1CPATA">#REF!</definedName>
    <definedName name="TRR1CPCG">'[52]Mat. Bet.'!$F$31</definedName>
    <definedName name="TRR1CRS" localSheetId="5">#REF!</definedName>
    <definedName name="TRR1CRS">#REF!</definedName>
    <definedName name="TRR1CRSFRESA" localSheetId="5">#REF!</definedName>
    <definedName name="TRR1CRSFRESA">#REF!</definedName>
    <definedName name="TRR1CRSFRESAMA" localSheetId="5">'[60]folha de medição'!#REF!</definedName>
    <definedName name="TRR1CRSFRESAMA">'[60]folha de medição'!#REF!</definedName>
    <definedName name="TRR1CRSFRESATA" localSheetId="5">#REF!</definedName>
    <definedName name="TRR1CRSFRESATA">#REF!</definedName>
    <definedName name="TRR1CRSMA" localSheetId="5">'[60]folha de medição'!#REF!</definedName>
    <definedName name="TRR1CRSMA">'[60]folha de medição'!#REF!</definedName>
    <definedName name="TRR1CRSTA" localSheetId="5">#REF!</definedName>
    <definedName name="TRR1CRSTA">#REF!</definedName>
    <definedName name="TRR2C">'[52]Mat. Bet.'!$F$33</definedName>
    <definedName name="TRR2CCG">'[52]Mat. Bet.'!$F$34</definedName>
    <definedName name="trre6">[215]mo!$A$2:$C$10</definedName>
    <definedName name="TRRM1C">"$#REF!.$I$30"</definedName>
    <definedName name="TRRR1C">"$#REF!.$I$29"</definedName>
    <definedName name="TRT" localSheetId="5">#REF!</definedName>
    <definedName name="TRT">#REF!</definedName>
    <definedName name="ts" localSheetId="5">[11]RELATÓRIO!#REF!</definedName>
    <definedName name="ts" localSheetId="3">[11]RELATÓRIO!#REF!</definedName>
    <definedName name="ts">[11]RELATÓRIO!#REF!</definedName>
    <definedName name="TS2C">"'file:///D:/Meus documentos/ANASTÁCIO/SERCEL/BR262990800.xls'#$TLMB.$#REF!$#REF!"</definedName>
    <definedName name="TSD" localSheetId="5">#REF!</definedName>
    <definedName name="TSD" localSheetId="3">#REF!</definedName>
    <definedName name="TSD">#REF!</definedName>
    <definedName name="tsd.a" localSheetId="5">[116]TSD!#REF!</definedName>
    <definedName name="tsd.a" localSheetId="3">[100]TSD!#REF!</definedName>
    <definedName name="tsd.a">[116]TSD!#REF!</definedName>
    <definedName name="TSD_4">"$'memória de calculo_liquida'.$#REF!$#REF!"</definedName>
    <definedName name="tsd4_4">"$'memória de calculo_liquida'.$#REF!$#REF!"</definedName>
    <definedName name="TSDP" localSheetId="5">#REF!</definedName>
    <definedName name="TSDP">#REF!</definedName>
    <definedName name="TSs" localSheetId="5">#REF!</definedName>
    <definedName name="TSs" localSheetId="3">#REF!</definedName>
    <definedName name="TSs">#REF!</definedName>
    <definedName name="tss.a" localSheetId="5">[116]TSD!#REF!</definedName>
    <definedName name="tss.a" localSheetId="3">[100]TSD!#REF!</definedName>
    <definedName name="tss.a">[116]TSD!#REF!</definedName>
    <definedName name="tt" localSheetId="5">'[47]Rel-19ª med.'!#REF!</definedName>
    <definedName name="tt" localSheetId="3">'[47]Rel-19ª med.'!#REF!</definedName>
    <definedName name="tt">'[47]Rel-19ª med.'!#REF!</definedName>
    <definedName name="tt_25" localSheetId="5">BDI!tt_25</definedName>
    <definedName name="tt_25" localSheetId="3">Cronograma!tt_25</definedName>
    <definedName name="tt_25">[0]!tt_25</definedName>
    <definedName name="tt1_25" localSheetId="5">BDI!tt1_25</definedName>
    <definedName name="tt1_25" localSheetId="3">Cronograma!tt1_25</definedName>
    <definedName name="tt1_25">[0]!tt1_25</definedName>
    <definedName name="TT102_4">"'file:///Eng_aroldo/Aroldo/Documents and Settings/Administrador/Meus documentos/Obras em Andamento/Tangará/Anel 3ª etapa/21ª medição/Med 21ª.xls'#$'Rel_19ª med_'.$#REF!$#REF!"</definedName>
    <definedName name="TT107_4">"'file:///Eng_aroldo/Aroldo/Documents and Settings/Administrador/Meus documentos/Obras em Andamento/Tangará/Anel 3ª etapa/21ª medição/Med 21ª.xls'#$'Rel_19ª med_'.$#REF!$#REF!"</definedName>
    <definedName name="TT121_4">"'file:///Eng_aroldo/Aroldo/Documents and Settings/Administrador/Meus documentos/Obras em Andamento/Tangará/Anel 3ª etapa/21ª medição/Med 21ª.xls'#$'Rel_19ª med_'.$#REF!$#REF!"</definedName>
    <definedName name="TT123_4">"'file:///Eng_aroldo/Aroldo/Documents and Settings/Administrador/Meus documentos/Obras em Andamento/Tangará/Anel 3ª etapa/21ª medição/Med 21ª.xls'#$'Rel_19ª med_'.$#REF!$#REF!"</definedName>
    <definedName name="TT19_4">"'file:///Eng_aroldo/Aroldo/Documents and Settings/Administrador/Meus documentos/Obras em Andamento/Tangará/Anel 3ª etapa/21ª medição/Med 21ª.xls'#$'Rel_19ª med_'.$#REF!$#REF!"</definedName>
    <definedName name="TT21_4">"'file:///Eng_aroldo/Aroldo/Documents and Settings/Administrador/Meus documentos/Obras em Andamento/Tangará/Anel 3ª etapa/21ª medição/Med 21ª.xls'#$'Rel_19ª med_'.$#REF!$#REF!"</definedName>
    <definedName name="TT22_4">"'file:///Eng_aroldo/Aroldo/Documents and Settings/Administrador/Meus documentos/Obras em Andamento/Tangará/Anel 3ª etapa/21ª medição/Med 21ª.xls'#$'Rel_19ª med_'.$#REF!$#REF!"</definedName>
    <definedName name="TT30_4">"'file:///Eng_aroldo/Aroldo/Documents and Settings/Administrador/Meus documentos/Obras em Andamento/Tangará/Anel 3ª etapa/21ª medição/Med 21ª.xls'#$'Rel_19ª med_'.$#REF!$#REF!"</definedName>
    <definedName name="TT31_4">"'file:///Eng_aroldo/Aroldo/Documents and Settings/Administrador/Meus documentos/Obras em Andamento/Tangará/Anel 3ª etapa/21ª medição/Med 21ª.xls'#$'Rel_19ª med_'.$#REF!$#REF!"</definedName>
    <definedName name="TT32_4">"'file:///Eng_aroldo/Aroldo/Documents and Settings/Administrador/Meus documentos/Obras em Andamento/Tangará/Anel 3ª etapa/21ª medição/Med 21ª.xls'#$'Rel_19ª med_'.$#REF!$#REF!"</definedName>
    <definedName name="TT33_4">"'file:///Eng_aroldo/Aroldo/Documents and Settings/Administrador/Meus documentos/Obras em Andamento/Tangará/Anel 3ª etapa/21ª medição/Med 21ª.xls'#$'Rel_19ª med_'.$#REF!$#REF!"</definedName>
    <definedName name="TT34_4">"'file:///Eng_aroldo/Aroldo/Documents and Settings/Administrador/Meus documentos/Obras em Andamento/Tangará/Anel 3ª etapa/21ª medição/Med 21ª.xls'#$'Rel_19ª med_'.$#REF!$#REF!"</definedName>
    <definedName name="TT36_4">"'file:///Eng_aroldo/Aroldo/Documents and Settings/Administrador/Meus documentos/Obras em Andamento/Tangará/Anel 3ª etapa/21ª medição/Med 21ª.xls'#$'Rel_19ª med_'.$#REF!$#REF!"</definedName>
    <definedName name="TT38_4">"'file:///Eng_aroldo/Aroldo/Documents and Settings/Administrador/Meus documentos/Obras em Andamento/Tangará/Anel 3ª etapa/21ª medição/Med 21ª.xls'#$'Rel_19ª med_'.$#REF!$#REF!"</definedName>
    <definedName name="TT39_4">"'file:///Eng_aroldo/Aroldo/Documents and Settings/Administrador/Meus documentos/Obras em Andamento/Tangará/Anel 3ª etapa/21ª medição/Med 21ª.xls'#$'Rel_19ª med_'.$#REF!$#REF!"</definedName>
    <definedName name="TT40_4">"'file:///Eng_aroldo/Aroldo/Documents and Settings/Administrador/Meus documentos/Obras em Andamento/Tangará/Anel 3ª etapa/21ª medição/Med 21ª.xls'#$'Rel_19ª med_'.$#REF!$#REF!"</definedName>
    <definedName name="TT52_4">"'file:///Eng_aroldo/Aroldo/Documents and Settings/Administrador/Meus documentos/Obras em Andamento/Tangará/Anel 3ª etapa/21ª medição/Med 21ª.xls'#$'Rel_19ª med_'.$#REF!$#REF!"</definedName>
    <definedName name="TT53_4">"'file:///Eng_aroldo/Aroldo/Documents and Settings/Administrador/Meus documentos/Obras em Andamento/Tangará/Anel 3ª etapa/21ª medição/Med 21ª.xls'#$'Rel_19ª med_'.$#REF!$#REF!"</definedName>
    <definedName name="TT54_4">"'file:///Eng_aroldo/Aroldo/Documents and Settings/Administrador/Meus documentos/Obras em Andamento/Tangará/Anel 3ª etapa/21ª medição/Med 21ª.xls'#$'Rel_19ª med_'.$#REF!$#REF!"</definedName>
    <definedName name="TT55_4">"'file:///Eng_aroldo/Aroldo/Documents and Settings/Administrador/Meus documentos/Obras em Andamento/Tangará/Anel 3ª etapa/21ª medição/Med 21ª.xls'#$'Rel_19ª med_'.$#REF!$#REF!"</definedName>
    <definedName name="TT6_4">"'file:///Eng_aroldo/Aroldo/Documents and Settings/Administrador/Meus documentos/Obras em Andamento/Tangará/Anel 3ª etapa/21ª medição/Med 21ª.xls'#$'Rel_19ª med_'.$#REF!$#REF!"</definedName>
    <definedName name="TT60_4">"'file:///Eng_aroldo/Aroldo/Documents and Settings/Administrador/Meus documentos/Obras em Andamento/Tangará/Anel 3ª etapa/21ª medição/Med 21ª.xls'#$'Rel_19ª med_'.$#REF!$#REF!"</definedName>
    <definedName name="TT61_4">"'file:///Eng_aroldo/Aroldo/Documents and Settings/Administrador/Meus documentos/Obras em Andamento/Tangará/Anel 3ª etapa/21ª medição/Med 21ª.xls'#$'Rel_19ª med_'.$#REF!$#REF!"</definedName>
    <definedName name="TT69_4">"'file:///Eng_aroldo/Aroldo/Documents and Settings/Administrador/Meus documentos/Obras em Andamento/Tangará/Anel 3ª etapa/21ª medição/Med 21ª.xls'#$'Rel_19ª med_'.$#REF!$#REF!"</definedName>
    <definedName name="TT70_4">"'file:///Eng_aroldo/Aroldo/Documents and Settings/Administrador/Meus documentos/Obras em Andamento/Tangará/Anel 3ª etapa/21ª medição/Med 21ª.xls'#$'Rel_19ª med_'.$#REF!$#REF!"</definedName>
    <definedName name="TT71_4">"'file:///Eng_aroldo/Aroldo/Documents and Settings/Administrador/Meus documentos/Obras em Andamento/Tangará/Anel 3ª etapa/21ª medição/Med 21ª.xls'#$'Rel_19ª med_'.$#REF!$#REF!"</definedName>
    <definedName name="TT74_4">"'file:///Eng_aroldo/Aroldo/Documents and Settings/Administrador/Meus documentos/Obras em Andamento/Tangará/Anel 3ª etapa/21ª medição/Med 21ª.xls'#$'Rel_19ª med_'.$#REF!$#REF!"</definedName>
    <definedName name="TT75_4">"'file:///Eng_aroldo/Aroldo/Documents and Settings/Administrador/Meus documentos/Obras em Andamento/Tangará/Anel 3ª etapa/21ª medição/Med 21ª.xls'#$'Rel_19ª med_'.$#REF!$#REF!"</definedName>
    <definedName name="TT76_4">"'file:///Eng_aroldo/Aroldo/Documents and Settings/Administrador/Meus documentos/Obras em Andamento/Tangará/Anel 3ª etapa/21ª medição/Med 21ª.xls'#$'Rel_19ª med_'.$#REF!$#REF!"</definedName>
    <definedName name="TT77_4">"'file:///Eng_aroldo/Aroldo/Documents and Settings/Administrador/Meus documentos/Obras em Andamento/Tangará/Anel 3ª etapa/21ª medição/Med 21ª.xls'#$'Rel_19ª med_'.$#REF!$#REF!"</definedName>
    <definedName name="TT78_4">"'file:///Eng_aroldo/Aroldo/Documents and Settings/Administrador/Meus documentos/Obras em Andamento/Tangará/Anel 3ª etapa/21ª medição/Med 21ª.xls'#$'Rel_19ª med_'.$#REF!$#REF!"</definedName>
    <definedName name="TT79_4">"'file:///Eng_aroldo/Aroldo/Documents and Settings/Administrador/Meus documentos/Obras em Andamento/Tangará/Anel 3ª etapa/21ª medição/Med 21ª.xls'#$'Rel_19ª med_'.$#REF!$#REF!"</definedName>
    <definedName name="TT94_4">"'file:///Eng_aroldo/Aroldo/Documents and Settings/Administrador/Meus documentos/Obras em Andamento/Tangará/Anel 3ª etapa/21ª medição/Med 21ª.xls'#$'Rel_19ª med_'.$#REF!$#REF!"</definedName>
    <definedName name="TT95_4">"'file:///Eng_aroldo/Aroldo/Documents and Settings/Administrador/Meus documentos/Obras em Andamento/Tangará/Anel 3ª etapa/21ª medição/Med 21ª.xls'#$'Rel_19ª med_'.$#REF!$#REF!"</definedName>
    <definedName name="TT96_4">"'file:///Eng_aroldo/Aroldo/Documents and Settings/Administrador/Meus documentos/Obras em Andamento/Tangará/Anel 3ª etapa/21ª medição/Med 21ª.xls'#$'Rel_19ª med_'.$#REF!$#REF!"</definedName>
    <definedName name="TT97_4">"'file:///Eng_aroldo/Aroldo/Documents and Settings/Administrador/Meus documentos/Obras em Andamento/Tangará/Anel 3ª etapa/21ª medição/Med 21ª.xls'#$'Rel_19ª med_'.$#REF!$#REF!"</definedName>
    <definedName name="TTIPO_DE_MATERIAL">'[249]Tipo de Material'!$A$9:$B$38</definedName>
    <definedName name="ttra" localSheetId="5">[11]RELATÓRIO!#REF!</definedName>
    <definedName name="ttra" localSheetId="3">[11]RELATÓRIO!#REF!</definedName>
    <definedName name="ttra">[11]RELATÓRIO!#REF!</definedName>
    <definedName name="ttt" localSheetId="5">'[47]Rel-19ª med.'!#REF!</definedName>
    <definedName name="ttt" localSheetId="3">'[47]Rel-19ª med.'!#REF!</definedName>
    <definedName name="ttt">'[47]Rel-19ª med.'!#REF!</definedName>
    <definedName name="tttt" localSheetId="3">'[47]Rel-19ª med.'!#REF!</definedName>
    <definedName name="tttt">'[47]Rel-19ª med.'!#REF!</definedName>
    <definedName name="ttttt" localSheetId="3">'[47]Rel-19ª med.'!#REF!</definedName>
    <definedName name="ttttt">'[47]Rel-19ª med.'!#REF!</definedName>
    <definedName name="TUBO" localSheetId="5">#REF!</definedName>
    <definedName name="TUBO">#REF!</definedName>
    <definedName name="TUBOA" localSheetId="5">#REF!</definedName>
    <definedName name="TUBOA">#REF!</definedName>
    <definedName name="TUNNELLINER">'[68]QUADRO 08 - COMPOSIÇÕES'!$H$569</definedName>
    <definedName name="TXREMATI" localSheetId="5">#REF!</definedName>
    <definedName name="TXREMATI">#REF!</definedName>
    <definedName name="ty" localSheetId="3">'[47]Rel-19ª med.'!#REF!</definedName>
    <definedName name="ty">'[47]Rel-19ª med.'!#REF!</definedName>
    <definedName name="tyt" localSheetId="3">'[47]Rel-19ª med.'!#REF!</definedName>
    <definedName name="tyt">'[47]Rel-19ª med.'!#REF!</definedName>
    <definedName name="TYUIO" localSheetId="5" hidden="1">{#N/A,#N/A,TRUE,"Serviços"}</definedName>
    <definedName name="TYUIO" localSheetId="3" hidden="1">{#N/A,#N/A,TRUE,"Serviços"}</definedName>
    <definedName name="TYUIO" hidden="1">{#N/A,#N/A,TRUE,"Serviços"}</definedName>
    <definedName name="u" localSheetId="5">#REF!</definedName>
    <definedName name="u">#REF!</definedName>
    <definedName name="uc">'[125]Resumo de Medição'!$B$116</definedName>
    <definedName name="UIO" localSheetId="5">#REF!</definedName>
    <definedName name="UIO">#REF!</definedName>
    <definedName name="un" hidden="1">#N/A</definedName>
    <definedName name="Und">#N/A</definedName>
    <definedName name="unid.2" localSheetId="5">#REF!</definedName>
    <definedName name="unid.2">#REF!</definedName>
    <definedName name="unidade">'[103]TPU-MARÇO_2002'!$F$2:$F$1965</definedName>
    <definedName name="Unidade1" localSheetId="5">#REF!</definedName>
    <definedName name="Unidade1">#REF!</definedName>
    <definedName name="UnidAux" hidden="1">#N/A</definedName>
    <definedName name="UNIT" localSheetId="5">#REF!</definedName>
    <definedName name="UNIT">#REF!</definedName>
    <definedName name="uno" localSheetId="5">#REF!</definedName>
    <definedName name="uno">#REF!</definedName>
    <definedName name="Upvc_2001" localSheetId="5">#REF!</definedName>
    <definedName name="Upvc_2001">#REF!</definedName>
    <definedName name="UPVC_99">#REF!</definedName>
    <definedName name="URV_MAR94">#REF!</definedName>
    <definedName name="USINA">#REF!</definedName>
    <definedName name="USINACANT_PISTA">[66]Diagrama!$E$49</definedName>
    <definedName name="Usinagem" localSheetId="5" hidden="1">{#N/A,#N/A,FALSE,"MO (2)"}</definedName>
    <definedName name="Usinagem" hidden="1">{#N/A,#N/A,FALSE,"MO (2)"}</definedName>
    <definedName name="Utlidades2" localSheetId="5">#REF!</definedName>
    <definedName name="Utlidades2">#REF!</definedName>
    <definedName name="V">[106]!V</definedName>
    <definedName name="VACAP">"$#REF!.$D$38"</definedName>
    <definedName name="VACM">"$#REF!.$D$37"</definedName>
    <definedName name="vai" localSheetId="5">#REF!</definedName>
    <definedName name="vai">#REF!</definedName>
    <definedName name="vala.ca" localSheetId="5">#REF!</definedName>
    <definedName name="vala.ca" localSheetId="3">#REF!</definedName>
    <definedName name="vala.ca">#REF!</definedName>
    <definedName name="ValAcurl">#REF!</definedName>
    <definedName name="Valchvrl">#REF!</definedName>
    <definedName name="VALORES_VALORES_Listar">#REF!</definedName>
    <definedName name="VAM">#REF!</definedName>
    <definedName name="VARM">"$#REF!.$D$36"</definedName>
    <definedName name="VARR">"$#REF!.$D$34"</definedName>
    <definedName name="VAVRC" localSheetId="5">#REF!</definedName>
    <definedName name="VAVRC">#REF!</definedName>
    <definedName name="Vazio1">'[3]Página 16'!$B$3:$B$7</definedName>
    <definedName name="VAZIO2">'[3]Página 16'!$B$3:$B$7</definedName>
    <definedName name="Vazios">[212]Teor!$B$3:$B$7</definedName>
    <definedName name="Vazios_25">[213]Teor!$B$3:$B$7</definedName>
    <definedName name="Vazios_29">[214]Teor!$B$3:$B$7</definedName>
    <definedName name="Vazios_31">[214]Teor!$B$3:$B$7</definedName>
    <definedName name="verde" localSheetId="5">#REF!</definedName>
    <definedName name="verde">#REF!</definedName>
    <definedName name="verdepav" localSheetId="5">#REF!</definedName>
    <definedName name="verdepav">#REF!</definedName>
    <definedName name="verificar" localSheetId="5">#REF!</definedName>
    <definedName name="verificar">#REF!</definedName>
    <definedName name="verificar2">#REF!</definedName>
    <definedName name="VERSAO">[104]PERGUNTAS!$A$1</definedName>
    <definedName name="VI_TVE" localSheetId="5">#REF!</definedName>
    <definedName name="VI_TVE">#REF!</definedName>
    <definedName name="VI_TVR" localSheetId="5">#REF!</definedName>
    <definedName name="VI_TVR">#REF!</definedName>
    <definedName name="VidaAnos" localSheetId="5">#REF!</definedName>
    <definedName name="VidaAnos">#REF!</definedName>
    <definedName name="Vidahoras">#REF!</definedName>
    <definedName name="Vilmar12" localSheetId="5">#REF!</definedName>
    <definedName name="Vilmar12" localSheetId="3">#REF!</definedName>
    <definedName name="Vilmar12">#REF!</definedName>
    <definedName name="VLM">"$#REF!.$#REF!$#REF!"</definedName>
    <definedName name="VLPI">"$#REF!.$#REF!$#REF!"</definedName>
    <definedName name="VLREAJ">"$#REF!.$#REF!$#REF!"</definedName>
    <definedName name="vm" localSheetId="5" hidden="1">{#N/A,#N/A,FALSE,"MO (2)"}</definedName>
    <definedName name="vm" localSheetId="3" hidden="1">{#N/A,#N/A,FALSE,"MO (2)"}</definedName>
    <definedName name="vm" hidden="1">{#N/A,#N/A,FALSE,"MO (2)"}</definedName>
    <definedName name="voith4">[161]Voith!$A$1:$D$28</definedName>
    <definedName name="voith6">[161]Voith!$F$1:$I$28</definedName>
    <definedName name="VOL_MASSA" localSheetId="5">#REF!</definedName>
    <definedName name="VOL_MASSA" localSheetId="3">#REF!</definedName>
    <definedName name="VOL_MASSA">#REF!</definedName>
    <definedName name="VOL_MASSA_4">"$'memória de calculo_liquida'.$#REF!$#REF!"</definedName>
    <definedName name="volbase" localSheetId="5">#REF!</definedName>
    <definedName name="volbase" localSheetId="3">#REF!</definedName>
    <definedName name="volbase">#REF!</definedName>
    <definedName name="VOLFRESAG">"$#REF!.$H$46"</definedName>
    <definedName name="VOLFRESPIL">[186]FRESAGEM!$H$41</definedName>
    <definedName name="VOLFRESPIL_23">[187]FRESAGEM!$H$41</definedName>
    <definedName name="volsubb" localSheetId="5">#REF!</definedName>
    <definedName name="volsubb" localSheetId="3">#REF!</definedName>
    <definedName name="volsubb">#REF!</definedName>
    <definedName name="volsubl" localSheetId="5">#REF!</definedName>
    <definedName name="volsubl" localSheetId="3">#REF!</definedName>
    <definedName name="volsubl">#REF!</definedName>
    <definedName name="VP_TVE">#REF!</definedName>
    <definedName name="VP_TVR">#REF!</definedName>
    <definedName name="VPD_TVE">#REF!</definedName>
    <definedName name="VPD_TVR">#REF!</definedName>
    <definedName name="VPI">'[137]Folha de Medição'!$I$51</definedName>
    <definedName name="VPL">'[86]VPL-FCA'!$F$17</definedName>
    <definedName name="VPLperp">'[86]VPL-FCA'!$F$18</definedName>
    <definedName name="VREAJ">'[137]Folha de Medição'!$K$51</definedName>
    <definedName name="Vutil" localSheetId="5">#REF!</definedName>
    <definedName name="Vutil">#REF!</definedName>
    <definedName name="vv" localSheetId="5">#REF!</definedName>
    <definedName name="vv" localSheetId="3">#REF!</definedName>
    <definedName name="vv">#REF!</definedName>
    <definedName name="VV9_1">#REF!</definedName>
    <definedName name="VV9_2">#REF!</definedName>
    <definedName name="VV9_3">#REF!</definedName>
    <definedName name="vvv" localSheetId="5" hidden="1">{#N/A,#N/A,FALSE,"MO (2)"}</definedName>
    <definedName name="vvv" localSheetId="3" hidden="1">{#N/A,#N/A,FALSE,"MO (2)"}</definedName>
    <definedName name="vvv" hidden="1">{#N/A,#N/A,FALSE,"MO (2)"}</definedName>
    <definedName name="vvv_1" localSheetId="5" hidden="1">{#N/A,#N/A,FALSE,"MO (2)"}</definedName>
    <definedName name="vvv_1" hidden="1">{#N/A,#N/A,FALSE,"MO (2)"}</definedName>
    <definedName name="w">[250]PROJETO!#REF!</definedName>
    <definedName name="wacc" localSheetId="5">#REF!</definedName>
    <definedName name="wacc">#REF!</definedName>
    <definedName name="wacc1" localSheetId="5">#REF!</definedName>
    <definedName name="wacc1">#REF!</definedName>
    <definedName name="we">[106]!we</definedName>
    <definedName name="WEN" localSheetId="5">#REF!</definedName>
    <definedName name="WEN">#REF!</definedName>
    <definedName name="wer" localSheetId="5">BDI!Plan1</definedName>
    <definedName name="wer" localSheetId="3">Cronograma!Plan1</definedName>
    <definedName name="wer">[0]!Plan1</definedName>
    <definedName name="wew">[82]!wew</definedName>
    <definedName name="wewewew" localSheetId="5" hidden="1">{#N/A,#N/A,FALSE,"MO (2)"}</definedName>
    <definedName name="wewewew" localSheetId="3" hidden="1">{#N/A,#N/A,FALSE,"MO (2)"}</definedName>
    <definedName name="wewewew" hidden="1">{#N/A,#N/A,FALSE,"MO (2)"}</definedName>
    <definedName name="WEWR" localSheetId="5">BDI!WEWR</definedName>
    <definedName name="WEWR" localSheetId="3">Cronograma!WEWR</definedName>
    <definedName name="WEWR">[0]!WEWR</definedName>
    <definedName name="WEWRWR">[82]!WEWRWR</definedName>
    <definedName name="WEWRWR_1" localSheetId="5">BDI!WEWRWR_1</definedName>
    <definedName name="WEWRWR_1" localSheetId="3">Cronograma!WEWRWR_1</definedName>
    <definedName name="WEWRWR_1">[0]!WEWRWR_1</definedName>
    <definedName name="WEWRWR_10" localSheetId="5">BDI!WEWRWR_10</definedName>
    <definedName name="WEWRWR_10" localSheetId="3">Cronograma!WEWRWR_10</definedName>
    <definedName name="WEWRWR_10">[0]!WEWRWR_10</definedName>
    <definedName name="WEWRWR_12" localSheetId="5">BDI!WEWRWR_12</definedName>
    <definedName name="WEWRWR_12" localSheetId="3">Cronograma!WEWRWR_12</definedName>
    <definedName name="WEWRWR_12">[0]!WEWRWR_12</definedName>
    <definedName name="WEWRWR_13" localSheetId="5">BDI!WEWRWR_13</definedName>
    <definedName name="WEWRWR_13" localSheetId="3">Cronograma!WEWRWR_13</definedName>
    <definedName name="WEWRWR_13">[0]!WEWRWR_13</definedName>
    <definedName name="WEWRWR_14" localSheetId="5">BDI!WEWRWR_14</definedName>
    <definedName name="WEWRWR_14" localSheetId="3">Cronograma!WEWRWR_14</definedName>
    <definedName name="WEWRWR_14">[0]!WEWRWR_14</definedName>
    <definedName name="WEWRWR_2" localSheetId="5">BDI!WEWRWR_2</definedName>
    <definedName name="WEWRWR_2" localSheetId="3">Cronograma!WEWRWR_2</definedName>
    <definedName name="WEWRWR_2">[0]!WEWRWR_2</definedName>
    <definedName name="WEWRWR_22" localSheetId="5">BDI!WEWRWR_22</definedName>
    <definedName name="WEWRWR_22" localSheetId="3">Cronograma!WEWRWR_22</definedName>
    <definedName name="WEWRWR_22">[0]!WEWRWR_22</definedName>
    <definedName name="WEWRWR_25" localSheetId="5">BDI!WEWRWR_25</definedName>
    <definedName name="WEWRWR_25" localSheetId="3">Cronograma!WEWRWR_25</definedName>
    <definedName name="WEWRWR_25">[0]!WEWRWR_25</definedName>
    <definedName name="WEWRWR_26" localSheetId="5">BDI!WEWRWR_26</definedName>
    <definedName name="WEWRWR_26" localSheetId="3">Cronograma!WEWRWR_26</definedName>
    <definedName name="WEWRWR_26">[0]!WEWRWR_26</definedName>
    <definedName name="WEWRWR_27" localSheetId="5">BDI!WEWRWR_27</definedName>
    <definedName name="WEWRWR_27" localSheetId="3">Cronograma!WEWRWR_27</definedName>
    <definedName name="WEWRWR_27">[0]!WEWRWR_27</definedName>
    <definedName name="WEWRWR_28" localSheetId="5">BDI!WEWRWR_28</definedName>
    <definedName name="WEWRWR_28" localSheetId="3">Cronograma!WEWRWR_28</definedName>
    <definedName name="WEWRWR_28">[0]!WEWRWR_28</definedName>
    <definedName name="WEWRWR_29" localSheetId="5">BDI!WEWRWR_29</definedName>
    <definedName name="WEWRWR_29" localSheetId="3">Cronograma!WEWRWR_29</definedName>
    <definedName name="WEWRWR_29">[0]!WEWRWR_29</definedName>
    <definedName name="WEWRWR_3" localSheetId="5">BDI!WEWRWR_3</definedName>
    <definedName name="WEWRWR_3" localSheetId="3">Cronograma!WEWRWR_3</definedName>
    <definedName name="WEWRWR_3">[0]!WEWRWR_3</definedName>
    <definedName name="WEWRWR_30" localSheetId="5">BDI!WEWRWR_30</definedName>
    <definedName name="WEWRWR_30" localSheetId="3">Cronograma!WEWRWR_30</definedName>
    <definedName name="WEWRWR_30">[0]!WEWRWR_30</definedName>
    <definedName name="WEWRWR_31" localSheetId="5">BDI!WEWRWR_31</definedName>
    <definedName name="WEWRWR_31" localSheetId="3">Cronograma!WEWRWR_31</definedName>
    <definedName name="WEWRWR_31">[0]!WEWRWR_31</definedName>
    <definedName name="WEWRWR_32" localSheetId="5">BDI!WEWRWR_32</definedName>
    <definedName name="WEWRWR_32" localSheetId="3">Cronograma!WEWRWR_32</definedName>
    <definedName name="WEWRWR_32">[0]!WEWRWR_32</definedName>
    <definedName name="WEWRWR_33" localSheetId="5">BDI!WEWRWR_33</definedName>
    <definedName name="WEWRWR_33" localSheetId="3">Cronograma!WEWRWR_33</definedName>
    <definedName name="WEWRWR_33">[0]!WEWRWR_33</definedName>
    <definedName name="WEWRWR_34" localSheetId="5">BDI!WEWRWR_34</definedName>
    <definedName name="WEWRWR_34" localSheetId="3">Cronograma!WEWRWR_34</definedName>
    <definedName name="WEWRWR_34">[0]!WEWRWR_34</definedName>
    <definedName name="WEWRWR_35" localSheetId="5">BDI!WEWRWR_35</definedName>
    <definedName name="WEWRWR_35" localSheetId="3">Cronograma!WEWRWR_35</definedName>
    <definedName name="WEWRWR_35">[0]!WEWRWR_35</definedName>
    <definedName name="WEWRWR_36" localSheetId="5">BDI!WEWRWR_36</definedName>
    <definedName name="WEWRWR_36" localSheetId="3">Cronograma!WEWRWR_36</definedName>
    <definedName name="WEWRWR_36">[0]!WEWRWR_36</definedName>
    <definedName name="WEWRWR_37" localSheetId="5">BDI!WEWRWR_37</definedName>
    <definedName name="WEWRWR_37" localSheetId="3">Cronograma!WEWRWR_37</definedName>
    <definedName name="WEWRWR_37">[0]!WEWRWR_37</definedName>
    <definedName name="WEWRWR_38" localSheetId="5">BDI!WEWRWR_38</definedName>
    <definedName name="WEWRWR_38" localSheetId="3">Cronograma!WEWRWR_38</definedName>
    <definedName name="WEWRWR_38">[0]!WEWRWR_38</definedName>
    <definedName name="WEWRWR_4" localSheetId="5">BDI!WEWRWR_4</definedName>
    <definedName name="WEWRWR_4" localSheetId="3">Cronograma!WEWRWR_4</definedName>
    <definedName name="WEWRWR_4">[0]!WEWRWR_4</definedName>
    <definedName name="WEWRWR_5" localSheetId="5">BDI!WEWRWR_5</definedName>
    <definedName name="WEWRWR_5" localSheetId="3">Cronograma!WEWRWR_5</definedName>
    <definedName name="WEWRWR_5">[0]!WEWRWR_5</definedName>
    <definedName name="WEWRWR_6" localSheetId="5">BDI!WEWRWR_6</definedName>
    <definedName name="WEWRWR_6" localSheetId="3">Cronograma!WEWRWR_6</definedName>
    <definedName name="WEWRWR_6">[0]!WEWRWR_6</definedName>
    <definedName name="WEWRWR_7" localSheetId="5">BDI!WEWRWR_7</definedName>
    <definedName name="WEWRWR_7" localSheetId="3">Cronograma!WEWRWR_7</definedName>
    <definedName name="WEWRWR_7">[0]!WEWRWR_7</definedName>
    <definedName name="WEWRWR_8" localSheetId="5">BDI!WEWRWR_8</definedName>
    <definedName name="WEWRWR_8" localSheetId="3">Cronograma!WEWRWR_8</definedName>
    <definedName name="WEWRWR_8">[0]!WEWRWR_8</definedName>
    <definedName name="WEWRWR_9" localSheetId="5">BDI!WEWRWR_9</definedName>
    <definedName name="WEWRWR_9" localSheetId="3">Cronograma!WEWRWR_9</definedName>
    <definedName name="WEWRWR_9">[0]!WEWRWR_9</definedName>
    <definedName name="wrn.COLETAS._.DE._.EQUIPAMENTOS." localSheetId="5" hidden="1">{#N/A,#N/A,FALSE,"EQUIPAMENTOS"}</definedName>
    <definedName name="wrn.COLETAS._.DE._.EQUIPAMENTOS." hidden="1">{#N/A,#N/A,FALSE,"EQUIPAMENTOS"}</definedName>
    <definedName name="wrn.COLETAS._.DE._.MATERIAIS." localSheetId="5" hidden="1">{#N/A,#N/A,FALSE,"SOTREQ"}</definedName>
    <definedName name="wrn.COLETAS._.DE._.MATERIAIS." hidden="1">{#N/A,#N/A,FALSE,"SOTREQ"}</definedName>
    <definedName name="wrn.COMP._.EQUIP." localSheetId="5" hidden="1">{#N/A,#N/A,FALSE,"EQUIPAMENTOS"}</definedName>
    <definedName name="wrn.COMP._.EQUIP." hidden="1">{#N/A,#N/A,FALSE,"EQUIPAMENTOS"}</definedName>
    <definedName name="wrn.COMP._.MATERIAIS." localSheetId="5" hidden="1">{#N/A,#N/A,FALSE,"MATERIAIS"}</definedName>
    <definedName name="wrn.COMP._.MATERIAIS." hidden="1">{#N/A,#N/A,FALSE,"MATERIAIS"}</definedName>
    <definedName name="wrn.GERAL." localSheetId="5" hidden="1">{#N/A,#N/A,FALSE,"ET-CAPA";#N/A,#N/A,FALSE,"ET-PAG1";#N/A,#N/A,FALSE,"ET-PAG2";#N/A,#N/A,FALSE,"ET-PAG3";#N/A,#N/A,FALSE,"ET-PAG4";#N/A,#N/A,FALSE,"ET-PAG5"}</definedName>
    <definedName name="wrn.GERAL." hidden="1">{#N/A,#N/A,FALSE,"ET-CAPA";#N/A,#N/A,FALSE,"ET-PAG1";#N/A,#N/A,FALSE,"ET-PAG2";#N/A,#N/A,FALSE,"ET-PAG3";#N/A,#N/A,FALSE,"ET-PAG4";#N/A,#N/A,FALSE,"ET-PAG5"}</definedName>
    <definedName name="wrn.mo2." localSheetId="5" hidden="1">{#N/A,#N/A,FALSE,"MO (2)"}</definedName>
    <definedName name="wrn.mo2." localSheetId="3" hidden="1">{#N/A,#N/A,FALSE,"MO (2)"}</definedName>
    <definedName name="wrn.mo2." hidden="1">{#N/A,#N/A,FALSE,"MO (2)"}</definedName>
    <definedName name="wrn.mo2._1" localSheetId="5" hidden="1">{#N/A,#N/A,FALSE,"MO (2)"}</definedName>
    <definedName name="wrn.mo2._1" hidden="1">{#N/A,#N/A,FALSE,"MO (2)"}</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5" hidden="1">{#N/A,#N/A,FALSE,"EQUIPAMENTOS"}</definedName>
    <definedName name="wrn.PNEUS." hidden="1">{#N/A,#N/A,FALSE,"EQUIPAMENTOS"}</definedName>
    <definedName name="wrn.relext." localSheetId="5" hidden="1">{#N/A,#N/A,TRUE,"Plan1"}</definedName>
    <definedName name="wrn.relext." localSheetId="3" hidden="1">{#N/A,#N/A,TRUE,"Plan1"}</definedName>
    <definedName name="wrn.relext." hidden="1">{#N/A,#N/A,TRUE,"Plan1"}</definedName>
    <definedName name="wrn.relext._1" localSheetId="5" hidden="1">{#N/A,#N/A,TRUE,"Plan1"}</definedName>
    <definedName name="wrn.relext._1" hidden="1">{#N/A,#N/A,TRUE,"Plan1"}</definedName>
    <definedName name="wrn.SBBE." localSheetId="5" hidden="1">{#N/A,#N/A,FALSE,"Plan1"}</definedName>
    <definedName name="wrn.SBBE." localSheetId="3" hidden="1">{#N/A,#N/A,FALSE,"Plan1"}</definedName>
    <definedName name="wrn.SBBE." hidden="1">{#N/A,#N/A,FALSE,"Plan1"}</definedName>
    <definedName name="wrn.Tipo." localSheetId="5" hidden="1">{#N/A,#N/A,TRUE,"Serviços"}</definedName>
    <definedName name="wrn.Tipo." localSheetId="3" hidden="1">{#N/A,#N/A,TRUE,"Serviços"}</definedName>
    <definedName name="wrn.Tipo." hidden="1">{#N/A,#N/A,TRUE,"Serviços"}</definedName>
    <definedName name="ws" localSheetId="5">#REF!</definedName>
    <definedName name="ws">#REF!</definedName>
    <definedName name="WW" localSheetId="5">#REF!</definedName>
    <definedName name="WW" localSheetId="3">#REF!</definedName>
    <definedName name="WW">#REF!</definedName>
    <definedName name="ww_27" localSheetId="5">[138]reg_mec_fx_dm_!#REF!</definedName>
    <definedName name="ww_27">[138]reg_mec_fx_dm_!#REF!</definedName>
    <definedName name="ww_28" localSheetId="5">[138]reg_mec_fx_dm_!#REF!</definedName>
    <definedName name="ww_28">[138]reg_mec_fx_dm_!#REF!</definedName>
    <definedName name="ww_29" localSheetId="5">[138]reg_mec_fx_dm_!#REF!</definedName>
    <definedName name="ww_29">[138]reg_mec_fx_dm_!#REF!</definedName>
    <definedName name="wwwww" localSheetId="5" hidden="1">{#N/A,#N/A,FALSE,"MO (2)"}</definedName>
    <definedName name="wwwww" localSheetId="3" hidden="1">{#N/A,#N/A,FALSE,"MO (2)"}</definedName>
    <definedName name="wwwww" hidden="1">{#N/A,#N/A,FALSE,"MO (2)"}</definedName>
    <definedName name="wwwwww" localSheetId="5" hidden="1">{#N/A,#N/A,FALSE,"MO (2)"}</definedName>
    <definedName name="wwwwww" localSheetId="3" hidden="1">{#N/A,#N/A,FALSE,"MO (2)"}</definedName>
    <definedName name="wwwwww" hidden="1">{#N/A,#N/A,FALSE,"MO (2)"}</definedName>
    <definedName name="x">[251]Serviços!$A$3:$F$1403</definedName>
    <definedName name="xx">[82]!xx</definedName>
    <definedName name="XXX">[82]!XXX</definedName>
    <definedName name="XXX_1" localSheetId="5">BDI!XXX_1</definedName>
    <definedName name="XXX_1" localSheetId="3">Cronograma!XXX_1</definedName>
    <definedName name="XXX_1">[0]!XXX_1</definedName>
    <definedName name="XXX_10" localSheetId="5">BDI!XXX_10</definedName>
    <definedName name="XXX_10" localSheetId="3">Cronograma!XXX_10</definedName>
    <definedName name="XXX_10">[0]!XXX_10</definedName>
    <definedName name="XXX_12" localSheetId="5">BDI!XXX_12</definedName>
    <definedName name="XXX_12" localSheetId="3">Cronograma!XXX_12</definedName>
    <definedName name="XXX_12">[0]!XXX_12</definedName>
    <definedName name="XXX_13" localSheetId="5">BDI!XXX_13</definedName>
    <definedName name="XXX_13" localSheetId="3">Cronograma!XXX_13</definedName>
    <definedName name="XXX_13">[0]!XXX_13</definedName>
    <definedName name="XXX_14" localSheetId="5">BDI!XXX_14</definedName>
    <definedName name="XXX_14" localSheetId="3">Cronograma!XXX_14</definedName>
    <definedName name="XXX_14">[0]!XXX_14</definedName>
    <definedName name="XXX_2" localSheetId="5">BDI!XXX_2</definedName>
    <definedName name="XXX_2" localSheetId="3">Cronograma!XXX_2</definedName>
    <definedName name="XXX_2">[0]!XXX_2</definedName>
    <definedName name="XXX_22" localSheetId="5">BDI!XXX_22</definedName>
    <definedName name="XXX_22" localSheetId="3">Cronograma!XXX_22</definedName>
    <definedName name="XXX_22">[0]!XXX_22</definedName>
    <definedName name="XXX_25" localSheetId="5">BDI!XXX_25</definedName>
    <definedName name="XXX_25" localSheetId="3">Cronograma!XXX_25</definedName>
    <definedName name="XXX_25">[0]!XXX_25</definedName>
    <definedName name="XXX_26" localSheetId="5">BDI!XXX_26</definedName>
    <definedName name="XXX_26" localSheetId="3">Cronograma!XXX_26</definedName>
    <definedName name="XXX_26">[0]!XXX_26</definedName>
    <definedName name="XXX_27" localSheetId="5">BDI!XXX_27</definedName>
    <definedName name="XXX_27" localSheetId="3">Cronograma!XXX_27</definedName>
    <definedName name="XXX_27">[0]!XXX_27</definedName>
    <definedName name="XXX_28" localSheetId="5">BDI!XXX_28</definedName>
    <definedName name="XXX_28" localSheetId="3">Cronograma!XXX_28</definedName>
    <definedName name="XXX_28">[0]!XXX_28</definedName>
    <definedName name="XXX_29" localSheetId="5">BDI!XXX_29</definedName>
    <definedName name="XXX_29" localSheetId="3">Cronograma!XXX_29</definedName>
    <definedName name="XXX_29">[0]!XXX_29</definedName>
    <definedName name="XXX_3" localSheetId="5">BDI!XXX_3</definedName>
    <definedName name="XXX_3" localSheetId="3">Cronograma!XXX_3</definedName>
    <definedName name="XXX_3">[0]!XXX_3</definedName>
    <definedName name="XXX_30" localSheetId="5">BDI!XXX_30</definedName>
    <definedName name="XXX_30" localSheetId="3">Cronograma!XXX_30</definedName>
    <definedName name="XXX_30">[0]!XXX_30</definedName>
    <definedName name="XXX_31" localSheetId="5">BDI!XXX_31</definedName>
    <definedName name="XXX_31" localSheetId="3">Cronograma!XXX_31</definedName>
    <definedName name="XXX_31">[0]!XXX_31</definedName>
    <definedName name="XXX_32" localSheetId="5">BDI!XXX_32</definedName>
    <definedName name="XXX_32" localSheetId="3">Cronograma!XXX_32</definedName>
    <definedName name="XXX_32">[0]!XXX_32</definedName>
    <definedName name="XXX_33" localSheetId="5">BDI!XXX_33</definedName>
    <definedName name="XXX_33" localSheetId="3">Cronograma!XXX_33</definedName>
    <definedName name="XXX_33">[0]!XXX_33</definedName>
    <definedName name="XXX_34" localSheetId="5">BDI!XXX_34</definedName>
    <definedName name="XXX_34" localSheetId="3">Cronograma!XXX_34</definedName>
    <definedName name="XXX_34">[0]!XXX_34</definedName>
    <definedName name="XXX_35" localSheetId="5">BDI!XXX_35</definedName>
    <definedName name="XXX_35" localSheetId="3">Cronograma!XXX_35</definedName>
    <definedName name="XXX_35">[0]!XXX_35</definedName>
    <definedName name="XXX_36" localSheetId="5">BDI!XXX_36</definedName>
    <definedName name="XXX_36" localSheetId="3">Cronograma!XXX_36</definedName>
    <definedName name="XXX_36">[0]!XXX_36</definedName>
    <definedName name="XXX_37" localSheetId="5">BDI!XXX_37</definedName>
    <definedName name="XXX_37" localSheetId="3">Cronograma!XXX_37</definedName>
    <definedName name="XXX_37">[0]!XXX_37</definedName>
    <definedName name="XXX_38" localSheetId="5">BDI!XXX_38</definedName>
    <definedName name="XXX_38" localSheetId="3">Cronograma!XXX_38</definedName>
    <definedName name="XXX_38">[0]!XXX_38</definedName>
    <definedName name="XXX_4" localSheetId="5">BDI!XXX_4</definedName>
    <definedName name="XXX_4" localSheetId="3">Cronograma!XXX_4</definedName>
    <definedName name="XXX_4">[0]!XXX_4</definedName>
    <definedName name="XXX_5" localSheetId="5">BDI!XXX_5</definedName>
    <definedName name="XXX_5" localSheetId="3">Cronograma!XXX_5</definedName>
    <definedName name="XXX_5">[0]!XXX_5</definedName>
    <definedName name="XXX_6" localSheetId="5">BDI!XXX_6</definedName>
    <definedName name="XXX_6" localSheetId="3">Cronograma!XXX_6</definedName>
    <definedName name="XXX_6">[0]!XXX_6</definedName>
    <definedName name="XXX_7" localSheetId="5">BDI!XXX_7</definedName>
    <definedName name="XXX_7" localSheetId="3">Cronograma!XXX_7</definedName>
    <definedName name="XXX_7">[0]!XXX_7</definedName>
    <definedName name="XXX_8" localSheetId="5">BDI!XXX_8</definedName>
    <definedName name="XXX_8" localSheetId="3">Cronograma!XXX_8</definedName>
    <definedName name="XXX_8">[0]!XXX_8</definedName>
    <definedName name="XXX_9" localSheetId="5">BDI!XXX_9</definedName>
    <definedName name="XXX_9" localSheetId="3">Cronograma!XXX_9</definedName>
    <definedName name="XXX_9">[0]!XXX_9</definedName>
    <definedName name="xxxxx" localSheetId="5" hidden="1">{#N/A,#N/A,FALSE,"MO (2)"}</definedName>
    <definedName name="xxxxx" localSheetId="3" hidden="1">{#N/A,#N/A,FALSE,"MO (2)"}</definedName>
    <definedName name="xxxxx" hidden="1">{#N/A,#N/A,FALSE,"MO (2)"}</definedName>
    <definedName name="XXXXXX" localSheetId="5">[0]!a022e</definedName>
    <definedName name="XXXXXX" localSheetId="3">[0]!a022e</definedName>
    <definedName name="XXXXXX">[0]!a022e</definedName>
    <definedName name="Y" localSheetId="5" hidden="1">{#N/A,#N/A,FALSE,"MO (2)"}</definedName>
    <definedName name="Y" localSheetId="3" hidden="1">{#N/A,#N/A,FALSE,"MO (2)"}</definedName>
    <definedName name="Y" hidden="1">{#N/A,#N/A,FALSE,"MO (2)"}</definedName>
    <definedName name="YUI" localSheetId="5">#REF!</definedName>
    <definedName name="YUI">#REF!</definedName>
    <definedName name="z" localSheetId="5" hidden="1">{#N/A,#N/A,FALSE,"MO (2)"}</definedName>
    <definedName name="z" localSheetId="3" hidden="1">{#N/A,#N/A,FALSE,"MO (2)"}</definedName>
    <definedName name="z" hidden="1">{#N/A,#N/A,FALSE,"MO (2)"}</definedName>
    <definedName name="z_1" localSheetId="5" hidden="1">{#N/A,#N/A,FALSE,"MO (2)"}</definedName>
    <definedName name="z_1" hidden="1">{#N/A,#N/A,FALSE,"MO (2)"}</definedName>
    <definedName name="za">[252]invest.!#REF!</definedName>
    <definedName name="zaza" localSheetId="5" hidden="1">{#N/A,#N/A,FALSE,"MO (2)"}</definedName>
    <definedName name="zaza" localSheetId="3" hidden="1">{#N/A,#N/A,FALSE,"MO (2)"}</definedName>
    <definedName name="zaza" hidden="1">{#N/A,#N/A,FALSE,"MO (2)"}</definedName>
    <definedName name="zaza_1" localSheetId="5" hidden="1">{#N/A,#N/A,FALSE,"MO (2)"}</definedName>
    <definedName name="zaza_1" hidden="1">{#N/A,#N/A,FALSE,"MO (2)"}</definedName>
    <definedName name="zenil" localSheetId="5">#REF!</definedName>
    <definedName name="zenil" localSheetId="3">#REF!</definedName>
    <definedName name="zenil">#REF!</definedName>
    <definedName name="zz">[251]Serviços!$A$3:$F$1403</definedName>
    <definedName name="ZZZZZ" localSheetId="5">BDI!ZZZZZ</definedName>
    <definedName name="ZZZZZ" localSheetId="3">Cronograma!ZZZZZ</definedName>
    <definedName name="ZZZZZ">[0]!ZZZZZ</definedName>
  </definedNames>
  <calcPr calcId="191029"/>
</workbook>
</file>

<file path=xl/calcChain.xml><?xml version="1.0" encoding="utf-8"?>
<calcChain xmlns="http://schemas.openxmlformats.org/spreadsheetml/2006/main">
  <c r="G150" i="1" l="1"/>
  <c r="H150" i="1" s="1"/>
  <c r="G149" i="1"/>
  <c r="H149" i="1" s="1"/>
  <c r="G148" i="1"/>
  <c r="H148" i="1" s="1"/>
  <c r="I28" i="2"/>
  <c r="G476" i="1"/>
  <c r="G475" i="1"/>
  <c r="G474" i="1"/>
  <c r="G471" i="1"/>
  <c r="G470" i="1"/>
  <c r="G469" i="1"/>
  <c r="G468" i="1"/>
  <c r="G467" i="1"/>
  <c r="G465" i="1"/>
  <c r="G463" i="1"/>
  <c r="G462" i="1"/>
  <c r="G461" i="1"/>
  <c r="G460" i="1"/>
  <c r="G458" i="1"/>
  <c r="G457" i="1"/>
  <c r="G456" i="1"/>
  <c r="G455" i="1"/>
  <c r="G454" i="1"/>
  <c r="G453" i="1"/>
  <c r="G452" i="1"/>
  <c r="G451" i="1"/>
  <c r="G450" i="1"/>
  <c r="G449" i="1"/>
  <c r="G448" i="1"/>
  <c r="G447" i="1"/>
  <c r="G446" i="1"/>
  <c r="G443" i="1"/>
  <c r="G442" i="1"/>
  <c r="G441" i="1"/>
  <c r="G440" i="1"/>
  <c r="G439" i="1"/>
  <c r="G438" i="1"/>
  <c r="G437" i="1"/>
  <c r="G436" i="1"/>
  <c r="G433" i="1"/>
  <c r="G432" i="1"/>
  <c r="G431" i="1"/>
  <c r="G430" i="1"/>
  <c r="G429" i="1"/>
  <c r="G428" i="1"/>
  <c r="G427" i="1"/>
  <c r="G426" i="1"/>
  <c r="G415" i="1"/>
  <c r="G414" i="1"/>
  <c r="G410" i="1"/>
  <c r="G409" i="1"/>
  <c r="G408" i="1"/>
  <c r="G407" i="1"/>
  <c r="G406" i="1"/>
  <c r="G405" i="1"/>
  <c r="G404" i="1"/>
  <c r="G401" i="1"/>
  <c r="G399" i="1"/>
  <c r="G397" i="1"/>
  <c r="G396" i="1"/>
  <c r="G395" i="1"/>
  <c r="G394" i="1"/>
  <c r="G393" i="1"/>
  <c r="G390" i="1"/>
  <c r="G389" i="1"/>
  <c r="G388" i="1"/>
  <c r="G387" i="1"/>
  <c r="G386" i="1"/>
  <c r="G385" i="1"/>
  <c r="G384" i="1"/>
  <c r="G383" i="1"/>
  <c r="G382" i="1"/>
  <c r="G380" i="1"/>
  <c r="H380" i="1" s="1"/>
  <c r="I380" i="1" s="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6" i="1"/>
  <c r="G335" i="1"/>
  <c r="G334" i="1"/>
  <c r="G333" i="1"/>
  <c r="G332" i="1"/>
  <c r="G331" i="1"/>
  <c r="G330" i="1"/>
  <c r="G329" i="1"/>
  <c r="G328" i="1"/>
  <c r="G327" i="1"/>
  <c r="G326" i="1"/>
  <c r="G324" i="1"/>
  <c r="G323" i="1"/>
  <c r="G322" i="1"/>
  <c r="G321" i="1"/>
  <c r="G320" i="1"/>
  <c r="G319" i="1"/>
  <c r="G318" i="1"/>
  <c r="G317" i="1"/>
  <c r="G316" i="1"/>
  <c r="G315" i="1"/>
  <c r="G314" i="1"/>
  <c r="G313" i="1"/>
  <c r="G312" i="1"/>
  <c r="G311" i="1"/>
  <c r="G309" i="1"/>
  <c r="G308" i="1"/>
  <c r="G307" i="1"/>
  <c r="G306" i="1"/>
  <c r="G305" i="1"/>
  <c r="G304" i="1"/>
  <c r="G303" i="1"/>
  <c r="G302" i="1"/>
  <c r="G301" i="1"/>
  <c r="G300" i="1"/>
  <c r="G299" i="1"/>
  <c r="G298" i="1"/>
  <c r="G297"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1" i="1"/>
  <c r="G60" i="1"/>
  <c r="G59" i="1"/>
  <c r="G58" i="1"/>
  <c r="G57" i="1"/>
  <c r="G56" i="1"/>
  <c r="G55" i="1"/>
  <c r="G53" i="1"/>
  <c r="G52" i="1"/>
  <c r="G51" i="1"/>
  <c r="G50" i="1"/>
  <c r="G49" i="1"/>
  <c r="G48" i="1"/>
  <c r="G47" i="1"/>
  <c r="G46" i="1"/>
  <c r="G45" i="1"/>
  <c r="G44" i="1"/>
  <c r="G43" i="1"/>
  <c r="G42" i="1"/>
  <c r="G41" i="1"/>
  <c r="G40" i="1"/>
  <c r="G39" i="1"/>
  <c r="G38" i="1"/>
  <c r="G37" i="1"/>
  <c r="G36" i="1"/>
  <c r="G35" i="1"/>
  <c r="G34" i="1"/>
  <c r="G32" i="1"/>
  <c r="G31" i="1"/>
  <c r="G30" i="1"/>
  <c r="G29" i="1"/>
  <c r="G28" i="1"/>
  <c r="G27" i="1"/>
  <c r="G26" i="1"/>
  <c r="G25" i="1"/>
  <c r="G24" i="1"/>
  <c r="G23" i="1"/>
  <c r="G22" i="1"/>
  <c r="G21" i="1"/>
  <c r="G20" i="1"/>
  <c r="G19" i="1"/>
  <c r="G17" i="1"/>
  <c r="G16" i="1"/>
  <c r="G15" i="1"/>
  <c r="G14" i="1"/>
  <c r="G13" i="1"/>
  <c r="G12" i="1"/>
  <c r="G10" i="1"/>
  <c r="F29" i="7"/>
  <c r="F28" i="7"/>
  <c r="F27" i="7"/>
  <c r="F26" i="7"/>
  <c r="G25" i="7"/>
  <c r="F25" i="7" s="1"/>
  <c r="F22" i="7"/>
  <c r="G21" i="7"/>
  <c r="G24" i="7" s="1"/>
  <c r="F24" i="7" s="1"/>
  <c r="F20" i="7"/>
  <c r="F19" i="7"/>
  <c r="F18" i="7"/>
  <c r="F17" i="7"/>
  <c r="G16" i="7"/>
  <c r="O49" i="6"/>
  <c r="C48" i="6"/>
  <c r="C51" i="6"/>
  <c r="C45" i="6"/>
  <c r="C42" i="6"/>
  <c r="C39" i="6"/>
  <c r="C36" i="6"/>
  <c r="C33" i="6"/>
  <c r="C30" i="6"/>
  <c r="C27" i="6"/>
  <c r="C24" i="6"/>
  <c r="C21" i="6"/>
  <c r="C18" i="6"/>
  <c r="C15" i="6"/>
  <c r="C12" i="6"/>
  <c r="P61" i="6"/>
  <c r="O57" i="6"/>
  <c r="D57" i="6"/>
  <c r="C57" i="6"/>
  <c r="O55" i="6"/>
  <c r="D55" i="6"/>
  <c r="C55" i="6"/>
  <c r="O52" i="6"/>
  <c r="O46" i="6"/>
  <c r="O43" i="6"/>
  <c r="O40" i="6"/>
  <c r="O37" i="6"/>
  <c r="O34" i="6"/>
  <c r="O31" i="6"/>
  <c r="O28" i="6"/>
  <c r="O25" i="6"/>
  <c r="O22" i="6"/>
  <c r="O19" i="6"/>
  <c r="O16" i="6"/>
  <c r="G10" i="6"/>
  <c r="H10" i="6" s="1"/>
  <c r="I10" i="6" s="1"/>
  <c r="J10" i="6" s="1"/>
  <c r="K10" i="6" s="1"/>
  <c r="L10" i="6" s="1"/>
  <c r="M10" i="6" s="1"/>
  <c r="N10" i="6" s="1"/>
  <c r="C5" i="6"/>
  <c r="C4" i="6"/>
  <c r="F21" i="7" l="1"/>
  <c r="G31" i="7" s="1"/>
  <c r="G34" i="7" s="1"/>
  <c r="G36" i="7" s="1"/>
  <c r="E55" i="6"/>
  <c r="L54" i="6"/>
  <c r="M54" i="6"/>
  <c r="L56" i="6"/>
  <c r="E57" i="6"/>
  <c r="M56" i="6"/>
  <c r="P54" i="6" l="1"/>
  <c r="P56" i="6"/>
  <c r="C8" i="4" l="1"/>
  <c r="C9" i="4"/>
  <c r="C10" i="4"/>
  <c r="C11" i="4"/>
  <c r="C12" i="4"/>
  <c r="C13" i="4"/>
  <c r="C14" i="4"/>
  <c r="C15" i="4"/>
  <c r="C16" i="4"/>
  <c r="C17" i="4"/>
  <c r="C18" i="4"/>
  <c r="C19" i="4"/>
  <c r="C20" i="4"/>
  <c r="C7" i="4"/>
  <c r="H476" i="1" l="1"/>
  <c r="H475" i="1"/>
  <c r="H474" i="1"/>
  <c r="H471" i="1"/>
  <c r="I471" i="1" s="1"/>
  <c r="H470" i="1"/>
  <c r="I470" i="1" s="1"/>
  <c r="H469" i="1"/>
  <c r="I469" i="1" s="1"/>
  <c r="H468" i="1"/>
  <c r="H467" i="1"/>
  <c r="H465" i="1"/>
  <c r="H463" i="1"/>
  <c r="I463" i="1" s="1"/>
  <c r="H462" i="1"/>
  <c r="I462" i="1" s="1"/>
  <c r="H461" i="1"/>
  <c r="I461" i="1" s="1"/>
  <c r="H460" i="1"/>
  <c r="I460" i="1" s="1"/>
  <c r="H458" i="1"/>
  <c r="I458" i="1" s="1"/>
  <c r="H457" i="1"/>
  <c r="I457" i="1" s="1"/>
  <c r="H456" i="1"/>
  <c r="I456" i="1" s="1"/>
  <c r="H455" i="1"/>
  <c r="I455" i="1" s="1"/>
  <c r="H454" i="1"/>
  <c r="I454" i="1" s="1"/>
  <c r="H453" i="1"/>
  <c r="I453" i="1" s="1"/>
  <c r="H452" i="1"/>
  <c r="I452" i="1" s="1"/>
  <c r="H451" i="1"/>
  <c r="I451" i="1" s="1"/>
  <c r="H450" i="1"/>
  <c r="I450" i="1" s="1"/>
  <c r="H449" i="1"/>
  <c r="I449" i="1" s="1"/>
  <c r="H448" i="1"/>
  <c r="I448" i="1" s="1"/>
  <c r="H447" i="1"/>
  <c r="I447" i="1" s="1"/>
  <c r="H446" i="1"/>
  <c r="I446" i="1" s="1"/>
  <c r="H443" i="1"/>
  <c r="H442" i="1"/>
  <c r="I442" i="1" s="1"/>
  <c r="H441" i="1"/>
  <c r="I441" i="1" s="1"/>
  <c r="H440" i="1"/>
  <c r="I440" i="1" s="1"/>
  <c r="H439" i="1"/>
  <c r="I439" i="1" s="1"/>
  <c r="H438" i="1"/>
  <c r="I438" i="1" s="1"/>
  <c r="H437" i="1"/>
  <c r="I437" i="1" s="1"/>
  <c r="H436" i="1"/>
  <c r="I436" i="1" s="1"/>
  <c r="H433" i="1"/>
  <c r="I433" i="1" s="1"/>
  <c r="H432" i="1"/>
  <c r="I432" i="1" s="1"/>
  <c r="H431" i="1"/>
  <c r="I431" i="1" s="1"/>
  <c r="H430" i="1"/>
  <c r="I430" i="1" s="1"/>
  <c r="H429" i="1"/>
  <c r="I429" i="1" s="1"/>
  <c r="H428" i="1"/>
  <c r="I428" i="1" s="1"/>
  <c r="H427" i="1"/>
  <c r="H426" i="1"/>
  <c r="I426" i="1" s="1"/>
  <c r="H415" i="1"/>
  <c r="H414" i="1"/>
  <c r="I414" i="1" s="1"/>
  <c r="H410" i="1"/>
  <c r="I410" i="1" s="1"/>
  <c r="H409" i="1"/>
  <c r="I409" i="1" s="1"/>
  <c r="H408" i="1"/>
  <c r="I408" i="1" s="1"/>
  <c r="H407" i="1"/>
  <c r="I407" i="1" s="1"/>
  <c r="H406" i="1"/>
  <c r="I406" i="1" s="1"/>
  <c r="H405" i="1"/>
  <c r="I405" i="1" s="1"/>
  <c r="H404" i="1"/>
  <c r="I404" i="1" s="1"/>
  <c r="H399" i="1"/>
  <c r="I399" i="1" s="1"/>
  <c r="H397" i="1"/>
  <c r="I397" i="1" s="1"/>
  <c r="H396" i="1"/>
  <c r="I396" i="1" s="1"/>
  <c r="H395" i="1"/>
  <c r="I395" i="1" s="1"/>
  <c r="H394" i="1"/>
  <c r="I394" i="1" s="1"/>
  <c r="H393" i="1"/>
  <c r="I393" i="1" s="1"/>
  <c r="H390" i="1"/>
  <c r="I390" i="1" s="1"/>
  <c r="H389" i="1"/>
  <c r="I389" i="1" s="1"/>
  <c r="H388" i="1"/>
  <c r="I388" i="1" s="1"/>
  <c r="H387" i="1"/>
  <c r="I387" i="1" s="1"/>
  <c r="H386" i="1"/>
  <c r="I386" i="1" s="1"/>
  <c r="H385" i="1"/>
  <c r="I385" i="1" s="1"/>
  <c r="H384" i="1"/>
  <c r="I384" i="1" s="1"/>
  <c r="H383" i="1"/>
  <c r="I383" i="1" s="1"/>
  <c r="H401" i="1"/>
  <c r="I401" i="1" s="1"/>
  <c r="H382" i="1"/>
  <c r="H376" i="1"/>
  <c r="I376" i="1" s="1"/>
  <c r="H375" i="1"/>
  <c r="I375" i="1" s="1"/>
  <c r="H374" i="1"/>
  <c r="I374" i="1" s="1"/>
  <c r="H373" i="1"/>
  <c r="I373" i="1" s="1"/>
  <c r="H372" i="1"/>
  <c r="I372" i="1" s="1"/>
  <c r="H371" i="1"/>
  <c r="I371" i="1" s="1"/>
  <c r="H370" i="1"/>
  <c r="I370" i="1" s="1"/>
  <c r="H369" i="1"/>
  <c r="I369" i="1" s="1"/>
  <c r="H368" i="1"/>
  <c r="I368" i="1" s="1"/>
  <c r="H367" i="1"/>
  <c r="I367" i="1" s="1"/>
  <c r="H366" i="1"/>
  <c r="I366" i="1" s="1"/>
  <c r="H365" i="1"/>
  <c r="I365" i="1" s="1"/>
  <c r="H364" i="1"/>
  <c r="I364" i="1" s="1"/>
  <c r="H363" i="1"/>
  <c r="I363" i="1" s="1"/>
  <c r="H362" i="1"/>
  <c r="I362" i="1" s="1"/>
  <c r="H361" i="1"/>
  <c r="I361" i="1" s="1"/>
  <c r="H360" i="1"/>
  <c r="I360" i="1" s="1"/>
  <c r="H359" i="1"/>
  <c r="I359" i="1" s="1"/>
  <c r="H358" i="1"/>
  <c r="I358" i="1" s="1"/>
  <c r="H357" i="1"/>
  <c r="I357" i="1" s="1"/>
  <c r="H356" i="1"/>
  <c r="I356" i="1" s="1"/>
  <c r="H355" i="1"/>
  <c r="I355" i="1" s="1"/>
  <c r="H354" i="1"/>
  <c r="I354" i="1" s="1"/>
  <c r="H353" i="1"/>
  <c r="I353" i="1" s="1"/>
  <c r="H352" i="1"/>
  <c r="I352" i="1" s="1"/>
  <c r="H351" i="1"/>
  <c r="I351" i="1" s="1"/>
  <c r="H350" i="1"/>
  <c r="I350" i="1" s="1"/>
  <c r="H349" i="1"/>
  <c r="I349" i="1" s="1"/>
  <c r="H348" i="1"/>
  <c r="I348" i="1" s="1"/>
  <c r="H346" i="1"/>
  <c r="I346" i="1" s="1"/>
  <c r="H345" i="1"/>
  <c r="I345" i="1" s="1"/>
  <c r="H344" i="1"/>
  <c r="I344" i="1" s="1"/>
  <c r="H343" i="1"/>
  <c r="I343" i="1" s="1"/>
  <c r="H342" i="1"/>
  <c r="I342" i="1" s="1"/>
  <c r="H341" i="1"/>
  <c r="I341" i="1" s="1"/>
  <c r="H340" i="1"/>
  <c r="I340" i="1" s="1"/>
  <c r="H339" i="1"/>
  <c r="I339" i="1" s="1"/>
  <c r="H347" i="1"/>
  <c r="I347" i="1" s="1"/>
  <c r="H338" i="1"/>
  <c r="I338" i="1" s="1"/>
  <c r="H336" i="1"/>
  <c r="I336" i="1" s="1"/>
  <c r="H334" i="1"/>
  <c r="I334" i="1" s="1"/>
  <c r="H333" i="1"/>
  <c r="I333" i="1" s="1"/>
  <c r="H332" i="1"/>
  <c r="I332" i="1" s="1"/>
  <c r="H331" i="1"/>
  <c r="I331" i="1" s="1"/>
  <c r="H330" i="1"/>
  <c r="I330" i="1" s="1"/>
  <c r="H329" i="1"/>
  <c r="I329" i="1" s="1"/>
  <c r="H328" i="1"/>
  <c r="I328" i="1" s="1"/>
  <c r="H327" i="1"/>
  <c r="I327" i="1" s="1"/>
  <c r="H335" i="1"/>
  <c r="I335" i="1" s="1"/>
  <c r="H326" i="1"/>
  <c r="I326" i="1" s="1"/>
  <c r="H324" i="1"/>
  <c r="I324" i="1" s="1"/>
  <c r="H323" i="1"/>
  <c r="I323" i="1" s="1"/>
  <c r="H322" i="1"/>
  <c r="I322" i="1" s="1"/>
  <c r="H321" i="1"/>
  <c r="I321" i="1" s="1"/>
  <c r="H320" i="1"/>
  <c r="I320" i="1" s="1"/>
  <c r="H319" i="1"/>
  <c r="I319" i="1" s="1"/>
  <c r="H318" i="1"/>
  <c r="I318" i="1" s="1"/>
  <c r="H317" i="1"/>
  <c r="I317" i="1" s="1"/>
  <c r="H316" i="1"/>
  <c r="I316" i="1" s="1"/>
  <c r="H315" i="1"/>
  <c r="I315" i="1" s="1"/>
  <c r="H314" i="1"/>
  <c r="I314" i="1" s="1"/>
  <c r="H313" i="1"/>
  <c r="I313" i="1" s="1"/>
  <c r="H312" i="1"/>
  <c r="H311" i="1"/>
  <c r="I311" i="1" s="1"/>
  <c r="H309" i="1"/>
  <c r="I309" i="1" s="1"/>
  <c r="H308" i="1"/>
  <c r="I308" i="1" s="1"/>
  <c r="H307" i="1"/>
  <c r="I307" i="1" s="1"/>
  <c r="H306" i="1"/>
  <c r="I306" i="1" s="1"/>
  <c r="H305" i="1"/>
  <c r="I305" i="1" s="1"/>
  <c r="H304" i="1"/>
  <c r="I304" i="1" s="1"/>
  <c r="H303" i="1"/>
  <c r="I303" i="1" s="1"/>
  <c r="H302" i="1"/>
  <c r="I302" i="1" s="1"/>
  <c r="H301" i="1"/>
  <c r="I301" i="1" s="1"/>
  <c r="H300" i="1"/>
  <c r="I300" i="1" s="1"/>
  <c r="H299" i="1"/>
  <c r="I299" i="1" s="1"/>
  <c r="H298" i="1"/>
  <c r="I298" i="1" s="1"/>
  <c r="H297" i="1"/>
  <c r="I297" i="1" s="1"/>
  <c r="H295" i="1"/>
  <c r="I295" i="1" s="1"/>
  <c r="H294" i="1"/>
  <c r="H293" i="1"/>
  <c r="I293" i="1" s="1"/>
  <c r="H292" i="1"/>
  <c r="I292" i="1" s="1"/>
  <c r="H291" i="1"/>
  <c r="I291" i="1" s="1"/>
  <c r="H290" i="1"/>
  <c r="I290" i="1" s="1"/>
  <c r="H289" i="1"/>
  <c r="I289" i="1" s="1"/>
  <c r="H288" i="1"/>
  <c r="I288" i="1" s="1"/>
  <c r="H287" i="1"/>
  <c r="I287" i="1" s="1"/>
  <c r="H286" i="1"/>
  <c r="I286" i="1" s="1"/>
  <c r="H285" i="1"/>
  <c r="I285" i="1" s="1"/>
  <c r="H284" i="1"/>
  <c r="I284" i="1" s="1"/>
  <c r="H283" i="1"/>
  <c r="I283" i="1" s="1"/>
  <c r="H282" i="1"/>
  <c r="I282" i="1" s="1"/>
  <c r="H281" i="1"/>
  <c r="I281" i="1" s="1"/>
  <c r="H280" i="1"/>
  <c r="I280" i="1" s="1"/>
  <c r="H279" i="1"/>
  <c r="I279" i="1" s="1"/>
  <c r="H278" i="1"/>
  <c r="I278" i="1" s="1"/>
  <c r="H277" i="1"/>
  <c r="I277" i="1" s="1"/>
  <c r="H276" i="1"/>
  <c r="I276" i="1" s="1"/>
  <c r="H275" i="1"/>
  <c r="I275" i="1" s="1"/>
  <c r="H274" i="1"/>
  <c r="I274" i="1" s="1"/>
  <c r="H273" i="1"/>
  <c r="I273" i="1" s="1"/>
  <c r="H272" i="1"/>
  <c r="I272" i="1" s="1"/>
  <c r="H271" i="1"/>
  <c r="I271" i="1" s="1"/>
  <c r="H270" i="1"/>
  <c r="I270" i="1" s="1"/>
  <c r="H269" i="1"/>
  <c r="I269" i="1" s="1"/>
  <c r="H268" i="1"/>
  <c r="I268" i="1" s="1"/>
  <c r="H267" i="1"/>
  <c r="I267" i="1" s="1"/>
  <c r="H266" i="1"/>
  <c r="I266" i="1" s="1"/>
  <c r="H265" i="1"/>
  <c r="I265" i="1" s="1"/>
  <c r="H264" i="1"/>
  <c r="I264" i="1" s="1"/>
  <c r="H263" i="1"/>
  <c r="I263" i="1" s="1"/>
  <c r="H262" i="1"/>
  <c r="I262" i="1" s="1"/>
  <c r="H261" i="1"/>
  <c r="I261" i="1" s="1"/>
  <c r="H260" i="1"/>
  <c r="I260" i="1" s="1"/>
  <c r="H259" i="1"/>
  <c r="I259" i="1" s="1"/>
  <c r="H258" i="1"/>
  <c r="I258" i="1" s="1"/>
  <c r="H257" i="1"/>
  <c r="I257" i="1" s="1"/>
  <c r="H256" i="1"/>
  <c r="I256" i="1" s="1"/>
  <c r="H255" i="1"/>
  <c r="I255" i="1" s="1"/>
  <c r="H254" i="1"/>
  <c r="I254" i="1" s="1"/>
  <c r="H253" i="1"/>
  <c r="I253" i="1" s="1"/>
  <c r="H252" i="1"/>
  <c r="I252" i="1" s="1"/>
  <c r="H251" i="1"/>
  <c r="I251" i="1" s="1"/>
  <c r="H250" i="1"/>
  <c r="I250" i="1" s="1"/>
  <c r="H249" i="1"/>
  <c r="I249" i="1" s="1"/>
  <c r="H248" i="1"/>
  <c r="I248" i="1" s="1"/>
  <c r="H247" i="1"/>
  <c r="I247" i="1" s="1"/>
  <c r="H246" i="1"/>
  <c r="I246" i="1" s="1"/>
  <c r="H245" i="1"/>
  <c r="I245" i="1" s="1"/>
  <c r="H244" i="1"/>
  <c r="I244" i="1" s="1"/>
  <c r="H243" i="1"/>
  <c r="I243" i="1" s="1"/>
  <c r="H242" i="1"/>
  <c r="I242" i="1" s="1"/>
  <c r="H241" i="1"/>
  <c r="I241" i="1" s="1"/>
  <c r="H240" i="1"/>
  <c r="I240" i="1" s="1"/>
  <c r="H239" i="1"/>
  <c r="I239" i="1" s="1"/>
  <c r="H238" i="1"/>
  <c r="I238" i="1" s="1"/>
  <c r="H237" i="1"/>
  <c r="I237" i="1" s="1"/>
  <c r="H236" i="1"/>
  <c r="I236" i="1" s="1"/>
  <c r="H235" i="1"/>
  <c r="I235" i="1" s="1"/>
  <c r="H234" i="1"/>
  <c r="I234" i="1" s="1"/>
  <c r="H233" i="1"/>
  <c r="I233" i="1" s="1"/>
  <c r="H232" i="1"/>
  <c r="I232" i="1" s="1"/>
  <c r="H231" i="1"/>
  <c r="I231" i="1" s="1"/>
  <c r="H230" i="1"/>
  <c r="I230" i="1" s="1"/>
  <c r="H229" i="1"/>
  <c r="I229" i="1" s="1"/>
  <c r="H228" i="1"/>
  <c r="I228" i="1" s="1"/>
  <c r="H227" i="1"/>
  <c r="I227" i="1" s="1"/>
  <c r="H226" i="1"/>
  <c r="I226" i="1" s="1"/>
  <c r="H225" i="1"/>
  <c r="I225" i="1" s="1"/>
  <c r="H224" i="1"/>
  <c r="I224" i="1" s="1"/>
  <c r="H223" i="1"/>
  <c r="I223" i="1" s="1"/>
  <c r="H222" i="1"/>
  <c r="I222" i="1" s="1"/>
  <c r="H221" i="1"/>
  <c r="I221" i="1" s="1"/>
  <c r="H220" i="1"/>
  <c r="I220" i="1" s="1"/>
  <c r="H219" i="1"/>
  <c r="I219" i="1" s="1"/>
  <c r="H218" i="1"/>
  <c r="I218" i="1" s="1"/>
  <c r="H217" i="1"/>
  <c r="I217" i="1" s="1"/>
  <c r="H216" i="1"/>
  <c r="I216" i="1" s="1"/>
  <c r="H215" i="1"/>
  <c r="I215" i="1" s="1"/>
  <c r="H214" i="1"/>
  <c r="I214" i="1" s="1"/>
  <c r="H213" i="1"/>
  <c r="I213" i="1" s="1"/>
  <c r="H212" i="1"/>
  <c r="I212" i="1" s="1"/>
  <c r="H211" i="1"/>
  <c r="I211" i="1" s="1"/>
  <c r="H210" i="1"/>
  <c r="I210" i="1" s="1"/>
  <c r="H209" i="1"/>
  <c r="I209" i="1" s="1"/>
  <c r="H208" i="1"/>
  <c r="I208" i="1" s="1"/>
  <c r="H207" i="1"/>
  <c r="I207" i="1" s="1"/>
  <c r="H206" i="1"/>
  <c r="I206" i="1" s="1"/>
  <c r="H205" i="1"/>
  <c r="I205" i="1" s="1"/>
  <c r="H204" i="1"/>
  <c r="I204" i="1" s="1"/>
  <c r="H203" i="1"/>
  <c r="I203" i="1" s="1"/>
  <c r="H202" i="1"/>
  <c r="I202" i="1" s="1"/>
  <c r="H201" i="1"/>
  <c r="I201" i="1" s="1"/>
  <c r="H200" i="1"/>
  <c r="I200" i="1" s="1"/>
  <c r="H199" i="1"/>
  <c r="I199" i="1" s="1"/>
  <c r="H198" i="1"/>
  <c r="I198" i="1" s="1"/>
  <c r="H197" i="1"/>
  <c r="I197" i="1" s="1"/>
  <c r="H196" i="1"/>
  <c r="I196" i="1" s="1"/>
  <c r="H195" i="1"/>
  <c r="I195" i="1" s="1"/>
  <c r="H194" i="1"/>
  <c r="I194" i="1" s="1"/>
  <c r="H193" i="1"/>
  <c r="I193" i="1" s="1"/>
  <c r="H192" i="1"/>
  <c r="I192" i="1" s="1"/>
  <c r="H191" i="1"/>
  <c r="I191" i="1" s="1"/>
  <c r="H190" i="1"/>
  <c r="I190" i="1" s="1"/>
  <c r="H189" i="1"/>
  <c r="I189" i="1" s="1"/>
  <c r="H188" i="1"/>
  <c r="I188" i="1" s="1"/>
  <c r="H187" i="1"/>
  <c r="I187" i="1" s="1"/>
  <c r="H186" i="1"/>
  <c r="I186" i="1" s="1"/>
  <c r="H185" i="1"/>
  <c r="I185" i="1" s="1"/>
  <c r="H184" i="1"/>
  <c r="I184" i="1" s="1"/>
  <c r="H183" i="1"/>
  <c r="I183" i="1" s="1"/>
  <c r="H182" i="1"/>
  <c r="I182" i="1" s="1"/>
  <c r="H181" i="1"/>
  <c r="I181" i="1" s="1"/>
  <c r="H180" i="1"/>
  <c r="I180" i="1" s="1"/>
  <c r="H179" i="1"/>
  <c r="I179" i="1" s="1"/>
  <c r="H178" i="1"/>
  <c r="I178" i="1" s="1"/>
  <c r="H177" i="1"/>
  <c r="I177" i="1" s="1"/>
  <c r="H176" i="1"/>
  <c r="I176" i="1" s="1"/>
  <c r="H175" i="1"/>
  <c r="I175" i="1" s="1"/>
  <c r="H174" i="1"/>
  <c r="I174" i="1" s="1"/>
  <c r="H173" i="1"/>
  <c r="I173" i="1" s="1"/>
  <c r="H172" i="1"/>
  <c r="I172" i="1" s="1"/>
  <c r="H171" i="1"/>
  <c r="I171" i="1" s="1"/>
  <c r="H170" i="1"/>
  <c r="I170" i="1" s="1"/>
  <c r="H169" i="1"/>
  <c r="I169" i="1" s="1"/>
  <c r="H168" i="1"/>
  <c r="I168" i="1" s="1"/>
  <c r="H167" i="1"/>
  <c r="I167" i="1" s="1"/>
  <c r="H166" i="1"/>
  <c r="I166" i="1" s="1"/>
  <c r="H165" i="1"/>
  <c r="I165" i="1" s="1"/>
  <c r="H164" i="1"/>
  <c r="I164" i="1" s="1"/>
  <c r="H163" i="1"/>
  <c r="I163" i="1" s="1"/>
  <c r="H162" i="1"/>
  <c r="I162" i="1" s="1"/>
  <c r="H161" i="1"/>
  <c r="I161" i="1" s="1"/>
  <c r="H160" i="1"/>
  <c r="I160" i="1" s="1"/>
  <c r="H159" i="1"/>
  <c r="I159" i="1" s="1"/>
  <c r="H158" i="1"/>
  <c r="I158" i="1" s="1"/>
  <c r="H157" i="1"/>
  <c r="I157" i="1" s="1"/>
  <c r="H156" i="1"/>
  <c r="I156" i="1" s="1"/>
  <c r="H155" i="1"/>
  <c r="I155" i="1" s="1"/>
  <c r="H154" i="1"/>
  <c r="I154" i="1" s="1"/>
  <c r="H153" i="1"/>
  <c r="I153" i="1" s="1"/>
  <c r="H152" i="1"/>
  <c r="I152" i="1" s="1"/>
  <c r="H151" i="1"/>
  <c r="I151" i="1" s="1"/>
  <c r="I150" i="1"/>
  <c r="I149" i="1"/>
  <c r="I148" i="1"/>
  <c r="H147" i="1"/>
  <c r="I147" i="1" s="1"/>
  <c r="H146" i="1"/>
  <c r="I146" i="1" s="1"/>
  <c r="H145" i="1"/>
  <c r="I145" i="1" s="1"/>
  <c r="H144" i="1"/>
  <c r="I144" i="1" s="1"/>
  <c r="H143" i="1"/>
  <c r="I143" i="1" s="1"/>
  <c r="H142" i="1"/>
  <c r="I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H129" i="1"/>
  <c r="I129" i="1" s="1"/>
  <c r="H128" i="1"/>
  <c r="I128" i="1" s="1"/>
  <c r="H127" i="1"/>
  <c r="I127" i="1" s="1"/>
  <c r="H126" i="1"/>
  <c r="I126" i="1" s="1"/>
  <c r="H125" i="1"/>
  <c r="I125" i="1" s="1"/>
  <c r="H124" i="1"/>
  <c r="I124" i="1" s="1"/>
  <c r="H123" i="1"/>
  <c r="I123" i="1" s="1"/>
  <c r="H122" i="1"/>
  <c r="I122" i="1" s="1"/>
  <c r="H121" i="1"/>
  <c r="I121" i="1" s="1"/>
  <c r="H120" i="1"/>
  <c r="I120" i="1" s="1"/>
  <c r="H119" i="1"/>
  <c r="I119" i="1" s="1"/>
  <c r="H118" i="1"/>
  <c r="I118" i="1" s="1"/>
  <c r="H117" i="1"/>
  <c r="I117" i="1" s="1"/>
  <c r="H116" i="1"/>
  <c r="I116" i="1" s="1"/>
  <c r="H115" i="1"/>
  <c r="I115" i="1" s="1"/>
  <c r="H114" i="1"/>
  <c r="I114" i="1" s="1"/>
  <c r="H113" i="1"/>
  <c r="I113" i="1" s="1"/>
  <c r="H112" i="1"/>
  <c r="I112" i="1" s="1"/>
  <c r="H111" i="1"/>
  <c r="I111" i="1" s="1"/>
  <c r="H110" i="1"/>
  <c r="I110" i="1" s="1"/>
  <c r="H109" i="1"/>
  <c r="I109" i="1" s="1"/>
  <c r="H108" i="1"/>
  <c r="I108" i="1" s="1"/>
  <c r="H107" i="1"/>
  <c r="I107" i="1" s="1"/>
  <c r="H106" i="1"/>
  <c r="I106" i="1" s="1"/>
  <c r="H105" i="1"/>
  <c r="I105" i="1" s="1"/>
  <c r="H104" i="1"/>
  <c r="I104" i="1" s="1"/>
  <c r="H103" i="1"/>
  <c r="I103" i="1" s="1"/>
  <c r="H102" i="1"/>
  <c r="I102" i="1" s="1"/>
  <c r="H101" i="1"/>
  <c r="I101" i="1" s="1"/>
  <c r="H100" i="1"/>
  <c r="I100" i="1" s="1"/>
  <c r="H99" i="1"/>
  <c r="I99" i="1" s="1"/>
  <c r="H98" i="1"/>
  <c r="I98" i="1" s="1"/>
  <c r="H97" i="1"/>
  <c r="I97" i="1" s="1"/>
  <c r="H96" i="1"/>
  <c r="I96" i="1" s="1"/>
  <c r="H95" i="1"/>
  <c r="I95" i="1" s="1"/>
  <c r="H94" i="1"/>
  <c r="I94" i="1" s="1"/>
  <c r="H93" i="1"/>
  <c r="I93" i="1" s="1"/>
  <c r="H92" i="1"/>
  <c r="I92" i="1" s="1"/>
  <c r="H91" i="1"/>
  <c r="I91" i="1" s="1"/>
  <c r="H90" i="1"/>
  <c r="I90" i="1" s="1"/>
  <c r="H89" i="1"/>
  <c r="I89" i="1" s="1"/>
  <c r="H88" i="1"/>
  <c r="I88" i="1" s="1"/>
  <c r="H87" i="1"/>
  <c r="I87" i="1" s="1"/>
  <c r="H86" i="1"/>
  <c r="I86" i="1" s="1"/>
  <c r="H85" i="1"/>
  <c r="I85" i="1" s="1"/>
  <c r="H84" i="1"/>
  <c r="I84" i="1" s="1"/>
  <c r="H83" i="1"/>
  <c r="I83" i="1" s="1"/>
  <c r="H82" i="1"/>
  <c r="I82" i="1" s="1"/>
  <c r="H81" i="1"/>
  <c r="I81" i="1" s="1"/>
  <c r="H80" i="1"/>
  <c r="I80" i="1" s="1"/>
  <c r="H79" i="1"/>
  <c r="I79" i="1" s="1"/>
  <c r="H78" i="1"/>
  <c r="I78" i="1" s="1"/>
  <c r="H77" i="1"/>
  <c r="I77" i="1" s="1"/>
  <c r="H76" i="1"/>
  <c r="I76" i="1" s="1"/>
  <c r="H75" i="1"/>
  <c r="I75" i="1" s="1"/>
  <c r="H74" i="1"/>
  <c r="I74" i="1" s="1"/>
  <c r="H73" i="1"/>
  <c r="I73" i="1" s="1"/>
  <c r="H72" i="1"/>
  <c r="I72" i="1" s="1"/>
  <c r="H71" i="1"/>
  <c r="I71" i="1" s="1"/>
  <c r="H70" i="1"/>
  <c r="I70" i="1" s="1"/>
  <c r="H69" i="1"/>
  <c r="I69" i="1" s="1"/>
  <c r="H68" i="1"/>
  <c r="I68" i="1" s="1"/>
  <c r="H67" i="1"/>
  <c r="I67" i="1" s="1"/>
  <c r="H66" i="1"/>
  <c r="I66" i="1" s="1"/>
  <c r="H65" i="1"/>
  <c r="I65" i="1" s="1"/>
  <c r="H64" i="1"/>
  <c r="I64" i="1" s="1"/>
  <c r="H63" i="1"/>
  <c r="I63" i="1" s="1"/>
  <c r="H61" i="1"/>
  <c r="I61" i="1" s="1"/>
  <c r="H60" i="1"/>
  <c r="I60" i="1" s="1"/>
  <c r="H59" i="1"/>
  <c r="I59" i="1" s="1"/>
  <c r="H58" i="1"/>
  <c r="I58" i="1" s="1"/>
  <c r="H57" i="1"/>
  <c r="I57" i="1" s="1"/>
  <c r="H56" i="1"/>
  <c r="I56" i="1" s="1"/>
  <c r="H55" i="1"/>
  <c r="I55"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9" i="1"/>
  <c r="I39" i="1" s="1"/>
  <c r="H38" i="1"/>
  <c r="I38" i="1" s="1"/>
  <c r="H37" i="1"/>
  <c r="I37" i="1" s="1"/>
  <c r="H36" i="1"/>
  <c r="I36" i="1" s="1"/>
  <c r="H35" i="1"/>
  <c r="I35" i="1" s="1"/>
  <c r="H34" i="1"/>
  <c r="I34" i="1" s="1"/>
  <c r="H32" i="1"/>
  <c r="I32" i="1" s="1"/>
  <c r="H31" i="1"/>
  <c r="I31" i="1" s="1"/>
  <c r="H30" i="1"/>
  <c r="I30" i="1" s="1"/>
  <c r="H29" i="1"/>
  <c r="I29" i="1" s="1"/>
  <c r="H28" i="1"/>
  <c r="I28" i="1" s="1"/>
  <c r="H27" i="1"/>
  <c r="I27" i="1" s="1"/>
  <c r="H26" i="1"/>
  <c r="I26" i="1" s="1"/>
  <c r="H25" i="1"/>
  <c r="I25" i="1" s="1"/>
  <c r="H24" i="1"/>
  <c r="I24" i="1" s="1"/>
  <c r="H23" i="1"/>
  <c r="I23" i="1" s="1"/>
  <c r="H22" i="1"/>
  <c r="I22" i="1" s="1"/>
  <c r="H21" i="1"/>
  <c r="I21" i="1" s="1"/>
  <c r="H20" i="1"/>
  <c r="I20" i="1" s="1"/>
  <c r="H19" i="1"/>
  <c r="I19" i="1" s="1"/>
  <c r="H17" i="1"/>
  <c r="I17" i="1" s="1"/>
  <c r="H16" i="1"/>
  <c r="I16" i="1" s="1"/>
  <c r="H15" i="1"/>
  <c r="I15" i="1" s="1"/>
  <c r="H14" i="1"/>
  <c r="I14" i="1" s="1"/>
  <c r="H13" i="1"/>
  <c r="I13" i="1" s="1"/>
  <c r="H12" i="1"/>
  <c r="I12" i="1" s="1"/>
  <c r="H10" i="1"/>
  <c r="I10" i="1" s="1"/>
  <c r="I9" i="1" s="1"/>
  <c r="I48" i="2"/>
  <c r="G434" i="1" s="1"/>
  <c r="H434" i="1" s="1"/>
  <c r="I434" i="1" s="1"/>
  <c r="I49" i="2"/>
  <c r="G435" i="1" s="1"/>
  <c r="H435" i="1" s="1"/>
  <c r="I435" i="1" s="1"/>
  <c r="I50" i="2"/>
  <c r="G444" i="1" s="1"/>
  <c r="H444" i="1" s="1"/>
  <c r="I444" i="1" s="1"/>
  <c r="I51" i="2"/>
  <c r="G445" i="1" s="1"/>
  <c r="H445" i="1" s="1"/>
  <c r="I445" i="1" s="1"/>
  <c r="I52" i="2"/>
  <c r="G459" i="1" s="1"/>
  <c r="H459" i="1" s="1"/>
  <c r="I459" i="1" s="1"/>
  <c r="I53" i="2"/>
  <c r="G464" i="1" s="1"/>
  <c r="H464" i="1" s="1"/>
  <c r="I464" i="1" s="1"/>
  <c r="I4" i="2"/>
  <c r="G411" i="1" s="1"/>
  <c r="H411" i="1" s="1"/>
  <c r="I411" i="1" s="1"/>
  <c r="I5" i="2"/>
  <c r="G413" i="1" s="1"/>
  <c r="H413" i="1" s="1"/>
  <c r="I413" i="1" s="1"/>
  <c r="I6" i="2"/>
  <c r="G412" i="1" s="1"/>
  <c r="H412" i="1" s="1"/>
  <c r="I412" i="1" s="1"/>
  <c r="I7" i="2"/>
  <c r="I8" i="2"/>
  <c r="G417" i="1" s="1"/>
  <c r="H417" i="1" s="1"/>
  <c r="I417" i="1" s="1"/>
  <c r="I9" i="2"/>
  <c r="G418" i="1" s="1"/>
  <c r="H418" i="1" s="1"/>
  <c r="I418" i="1" s="1"/>
  <c r="I10" i="2"/>
  <c r="G419" i="1" s="1"/>
  <c r="H419" i="1" s="1"/>
  <c r="I419" i="1" s="1"/>
  <c r="I11" i="2"/>
  <c r="G420" i="1" s="1"/>
  <c r="H420" i="1" s="1"/>
  <c r="I420" i="1" s="1"/>
  <c r="I12" i="2"/>
  <c r="G421" i="1" s="1"/>
  <c r="H421" i="1" s="1"/>
  <c r="I421" i="1" s="1"/>
  <c r="I13" i="2"/>
  <c r="I14" i="2"/>
  <c r="I15" i="2"/>
  <c r="I16" i="2"/>
  <c r="I17" i="2"/>
  <c r="G400" i="1" s="1"/>
  <c r="H400" i="1" s="1"/>
  <c r="I400" i="1" s="1"/>
  <c r="I18" i="2"/>
  <c r="I19" i="2"/>
  <c r="I20" i="2"/>
  <c r="I21" i="2"/>
  <c r="G422" i="1" s="1"/>
  <c r="H422" i="1" s="1"/>
  <c r="I422" i="1" s="1"/>
  <c r="I22" i="2"/>
  <c r="G392" i="1" s="1"/>
  <c r="H392" i="1" s="1"/>
  <c r="I392" i="1" s="1"/>
  <c r="I23" i="2"/>
  <c r="G472" i="1" s="1"/>
  <c r="H472" i="1" s="1"/>
  <c r="I472" i="1" s="1"/>
  <c r="I24" i="2"/>
  <c r="G473" i="1" s="1"/>
  <c r="H473" i="1" s="1"/>
  <c r="I473" i="1" s="1"/>
  <c r="I25" i="2"/>
  <c r="G378" i="1" s="1"/>
  <c r="H378" i="1" s="1"/>
  <c r="I378" i="1" s="1"/>
  <c r="I26" i="2"/>
  <c r="G379" i="1" s="1"/>
  <c r="H379" i="1" s="1"/>
  <c r="I379" i="1" s="1"/>
  <c r="I27" i="2"/>
  <c r="G62" i="1" s="1"/>
  <c r="H62" i="1" s="1"/>
  <c r="I62" i="1" s="1"/>
  <c r="I29" i="2"/>
  <c r="G377" i="1" s="1"/>
  <c r="H377" i="1" s="1"/>
  <c r="I377" i="1" s="1"/>
  <c r="I30" i="2"/>
  <c r="G424" i="1" s="1"/>
  <c r="H424" i="1" s="1"/>
  <c r="I424" i="1" s="1"/>
  <c r="I31" i="2"/>
  <c r="I32" i="2"/>
  <c r="I33" i="2"/>
  <c r="I34" i="2"/>
  <c r="I35" i="2"/>
  <c r="G402" i="1" s="1"/>
  <c r="H402" i="1" s="1"/>
  <c r="I402" i="1" s="1"/>
  <c r="I36" i="2"/>
  <c r="I37" i="2"/>
  <c r="G423" i="1" s="1"/>
  <c r="H423" i="1" s="1"/>
  <c r="I423" i="1" s="1"/>
  <c r="I38" i="2"/>
  <c r="I39" i="2"/>
  <c r="I40" i="2"/>
  <c r="I41" i="2"/>
  <c r="I42" i="2"/>
  <c r="I43" i="2"/>
  <c r="G391" i="1" s="1"/>
  <c r="H391" i="1" s="1"/>
  <c r="I391" i="1" s="1"/>
  <c r="I44" i="2"/>
  <c r="I45" i="2"/>
  <c r="I46" i="2"/>
  <c r="I47" i="2"/>
  <c r="I3" i="2"/>
  <c r="G398" i="1" s="1"/>
  <c r="H398" i="1" s="1"/>
  <c r="I398" i="1" s="1"/>
  <c r="I476" i="1"/>
  <c r="I475" i="1"/>
  <c r="I474" i="1"/>
  <c r="I468" i="1"/>
  <c r="I467" i="1"/>
  <c r="I465" i="1"/>
  <c r="I443" i="1"/>
  <c r="I427" i="1"/>
  <c r="I415" i="1"/>
  <c r="I382" i="1"/>
  <c r="I312" i="1"/>
  <c r="I294" i="1"/>
  <c r="D12" i="6" l="1"/>
  <c r="H7" i="4"/>
  <c r="I381" i="1"/>
  <c r="I325" i="1"/>
  <c r="I11" i="1"/>
  <c r="I54" i="1"/>
  <c r="I296" i="1"/>
  <c r="I416" i="1"/>
  <c r="I425" i="1"/>
  <c r="I337" i="1"/>
  <c r="I33" i="1"/>
  <c r="I18" i="1"/>
  <c r="I310" i="1"/>
  <c r="I403" i="1"/>
  <c r="I466" i="1"/>
  <c r="D21" i="6" l="1"/>
  <c r="H10" i="4"/>
  <c r="D39" i="6"/>
  <c r="H16" i="4"/>
  <c r="D48" i="6"/>
  <c r="H19" i="4"/>
  <c r="D24" i="6"/>
  <c r="H11" i="4"/>
  <c r="D45" i="6"/>
  <c r="H18" i="4"/>
  <c r="D36" i="6"/>
  <c r="H15" i="4"/>
  <c r="D51" i="6"/>
  <c r="H20" i="4"/>
  <c r="D27" i="6"/>
  <c r="H12" i="4"/>
  <c r="D30" i="6"/>
  <c r="H13" i="4"/>
  <c r="D42" i="6"/>
  <c r="H17" i="4"/>
  <c r="D15" i="6"/>
  <c r="H8" i="4"/>
  <c r="D18" i="6"/>
  <c r="H9" i="4"/>
  <c r="D33" i="6"/>
  <c r="H14" i="4"/>
  <c r="I478" i="1"/>
  <c r="D58" i="6" l="1"/>
  <c r="E45" i="6" s="1"/>
  <c r="H22" i="4"/>
  <c r="G16" i="4" s="1"/>
  <c r="M33" i="6"/>
  <c r="L33" i="6"/>
  <c r="K33" i="6"/>
  <c r="H33" i="6"/>
  <c r="J33" i="6"/>
  <c r="I33" i="6"/>
  <c r="G33" i="6"/>
  <c r="N33" i="6"/>
  <c r="M27" i="6"/>
  <c r="J27" i="6"/>
  <c r="L27" i="6"/>
  <c r="K27" i="6"/>
  <c r="H27" i="6"/>
  <c r="I27" i="6"/>
  <c r="G27" i="6"/>
  <c r="N27" i="6"/>
  <c r="N24" i="6"/>
  <c r="L24" i="6"/>
  <c r="G24" i="6"/>
  <c r="H24" i="6"/>
  <c r="M24" i="6"/>
  <c r="K24" i="6"/>
  <c r="J24" i="6"/>
  <c r="I24" i="6"/>
  <c r="M51" i="6"/>
  <c r="K51" i="6"/>
  <c r="J51" i="6"/>
  <c r="N51" i="6"/>
  <c r="L51" i="6"/>
  <c r="I51" i="6"/>
  <c r="H51" i="6"/>
  <c r="G51" i="6"/>
  <c r="G48" i="6"/>
  <c r="M48" i="6"/>
  <c r="N48" i="6"/>
  <c r="L48" i="6"/>
  <c r="K48" i="6"/>
  <c r="J48" i="6"/>
  <c r="I48" i="6"/>
  <c r="H48" i="6"/>
  <c r="M36" i="6"/>
  <c r="K36" i="6"/>
  <c r="N36" i="6"/>
  <c r="L36" i="6"/>
  <c r="J36" i="6"/>
  <c r="I36" i="6"/>
  <c r="H36" i="6"/>
  <c r="G36" i="6"/>
  <c r="M39" i="6"/>
  <c r="J39" i="6"/>
  <c r="L39" i="6"/>
  <c r="K39" i="6"/>
  <c r="I39" i="6"/>
  <c r="H39" i="6"/>
  <c r="G39" i="6"/>
  <c r="N39" i="6"/>
  <c r="N15" i="6"/>
  <c r="F15" i="6"/>
  <c r="G45" i="6"/>
  <c r="L45" i="6"/>
  <c r="I45" i="6"/>
  <c r="N45" i="6"/>
  <c r="M45" i="6"/>
  <c r="H45" i="6"/>
  <c r="K45" i="6"/>
  <c r="J45" i="6"/>
  <c r="G21" i="6"/>
  <c r="M21" i="6"/>
  <c r="H21" i="6"/>
  <c r="N21" i="6"/>
  <c r="L21" i="6"/>
  <c r="I21" i="6"/>
  <c r="K21" i="6"/>
  <c r="J21" i="6"/>
  <c r="M42" i="6"/>
  <c r="J42" i="6"/>
  <c r="G42" i="6"/>
  <c r="N42" i="6"/>
  <c r="L42" i="6"/>
  <c r="K42" i="6"/>
  <c r="I42" i="6"/>
  <c r="H42" i="6"/>
  <c r="H30" i="6"/>
  <c r="L30" i="6"/>
  <c r="K30" i="6"/>
  <c r="M30" i="6"/>
  <c r="J30" i="6"/>
  <c r="I30" i="6"/>
  <c r="G30" i="6"/>
  <c r="N30" i="6"/>
  <c r="M18" i="6"/>
  <c r="L18" i="6"/>
  <c r="H18" i="6"/>
  <c r="K18" i="6"/>
  <c r="G18" i="6"/>
  <c r="N18" i="6"/>
  <c r="J18" i="6"/>
  <c r="I18" i="6"/>
  <c r="G12" i="4" l="1"/>
  <c r="E21" i="6"/>
  <c r="G9" i="4"/>
  <c r="G10" i="4"/>
  <c r="G14" i="4"/>
  <c r="G17" i="4"/>
  <c r="E51" i="6"/>
  <c r="E15" i="6"/>
  <c r="E24" i="6"/>
  <c r="E48" i="6"/>
  <c r="E18" i="6"/>
  <c r="E27" i="6"/>
  <c r="E30" i="6"/>
  <c r="E39" i="6"/>
  <c r="E33" i="6"/>
  <c r="E42" i="6"/>
  <c r="E36" i="6"/>
  <c r="E12" i="6"/>
  <c r="G11" i="4"/>
  <c r="G15" i="4"/>
  <c r="G8" i="4"/>
  <c r="G7" i="4"/>
  <c r="G18" i="4"/>
  <c r="G13" i="4"/>
  <c r="G19" i="4"/>
  <c r="G20" i="4"/>
  <c r="M13" i="6"/>
  <c r="M12" i="6" s="1"/>
  <c r="M60" i="6" s="1"/>
  <c r="M59" i="6" s="1"/>
  <c r="I13" i="6"/>
  <c r="I12" i="6" s="1"/>
  <c r="I60" i="6" s="1"/>
  <c r="I59" i="6" s="1"/>
  <c r="P33" i="6"/>
  <c r="L13" i="6"/>
  <c r="L12" i="6" s="1"/>
  <c r="L60" i="6" s="1"/>
  <c r="L59" i="6" s="1"/>
  <c r="K13" i="6"/>
  <c r="K12" i="6" s="1"/>
  <c r="K60" i="6" s="1"/>
  <c r="K59" i="6" s="1"/>
  <c r="P18" i="6"/>
  <c r="G13" i="6"/>
  <c r="P39" i="6"/>
  <c r="P36" i="6"/>
  <c r="H13" i="6"/>
  <c r="H12" i="6" s="1"/>
  <c r="H60" i="6" s="1"/>
  <c r="H59" i="6" s="1"/>
  <c r="F60" i="6"/>
  <c r="P15" i="6"/>
  <c r="P27" i="6"/>
  <c r="P42" i="6"/>
  <c r="P48" i="6"/>
  <c r="P51" i="6"/>
  <c r="P24" i="6"/>
  <c r="J13" i="6"/>
  <c r="J12" i="6" s="1"/>
  <c r="J60" i="6" s="1"/>
  <c r="J59" i="6" s="1"/>
  <c r="N13" i="6"/>
  <c r="N12" i="6" s="1"/>
  <c r="N60" i="6" s="1"/>
  <c r="N59" i="6" s="1"/>
  <c r="P30" i="6"/>
  <c r="P21" i="6"/>
  <c r="P45" i="6"/>
  <c r="E58" i="6" l="1"/>
  <c r="F59" i="6"/>
  <c r="F61" i="6" s="1"/>
  <c r="F62" i="6"/>
  <c r="G12" i="6"/>
  <c r="O13" i="6"/>
  <c r="G60" i="6" l="1"/>
  <c r="G62" i="6" s="1"/>
  <c r="H62" i="6" s="1"/>
  <c r="I62" i="6" s="1"/>
  <c r="J62" i="6" s="1"/>
  <c r="K62" i="6" s="1"/>
  <c r="L62" i="6" s="1"/>
  <c r="M62" i="6" s="1"/>
  <c r="N62" i="6" s="1"/>
  <c r="P12" i="6"/>
  <c r="G59" i="6" l="1"/>
  <c r="G61" i="6" s="1"/>
  <c r="H61" i="6" s="1"/>
  <c r="I61" i="6" s="1"/>
  <c r="J61" i="6" s="1"/>
  <c r="K61" i="6" s="1"/>
  <c r="L61" i="6" s="1"/>
  <c r="M61" i="6" s="1"/>
  <c r="N61" i="6" s="1"/>
  <c r="P59" i="6"/>
  <c r="Q59" i="6" s="1"/>
</calcChain>
</file>

<file path=xl/sharedStrings.xml><?xml version="1.0" encoding="utf-8"?>
<sst xmlns="http://schemas.openxmlformats.org/spreadsheetml/2006/main" count="30742" uniqueCount="3058">
  <si>
    <t>Obra</t>
  </si>
  <si>
    <t>Bancos</t>
  </si>
  <si>
    <t>B.D.I.</t>
  </si>
  <si>
    <t>Encargos Sociais</t>
  </si>
  <si>
    <t>ESCOLA MUNICIPAL CENTRO DE PROMOÇÃO EDUCACIONAL - APIACÁS - REV FEV-2024</t>
  </si>
  <si>
    <t xml:space="preserve">SINAPI - 12/2023 - Mato Grosso
</t>
  </si>
  <si>
    <t>23,54%</t>
  </si>
  <si>
    <t>Orçamento Sintético</t>
  </si>
  <si>
    <t>Item</t>
  </si>
  <si>
    <t>Código</t>
  </si>
  <si>
    <t>Banco</t>
  </si>
  <si>
    <t>Descrição</t>
  </si>
  <si>
    <t>Und</t>
  </si>
  <si>
    <t>Quant.</t>
  </si>
  <si>
    <t>Valor Unit</t>
  </si>
  <si>
    <t>Valor Unit com BDI</t>
  </si>
  <si>
    <t>Total</t>
  </si>
  <si>
    <t>ADMINISTRAÇÃO LOCAL</t>
  </si>
  <si>
    <t xml:space="preserve"> 1.1 </t>
  </si>
  <si>
    <t xml:space="preserve"> COMP_01 </t>
  </si>
  <si>
    <t>Próprio</t>
  </si>
  <si>
    <t>ADMINISTRAÇÃO DE OBRAS</t>
  </si>
  <si>
    <t>mês</t>
  </si>
  <si>
    <t>SERVIÇOS PRELIMINARES</t>
  </si>
  <si>
    <t xml:space="preserve"> 2.01 </t>
  </si>
  <si>
    <t>SINAPI</t>
  </si>
  <si>
    <t>PLACA DE OBRA EM CHAPA DE ACO GALVANIZADO</t>
  </si>
  <si>
    <t>m²</t>
  </si>
  <si>
    <t xml:space="preserve"> 2.02 </t>
  </si>
  <si>
    <t xml:space="preserve"> 99059 </t>
  </si>
  <si>
    <t>LOCACAO CONVENCIONAL DE OBRA, UTILIZANDO GABARITO DE TÁBUAS CORRIDAS PONTALETADAS A CADA 2,00M -  2 UTILIZAÇÕES. AF_10/2018</t>
  </si>
  <si>
    <t>M</t>
  </si>
  <si>
    <t xml:space="preserve"> 2.03 </t>
  </si>
  <si>
    <t xml:space="preserve"> 98458 </t>
  </si>
  <si>
    <t>TAPUME COM COMPENSADO DE MADEIRA. AF_05/2018</t>
  </si>
  <si>
    <t xml:space="preserve"> 2.04 </t>
  </si>
  <si>
    <t xml:space="preserve"> 98525 </t>
  </si>
  <si>
    <t>LIMPEZA MECANIZADA DE CAMADA VEGETAL, VEGETAÇÃO E PEQUENAS ÁRVORES (DIÂMETRO DE TRONCO MENOR QUE 0,20 M), COM TRATOR DE ESTEIRAS.AF_05/2018</t>
  </si>
  <si>
    <t xml:space="preserve"> 2.05 </t>
  </si>
  <si>
    <t xml:space="preserve"> 93207 </t>
  </si>
  <si>
    <t>EXECUÇÃO DE ESCRITÓRIO EM CANTEIRO DE OBRA EM CHAPA DE MADEIRA COMPENSADA, NÃO INCLUSO MOBILIÁRIO E EQUIPAMENTOS. AF_02/2016</t>
  </si>
  <si>
    <t xml:space="preserve"> 2.6 </t>
  </si>
  <si>
    <t xml:space="preserve"> COMP_02 </t>
  </si>
  <si>
    <t>MOBILIZAÇÃO E DESMOBILIZAÇÃO</t>
  </si>
  <si>
    <t>CHP</t>
  </si>
  <si>
    <t>ESTRUTURAS</t>
  </si>
  <si>
    <t xml:space="preserve"> 3.01 </t>
  </si>
  <si>
    <t xml:space="preserve"> 93358 </t>
  </si>
  <si>
    <t>ESCAVAÇÃO MANUAL DE VALA COM PROFUNDIDADE MENOR OU IGUAL A 1,30 M. AF_02/2021</t>
  </si>
  <si>
    <t>m³</t>
  </si>
  <si>
    <t xml:space="preserve"> 3.02 </t>
  </si>
  <si>
    <t xml:space="preserve"> 101616 </t>
  </si>
  <si>
    <t>PREPARO DE FUNDO DE VALA COM LARGURA MENOR QUE 1,5 M (ACERTO DO SOLO NATURAL). AF_08/2020</t>
  </si>
  <si>
    <t xml:space="preserve"> 3.03 </t>
  </si>
  <si>
    <t xml:space="preserve"> 93382 </t>
  </si>
  <si>
    <t>REATERRO MANUAL DE VALAS COM COMPACTAÇÃO MECANIZADA. AF_04/2016</t>
  </si>
  <si>
    <t xml:space="preserve"> 3.04 </t>
  </si>
  <si>
    <t xml:space="preserve"> 92419 </t>
  </si>
  <si>
    <t>MONTAGEM E DESMONTAGEM DE FÔRMA DE PILARES RETANGULARES E ESTRUTURAS SIMILARES, PÉ-DIREITO SIMPLES, EM CHAPA DE MADEIRA COMPENSADA RESINADA, 4 UTILIZAÇÕES. AF_09/2020</t>
  </si>
  <si>
    <t xml:space="preserve"> 3.05 </t>
  </si>
  <si>
    <t xml:space="preserve"> 92917 </t>
  </si>
  <si>
    <t>ARMAÇÃO DE ESTRUTURAS DIVERSAS DE CONCRETO ARMADO, EXCETO VIGAS, PILARES, LAJES E FUNDAÇÕES, UTILIZANDO AÇO CA-50 DE 8,0 MM - MONTAGEM. AF_06/2022</t>
  </si>
  <si>
    <t>KG</t>
  </si>
  <si>
    <t xml:space="preserve"> 3.06 </t>
  </si>
  <si>
    <t xml:space="preserve"> 92919 </t>
  </si>
  <si>
    <t>ARMAÇÃO DE ESTRUTURAS DIVERSAS DE CONCRETO ARMADO, EXCETO VIGAS, PILARES, LAJES E FUNDAÇÕES, UTILIZANDO AÇO CA-50 DE 10,0 MM - MONTAGEM. AF_06/2022</t>
  </si>
  <si>
    <t xml:space="preserve"> 3.07 </t>
  </si>
  <si>
    <t xml:space="preserve"> 92921 </t>
  </si>
  <si>
    <t>ARMAÇÃO DE ESTRUTURAS DIVERSAS DE CONCRETO ARMADO, EXCETO VIGAS, PILARES, LAJES E FUNDAÇÕES, UTILIZANDO AÇO CA-50 DE 12,5 MM - MONTAGEM. AF_06/2022</t>
  </si>
  <si>
    <t xml:space="preserve"> 3.08 </t>
  </si>
  <si>
    <t xml:space="preserve"> 92915 </t>
  </si>
  <si>
    <t>ARMAÇÃO DE ESTRUTURAS DIVERSAS DE CONCRETO ARMADO, EXCETO VIGAS, PILARES, LAJES E FUNDAÇÕES, UTILIZANDO AÇO CA-60 DE 5,0 MM - MONTAGEM. AF_06/2022</t>
  </si>
  <si>
    <t xml:space="preserve"> 3.09 </t>
  </si>
  <si>
    <t xml:space="preserve"> 94971 </t>
  </si>
  <si>
    <t>CONCRETO FCK = 25MPA, TRAÇO 1:2,3:2,7 (EM MASSA SECA DE CIMENTO/ AREIA MÉDIA/ BRITA 1) - PREPARO MECÂNICO COM BETONEIRA 600 L. AF_05/2021</t>
  </si>
  <si>
    <t xml:space="preserve"> 3.10 </t>
  </si>
  <si>
    <t xml:space="preserve"> 101964 </t>
  </si>
  <si>
    <t>LAJE PRÉ-MOLDADA UNIDIRECIONAL, BIAPOIADA, PARA FORRO, ENCHIMENTO EM CERÂMICA, VIGOTA CONVENCIONAL, ALTURA TOTAL DA LAJE (ENCHIMENTO+CAPA) = (8+3). AF_11/2020</t>
  </si>
  <si>
    <t xml:space="preserve"> 3.11 </t>
  </si>
  <si>
    <t xml:space="preserve"> 101792 </t>
  </si>
  <si>
    <t>ESCORAMENTO DE FÔRMAS DE LAJE EM MADEIRA NÃO APARELHADA, PÉ-DIREITO SIMPLES, INCLUSO TRAVAMENTO, 4 UTILIZAÇÕES. AF_09/2020</t>
  </si>
  <si>
    <t xml:space="preserve"> 3.12 </t>
  </si>
  <si>
    <t xml:space="preserve"> 95241 </t>
  </si>
  <si>
    <t>LASTRO DE CONCRETO MAGRO, APLICADO EM PISOS, LAJES SOBRE SOLO OU RADIERS, ESPESSURA DE 5 CM. AF_07/2016</t>
  </si>
  <si>
    <t xml:space="preserve"> 3.13 </t>
  </si>
  <si>
    <t xml:space="preserve"> 103670 </t>
  </si>
  <si>
    <t>LANÇAMENTO COM USO DE BALDES, ADENSAMENTO E ACABAMENTO DE CONCRETO EM ESTRUTURAS. AF_02/2022</t>
  </si>
  <si>
    <t xml:space="preserve"> 3.14 </t>
  </si>
  <si>
    <t xml:space="preserve"> COMP_03 </t>
  </si>
  <si>
    <t>CASTELO D'AGUA H=10,00 METROS</t>
  </si>
  <si>
    <t>UNID</t>
  </si>
  <si>
    <t>DIVISORIAS_REVESTIMENTO_ACABAMENTO</t>
  </si>
  <si>
    <t xml:space="preserve"> 4.01 </t>
  </si>
  <si>
    <t xml:space="preserve"> 103326 </t>
  </si>
  <si>
    <t>ALVENARIA DE VEDAÇÃO DE BLOCOS CERÂMICOS FURADOS NA HORIZONTAL DE 11,5X19X19 CM (ESPESSURA 11,5 CM) E ARGAMASSA DE ASSENTAMENTO COM PREPARO EM BETONEIRA. AF_12/2021</t>
  </si>
  <si>
    <t xml:space="preserve"> 4.02 </t>
  </si>
  <si>
    <t xml:space="preserve"> 103324 </t>
  </si>
  <si>
    <t>ALVENARIA DE VEDAÇÃO DE BLOCOS CERÂMICOS FURADOS NA VERTICAL DE 14X19X39 CM (ESPESSURA 14 CM) E ARGAMASSA DE ASSENTAMENTO COM PREPARO EM BETONEIRA. AF_12/2021</t>
  </si>
  <si>
    <t xml:space="preserve"> 4.03 </t>
  </si>
  <si>
    <t xml:space="preserve"> 87879 </t>
  </si>
  <si>
    <t>CHAPISCO APLICADO EM ALVENARIAS E ESTRUTURAS DE CONCRETO INTERNAS, COM COLHER DE PEDREIRO.  ARGAMASSA TRAÇO 1:3 COM PREPARO EM BETONEIRA 400L. AF_10/2022</t>
  </si>
  <si>
    <t xml:space="preserve"> 4.04 </t>
  </si>
  <si>
    <t xml:space="preserve"> 87527 </t>
  </si>
  <si>
    <t>EMBOÇO, PARA RECEBIMENTO DE CERÂMICA, EM ARGAMASSA TRAÇO 1:2:8, PREPARO MECÂNICO COM BETONEIRA 400L, APLICADO MANUALMENTE EM FACES INTERNAS DE PAREDES, PARA AMBIENTE COM ÁREA MENOR QUE 5M2, ESPESSURA DE 20MM, COM EXECUÇÃO DE TALISCAS. AF_06/2014</t>
  </si>
  <si>
    <t xml:space="preserve"> 4.05 </t>
  </si>
  <si>
    <t xml:space="preserve"> 87529 </t>
  </si>
  <si>
    <t>MASSA ÚNICA, PARA RECEBIMENTO DE PINTURA, EM ARGAMASSA TRAÇO 1:2:8, PREPARO MECÂNICO COM BETONEIRA 400L, APLICADA MANUALMENTE EM FACES INTERNAS DE PAREDES, ESPESSURA DE 20MM, COM EXECUÇÃO DE TALISCAS. AF_06/2014</t>
  </si>
  <si>
    <t xml:space="preserve"> 4.06 </t>
  </si>
  <si>
    <t xml:space="preserve"> 87273 </t>
  </si>
  <si>
    <t>REVESTIMENTO CERÂMICO PARA PAREDES INTERNAS COM PLACAS TIPO ESMALTADA EXTRA  DE DIMENSÕES 33X45 CM APLICADAS NA ALTURA INTEIRA DAS PAREDES. AF_02/2023_PE</t>
  </si>
  <si>
    <t xml:space="preserve"> 4.07 </t>
  </si>
  <si>
    <t xml:space="preserve"> 88488 </t>
  </si>
  <si>
    <t>APLICAÇÃO MANUAL DE PINTURA COM TINTA LÁTEX ACRÍLICA EM TETO, DUAS DEMÃOS. AF_06/2014</t>
  </si>
  <si>
    <t xml:space="preserve"> 4.08 </t>
  </si>
  <si>
    <t xml:space="preserve"> 88496 </t>
  </si>
  <si>
    <t>APLICAÇÃO E LIXAMENTO DE MASSA LÁTEX EM TETO, DUAS DEMÃOS. AF_06/2014</t>
  </si>
  <si>
    <t xml:space="preserve"> 4.09 </t>
  </si>
  <si>
    <t xml:space="preserve"> 88497 </t>
  </si>
  <si>
    <t>APLICAÇÃO E LIXAMENTO DE MASSA LÁTEX EM PAREDES, DUAS DEMÃOS. AF_06/2014</t>
  </si>
  <si>
    <t xml:space="preserve"> 4.10 </t>
  </si>
  <si>
    <t xml:space="preserve"> 98557 </t>
  </si>
  <si>
    <t>IMPERMEABILIZAÇÃO DE SUPERFÍCIE COM EMULSÃO ASFÁLTICA, 2 DEMÃOS AF_06/2018</t>
  </si>
  <si>
    <t xml:space="preserve"> 4.11 </t>
  </si>
  <si>
    <t xml:space="preserve"> 4.12 </t>
  </si>
  <si>
    <t xml:space="preserve"> 88489 </t>
  </si>
  <si>
    <t>APLICAÇÃO MANUAL DE PINTURA COM TINTA LÁTEX ACRÍLICA EM PAREDES, DUAS DEMÃOS. AF_06/2014</t>
  </si>
  <si>
    <t xml:space="preserve"> 4.13 </t>
  </si>
  <si>
    <t xml:space="preserve"> 88485 </t>
  </si>
  <si>
    <t>APLICAÇÃO DE FUNDO SELADOR ACRÍLICO EM PAREDES, UMA DEMÃO. AF_06/2014</t>
  </si>
  <si>
    <t xml:space="preserve"> 4.14 </t>
  </si>
  <si>
    <t xml:space="preserve"> 95305 </t>
  </si>
  <si>
    <t>TEXTURA ACRÍLICA, APLICAÇÃO MANUAL EM PAREDE, UMA DEMÃO. AF_09/2016</t>
  </si>
  <si>
    <t xml:space="preserve"> 4.15 </t>
  </si>
  <si>
    <t>PINTURA LÁTEX ACRÍLICA PREMIUM, APLICAÇÃO MANUAL EM PAREDES, DUAS DEMÃOS. AF_04/2023</t>
  </si>
  <si>
    <t xml:space="preserve"> 4.16 </t>
  </si>
  <si>
    <t xml:space="preserve"> 102253 </t>
  </si>
  <si>
    <t>DIVISORIA SANITÁRIA, TIPO CABINE, EM GRANITO CINZA POLIDO, ESP = 3CM, ASSENTADO COM ARGAMASSA COLANTE AC III-E, EXCLUSIVE FERRAGENS. AF_01/2021</t>
  </si>
  <si>
    <t xml:space="preserve"> 4.17 </t>
  </si>
  <si>
    <t xml:space="preserve"> 96359 </t>
  </si>
  <si>
    <t>PAREDE COM PLACAS DE GESSO ACARTONADO (DRYWALL), PARA USO INTERNO, COM DUAS FACES SIMPLES E ESTRUTURA METÁLICA COM GUIAS SIMPLES, COM VÃOS AF_06/2017_PS</t>
  </si>
  <si>
    <t xml:space="preserve"> 4.18 </t>
  </si>
  <si>
    <t xml:space="preserve"> 103338 </t>
  </si>
  <si>
    <t>ALVENARIA DE VEDAÇÃO DE BLOCOS  VAZADOS DE CONCRETO APARENTE DE 14X19X39 CM (ESPESSURA 14 CM) E ARGAMASSA DE ASSENTAMENTO COM PREPARO EM BETONEIRA. AF_12/2021</t>
  </si>
  <si>
    <t xml:space="preserve"> 4.19 </t>
  </si>
  <si>
    <t xml:space="preserve"> 88432 </t>
  </si>
  <si>
    <t>APLICAÇÃO MANUAL DE PINTURA COM TINTA TEXTURIZADA ACRÍLICA EM MOLDURAS DE EPS, PRÉ-FABRICADOS, OU OUTROS. AF_06/2014</t>
  </si>
  <si>
    <t xml:space="preserve"> 4.20 </t>
  </si>
  <si>
    <t xml:space="preserve"> 101161 </t>
  </si>
  <si>
    <t>ALVENARIA DE VEDAÇÃO COM ELEMENTO VAZADO DE CONCRETO (COBOGÓ) DE 7X50X50CM E ARGAMASSA DE ASSENTAMENTO COM PREPARO EM BETONEIRA. AF_05/2020</t>
  </si>
  <si>
    <t>INSTALAÇÕES_LOUÇAS E METAIS</t>
  </si>
  <si>
    <t xml:space="preserve"> 5.001 </t>
  </si>
  <si>
    <t xml:space="preserve"> 91867 </t>
  </si>
  <si>
    <t>ELETRODUTO RÍGIDO ROSCÁVEL, PVC, DN 25 MM (3/4"), PARA CIRCUITOS TERMINAIS, INSTALADO EM LAJE - FORNECIMENTO E INSTALAÇÃO. AF_03/2023</t>
  </si>
  <si>
    <t xml:space="preserve"> 5.01 </t>
  </si>
  <si>
    <t xml:space="preserve"> 91955 </t>
  </si>
  <si>
    <t>INTERRUPTOR PARALELO (1 MÓDULO), 10A/250V, INCLUINDO SUPORTE E PLACA - FORNECIMENTO E INSTALAÇÃO. AF_03/2023</t>
  </si>
  <si>
    <t>UN</t>
  </si>
  <si>
    <t xml:space="preserve"> 5.002 </t>
  </si>
  <si>
    <t xml:space="preserve"> 91864 </t>
  </si>
  <si>
    <t>ELETRODUTO RÍGIDO ROSCÁVEL, PVC, DN 32 MM (1"), PARA CIRCUITOS TERMINAIS, INSTALADO EM FORRO - FORNECIMENTO E INSTALAÇÃO. AF_03/2023</t>
  </si>
  <si>
    <t xml:space="preserve"> 5.003 </t>
  </si>
  <si>
    <t xml:space="preserve"> 93009 </t>
  </si>
  <si>
    <t>ELETRODUTO RÍGIDO ROSCÁVEL, PVC, DN 60 MM (2"), PARA REDE ENTERRADA DE DISTRIBUIÇÃO DE ENERGIA ELÉTRICA - FORNECIMENTO E INSTALAÇÃO. AF_12/2021</t>
  </si>
  <si>
    <t xml:space="preserve"> 5.004 </t>
  </si>
  <si>
    <t xml:space="preserve"> 91854 </t>
  </si>
  <si>
    <t>ELETRODUTO FLEXÍVEL CORRUGADO, PVC, DN 25 MM (3/4"), PARA CIRCUITOS TERMINAIS, INSTALADO EM PAREDE - FORNECIMENTO E INSTALAÇÃO. AF_03/2023</t>
  </si>
  <si>
    <t xml:space="preserve"> 5.005 </t>
  </si>
  <si>
    <t xml:space="preserve"> 93012 </t>
  </si>
  <si>
    <t>ELETRODUTO RÍGIDO ROSCÁVEL, PVC, DN 110 MM (4"), PARA REDE ENTERRADA DE DISTRIBUIÇÃO DE ENERGIA ELÉTRICA - FORNECIMENTO E INSTALAÇÃO. AF_12/2021</t>
  </si>
  <si>
    <t>ELETROCALHA LISA TIPO ""U"" 50x50mm CHAPA 20</t>
  </si>
  <si>
    <t xml:space="preserve"> 5.008 </t>
  </si>
  <si>
    <t xml:space="preserve"> 96562 </t>
  </si>
  <si>
    <t>SUPORTE PARA ELETROCALHA LISA OU PERFURADA EM AÇO GALVANIZADO, LARGURA 200 OU 400 MM E ALTURA 50 MM, ESPAÇADO A CADA 1,5 M, EM PERFILADO DE SEÇÃO 38X76 MM, POR METRO DE ELETRECOLHA FIXADA. AF_07/2017</t>
  </si>
  <si>
    <t xml:space="preserve"> 5.009 </t>
  </si>
  <si>
    <t xml:space="preserve"> 91966 </t>
  </si>
  <si>
    <t>INTERRUPTOR SIMPLES (3 MÓDULOS), 10A/250V, SEM SUPORTE E SEM PLACA - FORNECIMENTO E INSTALAÇÃO. AF_03/2023</t>
  </si>
  <si>
    <t xml:space="preserve"> 5.010 </t>
  </si>
  <si>
    <t xml:space="preserve"> 91953 </t>
  </si>
  <si>
    <t>INTERRUPTOR SIMPLES (1 MÓDULO), 10A/250V, INCLUINDO SUPORTE E PLACA - FORNECIMENTO E INSTALAÇÃO. AF_03/2023</t>
  </si>
  <si>
    <t xml:space="preserve"> 5.011 </t>
  </si>
  <si>
    <t xml:space="preserve"> 91959 </t>
  </si>
  <si>
    <t>INTERRUPTOR SIMPLES (2 MÓDULOS), 10A/250V, INCLUINDO SUPORTE E PLACA - FORNECIMENTO E INSTALAÇÃO. AF_03/2023</t>
  </si>
  <si>
    <t xml:space="preserve"> 5.012 </t>
  </si>
  <si>
    <t xml:space="preserve"> 91969 </t>
  </si>
  <si>
    <t>INTERRUPTOR PARALELO (3 MÓDULOS), 10A/250V, INCLUINDO SUPORTE E PLACA - FORNECIMENTO E INSTALAÇÃO. AF_03/2023</t>
  </si>
  <si>
    <t xml:space="preserve"> 5.013 </t>
  </si>
  <si>
    <t xml:space="preserve"> 91961 </t>
  </si>
  <si>
    <t>INTERRUPTOR PARALELO (2 MÓDULOS), 10A/250V, INCLUINDO SUPORTE E PLACA - FORNECIMENTO E INSTALAÇÃO. AF_03/2023</t>
  </si>
  <si>
    <t xml:space="preserve"> 5.014 </t>
  </si>
  <si>
    <t xml:space="preserve"> 91963 </t>
  </si>
  <si>
    <t>INTERRUPTOR SIMPLES (1 MÓDULO) COM INTERRUPTOR PARALELO (2 MÓDULOS), 10A/250V, INCLUINDO SUPORTE E PLACA - FORNECIMENTO E INSTALAÇÃO. AF_03/2023</t>
  </si>
  <si>
    <t xml:space="preserve"> 5.015 </t>
  </si>
  <si>
    <t xml:space="preserve"> 97595 </t>
  </si>
  <si>
    <t>SENSOR DE PRESENÇA COM FOTOCÉLULA, FIXAÇÃO EM PAREDE - FORNECIMENTO E INSTALAÇÃO. AF_02/2020</t>
  </si>
  <si>
    <t xml:space="preserve"> 5.016 </t>
  </si>
  <si>
    <t xml:space="preserve"> 103782 </t>
  </si>
  <si>
    <t>LUMINÁRIA TIPO PLAFON CIRCULAR, DE SOBREPOR, COM LED DE 12/13 W - FORNECIMENTO E INSTALAÇÃO. AF_03/2022</t>
  </si>
  <si>
    <t xml:space="preserve"> 5.017 </t>
  </si>
  <si>
    <t xml:space="preserve"> 97590 </t>
  </si>
  <si>
    <t>LUMINÁRIA TIPO PLAFON REDONDO COM VIDRO FOSCO, DE SOBREPOR, COM 1 LÂMPADA FLUORESCENTE DE 15 W, SEM REATOR - FORNECIMENTO E INSTALAÇÃO. AF_02/2020</t>
  </si>
  <si>
    <t>REFLETOR 100W LED LINEAR BLINDADO A PROVA D'AGUA</t>
  </si>
  <si>
    <t xml:space="preserve"> 5.019 </t>
  </si>
  <si>
    <t xml:space="preserve"> 100903 </t>
  </si>
  <si>
    <t>LÂMPADA TUBULAR LED DE 18/20 W, BASE G13 - FORNECIMENTO E INSTALAÇÃO. AF_02/2020_PS</t>
  </si>
  <si>
    <t xml:space="preserve"> 5.020 </t>
  </si>
  <si>
    <t xml:space="preserve"> 97585 </t>
  </si>
  <si>
    <t>LUMINÁRIA TIPO CALHA, DE SOBREPOR, COM 2 LÂMPADAS TUBULARES FLUORESCENTES DE 18 W, COM REATOR DE PARTIDA RÁPIDA - FORNECIMENTO E INSTALAÇÃO. AF_02/2020</t>
  </si>
  <si>
    <t xml:space="preserve"> 5.021 </t>
  </si>
  <si>
    <t xml:space="preserve"> 91936 </t>
  </si>
  <si>
    <t>CAIXA OCTOGONAL 4" X 4", PVC, INSTALADA EM LAJE - FORNECIMENTO E INSTALAÇÃO. AF_03/2023</t>
  </si>
  <si>
    <t xml:space="preserve"> 5.022 </t>
  </si>
  <si>
    <t xml:space="preserve"> 91940 </t>
  </si>
  <si>
    <t>CAIXA RETANGULAR 4" X 2" MÉDIA (1,30 M DO PISO), PVC, INSTALADA EM PAREDE - FORNECIMENTO E INSTALAÇÃO. AF_03/2023</t>
  </si>
  <si>
    <t xml:space="preserve"> 5.023 </t>
  </si>
  <si>
    <t xml:space="preserve"> 92000 </t>
  </si>
  <si>
    <t>TOMADA BAIXA DE EMBUTIR (1 MÓDULO), 2P+T 10 A, INCLUINDO SUPORTE E PLACA - FORNECIMENTO E INSTALAÇÃO. AF_03/2023</t>
  </si>
  <si>
    <t xml:space="preserve"> 5.024 </t>
  </si>
  <si>
    <t xml:space="preserve"> 92004 </t>
  </si>
  <si>
    <t>TOMADA MÉDIA DE EMBUTIR (2 MÓDULOS), 2P+T 10 A, INCLUINDO SUPORTE E PLACA - FORNECIMENTO E INSTALAÇÃO. AF_03/2023</t>
  </si>
  <si>
    <t xml:space="preserve"> 5.025 </t>
  </si>
  <si>
    <t xml:space="preserve"> 91997 </t>
  </si>
  <si>
    <t>TOMADA MÉDIA DE EMBUTIR (1 MÓDULO), 2P+T 20 A, INCLUINDO SUPORTE E PLACA - FORNECIMENTO E INSTALAÇÃO. AF_03/2023</t>
  </si>
  <si>
    <t xml:space="preserve"> 5.026 </t>
  </si>
  <si>
    <t xml:space="preserve"> 91927 </t>
  </si>
  <si>
    <t>CABO DE COBRE FLEXÍVEL ISOLADO, 2,5 MM², ANTI-CHAMA 0,6/1,0 KV, PARA CIRCUITOS TERMINAIS - FORNECIMENTO E INSTALAÇÃO. AF_03/2023</t>
  </si>
  <si>
    <t xml:space="preserve"> 5.027 </t>
  </si>
  <si>
    <t xml:space="preserve"> 91929 </t>
  </si>
  <si>
    <t>CABO DE COBRE FLEXÍVEL ISOLADO, 4 MM², ANTI-CHAMA 0,6/1,0 KV, PARA CIRCUITOS TERMINAIS - FORNECIMENTO E INSTALAÇÃO. AF_03/2023</t>
  </si>
  <si>
    <t xml:space="preserve"> 5.028 </t>
  </si>
  <si>
    <t xml:space="preserve"> 91935 </t>
  </si>
  <si>
    <t>CABO DE COBRE FLEXÍVEL ISOLADO, 16 MM², ANTI-CHAMA 0,6/1,0 KV, PARA CIRCUITOS TERMINAIS - FORNECIMENTO E INSTALAÇÃO. AF_03/2023</t>
  </si>
  <si>
    <t xml:space="preserve"> 5.029 </t>
  </si>
  <si>
    <t xml:space="preserve"> 91931 </t>
  </si>
  <si>
    <t>CABO DE COBRE FLEXÍVEL ISOLADO, 6 MM², ANTI-CHAMA 0,6/1,0 KV, PARA CIRCUITOS TERMINAIS - FORNECIMENTO E INSTALAÇÃO. AF_03/2023</t>
  </si>
  <si>
    <t xml:space="preserve"> 5.030 </t>
  </si>
  <si>
    <t xml:space="preserve"> 92986 </t>
  </si>
  <si>
    <t>CABO DE COBRE FLEXÍVEL ISOLADO, 35 MM², ANTI-CHAMA 0,6/1,0 KV, PARA REDE ENTERRADA DE DISTRIBUIÇÃO DE ENERGIA ELÉTRICA - FORNECIMENTO E INSTALAÇÃO. AF_12/2021</t>
  </si>
  <si>
    <t xml:space="preserve"> 5.031 </t>
  </si>
  <si>
    <t xml:space="preserve"> 91933 </t>
  </si>
  <si>
    <t>CABO DE COBRE FLEXÍVEL ISOLADO, 10 MM², ANTI-CHAMA 0,6/1,0 KV, PARA CIRCUITOS TERMINAIS - FORNECIMENTO E INSTALAÇÃO. AF_03/2023</t>
  </si>
  <si>
    <t xml:space="preserve"> 5.032 </t>
  </si>
  <si>
    <t xml:space="preserve"> 101889 </t>
  </si>
  <si>
    <t>CABO DE COBRE ISOLADO, 25 MM², ANTI-CHAMA 0,6/1 KV, INSTALADO EM ELETROCALHA OU PERFILADO - FORNECIMENTO E INSTALAÇÃO. AF_10/2020</t>
  </si>
  <si>
    <t xml:space="preserve"> 5.033 </t>
  </si>
  <si>
    <t xml:space="preserve"> 92998 </t>
  </si>
  <si>
    <t>CABO DE COBRE FLEXÍVEL ISOLADO, 185 MM², ANTI-CHAMA 0,6/1,0 KV, PARA REDE ENTERRADA DE DISTRIBUIÇÃO DE ENERGIA ELÉTRICA - FORNECIMENTO E INSTALAÇÃO. AF_12/2021</t>
  </si>
  <si>
    <t xml:space="preserve"> 5.034 </t>
  </si>
  <si>
    <t xml:space="preserve"> 92992 </t>
  </si>
  <si>
    <t>CABO DE COBRE FLEXÍVEL ISOLADO, 95 MM², ANTI-CHAMA 0,6/1,0 KV, PARA REDE ENTERRADA DE DISTRIBUIÇÃO DE ENERGIA ELÉTRICA - FORNECIMENTO E INSTALAÇÃO. AF_12/2021</t>
  </si>
  <si>
    <t xml:space="preserve"> 5.035 </t>
  </si>
  <si>
    <t xml:space="preserve"> 101881 </t>
  </si>
  <si>
    <t>QUADRO DE DISTRIBUIÇÃO DE ENERGIA EM CHAPA DE AÇO GALVANIZADO, DE EMBUTIR, COM BARRAMENTO TRIFÁSICO, PARA 40 DISJUNTORES DIN 100A - FORNECIMENTO E INSTALAÇÃO. AF_10/2020</t>
  </si>
  <si>
    <t xml:space="preserve"> 5.036 </t>
  </si>
  <si>
    <t xml:space="preserve"> 93653 </t>
  </si>
  <si>
    <t>DISJUNTOR MONOPOLAR TIPO DIN, CORRENTE NOMINAL DE 10A - FORNECIMENTO E INSTALAÇÃO. AF_10/2020</t>
  </si>
  <si>
    <t xml:space="preserve"> 5.037 </t>
  </si>
  <si>
    <t xml:space="preserve"> 93654 </t>
  </si>
  <si>
    <t>DISJUNTOR MONOPOLAR TIPO DIN, CORRENTE NOMINAL DE 16A - FORNECIMENTO E INSTALAÇÃO. AF_10/2020</t>
  </si>
  <si>
    <t xml:space="preserve"> 5.038 </t>
  </si>
  <si>
    <t xml:space="preserve"> 93655 </t>
  </si>
  <si>
    <t>DISJUNTOR MONOPOLAR TIPO DIN, CORRENTE NOMINAL DE 20A - FORNECIMENTO E INSTALAÇÃO. AF_10/2020</t>
  </si>
  <si>
    <t xml:space="preserve"> 5.039 </t>
  </si>
  <si>
    <t xml:space="preserve"> 93656 </t>
  </si>
  <si>
    <t>DISJUNTOR MONOPOLAR TIPO DIN, CORRENTE NOMINAL DE 25A - FORNECIMENTO E INSTALAÇÃO. AF_10/2020</t>
  </si>
  <si>
    <t xml:space="preserve"> 5.040 </t>
  </si>
  <si>
    <t xml:space="preserve"> 93660 </t>
  </si>
  <si>
    <t>DISJUNTOR BIPOLAR TIPO DIN, CORRENTE NOMINAL DE 10A - FORNECIMENTO E INSTALAÇÃO. AF_10/2020</t>
  </si>
  <si>
    <t xml:space="preserve"> 5.041 </t>
  </si>
  <si>
    <t xml:space="preserve"> 93661 </t>
  </si>
  <si>
    <t>DISJUNTOR BIPOLAR TIPO DIN, CORRENTE NOMINAL DE 16A - FORNECIMENTO E INSTALAÇÃO. AF_10/2020</t>
  </si>
  <si>
    <t xml:space="preserve"> 5.042 </t>
  </si>
  <si>
    <t xml:space="preserve"> 93664 </t>
  </si>
  <si>
    <t>DISJUNTOR BIPOLAR TIPO DIN, CORRENTE NOMINAL DE 32A - FORNECIMENTO E INSTALAÇÃO. AF_10/2020</t>
  </si>
  <si>
    <t xml:space="preserve"> 5.043 </t>
  </si>
  <si>
    <t xml:space="preserve"> 93666 </t>
  </si>
  <si>
    <t>DISJUNTOR BIPOLAR TIPO DIN, CORRENTE NOMINAL DE 50A - FORNECIMENTO E INSTALAÇÃO. AF_10/2020</t>
  </si>
  <si>
    <t xml:space="preserve"> 5.044 </t>
  </si>
  <si>
    <t xml:space="preserve"> 93670 </t>
  </si>
  <si>
    <t>DISJUNTOR TRIPOLAR TIPO DIN, CORRENTE NOMINAL DE 25A - FORNECIMENTO E INSTALAÇÃO. AF_10/2020</t>
  </si>
  <si>
    <t xml:space="preserve"> 5.045 </t>
  </si>
  <si>
    <t xml:space="preserve"> 93671 </t>
  </si>
  <si>
    <t>DISJUNTOR TRIPOLAR TIPO DIN, CORRENTE NOMINAL DE 32A - FORNECIMENTO E INSTALAÇÃO. AF_10/2020</t>
  </si>
  <si>
    <t xml:space="preserve"> 5.046 </t>
  </si>
  <si>
    <t xml:space="preserve"> 101894 </t>
  </si>
  <si>
    <t>DISJUNTOR TRIPOLAR TIPO NEMA, CORRENTE NOMINAL DE 60 ATÉ 100A - FORNECIMENTO E INSTALAÇÃO. AF_10/2020</t>
  </si>
  <si>
    <t xml:space="preserve"> 5.047 </t>
  </si>
  <si>
    <t xml:space="preserve"> 101899 </t>
  </si>
  <si>
    <t>DISJUNTOR TERMOMAGNÉTICO TRIPOLAR , CORRENTE NOMINAL DE 500A - FORNECIMENTO E INSTALAÇÃO. AF_10/2020</t>
  </si>
  <si>
    <t>DISPOSITIVO DR, 2 POLOS, SENSIBILIDADE DE 30 MA, CORRENTE DE 40 A, TIPO AC</t>
  </si>
  <si>
    <t>DISPOSITIVO DR, 2 POLOS, SENSIBILIDADE DE 30 MA, CORRENTE DE 80 A, TIPO AC</t>
  </si>
  <si>
    <t>DISPOSITIVO DR, 4 POLOS, SENSIBILIDADE DE 30 MA, CORRENTE DE 63 A, TIPO AC</t>
  </si>
  <si>
    <t>DISPOSITIVO DR, 4 POLOS, SENSIBILIDADE DE 30 MA, CORRENTE DE 80 A, TIPO AC</t>
  </si>
  <si>
    <t>DISPOSITIVO DR, 4 POLOS, SENSIBILIDADE DE 300 MA, CORRENTE DE 80 A, TIPO AC</t>
  </si>
  <si>
    <t xml:space="preserve"> 5.053 </t>
  </si>
  <si>
    <t xml:space="preserve"> 97599 </t>
  </si>
  <si>
    <t>LUMINÁRIA DE EMERGÊNCIA, COM 30 LÂMPADAS LED DE 2 W, SEM REATOR - FORNECIMENTO E INSTALAÇÃO. AF_02/2020</t>
  </si>
  <si>
    <t>LUMINARIA LUZ EMERGENCIA LED 1200 LUMENS 2 FAROIS SEGURIMAX</t>
  </si>
  <si>
    <t>CENTRAL DE ALARME DE INCENDIO INTELBRAS CIE 1125 ENDERECAVEL</t>
  </si>
  <si>
    <t>ACIONADOR MANUAL ALARME INCENDIO C/ SIRENE, ENDERECAVEL IP20</t>
  </si>
  <si>
    <t>CABO DE COBRE BLINDADO C/FITA POLIESTER P/ ALARME INC.2X1,50</t>
  </si>
  <si>
    <t>CABO DE COBRE BLINDADO C/FITA POLIESTER P/ ALARME INC.2X0,75</t>
  </si>
  <si>
    <t>PLACA DE SINALIZACAO DE SEGURANCA CONTRA INCENDIO, FOTOLUMINESCENTE, 40x40cm, PVC , ANTI-CHAMAS (SIMBOLOS, CORES E PICTOGRAMAS CONFORME NBR 13434)</t>
  </si>
  <si>
    <t>PLACA DE SINALIZACAO DE SEGURANCA CONTRA INCENDIO, FOTOLUMINESCENTE, RETANGULAR, *20 X 40* CM, EM PVC *2* MM ANTI-CHAMAS (SIMBOLOS, CORES E PICTOGRAMAS CONFORME NBR 16820)</t>
  </si>
  <si>
    <t>PLACA DE SINALIZACAO DE SEGURANCA CONTRA INCENDIO, FOTOLUMINESCENTE, 40x80cm, PVC 2mm ANTI-CHAMAS (SIMBOLOS, CORES E PICTOGRAMAS CONFORME NBR 13434)</t>
  </si>
  <si>
    <t>PLACA DE SINALIZACAO DE SEGURANCA CONTRA INCENDIO, FOTOLUMINESCENTE, RETANGULAR, *12 X 40* CM, EM PVC *2* MM ANTI-CHAMAS (SIMBOLOS, CORES E PICTOGRAMAS CONFORME NBR 16820)</t>
  </si>
  <si>
    <t xml:space="preserve"> 00039961 </t>
  </si>
  <si>
    <t>SILICONE ACETICO USO GERAL INCOLOR 280 G</t>
  </si>
  <si>
    <t xml:space="preserve"> 5.064 </t>
  </si>
  <si>
    <t xml:space="preserve"> 101906 </t>
  </si>
  <si>
    <t>EXTINTOR DE INCÊNDIO PORTÁTIL COM CARGA DE CO2 DE 4 KG, CLASSE BC - FORNECIMENTO E INSTALAÇÃO. AF_10/2020_PE</t>
  </si>
  <si>
    <t xml:space="preserve"> 5.065 </t>
  </si>
  <si>
    <t xml:space="preserve"> 101907 </t>
  </si>
  <si>
    <t>EXTINTOR DE INCÊNDIO PORTÁTIL COM CARGA DE CO2 DE 6 KG, CLASSE BC - FORNECIMENTO E INSTALAÇÃO. AF_10/2020_PE</t>
  </si>
  <si>
    <t xml:space="preserve"> 5.066 </t>
  </si>
  <si>
    <t xml:space="preserve"> 101912 </t>
  </si>
  <si>
    <t>ABRIGO PARA HIDRANTE, 75X45X17CM, COM REGISTRO GLOBO ANGULAR 45 GRAUS 2 1/2", ADAPTADOR STORZ 2 1/2", MANGUEIRA DE INCÊNDIO 15M 2 1/2" E ESGUICHO EM LATÃO 2 1/2" - FORNECIMENTO E INSTALAÇÃO. AF_10/2020</t>
  </si>
  <si>
    <t>MANGUEIRA DE INCENDIO, TIPO 2, DE 1 1/2", COMPRIMENTO = 15 M, TECIDO EM FIO DE POLIESTER E TUBO INTERNO EM BORRACHA SINTETICA, COM UNIOES ENGATE RAPIDO</t>
  </si>
  <si>
    <t>ESGUICHO TIPO JATO SOLIDO, EM LATAO, ENGATE RAPIDO 1 1/2" X 13 MM, PARA MANGUEIRA EM INSTALACAO PREDIAL COMBATE A INCENDIO</t>
  </si>
  <si>
    <t xml:space="preserve"> 00020971 </t>
  </si>
  <si>
    <t>CHAVE DUPLA PARA CONEXOES TIPO STORZ, ENGATE RAPIDO 1 1/2" X 2 1/2", EM LATAO, PARA INSTALACAO PREDIAL COMBATE A INCENDIO</t>
  </si>
  <si>
    <t xml:space="preserve"> 00010904 </t>
  </si>
  <si>
    <t>REGISTRO OU VALVULA GLOBO ANGULAR EM LATAO, PARA HIDRANTES EM INSTALACAO PREDIAL DE INCENDIO, 45 GRAUS, DIAMETRO DE 2 1/2", COM VOLANTE, CLASSE DE PRESSAO DE ATE 200 PSI</t>
  </si>
  <si>
    <t>NIPLE DE FERRO GALVANIZADO, COM ROSCA BSP, DE 2 1/2"</t>
  </si>
  <si>
    <t xml:space="preserve"> 00010899 </t>
  </si>
  <si>
    <t>ADAPTADOR, EM LATAO, ENGATE RAPIDO 2 1/2" X ROSCA INTERNA 5 FIOS 2 1/2",  PARA INSTALACAO PREDIAL DE COMBATE A INCENDIO</t>
  </si>
  <si>
    <t>CURVA 90 GRAUS DE FERRO GALVANIZADO, COM ROSCA BSP MACHO/FEMEA, DE 2 1/2"</t>
  </si>
  <si>
    <t>TUBO ACO GALVANIZADO COM COSTURA, CLASSE MEDIA, DN 2.1/2", E = *3,65* MM, PESO *6,51* KG/M (NBR 5580)</t>
  </si>
  <si>
    <t>TE DE FERRO GALVANIZADO, DE 2 1/2"</t>
  </si>
  <si>
    <t>LUVA DE FERRO GALVANIZADO, COM ROSCA BSP, DE 2 1/2"</t>
  </si>
  <si>
    <t>REGISTRO GAVETA BRUTO EM LATAO FORJADO, BITOLA 2 1/2 " (REF 1509)</t>
  </si>
  <si>
    <t>VALVULA DE RETENCAO HORIZONTAL, DE BRONZE (PN-25), 2 1/2", 400 PSI, TAMPA DE PORCA DE UNIAO, EXTREMIDADES COM ROSCA</t>
  </si>
  <si>
    <t>UNIAO COM ASSENTO CONICO DE BRONZE, DIAMETRO 2 1/2"</t>
  </si>
  <si>
    <t>BUCHA DE REDUCAO DE FERRO GALVANIZADO, COM ROSCA BSP, DE 2" X 1 1/2"</t>
  </si>
  <si>
    <t>TUBO ACO GALVANIZADO COM COSTURA, CLASSE MEDIA, DN 1.1/2", E = *3,25* MM, PESO *3,61* KG/M (NBR 5580)</t>
  </si>
  <si>
    <t>TE DE FERRO GALVANIZADO, DE 1 1/2"</t>
  </si>
  <si>
    <t>CURVA 90 GRAUS DE FERRO GALVANIZADO, COM ROSCA BSP MACHO/FEMEA, DE 1 1/2"</t>
  </si>
  <si>
    <t>REGISTRO DE ESFERA, PVC, COM VOLANTE, VS, ROSCAVEL, DN 1/2", COM CORPO DIVIDIDO</t>
  </si>
  <si>
    <t>UNIAO COM ASSENTO CONICO DE BRONZE, DIAMETRO 1/2"</t>
  </si>
  <si>
    <t>VALVULA DE RETENCAO HORIZONTAL, DE BRONZE (PN-25), 1/2", 400 PSI, TAMPA DE PORCA DE UNIAO, EXTREMIDADES COM ROSCA</t>
  </si>
  <si>
    <t>BUCHA DE REDUCAO DE FERRO GALVANIZADO, COM ROSCA BSP, DE 1/2" X 1/4"</t>
  </si>
  <si>
    <t>CILINDRO DE PRESSAO (MOLA PNEUMATICA) COM GARRAS PARA FIXACAO NA PAREDE, CAPACIDADE 18 L, 152 MM, L=1200 MM, EM ACO SCH40, 18L, PINTURA NA COR VERMELHO INCENDIO</t>
  </si>
  <si>
    <t>PRESSOSTATO KPI 36 DANFOSS 2 A 12 BAR</t>
  </si>
  <si>
    <t>MANOMETRO COM CAIXA EM ACO PINTADO, ESCALA *10* KGF/CM2 (*10* BAR), DIAMETRO NOMINAL DE *63* MM, CONEXAO DE 1/4"</t>
  </si>
  <si>
    <t>BOMBA BC-92S 1B 3,0CV ROTOR 155MM 220/380V TRIFASICA SCHNEIDER</t>
  </si>
  <si>
    <t>QUADRO DE DISTRIBUICAO COM BARRAMENTO TRIFASICO, DE SOBREPOR, EM CHAPA DE ACO GALVANIZADO, PARA 12 DISJUNTORES DIN, 100 A</t>
  </si>
  <si>
    <t>SIRENE INDUSTRIAL SONORA MOTORIZADA MS-290 110DB 220VAC</t>
  </si>
  <si>
    <t>BOTOEIRA ALARME ACIONAMENTO MANUAL COM QUEBRA DE VIDRO</t>
  </si>
  <si>
    <t xml:space="preserve"> 00003148 </t>
  </si>
  <si>
    <t>FITA VEDA ROSCA EM ROLOS DE 18 MM X 50 M (L X C)</t>
  </si>
  <si>
    <t>TAMPAO COM CORRENTE, EM LATAO, ENGATE RAPIDO 2 1/2", PARA INSTALACAO PREDIAL DE COMBATE A INCENDIO</t>
  </si>
  <si>
    <t>TAMPAO FERRO FUNDIDO ARTICULADO 400x400mm</t>
  </si>
  <si>
    <t>ABRACADEIRA EM ACO PARA AMARRACAO DE ELETRODUTOS, TIPO D, COM 2 1/2" E CUNHA DE FIXACAO</t>
  </si>
  <si>
    <t>PORCA ZINCADA, QUADRADA, DIAMETRO 3/8"</t>
  </si>
  <si>
    <t>ARRUELA EM ALUMINIO, COM ROSCA, DE 3/8", PARA ELETRODUTO</t>
  </si>
  <si>
    <t>SUPORTE MAO-FRANCESA EM ACO, ABAS IGUAIS 30 CM, CAPACIDADE MINIMA 60 KG, BRANCO</t>
  </si>
  <si>
    <t>PARAFUSO DE FERRO POLIDO, SEXTAVADO, COM ROSCA INTEIRA, DIAMETRO 5/16", COMPRIMENTO 3/4", COM PORCA E ARRUELA LISA LEVE</t>
  </si>
  <si>
    <t>BUCHA DE NYLON SEM ABA S12, COM PARAFUSO DE 5/16" X 80 MM EM ACO ZINCADO COM ROSCA SOBERBA E CABECA SEXTAVADA</t>
  </si>
  <si>
    <t>TINTA ESMALTE SINTETICO STANDARD BRILHANTE</t>
  </si>
  <si>
    <t>L</t>
  </si>
  <si>
    <t>PINCEL CHATO (TRINCHA) CERDAS GRIS 1.1/2 " (38 MM)</t>
  </si>
  <si>
    <t>ROLO DE LA DE CARNEIRO 23 CM (SEM CABO)</t>
  </si>
  <si>
    <t>ESTOPA</t>
  </si>
  <si>
    <t>SOLVENTE/REDUTOR THINNER EXTRA 1101 900 ML</t>
  </si>
  <si>
    <t xml:space="preserve"> 5.112 </t>
  </si>
  <si>
    <t xml:space="preserve"> 100860 </t>
  </si>
  <si>
    <t>CHUVEIRO ELÉTRICO COMUM CORPO PLÁSTICO, TIPO DUCHA  FORNECIMENTO E INSTALAÇÃO. AF_01/2020</t>
  </si>
  <si>
    <t xml:space="preserve"> 5.113 </t>
  </si>
  <si>
    <t xml:space="preserve"> 100858 </t>
  </si>
  <si>
    <t>MICTÓRIO SIFONADO LOUÇA BRANCA  PADRÃO MÉDIO  FORNECIMENTO E INSTALAÇÃO. AF_01/2020</t>
  </si>
  <si>
    <t xml:space="preserve"> 00021112 </t>
  </si>
  <si>
    <t>VALVULA DE DESCARGA EM METAL CROMADO PARA MICTORIO COM ACIONAMENTO POR PRESSAO E FECHAMENTO AUTOMATICO</t>
  </si>
  <si>
    <t xml:space="preserve"> 5.115 </t>
  </si>
  <si>
    <t xml:space="preserve"> 86909 </t>
  </si>
  <si>
    <t>TORNEIRA CROMADA TUBO MÓVEL, DE MESA, 1/2 OU 3/4, PARA PIA DE COZINHA, PADRÃO ALTO - FORNECIMENTO E INSTALAÇÃO. AF_01/2020</t>
  </si>
  <si>
    <t xml:space="preserve"> 5.116 </t>
  </si>
  <si>
    <t xml:space="preserve"> 86914 </t>
  </si>
  <si>
    <t>TORNEIRA CROMADA 1/2 OU 3/4 PARA TANQUE, PADRÃO MÉDIO - FORNECIMENTO E INSTALAÇÃO. AF_01/2020</t>
  </si>
  <si>
    <t xml:space="preserve"> 5.117 </t>
  </si>
  <si>
    <t xml:space="preserve"> 86915 </t>
  </si>
  <si>
    <t>TORNEIRA CROMADA DE MESA, 1/2 OU 3/4, PARA LAVATÓRIO, PADRÃO MÉDIO - FORNECIMENTO E INSTALAÇÃO. AF_01/2020</t>
  </si>
  <si>
    <t xml:space="preserve"> 5.118 </t>
  </si>
  <si>
    <t xml:space="preserve"> 95470 </t>
  </si>
  <si>
    <t>VASO SANITARIO SIFONADO CONVENCIONAL COM LOUÇA BRANCA, INCLUSO CONJUNTO DE LIGAÇÃO PARA BACIA SANITÁRIA AJUSTÁVEL - FORNECIMENTO E INSTALAÇÃO. AF_10/2016</t>
  </si>
  <si>
    <t xml:space="preserve"> 5.119 </t>
  </si>
  <si>
    <t xml:space="preserve"> 99635 </t>
  </si>
  <si>
    <t>VÁLVULA DE DESCARGA METÁLICA, BASE 1 1/2", ACABAMENTO METALICO CROMADO - FORNECIMENTO E INSTALAÇÃO. AF_08/2021</t>
  </si>
  <si>
    <t xml:space="preserve"> 5.120 </t>
  </si>
  <si>
    <t xml:space="preserve"> 95472 </t>
  </si>
  <si>
    <t>VASO SANITARIO SIFONADO CONVENCIONAL PARA PCD SEM FURO FRONTAL COM LOUÇA BRANCA SEM ASSENTO, INCLUSO CONJUNTO DE LIGAÇÃO PARA BACIA SANITÁRIA AJUSTÁVEL - FORNECIMENTO E INSTALAÇÃO. AF_01/2020</t>
  </si>
  <si>
    <t>LUVA SOLDAVEL COM ROSCA, PVC, 25 MM X 3/4", PARA AGUA FRIA PREDIAL</t>
  </si>
  <si>
    <t xml:space="preserve"> 5.122 </t>
  </si>
  <si>
    <t xml:space="preserve"> 94792 </t>
  </si>
  <si>
    <t>REGISTRO DE GAVETA BRUTO, LATÃO, ROSCÁVEL, 1", COM ACABAMENTO E CANOPLA CROMADOS - FORNECIMENTO E INSTALAÇÃO. AF_08/2021</t>
  </si>
  <si>
    <t xml:space="preserve"> 5.123 </t>
  </si>
  <si>
    <t xml:space="preserve"> 94794 </t>
  </si>
  <si>
    <t>REGISTRO DE GAVETA BRUTO, LATÃO, ROSCÁVEL, 1 1/2", COM ACABAMENTO E CANOPLA CROMADOS - FORNECIMENTO E INSTALAÇÃO. AF_08/2021</t>
  </si>
  <si>
    <t xml:space="preserve"> 5.124 </t>
  </si>
  <si>
    <t xml:space="preserve"> 89987 </t>
  </si>
  <si>
    <t>REGISTRO DE GAVETA BRUTO, LATÃO, ROSCÁVEL, 3/4", COM ACABAMENTO E CANOPLA CROMADOS - FORNECIMENTO E INSTALAÇÃO. AF_08/2021</t>
  </si>
  <si>
    <t xml:space="preserve"> 5.125 </t>
  </si>
  <si>
    <t xml:space="preserve"> 103046 </t>
  </si>
  <si>
    <t>REGISTRO DE PRESSÃO, PVC, ROSCÁVEL, VOLANTE SIMPLES, 3/4" - FORNECIMENTO E INSTALAÇÃO. AF_08/2021</t>
  </si>
  <si>
    <t>BOLSA DE LIGACAO EM PVC FLEXIVEL PARA VASO SANITARIO 1.1/2 " (40 MM)</t>
  </si>
  <si>
    <t xml:space="preserve"> 5.127 </t>
  </si>
  <si>
    <t xml:space="preserve"> 86886 </t>
  </si>
  <si>
    <t>ENGATE FLEXÍVEL EM INOX, 1/2  X 30CM - FORNECIMENTO E INSTALAÇÃO. AF_01/2020</t>
  </si>
  <si>
    <t>COLAR TOMADA PVC, COM TRAVAS, SAIDA COM ROSCA, DE 32 MM X 1/2" OU 32 MM X 3/4", PARA LIGACAO PREDIAL DE AGUA</t>
  </si>
  <si>
    <t xml:space="preserve"> 5.129 </t>
  </si>
  <si>
    <t xml:space="preserve"> 89366 </t>
  </si>
  <si>
    <t>JOELHO 90 GRAUS COM BUCHA DE LATÃO, PVC, SOLDÁVEL, DN 25MM, X 3/4  INSTALADO EM RAMAL OU SUB-RAMAL DE ÁGUA - FORNECIMENTO E INSTALAÇÃO. AF_06/2022</t>
  </si>
  <si>
    <t>JOELHO DE REDUCAO, PVC, ROSCAVEL, 90 GRAUS, 3/4" X 1/2", COR BRANCA, PARA AGUA FRIA PREDIAL</t>
  </si>
  <si>
    <t xml:space="preserve"> 5.131 </t>
  </si>
  <si>
    <t xml:space="preserve"> 102609 </t>
  </si>
  <si>
    <t>CAIXA D´ÁGUA EM POLIETILENO, 2000 LITROS - FORNECIMENTO E INSTALAÇÃO. AF_06/2021</t>
  </si>
  <si>
    <t>ADAPTADOR PVC SOLDAVEL, COM FLANGE E ANEL DE VEDACAO, 25 MM X 3/4", PARA CAIXA D'AGUA</t>
  </si>
  <si>
    <t>ADAPTADOR PVC SOLDAVEL CURTO COM BOLSA E ROSCA, 25 MM X 3/4", PARA AGUA FRIA</t>
  </si>
  <si>
    <t>LUVA PVC SOLDAVEL, 25 MM, PARA AGUA FRIA PREDIAL</t>
  </si>
  <si>
    <t>LUVA PVC SOLDAVEL, 32 MM, PARA AGUA FRIA PREDIAL</t>
  </si>
  <si>
    <t>LUVA PVC SOLDAVEL, 50 MM, PARA AGUA FRIA PREDIAL</t>
  </si>
  <si>
    <t>CURVA DE PVC 90 GRAUS, SOLDAVEL, 25 MM, COR MARROM, PARA AGUA FRIA PREDIAL</t>
  </si>
  <si>
    <t>CURVA DE PVC 90 GRAUS, SOLDAVEL, 32 MM, COR MARROM, PARA AGUA FRIA PREDIAL</t>
  </si>
  <si>
    <t>CURVA DE PVC 90 GRAUS, SOLDAVEL, 50 MM, COR MARROM, PARA AGUA FRIA PREDIAL</t>
  </si>
  <si>
    <t>CURVA DE PVC 90 GRAUS, SOLDAVEL, 60 MM, COR MARROM, PARA AGUA FRIA PREDIAL</t>
  </si>
  <si>
    <t>TUBO DE DESCARGA, TIPO BENGALA, PARA LIGACAO CAIXA DE DESCARGA - EMBUTIR, PVC, 40 MM X 150 CM</t>
  </si>
  <si>
    <t xml:space="preserve"> 5.142 </t>
  </si>
  <si>
    <t xml:space="preserve"> 103953 </t>
  </si>
  <si>
    <t>BUCHA DE REDUÇÃO, CURTA, PVC, SOLDÁVEL, DN 32 X 25 MM, INSTALADO EM RAMAL DE DISTRIBUIÇÃO DE ÁGUA - FORNECIMENTO E INSTALAÇÃO. AF_06/2022</t>
  </si>
  <si>
    <t xml:space="preserve"> 00003529 </t>
  </si>
  <si>
    <t>JOELHO PVC, SOLDAVEL, 90 GRAUS, 25 MM, COR MARROM, PARA AGUA FRIA PREDIAL</t>
  </si>
  <si>
    <t xml:space="preserve"> 5.144 </t>
  </si>
  <si>
    <t xml:space="preserve"> 103955 </t>
  </si>
  <si>
    <t>JOELHO DE REDUÇÃO, 90 GRAUS, PVC, SOLDÁVEL, DN 25 MM X 20 MM, INSTALADO EM RAMAL DE DISTRIBUIÇÃO DE ÁGUA - FORNECIMENTO E INSTALAÇÃO. AF_06/2022</t>
  </si>
  <si>
    <t>JOELHO PVC, SOLDAVEL COM ROSCA, 90 GRAUS, 25 MM X 3/4", COR MARROM, PARA AGUA FRIA PREDIAL</t>
  </si>
  <si>
    <t xml:space="preserve"> 00009868 </t>
  </si>
  <si>
    <t>TUBO PVC, SOLDAVEL, DE 25 MM, AGUA FRIA (NBR-5648)</t>
  </si>
  <si>
    <t>TUBO PVC, SOLDAVEL, DE 32 MM, AGUA FRIA (NBR-5648)</t>
  </si>
  <si>
    <t>TUBO PVC, SOLDAVEL, DE 50 MM, AGUA FRIA (NBR-5648)</t>
  </si>
  <si>
    <t>TUBO PVC, SOLDAVEL, DE 60 MM, AGUA FRIA (NBR-5648)</t>
  </si>
  <si>
    <t xml:space="preserve"> 5.150 </t>
  </si>
  <si>
    <t xml:space="preserve"> 89395 </t>
  </si>
  <si>
    <t>TE, PVC, SOLDÁVEL, DN 25MM, INSTALADO EM RAMAL OU SUB-RAMAL DE ÁGUA - FORNECIMENTO E INSTALAÇÃO. AF_06/2022</t>
  </si>
  <si>
    <t>TE DE REDUCAO, PVC, SOLDAVEL, 90 GRAUS, 50 MM X 25 MM, PARA AGUA FRIA PREDIAL</t>
  </si>
  <si>
    <t xml:space="preserve"> 5.152 </t>
  </si>
  <si>
    <t xml:space="preserve"> 89400 </t>
  </si>
  <si>
    <t>TÊ DE REDUÇÃO, PVC, SOLDÁVEL, DN 32MM X 25MM, INSTALADO EM RAMAL OU SUB-RAMAL DE ÁGUA - FORNECIMENTO E INSTALAÇÃO. AF_06/2022</t>
  </si>
  <si>
    <t xml:space="preserve"> 5.153 </t>
  </si>
  <si>
    <t xml:space="preserve"> 94796 </t>
  </si>
  <si>
    <t>TORNEIRA DE BOIA PARA CAIXA D'ÁGUA, ROSCÁVEL, 3/4" - FORNECIMENTO E INSTALAÇÃO. AF_08/2021</t>
  </si>
  <si>
    <t>ADAPTADOR PVC SOLDAVEL, LONGO, COM FLANGE LIVRE,  32 MM X 1", PARA CAIXA D' AGUA</t>
  </si>
  <si>
    <t>ADAPTADOR PVC SOLDAVEL, COM FLANGE E ANEL DE VEDACAO, 50 MM X 1 1/2", PARA CAIXA D'AGUA</t>
  </si>
  <si>
    <t>ADAPTADOR PVC SOLDAVEL, COM FLANGES E ANEL DE VEDACAO, 60 MM X 2", PARA CAIXA D' AGUA</t>
  </si>
  <si>
    <t>ADAPTADOR PVC SOLDAVEL CURTO COM BOLSA E ROSCA, 32 MM X 1", PARA AGUA FRIA</t>
  </si>
  <si>
    <t>ADAPTADOR PVC SOLDAVEL CURTO COM BOLSA E ROSCA, 50 MM X1 1/2", PARA AGUA FRIA</t>
  </si>
  <si>
    <t xml:space="preserve"> 5.161 </t>
  </si>
  <si>
    <t xml:space="preserve"> 90371 </t>
  </si>
  <si>
    <t>REGISTRO DE ESFERA, PVC, ROSCÁVEL, COM VOLANTE, 3/4" - FORNECIMENTO E INSTALAÇÃO. AF_08/2021</t>
  </si>
  <si>
    <t xml:space="preserve"> 5.162 </t>
  </si>
  <si>
    <t xml:space="preserve"> 103042 </t>
  </si>
  <si>
    <t>REGISTRO DE ESFERA, PVC, ROSCÁVEL, COM BORBOLETA, 3/4" - FORNECIMENTO E INSTALAÇÃO. AF_08/2021</t>
  </si>
  <si>
    <t xml:space="preserve"> 00000829 </t>
  </si>
  <si>
    <t>BUCHA DE REDUCAO DE PVC, SOLDAVEL, CURTA, COM 32 X 25 MM, PARA AGUA FRIA PREDIAL</t>
  </si>
  <si>
    <t>TE SOLDAVEL, PVC, 90 GRAUS,50 MM, PARA AGUA FRIA PREDIAL (NBR 5648)</t>
  </si>
  <si>
    <t>TE DE REDUCAO, PVC, SOLDAVEL, 90 GRAUS, 50 MM X 32 MM, PARA AGUA FRIA PREDIAL</t>
  </si>
  <si>
    <t>LUVA DE REDUCAO SOLDAVEL, PVC, 60 MM X 50 MM, PARA AGUA FRIA PREDIAL</t>
  </si>
  <si>
    <t>CURVA DE PVC 45 GRAUS, SOLDAVEL, 32 MM, COR MARROM, PARA AGUA FRIA PREDIAL</t>
  </si>
  <si>
    <t>BUCHA DE REDUCAO DE PVC, SOLDAVEL, CURTA, COM 60 X 50 MM, PARA AGUA FRIA PREDIAL</t>
  </si>
  <si>
    <t>BUCHA DE REDUCAO DE PVC, SOLDAVEL, LONGA, COM 50 X 25 MM, PARA AGUA FRIA PREDIAL</t>
  </si>
  <si>
    <t xml:space="preserve"> 5.170 </t>
  </si>
  <si>
    <t xml:space="preserve"> 94490 </t>
  </si>
  <si>
    <t>REGISTRO DE ESFERA, PVC, SOLDÁVEL, COM VOLANTE, DN  32 MM - FORNECIMENTO E INSTALAÇÃO. AF_08/2021</t>
  </si>
  <si>
    <t xml:space="preserve"> 5.171 </t>
  </si>
  <si>
    <t xml:space="preserve"> 94492 </t>
  </si>
  <si>
    <t>REGISTRO DE ESFERA, PVC, SOLDÁVEL, COM VOLANTE, DN  50 MM - FORNECIMENTO E INSTALAÇÃO. AF_08/2021</t>
  </si>
  <si>
    <t xml:space="preserve"> 5.172 </t>
  </si>
  <si>
    <t xml:space="preserve"> 94493 </t>
  </si>
  <si>
    <t>REGISTRO DE ESFERA, PVC, SOLDÁVEL, COM VOLANTE, DN  60 MM - FORNECIMENTO E INSTALAÇÃO. AF_08/2021</t>
  </si>
  <si>
    <t xml:space="preserve"> 5.173 </t>
  </si>
  <si>
    <t xml:space="preserve"> 86901 </t>
  </si>
  <si>
    <t>CUBA DE EMBUTIR OVAL EM LOUÇA BRANCA, 35 X 50CM OU EQUIVALENTE - FORNECIMENTO E INSTALAÇÃO. AF_01/2020</t>
  </si>
  <si>
    <t xml:space="preserve"> 5.174 </t>
  </si>
  <si>
    <t xml:space="preserve"> 86903 </t>
  </si>
  <si>
    <t>LAVATÓRIO LOUÇA BRANCA COM COLUNA, 45 X 55CM OU EQUIVALENTE, PADRÃO MÉDIO - FORNECIMENTO E INSTALAÇÃO. AF_01/2020</t>
  </si>
  <si>
    <t xml:space="preserve"> 5.175 </t>
  </si>
  <si>
    <t xml:space="preserve"> 100872 </t>
  </si>
  <si>
    <t>BARRA DE APOIO RETA, EM ALUMINIO, COMPRIMENTO 80 CM,  FIXADA NA PAREDE - FORNECIMENTO E INSTALAÇÃO. AF_01/2020</t>
  </si>
  <si>
    <t>BARRA DE APOIO PARA PNE MOD.2310 80cm CONFORT DECA</t>
  </si>
  <si>
    <t>KIT BARRA DE APOIO LATERAL PARA LAVATORIO CENTRALIZADO 30CM</t>
  </si>
  <si>
    <t xml:space="preserve"> 5.178 </t>
  </si>
  <si>
    <t xml:space="preserve"> 95545 </t>
  </si>
  <si>
    <t>SABONETEIRA DE PAREDE EM METAL CROMADO, INCLUSO FIXAÇÃO. AF_01/2020</t>
  </si>
  <si>
    <t>PAPELEIRA PLASTICA TIPO DISPENSER PARA PAPEL HIGIENICO ROLAO</t>
  </si>
  <si>
    <t>TOALHEIRO PLASTICO TIPO DISPENSER PARA PAPEL TOALHA INTERFOLHADO</t>
  </si>
  <si>
    <t xml:space="preserve"> 5.181 </t>
  </si>
  <si>
    <t xml:space="preserve"> 100852 </t>
  </si>
  <si>
    <t>CUBA DE EMBUTIR RETANGULAR DE AÇO INOXIDÁVEL, 56 X 33 X 12 CM - FORNECIMENTO E INSTALAÇÃO. AF_01/2020</t>
  </si>
  <si>
    <t xml:space="preserve"> 5.182 </t>
  </si>
  <si>
    <t xml:space="preserve"> 98105 </t>
  </si>
  <si>
    <t>CAIXA DE GORDURA DUPLA (CAPACIDADE: 126 L), RETANGULAR, EM ALVENARIA COM TIJOLOS CERÂMICOS MACIÇOS, DIMENSÕES INTERNAS = 0,4X0,7 M, ALTURA INTERNA = 0,8 M. AF_12/2020</t>
  </si>
  <si>
    <t xml:space="preserve"> 00005103 </t>
  </si>
  <si>
    <t>CAIXA SIFONADA PVC, 100 X 100 X 50 MM, COM GRELHA REDONDA, BRANCA</t>
  </si>
  <si>
    <t>CAIXA SIFONADA PVC, 250 X 230 X 75 MM, COM TAMPA CEGA QUADRADA, BRANCA</t>
  </si>
  <si>
    <t>CAIXA SIFONADA, PVC, 150 X 150 X 50 MM, COM GRELHA QUADRADA, BRANCA (NBR 5688)</t>
  </si>
  <si>
    <t xml:space="preserve"> 5.186 </t>
  </si>
  <si>
    <t xml:space="preserve"> 89708 </t>
  </si>
  <si>
    <t>CAIXA SIFONADA, PVC, DN 150 X 185 X 75 MM, JUNTA ELÁSTICA, FORNECIDA E INSTALADA EM RAMAL DE DESCARGA OU EM RAMAL DE ESGOTO SANITÁRIO. AF_08/2022</t>
  </si>
  <si>
    <t xml:space="preserve"> 5.187 </t>
  </si>
  <si>
    <t xml:space="preserve"> 86883 </t>
  </si>
  <si>
    <t>SIFÃO DO TIPO FLEXÍVEL EM PVC 1  X 1.1/2  - FORNECIMENTO E INSTALAÇÃO. AF_01/2020</t>
  </si>
  <si>
    <t>SIFAO EM METAL CROMADO PARA PIA AMERICANA, 1.1/2 X 2 "</t>
  </si>
  <si>
    <t>VALVULA EM METAL CROMADO PARA LAVATORIO, 1 " SEM LADRAO</t>
  </si>
  <si>
    <t>OCULOS DE SEGURANCA CONTRA IMPACTOS COM LENTE INCOLOR, ARMACAO NYLON, COM PROTECAO UVA E UVB</t>
  </si>
  <si>
    <t xml:space="preserve"> 5.191 </t>
  </si>
  <si>
    <t xml:space="preserve"> 104063 </t>
  </si>
  <si>
    <t>CURVA LONGA, 45 GRAUS, PVC OCRE, JUNTA ELÁSTICA, DN 100 MM, PARA COLETOR PREDIAL DE ESGOTO. AF_06/2022</t>
  </si>
  <si>
    <t xml:space="preserve"> 5.192 </t>
  </si>
  <si>
    <t xml:space="preserve"> 89728 </t>
  </si>
  <si>
    <t>CURVA CURTA 90 GRAUS, PVC, SERIE NORMAL, ESGOTO PREDIAL, DN 40 MM, JUNTA SOLDÁVEL, FORNECIDO E INSTALADO EM RAMAL DE DESCARGA OU RAMAL DE ESGOTO SANITÁRIO. AF_08/2022</t>
  </si>
  <si>
    <t>CURVA PVC CURTA 90 GRAUS, DN 50 MM, PARA ESGOTO PREDIAL</t>
  </si>
  <si>
    <t xml:space="preserve"> 00001858 </t>
  </si>
  <si>
    <t>CURVA LONGA PVC, PB, JE, 45 GRAUS, DN 100 MM, PARA REDE COLETORA ESGOTO</t>
  </si>
  <si>
    <t>CURVA LONGA PVC, PB, JE, 45 GRAUS, DN 150 MM, PARA REDE COLETORA ESGOTO</t>
  </si>
  <si>
    <t xml:space="preserve"> 00001966 </t>
  </si>
  <si>
    <t>CURVA PVC CURTA 90 GRAUS, DN 100 MM, PARA ESGOTO PREDIAL</t>
  </si>
  <si>
    <t>CURVA PVC LONGA 90 GRAUS, DN 100 MM, PARA ESGOTO PREDIAL</t>
  </si>
  <si>
    <t>RALO SIFONADO CILINDRICO, PVC, 100 X 40 MM,  COM GRELHA REDONDA BRANCA</t>
  </si>
  <si>
    <t>JUNCAO SIMPLES, PVC, 45 GRAUS, DN 40 X 40 MM, SERIE NORMAL PARA ESGOTO PREDIAL</t>
  </si>
  <si>
    <t>JUNCAO SIMPLES DE REDUCAO, PVC, DN 100 X 50 MM, SERIE NORMAL PARA ESGOTO PREDIAL</t>
  </si>
  <si>
    <t>JUNCAO SIMPLES DE REDUCAO, PVC, DN 100 X 75 MM, SERIE NORMAL PARA ESGOTO PREDIAL</t>
  </si>
  <si>
    <t>JUNCAO SIMPLES, PVC, 45 GRAUS, DN 100 X 100 MM, SERIE NORMAL PARA ESGOTO PREDIAL</t>
  </si>
  <si>
    <t>JUNCAO SIMPLES, PVC, 45 GRAUS, DN 50 X 50 MM, SERIE NORMAL PARA ESGOTO PREDIAL</t>
  </si>
  <si>
    <t>JUNCAO SIMPLES, PVC SERIE R, DN 75 X 75 MM, PARA ESGOTO PREDIAL</t>
  </si>
  <si>
    <t>JUNCAO SIMPLES, PVC, 45 GRAUS, DN 75 X 75 MM, SERIE NORMAL PARA ESGOTO PREDIAL</t>
  </si>
  <si>
    <t>LUVA SIMPLES, PVC, SOLDAVEL, DN 150 MM, SERIE NORMAL, PARA ESGOTO PREDIAL</t>
  </si>
  <si>
    <t>LUVA SIMPLES, PVC SERIE R, 40 MM, PARA ESGOTO PREDIAL</t>
  </si>
  <si>
    <t>LUVA SIMPLES, PVC, SOLDAVEL, DN 100 MM, SERIE NORMAL, PARA ESGOTO PREDIAL</t>
  </si>
  <si>
    <t>LUVA SIMPLES, PVC, SOLDAVEL, DN 50 MM, SERIE NORMAL, PARA ESGOTO PREDIAL</t>
  </si>
  <si>
    <t>LUVA SIMPLES, PVC, SOLDAVEL, DN 75 MM, SERIE NORMAL, PARA ESGOTO PREDIAL</t>
  </si>
  <si>
    <t>REDUCAO EXCENTRICA PVC, DN 75 X 50 MM, PARA ESGOTO PREDIAL</t>
  </si>
  <si>
    <t xml:space="preserve"> 5.212 </t>
  </si>
  <si>
    <t xml:space="preserve"> 104085 </t>
  </si>
  <si>
    <t>TUBO, PVC OCRE, JUNTA ELÁSTICA, DN 100 MM, PARA COLETOR PREDIAL DE ESGOTO. AF_06/2022</t>
  </si>
  <si>
    <t xml:space="preserve"> 5.213 </t>
  </si>
  <si>
    <t xml:space="preserve"> 104086 </t>
  </si>
  <si>
    <t>TUBO, PVC OCRE, JUNTA ELÁSTICA, DN 150 MM, PARA COLETOR PREDIAL DE ESGOTO. AF_06/2022</t>
  </si>
  <si>
    <t xml:space="preserve"> 5.214 </t>
  </si>
  <si>
    <t xml:space="preserve"> 89711 </t>
  </si>
  <si>
    <t>TUBO PVC, SERIE NORMAL, ESGOTO PREDIAL, DN 40 MM, FORNECIDO E INSTALADO EM RAMAL DE DESCARGA OU RAMAL DE ESGOTO SANITÁRIO. AF_08/2022</t>
  </si>
  <si>
    <t xml:space="preserve"> 5.215 </t>
  </si>
  <si>
    <t xml:space="preserve"> 89712 </t>
  </si>
  <si>
    <t>TUBO PVC, SERIE NORMAL, ESGOTO PREDIAL, DN 50 MM, FORNECIDO E INSTALADO EM RAMAL DE DESCARGA OU RAMAL DE ESGOTO SANITÁRIO. AF_08/2022</t>
  </si>
  <si>
    <t xml:space="preserve"> 5.216 </t>
  </si>
  <si>
    <t xml:space="preserve"> 89713 </t>
  </si>
  <si>
    <t>TUBO PVC, SERIE NORMAL, ESGOTO PREDIAL, DN 75 MM, FORNECIDO E INSTALADO EM RAMAL DE DESCARGA OU RAMAL DE ESGOTO SANITÁRIO. AF_08/2022</t>
  </si>
  <si>
    <t xml:space="preserve"> 5.217 </t>
  </si>
  <si>
    <t xml:space="preserve"> 89825 </t>
  </si>
  <si>
    <t>TE, PVC, SERIE NORMAL, ESGOTO PREDIAL, DN 50 X 50 MM, JUNTA ELÁSTICA, FORNECIDO E INSTALADO EM PRUMADA DE ESGOTO SANITÁRIO OU VENTILAÇÃO. AF_08/2022</t>
  </si>
  <si>
    <t xml:space="preserve"> 5.218 </t>
  </si>
  <si>
    <t xml:space="preserve"> 89796 </t>
  </si>
  <si>
    <t>TE, PVC, SERIE NORMAL, ESGOTO PREDIAL, DN 100 X 100 MM, JUNTA ELÁSTICA, FORNECIDO E INSTALADO EM RAMAL DE DESCARGA OU RAMAL DE ESGOTO SANITÁRIO. AF_08/2022</t>
  </si>
  <si>
    <t xml:space="preserve"> 5.219 </t>
  </si>
  <si>
    <t xml:space="preserve"> 89731 </t>
  </si>
  <si>
    <t>JOELHO 90 GRAUS, PVC, SERIE NORMAL, ESGOTO PREDIAL, DN 50 MM, JUNTA ELÁSTICA, FORNECIDO E INSTALADO EM RAMAL DE DESCARGA OU RAMAL DE ESGOTO SANITÁRIO. AF_08/2022</t>
  </si>
  <si>
    <t>JOELHO PVC, SOLDAVEL, PB, 90 GRAUS, DN 100 MM, PARA ESGOTO PREDIAL</t>
  </si>
  <si>
    <t>JOELHO PVC, SOLDAVEL, PB, 90 GRAUS, DN 75 MM, PARA ESGOTO PREDIAL</t>
  </si>
  <si>
    <t>JOELHO PVC, SOLDAVEL, PB, 45 GRAUS, DN 40 MM, PARA ESGOTO PREDIAL</t>
  </si>
  <si>
    <t>JOELHO PVC, SOLDAVEL, PB, 45 GRAUS, DN 50 MM, PARA ESGOTO PREDIAL</t>
  </si>
  <si>
    <t>JOELHO PVC, SOLDAVEL, PB, 45 GRAUS, DN 75 MM, PARA ESGOTO PREDIAL</t>
  </si>
  <si>
    <t>JOELHO PVC, SOLDAVEL, PB, 90 GRAUS, DN 40 MM, PARA ESGOTO PREDIAL</t>
  </si>
  <si>
    <t>REDUCAO EXCENTRICA PVC, DN 100 X 75 MM, PARA ESGOTO PREDIAL</t>
  </si>
  <si>
    <t>TE SANITARIO DE REDUCAO, PVC, DN 100 X 50 MM, SERIE NORMAL, PARA ESGOTO PREDIAL</t>
  </si>
  <si>
    <t>TE SANITARIO, PVC, DN 75 X 75 MM, SERIE NORMAL PARA ESGOTO PREDIAL</t>
  </si>
  <si>
    <t xml:space="preserve"> 00006138 </t>
  </si>
  <si>
    <t>ANEL DE VEDACAO, PVC FLEXIVEL, 100 MM, PARA SAIDA DE BACIA / VASO SANITARIO</t>
  </si>
  <si>
    <t>TERMINAL DE VENTILACAO, 50 MM, SERIE NORMAL, ESGOTO PREDIAL</t>
  </si>
  <si>
    <t xml:space="preserve"> 5.231 </t>
  </si>
  <si>
    <t xml:space="preserve"> 101807 </t>
  </si>
  <si>
    <t>CAIXA ENTERRADA DISTRIBUIDORA DE VAZÃO (SUMIDOUROS MÚLTIPLOS), RETANGULAR, EM ALVENARIA COM BLOCOS DE CONCRETO, DIMENSÕES INTERNAS: 0,60 X 0,60 X H=0,50 M. AF_12/2020</t>
  </si>
  <si>
    <t xml:space="preserve"> 5.232 </t>
  </si>
  <si>
    <t xml:space="preserve"> 97907 </t>
  </si>
  <si>
    <t>CAIXA ENTERRADA HIDRÁULICA RETANGULAR, EM ALVENARIA COM BLOCOS DE CONCRETO, DIMENSÕES INTERNAS: 0,8X0,8X0,6 M PARA REDE DE ESGOTO. AF_12/2020</t>
  </si>
  <si>
    <t xml:space="preserve"> 5.233 </t>
  </si>
  <si>
    <t xml:space="preserve"> 99260 </t>
  </si>
  <si>
    <t>CAIXA ENTERRADA HIDRÁULICA RETANGULAR, EM ALVENARIA COM BLOCOS DE CONCRETO, DIMENSÕES INTERNAS: 0,6X0,6X0,6 M PARA REDE DE DRENAGEM. AF_12/2020</t>
  </si>
  <si>
    <t xml:space="preserve"> 5.234 </t>
  </si>
  <si>
    <t xml:space="preserve"> 99262 </t>
  </si>
  <si>
    <t>CAIXA ENTERRADA HIDRÁULICA RETANGULAR, EM ALVENARIA COM BLOCOS DE CONCRETO, DIMENSÕES INTERNAS: 0,8X0,8X0,6 M PARA REDE DE DRENAGEM. AF_12/2020</t>
  </si>
  <si>
    <t xml:space="preserve"> 5.235 </t>
  </si>
  <si>
    <t xml:space="preserve"> COMP_06 </t>
  </si>
  <si>
    <t>TANQUE SÉPTICO RETANGULAR, EM ALVENARIA COM BLOCOS DE CONCRETO, DIMENSÕES INTERNAS: 2,6 X 5,2 X 1,8 M</t>
  </si>
  <si>
    <t>unid</t>
  </si>
  <si>
    <t xml:space="preserve"> 5.236 </t>
  </si>
  <si>
    <t xml:space="preserve"> COMP_05 </t>
  </si>
  <si>
    <t>FILTRO ANAERÓBIO RETANGULAR, EM ALVENARIA COM BLOCOS DE CONCRETO, DIMENSÕES INTERNAS: 4,95 X 4,10 X 1,20 M</t>
  </si>
  <si>
    <t xml:space="preserve"> 5.237 </t>
  </si>
  <si>
    <t xml:space="preserve"> COMP_04 </t>
  </si>
  <si>
    <t>SUMIDOURO CIRCULAR, EM CONCRETO PRÉ-MOLDADO, DIÂMETRO INTERNO = 2,95 M, ALTURA INTERNA = 8,20 M</t>
  </si>
  <si>
    <t>BANCADA/TAMPO ACO INOX (AISI 304), LARGURA 60 CM, COM RODABANCA (NAO INCLUI PES DE APOIO)</t>
  </si>
  <si>
    <t>BANCADA/TAMPO ACO INOX (AISI 304), LARGURA 70 CM, COM RODABANCA (NAO INCLUI PES DE APOIO)</t>
  </si>
  <si>
    <t>GRANITO PARA BANCADA, POLIDO, TIPO ANDORINHA/ QUARTZ/ CASTELO/ CORUMBA OU OUTROS EQUIVALENTES DA REGIAO, E=  *2,5* CM</t>
  </si>
  <si>
    <t>ESQUADRIAS</t>
  </si>
  <si>
    <t xml:space="preserve"> 6.01 </t>
  </si>
  <si>
    <t>TELA DE ARAME GALVANIZADA REVESTIDA EM PVC, QUADRANGULAR / LOSANGULAR, FIO 2,77 MM (12 BWG), BITOLA FINAL = *3,8* MM, MALHA 7,5 X 7,5 CM, H = 2 M</t>
  </si>
  <si>
    <t xml:space="preserve"> 6.02 </t>
  </si>
  <si>
    <t>PORTA DE ABRIR EM ACO COM DIVISAO HORIZONTAL PARA VIDROS, COM FUNDO ANTICORROSIVO/PRIMER DE PROTECAO, SEM GUARNICAO/ALIZAR/VISTA, VIDROS NAO INCLUSOS, 90 X 210 CM</t>
  </si>
  <si>
    <t xml:space="preserve"> 6.03 </t>
  </si>
  <si>
    <t xml:space="preserve"> 90789 </t>
  </si>
  <si>
    <t>KIT DE PORTA-PRONTA DE MADEIRA EM ACABAMENTO MELAMÍNICO BRANCO, FOLHA LEVE OU MÉDIA, 70X210CM, EXCLUSIVE FECHADURA, FIXAÇÃO COM PREENCHIMENTO PARCIAL DE ESPUMA EXPANSIVA - FORNECIMENTO E INSTALAÇÃO. AF_12/2019</t>
  </si>
  <si>
    <t xml:space="preserve"> 6.04 </t>
  </si>
  <si>
    <t xml:space="preserve"> 90793 </t>
  </si>
  <si>
    <t>KIT DE PORTA-PRONTA DE MADEIRA EM ACABAMENTO MELAMÍNICO BRANCO, FOLHA PESADA OU SUPERPESADA, 90X210CM, FIXAÇÃO COM PREENCHIMENTO TOTAL DE ESPUMA EXPANSIVA - FORNECIMENTO E INSTALAÇÃO. AF_12/2019</t>
  </si>
  <si>
    <t xml:space="preserve"> 6.05 </t>
  </si>
  <si>
    <t xml:space="preserve"> 91341 </t>
  </si>
  <si>
    <t>PORTA EM ALUMÍNIO DE ABRIR TIPO VENEZIANA COM GUARNIÇÃO, FIXAÇÃO COM PARAFUSOS - FORNECIMENTO E INSTALAÇÃO. AF_12/2019</t>
  </si>
  <si>
    <t xml:space="preserve"> 6.06 </t>
  </si>
  <si>
    <t>KIT PORTA PRONTA DE MADEIRA, FOLHA MEDIA (NBR 15930) DE 900 X 2100 MM, DE 35 MM A 40 MM DE ESPESSURA, NUCLEO SEMI-SOLIDO (SARRAFEADO), ESTRUTURA USINADA PARA FECHADURA, CAPA LISA EM HDF, ACABAMENTO EM PRIMER PARA PINTURA (INCLUI MARCO, ALIZARES E DOBRADICAS)</t>
  </si>
  <si>
    <t xml:space="preserve"> 6.07 </t>
  </si>
  <si>
    <t xml:space="preserve"> 99861 </t>
  </si>
  <si>
    <t>GRADIL EM FERRO FIXADO EM VÃOS DE JANELAS, FORMADO POR BARRAS CHATAS DE 25X4,8 MM. AF_04/2019</t>
  </si>
  <si>
    <t xml:space="preserve"> 6.08 </t>
  </si>
  <si>
    <t xml:space="preserve"> 94570 </t>
  </si>
  <si>
    <t>JANELA DE ALUMÍNIO DE CORRER COM 2 FOLHAS PARA VIDROS, COM VIDROS, BATENTE, ACABAMENTO COM ACETATO OU BRILHANTE E FERRAGENS. EXCLUSIVE ALIZAR E CONTRAMARCO. FORNECIMENTO E INSTALAÇÃO. AF_12/2019</t>
  </si>
  <si>
    <t xml:space="preserve"> 6.09 </t>
  </si>
  <si>
    <t xml:space="preserve"> 100674 </t>
  </si>
  <si>
    <t>JANELA FIXA DE ALUMÍNIO PARA VIDRO, COM VIDRO, BATENTE E FERRAGENS. EXCLUSIVE ACABAMENTO, ALIZAR E CONTRAMARCO. FORNECIMENTO E INSTALAÇÃO. AF_12/2019</t>
  </si>
  <si>
    <t xml:space="preserve"> 6.10 </t>
  </si>
  <si>
    <t xml:space="preserve"> 94562 </t>
  </si>
  <si>
    <t>JANELA DE AÇO DE CORRER COM 4 FOLHAS PARA VIDRO, COM BATENTE, FERRAGENS E PINTURA ANTICORROSIVA. EXCLUSIVE VIDROS, ALIZAR E CONTRAMARCO. FORNECIMENTO E INSTALAÇÃO. AF_12/2019</t>
  </si>
  <si>
    <t xml:space="preserve"> 6.11 </t>
  </si>
  <si>
    <t>PORTAO DE CORRER EM GRADIL FIXO DE BARRA DE FERRO CHATA DE 3 X 1/4" NA VERTICAL, SEM REQUADRO, ACABAMENTO NATURAL, COM TRILHOS E ROLDANAS</t>
  </si>
  <si>
    <t xml:space="preserve"> 6.12 </t>
  </si>
  <si>
    <t xml:space="preserve"> 101965 </t>
  </si>
  <si>
    <t>PEITORIL LINEAR EM GRANITO OU MÁRMORE, L = 15CM, COMPRIMENTO DE ATÉ 2M, ASSENTADO COM ARGAMASSA 1:6 COM ADITIVO. AF_11/2020</t>
  </si>
  <si>
    <t xml:space="preserve"> 6.13 </t>
  </si>
  <si>
    <t xml:space="preserve"> 98689 </t>
  </si>
  <si>
    <t>SOLEIRA EM GRANITO, LARGURA 15 CM, ESPESSURA 2,0 CM. AF_09/2020</t>
  </si>
  <si>
    <t>PISOS_FORROS E COBERTURAS</t>
  </si>
  <si>
    <t xml:space="preserve"> 7.01 </t>
  </si>
  <si>
    <t xml:space="preserve"> 100576 </t>
  </si>
  <si>
    <t>REGULARIZAÇÃO E COMPACTAÇÃO DE SUBLEITO DE SOLO  PREDOMINANTEMENTE ARGILOSO. AF_11/2019</t>
  </si>
  <si>
    <t xml:space="preserve"> 7.02 </t>
  </si>
  <si>
    <t xml:space="preserve"> 96622 </t>
  </si>
  <si>
    <t>LASTRO COM MATERIAL GRANULAR, APLICADO EM PISOS OU LAJES SOBRE SOLO, ESPESSURA DE *5 CM*. AF_08/2017</t>
  </si>
  <si>
    <t xml:space="preserve"> 7.03 </t>
  </si>
  <si>
    <t xml:space="preserve"> 87263 </t>
  </si>
  <si>
    <t>REVESTIMENTO CERÂMICO PARA PISO COM PLACAS TIPO PORCELANATO DE DIMENSÕES 60X60 CM APLICADA EM AMBIENTES DE ÁREA MAIOR QUE 10 M². AF_02/2023_PE</t>
  </si>
  <si>
    <t xml:space="preserve"> 7.04 </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</si>
  <si>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</si>
  <si>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</si>
  <si>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7.05 </t>
  </si>
  <si>
    <t xml:space="preserve"> 94992 </t>
  </si>
  <si>
    <t>EXECUÇÃO DE PASSEIO (CALÇADA) OU PISO DE CONCRETO COM CONCRETO MOLDADO IN LOCO, FEITO EM OBRA, ACABAMENTO CONVENCIONAL, ESPESSURA 6 CM, ARMADO. AF_08/2022</t>
  </si>
  <si>
    <t xml:space="preserve"> 7.06 </t>
  </si>
  <si>
    <t xml:space="preserve"> 92396 </t>
  </si>
  <si>
    <t>EXECUÇÃO DE PASSEIO EM PISO INTERTRAVADO, COM BLOCO RETANGULAR COR NATURAL DE 20 X 10 CM, ESPESSURA 6 CM. AF_10/2022</t>
  </si>
  <si>
    <t xml:space="preserve"> 7.07 </t>
  </si>
  <si>
    <t xml:space="preserve"> 96113 </t>
  </si>
  <si>
    <t>FORRO EM PLACAS DE GESSO, PARA AMBIENTES COMERCIAIS. AF_05/2017_PS</t>
  </si>
  <si>
    <t xml:space="preserve"> 7.08 </t>
  </si>
  <si>
    <t xml:space="preserve"> 100778 </t>
  </si>
  <si>
    <t>ESTRUTURA TRELIÇADA DE COBERTURA, TIPO FINK, COM LIGAÇÕES PARAFUSADAS, INCLUSOS PERFIS METÁLICOS, CHAPAS METÁLICAS, MÃO DE OBRA E TRANSPORTE COM GUINDASTE - FORNECIMENTO E INSTALAÇÃO. AF_01/2020_PSA</t>
  </si>
  <si>
    <t xml:space="preserve"> 7.09 </t>
  </si>
  <si>
    <t xml:space="preserve"> 94228 </t>
  </si>
  <si>
    <t>CALHA EM CHAPA DE AÇO GALVANIZADO NÚMERO 24, DESENVOLVIMENTO DE 50 CM, INCLUSO TRANSPORTE VERTICAL. AF_07/2019</t>
  </si>
  <si>
    <t xml:space="preserve"> 7.10 </t>
  </si>
  <si>
    <t xml:space="preserve"> 94216 </t>
  </si>
  <si>
    <t>TELHAMENTO COM TELHA METÁLICA TERMOACÚSTICA E = 30 MM, COM ATÉ 2 ÁGUAS, INCLUSO IÇAMENTO. AF_07/2019</t>
  </si>
  <si>
    <t xml:space="preserve"> 7.11 </t>
  </si>
  <si>
    <t>PLACA CIMENTICIA LISA E = 10 MM, DE 1,20 X *2,50* M (SEM AMIANTO)</t>
  </si>
  <si>
    <t xml:space="preserve"> 7.12 </t>
  </si>
  <si>
    <t xml:space="preserve"> 94231 </t>
  </si>
  <si>
    <t>RUFO EM CHAPA DE AÇO GALVANIZADO NÚMERO 24, CORTE DE 25 CM, INCLUSO TRANSPORTE VERTICAL. AF_07/2019</t>
  </si>
  <si>
    <t xml:space="preserve"> 7.13 </t>
  </si>
  <si>
    <t xml:space="preserve"> 101741 </t>
  </si>
  <si>
    <t>RODAPÉ EM MARMORITE, ALTURA 10CM. AF_09/2020</t>
  </si>
  <si>
    <t xml:space="preserve"> 7.14 </t>
  </si>
  <si>
    <t xml:space="preserve"> 100719 </t>
  </si>
  <si>
    <t>PINTURA COM TINTA ALQUÍDICA DE FUNDO (TIPO ZARCÃO) PULVERIZADA SOBRE PERFIL METÁLICO EXECUTADO EM FÁBRICA (POR DEMÃO). AF_01/2020_PE</t>
  </si>
  <si>
    <t>GLP</t>
  </si>
  <si>
    <t xml:space="preserve"> 8.01 </t>
  </si>
  <si>
    <t xml:space="preserve"> 92690 </t>
  </si>
  <si>
    <t>TUBO DE AÇO PRETO SEM COSTURA, CLASSE MÉDIA, CONEXÃO SOLDADA, DN 20 (3/4"), INSTALADO EM RAMAIS E SUB-RAMAIS DE GÁS - FORNECIMENTO E INSTALAÇÃO. AF_10/2020</t>
  </si>
  <si>
    <t xml:space="preserve"> 8.1 </t>
  </si>
  <si>
    <t xml:space="preserve"> 92905 </t>
  </si>
  <si>
    <t>UNIÃO, EM FERRO GALVANIZADO, CONEXÃO ROSQUEADA, DN 20 (3/4"), INSTALADO EM RAMAIS E SUB-RAMAIS DE GÁS - FORNECIMENTO E INSTALAÇÃO. AF_10/2020</t>
  </si>
  <si>
    <t xml:space="preserve"> 8.02 </t>
  </si>
  <si>
    <t xml:space="preserve"> 8.03 </t>
  </si>
  <si>
    <t>REATERRO MANUAL DE VALAS, COM COMPACTADOR DE SOLOS DE PERCUSSÃO. AF_08/2023</t>
  </si>
  <si>
    <t xml:space="preserve"> 8.04 </t>
  </si>
  <si>
    <t xml:space="preserve"> 97549 </t>
  </si>
  <si>
    <t>CURVA 90 GRAUS, EM AÇO, CONEXÃO SOLDADA, DN 20 (3/4"), INSTALADO EM RAMAIS E SUB-RAMAIS DE GÁS - FORNECIMENTO E INSTALAÇÃO. AF_10/2020</t>
  </si>
  <si>
    <t xml:space="preserve"> 8.05 </t>
  </si>
  <si>
    <t xml:space="preserve"> 97553 </t>
  </si>
  <si>
    <t>TÊ, EM AÇO, CONEXÃO SOLDADA, DN 20 (3/4"), INSTALADO EM RAMAIS E SUB-RAMAIS DE GÁS - FORNECIMENTO E INSTALAÇÃO. AF_10/2020</t>
  </si>
  <si>
    <t>VALVULA DE BLOQUEIO P/GAS REFRIG.(VRF)5/8"" C/ PT SERVICO</t>
  </si>
  <si>
    <t>VALVULA DE ESFERA EM ACO CARBONO CLASSE 300, ROSCAVEL (BSP OU NPT) 3/4" REF. NICSA, MGA, EMBRAVEL</t>
  </si>
  <si>
    <t>VALVULA REDUTORA DE PRESSAO PARA GAS</t>
  </si>
  <si>
    <t xml:space="preserve"> 8.09 </t>
  </si>
  <si>
    <t xml:space="preserve"> 103029 </t>
  </si>
  <si>
    <t>REGISTRO OU REGULADOR DE GÁS DE COZINHA - FORNECIMENTO E INSTALAÇÃO. AF_08/2021</t>
  </si>
  <si>
    <t xml:space="preserve"> 8.11 </t>
  </si>
  <si>
    <t>CABEAMENTO ESTRUTURADO</t>
  </si>
  <si>
    <t xml:space="preserve"> 9.01 </t>
  </si>
  <si>
    <t xml:space="preserve"> 97886 </t>
  </si>
  <si>
    <t>CAIXA ENTERRADA ELÉTRICA RETANGULAR, EM ALVENARIA COM TIJOLOS CERÂMICOS MACIÇOS, FUNDO COM BRITA, DIMENSÕES INTERNAS: 0,3X0,3X0,3 M. AF_12/2020</t>
  </si>
  <si>
    <t>ABRACADEIRA EM ACO PARA AMARRACAO DE ELETRODUTOS, TIPO D, COM 1" E CUNHA DE FIXACAO</t>
  </si>
  <si>
    <t xml:space="preserve"> 9.02 </t>
  </si>
  <si>
    <t xml:space="preserve"> 9.2 </t>
  </si>
  <si>
    <t xml:space="preserve"> 98305 </t>
  </si>
  <si>
    <t>RACK FECHADO PARA SERVIDOR - FORNECIMENTO E INSTALAÇÃO. AF_11/2019</t>
  </si>
  <si>
    <t xml:space="preserve"> 9.03 </t>
  </si>
  <si>
    <t xml:space="preserve"> 91856 </t>
  </si>
  <si>
    <t>ELETRODUTO FLEXÍVEL CORRUGADO, PVC, DN 32 MM (1"), PARA CIRCUITOS TERMINAIS, INSTALADO EM PAREDE - FORNECIMENTO E INSTALAÇÃO. AF_03/2023</t>
  </si>
  <si>
    <t xml:space="preserve"> 9.04 </t>
  </si>
  <si>
    <t xml:space="preserve"> 91868 </t>
  </si>
  <si>
    <t>ELETRODUTO RÍGIDO ROSCÁVEL, PVC, DN 32 MM (1"), PARA CIRCUITOS TERMINAIS, INSTALADO EM LAJE - FORNECIMENTO E INSTALAÇÃO. AF_03/2023</t>
  </si>
  <si>
    <t xml:space="preserve"> 9.05 </t>
  </si>
  <si>
    <t xml:space="preserve"> 9.06 </t>
  </si>
  <si>
    <t xml:space="preserve"> 90447 </t>
  </si>
  <si>
    <t>RASGO EM ALVENARIA PARA ELETRODUTOS COM DIAMETROS MENORES OU IGUAIS A 40 MM. AF_05/2015</t>
  </si>
  <si>
    <t xml:space="preserve"> 9.07 </t>
  </si>
  <si>
    <t xml:space="preserve"> 90466 </t>
  </si>
  <si>
    <t>CHUMBAMENTO LINEAR EM ALVENARIA PARA RAMAIS/DISTRIBUIÇÃO COM DIÂMETROS MENORES OU IGUAIS A 40 MM. AF_05/2015</t>
  </si>
  <si>
    <t xml:space="preserve"> 9.08 </t>
  </si>
  <si>
    <t xml:space="preserve"> 93008 </t>
  </si>
  <si>
    <t>ELETRODUTO RÍGIDO ROSCÁVEL, PVC, DN 50 MM (1 1/2"), PARA REDE ENTERRADA DE DISTRIBUIÇÃO DE ENERGIA ELÉTRICA - FORNECIMENTO E INSTALAÇÃO. AF_12/2021</t>
  </si>
  <si>
    <t xml:space="preserve"> 9.09 </t>
  </si>
  <si>
    <t>ABRACADEIRA EM ACO PARA AMARRACAO DE ELETRODUTOS, TIPO D, COM 1 1/2" E CUNHA DE FIXACAO</t>
  </si>
  <si>
    <t xml:space="preserve"> 9.11 </t>
  </si>
  <si>
    <t>ABRACADEIRA EM ACO PARA AMARRACAO DE ELETRODUTOS, TIPO D, COM 3/4" E CUNHA DE FIXACAO</t>
  </si>
  <si>
    <t xml:space="preserve"> 9.12 </t>
  </si>
  <si>
    <t xml:space="preserve"> 9.13 </t>
  </si>
  <si>
    <t xml:space="preserve"> 9.14 </t>
  </si>
  <si>
    <t>ABRACADEIRA EM ACO PARA AMARRACAO DE ELETRODUTOS, TIPO D, COM 1 1/4" E CUNHA DE FIXACAO</t>
  </si>
  <si>
    <t xml:space="preserve"> 9.15 </t>
  </si>
  <si>
    <t>ELETRODUTO EM ACO GALVANIZADO ELETROLITICO, LEVE, DIAMETRO 3/4", PAREDE DE 0,90 MM</t>
  </si>
  <si>
    <t xml:space="preserve"> 9.16 </t>
  </si>
  <si>
    <t>ELETRODUTO EM ACO GALVANIZADO ELETROLITICO, LEVE, DIAMETRO 1", PAREDE DE 0,90 MM</t>
  </si>
  <si>
    <t xml:space="preserve"> 9.17 </t>
  </si>
  <si>
    <t>ELETRODUTO EM ACO GALVANIZADO ELETROLITICO, SEMI-PESADO, DIAMETRO 1 1/4", PAREDE DE 1,20 MM</t>
  </si>
  <si>
    <t xml:space="preserve"> 9.18 </t>
  </si>
  <si>
    <t>ELETRODUTO EM ACO GALVANIZADO ELETROLITICO, SEMI-PESADO, DIAMETRO 1 1/2", PAREDE DE 1,20 MM</t>
  </si>
  <si>
    <t xml:space="preserve"> 9.19 </t>
  </si>
  <si>
    <t xml:space="preserve"> 93010 </t>
  </si>
  <si>
    <t>ELETRODUTO RÍGIDO ROSCÁVEL, PVC, DN 75 MM (2 1/2"), PARA REDE ENTERRADA DE DISTRIBUIÇÃO DE ENERGIA ELÉTRICA - FORNECIMENTO E INSTALAÇÃO. AF_12/2021</t>
  </si>
  <si>
    <t xml:space="preserve"> 9.20 </t>
  </si>
  <si>
    <t xml:space="preserve"> 00038083 </t>
  </si>
  <si>
    <t>TOMADA RJ45, 8 FIOS, CAT 5E, CONJUNTO MONTADO PARA EMBUTIR 4" X 2" (PLACA + SUPORTE + MODULO)</t>
  </si>
  <si>
    <t xml:space="preserve"> 9.21 </t>
  </si>
  <si>
    <t xml:space="preserve"> 98304 </t>
  </si>
  <si>
    <t>PATCH PANEL 48 PORTAS, CATEGORIA 6 - FORNECIMENTO E INSTALAÇÃO. AF_11/2019</t>
  </si>
  <si>
    <t>SWITCH WIRED TP - LINK GIGABIT 24 PORTAS TL - SG1024D.</t>
  </si>
  <si>
    <t>CENTRAL PABX 68I IMPACTA 4450017 HIBRIDA BIVOLT INTELBRAS</t>
  </si>
  <si>
    <t xml:space="preserve"> 9.24 </t>
  </si>
  <si>
    <t xml:space="preserve"> 98307 </t>
  </si>
  <si>
    <t>TOMADA DE REDE RJ45 - FORNECIMENTO E INSTALAÇÃO. AF_11/2019</t>
  </si>
  <si>
    <t xml:space="preserve"> 9.25 </t>
  </si>
  <si>
    <t>CONECTOR MACHO RJ 45, CATEGORIA 6 (CAT 6) PARA CABOS</t>
  </si>
  <si>
    <t>BLOCO IDC 110 100 PARES COM SUPORTE DE FIXACAO</t>
  </si>
  <si>
    <t xml:space="preserve"> 9.27 </t>
  </si>
  <si>
    <t xml:space="preserve"> 00001872 </t>
  </si>
  <si>
    <t>CAIXA DE PASSAGEM, EM PVC, DE 4" X 2", PARA ELETRODUTO FLEXIVEL CORRUGADO</t>
  </si>
  <si>
    <t xml:space="preserve"> 9.28 </t>
  </si>
  <si>
    <t>LUVA EM PVC RIGIDO ROSCAVEL, DE 1 1/2", PARA ELETRODUTO</t>
  </si>
  <si>
    <t xml:space="preserve"> 9.29 </t>
  </si>
  <si>
    <t>LUVA EM PVC RIGIDO ROSCAVEL, DE 1", PARA ELETRODUTO</t>
  </si>
  <si>
    <t xml:space="preserve"> 9.30 </t>
  </si>
  <si>
    <t xml:space="preserve"> 00001891 </t>
  </si>
  <si>
    <t>LUVA EM PVC RIGIDO ROSCAVEL, DE 3/4", PARA ELETRODUTO</t>
  </si>
  <si>
    <t xml:space="preserve"> 9.31 </t>
  </si>
  <si>
    <t>BUCHA DE NYLON SEM ABA S10</t>
  </si>
  <si>
    <t xml:space="preserve"> 9.32 </t>
  </si>
  <si>
    <t>BUCHA DE NYLON SEM ABA S4</t>
  </si>
  <si>
    <t xml:space="preserve"> 9.33 </t>
  </si>
  <si>
    <t>BUCHA DE NYLON SEM ABA S6</t>
  </si>
  <si>
    <t xml:space="preserve"> 9.34 </t>
  </si>
  <si>
    <t>ARRUELA QUADRADA EM ACO GALVANIZADO, DIMENSAO = 38 MM, ESPESSURA = 3MM, DIAMETRO DO FURO= 18 MM</t>
  </si>
  <si>
    <t xml:space="preserve"> 9.35 </t>
  </si>
  <si>
    <t>PARAFUSO, AUTO ATARRACHANTE, CABECA CHATA, FENDA SIMPLES, 1/4 (6,35 MM) X 25 MM</t>
  </si>
  <si>
    <t>CENTO</t>
  </si>
  <si>
    <t xml:space="preserve"> 9.36 </t>
  </si>
  <si>
    <t xml:space="preserve"> 00039996 </t>
  </si>
  <si>
    <t>VERGALHAO ZINCADO ROSCA TOTAL, 1/4 " (6,3 MM)</t>
  </si>
  <si>
    <t xml:space="preserve"> 9.37 </t>
  </si>
  <si>
    <t xml:space="preserve"> 98295 </t>
  </si>
  <si>
    <t>CABO ELETRÔNICO CATEGORIA 5E, INSTALADO EM EDIFICAÇÃO INSTITUCIONAL - FORNECIMENTO E INSTALAÇÃO. AF_11/2019</t>
  </si>
  <si>
    <t xml:space="preserve"> 9.38 </t>
  </si>
  <si>
    <t xml:space="preserve"> 98297 </t>
  </si>
  <si>
    <t>CABO ELETRÔNICO CATEGORIA 6, INSTALADO EM EDIFICAÇÃO INSTITUCIONAL - FORNECIMENTO E INSTALAÇÃO. AF_11/2019</t>
  </si>
  <si>
    <t>ELETROCALHA PERFURADA TIPO "U" 100x50mm CHAPA 20 NBR6323</t>
  </si>
  <si>
    <t>ELETROCALHA PERFURADA TIPO "U" 100x100mm CHAPA 22 NBR6323</t>
  </si>
  <si>
    <t>ELETROCALHA - CURVA 90 VERTICAL INTERNA 100x50mm CHAPA 20</t>
  </si>
  <si>
    <t>ELETROCALHA - TERMINAL DE FECHAMENTO 100x50mm CHAPA 18</t>
  </si>
  <si>
    <t>SPDA - SISTEMA DE PROTEÇÃO CONTRA DESCARGAS ATMOSFÉRICAS</t>
  </si>
  <si>
    <t>TAMPA DE FERRO FUNDIDO 300MM PARA CAIXA DE ATERRAMENTO</t>
  </si>
  <si>
    <t xml:space="preserve"> 10.01 </t>
  </si>
  <si>
    <t xml:space="preserve"> 96989 </t>
  </si>
  <si>
    <t>CAPTOR TIPO FRANKLIN PARA SPDA - FORNECIMENTO E INSTALAÇÃO. AF_12/2017</t>
  </si>
  <si>
    <t xml:space="preserve"> 10.2 </t>
  </si>
  <si>
    <t xml:space="preserve"> 104746 </t>
  </si>
  <si>
    <t>CAPTOR TIPO TERMINAL AEREO, H= 600 MM, 3/8"" GALV. A FOGO</t>
  </si>
  <si>
    <t xml:space="preserve"> 10.02 </t>
  </si>
  <si>
    <t xml:space="preserve"> 96977 </t>
  </si>
  <si>
    <t>CORDOALHA DE COBRE NU 50 MM², ENTERRADA, SEM ISOLADOR - FORNECIMENTO E INSTALAÇÃO. AF_12/2017</t>
  </si>
  <si>
    <t xml:space="preserve"> 10.03 </t>
  </si>
  <si>
    <t xml:space="preserve"> 96987 </t>
  </si>
  <si>
    <t>BASE METÁLICA PARA MASTRO 1 ½  PARA SPDA - FORNECIMENTO E INSTALAÇÃO. AF_12/2017</t>
  </si>
  <si>
    <t xml:space="preserve"> 10.04 </t>
  </si>
  <si>
    <t xml:space="preserve"> 96973 </t>
  </si>
  <si>
    <t>CORDOALHA DE COBRE NU 35 MM², NÃO ENTERRADA, COM ISOLADOR - FORNECIMENTO E INSTALAÇÃO. AF_12/2017</t>
  </si>
  <si>
    <t xml:space="preserve"> 10.05 </t>
  </si>
  <si>
    <t xml:space="preserve"> 96988 </t>
  </si>
  <si>
    <t>MASTRO 1 ½  PARA SPDA - FORNECIMENTO E INSTALAÇÃO. AF_12/2017</t>
  </si>
  <si>
    <t>GRAMPO (CLIP) PARA CABO DE ACO PESADO 1/8"</t>
  </si>
  <si>
    <t xml:space="preserve"> 10.07 </t>
  </si>
  <si>
    <t xml:space="preserve"> 92884 </t>
  </si>
  <si>
    <t>ARMAÇÃO UTILIZANDO AÇO CA-25 DE 10,0 MM - MONTAGEM. AF_06/2022</t>
  </si>
  <si>
    <t xml:space="preserve"> 10.08 </t>
  </si>
  <si>
    <t xml:space="preserve"> 96985 </t>
  </si>
  <si>
    <t>HASTE DE ATERRAMENTO 5/8  PARA SPDA - FORNECIMENTO E INSTALAÇÃO. AF_12/2017</t>
  </si>
  <si>
    <t xml:space="preserve"> 10.09 </t>
  </si>
  <si>
    <t xml:space="preserve"> 98111 </t>
  </si>
  <si>
    <t>CAIXA DE INSPEÇÃO PARA ATERRAMENTO, CIRCULAR, EM POLIETILENO, DIÂMETRO INTERNO = 0,3 M. AF_12/2020</t>
  </si>
  <si>
    <t>CONECTOR PARALELO BRONZE 50mm PARA ATERRAMENTO</t>
  </si>
  <si>
    <t xml:space="preserve"> 10.12 </t>
  </si>
  <si>
    <t xml:space="preserve"> 98463 </t>
  </si>
  <si>
    <t>SUPORTE ISOLADOR PARA CORDOALHA DE COBRE - FORNECIMENTO E INSTALAÇÃO. AF_12/2017</t>
  </si>
  <si>
    <t xml:space="preserve"> 10.13 </t>
  </si>
  <si>
    <t xml:space="preserve"> 10.14 </t>
  </si>
  <si>
    <t xml:space="preserve"> 10.15 </t>
  </si>
  <si>
    <t xml:space="preserve"> 101173 </t>
  </si>
  <si>
    <t>ESTACA BROCA DE CONCRETO, DIÂMETRO DE 20CM, ESCAVAÇÃO MANUAL COM TRADO CONCHA, COM ARMADURA DE ARRANQUE. AF_05/2020</t>
  </si>
  <si>
    <t xml:space="preserve"> 10.16 </t>
  </si>
  <si>
    <t>TERMINAL METALICO A PRESSAO PARA 1 CABO DE 50 MM2, COM 1 FURO DE FIXACAO</t>
  </si>
  <si>
    <t>ABRACADEIRA (TIPO COPO) PARA FIXACAO DE CABO PARA-RAIO 2"</t>
  </si>
  <si>
    <t xml:space="preserve"> 00006160 </t>
  </si>
  <si>
    <t>SOLDADOR (HORISTA)</t>
  </si>
  <si>
    <t>H</t>
  </si>
  <si>
    <t>CARTUCHO SOLDA EXOTERMICA NR150 EXOSOLDA</t>
  </si>
  <si>
    <t>PRESILHA EM LATAO FURO 7MM 35/50MM2</t>
  </si>
  <si>
    <t>OBRAS COMPLEMENTARES</t>
  </si>
  <si>
    <t xml:space="preserve"> 11.01 </t>
  </si>
  <si>
    <t xml:space="preserve"> 99814 </t>
  </si>
  <si>
    <t>LIMPEZA DE SUPERFÍCIE COM JATO DE ALTA PRESSÃO. AF_04/2019</t>
  </si>
  <si>
    <t xml:space="preserve"> 11.02 </t>
  </si>
  <si>
    <t>MUDA DE PALMEIRA ARECA, H= *1,50* M</t>
  </si>
  <si>
    <t xml:space="preserve"> 11.03 </t>
  </si>
  <si>
    <t xml:space="preserve"> 98511 </t>
  </si>
  <si>
    <t>PLANTIO DE ÁRVORE ORNAMENTAL COM ALTURA DE MUDA MAIOR QUE 2,00 M E MENOR OU IGUAL A 4,00 M. AF_05/2018</t>
  </si>
  <si>
    <t xml:space="preserve"> 11.04 </t>
  </si>
  <si>
    <t xml:space="preserve"> 102500 </t>
  </si>
  <si>
    <t>PINTURA DE DEMARCAÇÃO DE VAGA COM TINTA ACRÍLICA, E = 10 CM, APLICAÇÃO MANUAL. AF_05/2021</t>
  </si>
  <si>
    <t xml:space="preserve"> 11.05 </t>
  </si>
  <si>
    <t xml:space="preserve"> 103946 </t>
  </si>
  <si>
    <t>PLANTIO DE GRAMA ESMERALDA OU SÃO CARLOS OU CURITIBANA, EM PLACAS. AF_05/2022</t>
  </si>
  <si>
    <t xml:space="preserve"> 11.06 </t>
  </si>
  <si>
    <t xml:space="preserve"> 101094 </t>
  </si>
  <si>
    <t>PISO PODOTÁTIL DE ALERTA OU DIRECIONAL, DE BORRACHA, ASSENTADO SOBRE ARGAMASSA. AF_05/2020</t>
  </si>
  <si>
    <t xml:space="preserve"> 11.07 </t>
  </si>
  <si>
    <t>ACESSIBILIDADE - PLACA DE IMPACTO DE PORTA EM ACO INOX 90x40cm</t>
  </si>
  <si>
    <t>ACESSIBILIDADE - PLACA TATIL BRAILLE/RELEVO ACRILICO 30x14cm (4 PALAVRAS)</t>
  </si>
  <si>
    <t>ACESSIBILIDADE - PLACA TATIL BRAILLE/RELEVO ACO INOX 30x9cm PARA PORTAS</t>
  </si>
  <si>
    <t xml:space="preserve"> 11.11 </t>
  </si>
  <si>
    <t>LETRA ACO INOX (AISI 304), CHAPA NUM. 22, RECORTADO, H= 20 CM (SEM RELEVO)</t>
  </si>
  <si>
    <t xml:space="preserve"> 11.12 </t>
  </si>
  <si>
    <t xml:space="preserve"> 99857 </t>
  </si>
  <si>
    <t>CORRIMÃO SIMPLES, DIÂMETRO EXTERNO = 1 1/2, EM ALUMÍNIO. AF_04/2019_PS</t>
  </si>
  <si>
    <t>EQUIPAMENTOS</t>
  </si>
  <si>
    <t>AR CONDICIONADO 12000 BTU</t>
  </si>
  <si>
    <t>AR CONDICIONADO 18000 BTU</t>
  </si>
  <si>
    <t>AR CONDICIONADO 22000 BTU</t>
  </si>
  <si>
    <t>AR CONDICIONADO 24000 BTU</t>
  </si>
  <si>
    <t>Bebedouro Frisbel Coluna 200L Inox 3 Torneiras e 1 Jato</t>
  </si>
  <si>
    <t>COIFA INDUSTRIAL PARA REFEITÓRIO</t>
  </si>
  <si>
    <t>Purificador de Água IBBL PDF300-2T  Inox 61072001</t>
  </si>
  <si>
    <t>Exaustor Axial Industrial Premium Ventisol 40cm</t>
  </si>
  <si>
    <t>SUBESTAÇÃO</t>
  </si>
  <si>
    <t xml:space="preserve"> 13.01 </t>
  </si>
  <si>
    <t xml:space="preserve"> 100606 </t>
  </si>
  <si>
    <t>ASSENTAMENTO DE POSTE DE CONCRETO COM COMPRIMENTO NOMINAL DE 10 M, CARGA NOMINAL DE 1000 DAN, ENGASTAMENTO BASE CONCRETADA COM 1 M DE CONCRETO E 0,6 M DE SOLO (NÃO INCLUI FORNECIMENTO). AF_11/2019</t>
  </si>
  <si>
    <t xml:space="preserve"> 13.02 </t>
  </si>
  <si>
    <t>POSTE DE CONCRETO ARMADO DE SECAO DUPLO T, EXTENSAO DE 10,00 M, RESISTENCIA DE 1000 DAN, TIPO B-1,5</t>
  </si>
  <si>
    <t xml:space="preserve"> 13.03 </t>
  </si>
  <si>
    <t>CRUZETA DE CONCRETO LEVE, COMP. 2000 MM SECAO, 90 X 90 MM</t>
  </si>
  <si>
    <t xml:space="preserve"> 13.4 </t>
  </si>
  <si>
    <t xml:space="preserve"> 72254 </t>
  </si>
  <si>
    <t>CABO DE COBRE NU 50MM2 - FORNECIMENTO E INSTALACAO</t>
  </si>
  <si>
    <t xml:space="preserve"> 13.05 </t>
  </si>
  <si>
    <t xml:space="preserve"> 101887 </t>
  </si>
  <si>
    <t>CABO DE COBRE ISOLADO, 16 MM², ANTI-CHAMA 0,6/1 KV, INSTALADO EM ELETROCALHA OU PERFILADO - FORNECIMENTO E INSTALAÇÃO. AF_10/2020</t>
  </si>
  <si>
    <t xml:space="preserve"> 13.06 </t>
  </si>
  <si>
    <t xml:space="preserve"> 101546 </t>
  </si>
  <si>
    <t>ISOLADOR, TIPO PINO, PARA TENSÃO 15 KV - FORNECIMENTO E INSTALAÇÃO. AF_07/2020</t>
  </si>
  <si>
    <t xml:space="preserve"> 13.07 </t>
  </si>
  <si>
    <t xml:space="preserve"> 101553 </t>
  </si>
  <si>
    <t>ALÇA PREFORMADA DE DISTRIBUIÇÃO, EM  AÇO GALVANIZADO, AWG 1 - FORNECIMENTO E INSTALAÇÃO. AF_07/2020</t>
  </si>
  <si>
    <t xml:space="preserve"> 13.08 </t>
  </si>
  <si>
    <t>GANCHO OLHAL EM ACO GALVANIZADO, ESPESSURA 16MM, ABERTURA 21MM</t>
  </si>
  <si>
    <t>MANILHA SAPATILHA AÇO</t>
  </si>
  <si>
    <t>PARAFUSO OLHAL GALVANIZADO DN.16X400MM ROSCA TOTAL PORCA M16</t>
  </si>
  <si>
    <t xml:space="preserve"> 13.11 </t>
  </si>
  <si>
    <t>PARAFUSO M16 EM ACO GALVANIZADO, COMPRIMENTO = 400 MM, DIAMETRO = 16 MM, ROSCA DUPLA</t>
  </si>
  <si>
    <t xml:space="preserve"> 13.12 </t>
  </si>
  <si>
    <t>ARRUELA  EM ACO GALVANIZADO, DIAMETRO EXTERNO = 35MM, ESPESSURA = 3MM, DIAMETRO DO FURO= 18MM</t>
  </si>
  <si>
    <t xml:space="preserve"> 13.13 </t>
  </si>
  <si>
    <t xml:space="preserve"> 102107 </t>
  </si>
  <si>
    <t>TRANSFORMADOR DE DISTRIBUIÇÃO, 225 KVA, TRIFÁSICO, 60 HZ, CLASSE 15 KV, IMERSO EM ÓLEO MINERAL, INSTALAÇÃO EM POSTE (NÃO INCLUSO SUPORTE) - FORNECIMENTO E INSTALAÇÃO. AF_12/2020</t>
  </si>
  <si>
    <t xml:space="preserve"> 13.14 </t>
  </si>
  <si>
    <t>SUPORTE EM ACO GALVANIZADO PARA TRANSFORMADOR PARA POSTE DUPLO T 185 X 95 MM, CHAPA DE 5/16"</t>
  </si>
  <si>
    <t xml:space="preserve"> 13.15 </t>
  </si>
  <si>
    <t>PARAFUSO M16 EM ACO GALVANIZADO, COMPRIMENTO = 300 MM, DIAMETRO = 16 MM, ROSCA DUPLA</t>
  </si>
  <si>
    <t xml:space="preserve"> 13.16 </t>
  </si>
  <si>
    <t xml:space="preserve"> 00000442 </t>
  </si>
  <si>
    <t>PARAFUSO FRANCES M16 EM ACO GALVANIZADO, COMPRIMENTO = 45 MM, DIAMETRO = 16 MM, CABECA ABAULADA</t>
  </si>
  <si>
    <t xml:space="preserve"> 13.17 </t>
  </si>
  <si>
    <t xml:space="preserve"> 00011267 </t>
  </si>
  <si>
    <t>ARRUELA LISA, REDONDA, DE LATAO POLIDO, DIAMETRO NOMINAL 5/8", DIAMETRO EXTERNO = 34 MM, DIAMETRO DO FURO = 17 MM, ESPESSURA = *2,5* MM</t>
  </si>
  <si>
    <t xml:space="preserve"> 13.18 </t>
  </si>
  <si>
    <t>PARA-RAIOS DE DISTRIBUICAO, TENSAO NOMINAL 30 KV, CORRENTE NOMINAL DE DESCARGA 10 KA</t>
  </si>
  <si>
    <t>CAPA PROTETORA P/ PARA RAIO</t>
  </si>
  <si>
    <t>CAPA DE PROTEÇÃO P/ BUCHA DO TRANSFORMADOR</t>
  </si>
  <si>
    <t xml:space="preserve"> 13.21 </t>
  </si>
  <si>
    <t xml:space="preserve"> 13.22 </t>
  </si>
  <si>
    <t xml:space="preserve"> 91871 </t>
  </si>
  <si>
    <t>ELETRODUTO RÍGIDO ROSCÁVEL, PVC, DN 25 MM (3/4"), PARA CIRCUITOS TERMINAIS, INSTALADO EM PAREDE - FORNECIMENTO E INSTALAÇÃO. AF_03/2023</t>
  </si>
  <si>
    <t xml:space="preserve"> 13.23 </t>
  </si>
  <si>
    <t xml:space="preserve"> 93026 </t>
  </si>
  <si>
    <t>CURVA 90 GRAUS PARA ELETRODUTO, PVC, ROSCÁVEL, DN 110 MM (4"), PARA REDE ENTERRADA DE DISTRIBUIÇÃO DE ENERGIA ELÉTRICA - FORNECIMENTO E INSTALAÇÃO. AF_12/2021</t>
  </si>
  <si>
    <t xml:space="preserve"> 13.24 </t>
  </si>
  <si>
    <t xml:space="preserve"> 91914 </t>
  </si>
  <si>
    <t>CURVA 90 GRAUS PARA ELETRODUTO, PVC, ROSCÁVEL, DN 25 MM (3/4"), PARA CIRCUITOS TERMINAIS, INSTALADA EM PAREDE - FORNECIMENTO E INSTALAÇÃO. AF_03/2023</t>
  </si>
  <si>
    <t xml:space="preserve"> 13.25 </t>
  </si>
  <si>
    <t xml:space="preserve"> 93017 </t>
  </si>
  <si>
    <t>LUVA PARA ELETRODUTO, PVC, ROSCÁVEL, DN 110 MM (4"), PARA REDE ENTERRADA DE DISTRIBUIÇÃO DE ENERGIA ELÉTRICA - FORNECIMENTO E INSTALAÇÃO. AF_12/2021</t>
  </si>
  <si>
    <t xml:space="preserve"> 13.26 </t>
  </si>
  <si>
    <t xml:space="preserve"> 91884 </t>
  </si>
  <si>
    <t>LUVA PARA ELETRODUTO, PVC, ROSCÁVEL, DN 25 MM (3/4"), PARA CIRCUITOS TERMINAIS, INSTALADA EM PAREDE - FORNECIMENTO E INSTALAÇÃO. AF_03/2023</t>
  </si>
  <si>
    <t xml:space="preserve"> 13.27 </t>
  </si>
  <si>
    <t xml:space="preserve"> 13.28 </t>
  </si>
  <si>
    <t xml:space="preserve"> 13.29 </t>
  </si>
  <si>
    <t>DISJUNTOR TERMOMAGNÉTICO TRIPOLAR , CORRENTE NOMINAL DE 600A - FORNECIMENTO E INSTALAÇÃO. AF_10/2020</t>
  </si>
  <si>
    <t xml:space="preserve"> 13.30 </t>
  </si>
  <si>
    <t>FITA ISOLANTE DE BORRACHA AUTOFUSAO, USO ATE 69 KV (ALTA TENSAO)</t>
  </si>
  <si>
    <t xml:space="preserve"> 13.31 </t>
  </si>
  <si>
    <t>FITA ISOLANTE ADESIVA ANTICHAMA, USO ATE 750 V, EM ROLO DE 19 MM X 20 M</t>
  </si>
  <si>
    <t xml:space="preserve"> 13.32 </t>
  </si>
  <si>
    <t xml:space="preserve"> 97362 </t>
  </si>
  <si>
    <t>CAIXA PARA MEDIÇÃO PADRÃO EQUATORIAL P/225 KVA</t>
  </si>
  <si>
    <t xml:space="preserve"> 13.33 </t>
  </si>
  <si>
    <t>KIT DE MATERIAIS PARA BRACADEIRA PARA FIXACAO EM POSTE CIRCULAR, CONTEM TRES FIXADORES E UM ROLO DE FITA DE 3 M EM ACO CARBONO</t>
  </si>
  <si>
    <t xml:space="preserve"> 13.34 </t>
  </si>
  <si>
    <t>FECHO DENTADO P/ FITA DE AÇO INOX 3/4"</t>
  </si>
  <si>
    <t xml:space="preserve"> 13.35 </t>
  </si>
  <si>
    <t>HASTE DE ATERRAMENTO, DIÂMETRO 5/8", COM 3 METROS - FORNECIMENTO E INSTALAÇÃO. AF_08/2023</t>
  </si>
  <si>
    <t xml:space="preserve"> 13.36 </t>
  </si>
  <si>
    <t xml:space="preserve"> 13.37 </t>
  </si>
  <si>
    <t>CONECTOR METALICO TIPO PARAFUSO FENDIDO (SPLIT BOLT), COM SEPARADOR DE CABOS BIMETALICOS, PARA CABOS ATE 50 MM2</t>
  </si>
  <si>
    <t xml:space="preserve"> 13.38 </t>
  </si>
  <si>
    <t xml:space="preserve"> 00034643 </t>
  </si>
  <si>
    <t>CAIXA DE INSPECAO PARA ATERRAMENTO E PARA RAIOS, EM POLIPROPILENO,  DIAMETRO = 300 MM X ALTURA = 400 MM</t>
  </si>
  <si>
    <t>TAMPA EM PVC RIGIDO PARA CAIXA DE ATERRAMENTO DN 300MM</t>
  </si>
  <si>
    <t xml:space="preserve"> 13.40 </t>
  </si>
  <si>
    <t>REFORMA DO ANEXO RECREATIVO</t>
  </si>
  <si>
    <t xml:space="preserve"> 14.01 </t>
  </si>
  <si>
    <t>MASSA ÚNICA, PARA RECEBIMENTO DE PINTURA, EM ARGAMASSA TRAÇO 1:2:8, PREPARO MECÂNICO COM BETONEIRA 400L, APLICADA MANUALMENTE EM FACES INTER NAS DE PAREDES, ESPESSURA DE 20MM, COM EXECUÇÃO DE TALISCAS. AF_06/2014</t>
  </si>
  <si>
    <t xml:space="preserve"> 14.02 </t>
  </si>
  <si>
    <t>TEXTURA ACRILICA,APLICAÇÃO MANUEL EM PAREDE,UMA DEMÃO.AF_09/2016 METALICA</t>
  </si>
  <si>
    <t xml:space="preserve"> 14.03 </t>
  </si>
  <si>
    <t xml:space="preserve"> 14.04 </t>
  </si>
  <si>
    <t>TEXTURA ACRÍLICA, APLICAÇÃO MANUAL EM PAREDE, UMA DEMÃO. AF_04/2023</t>
  </si>
  <si>
    <t xml:space="preserve"> 14.05 </t>
  </si>
  <si>
    <t xml:space="preserve"> 102506 </t>
  </si>
  <si>
    <t>PINTURA DE DEMARCAÇÃO DE QUADRA POLIESPORTIVA COM TINTA EPÓXI, E = 5 CM, APLICAÇÃO MANUAL. AF_05/2021</t>
  </si>
  <si>
    <t>CONJUNTO PARA FUTSAL COM TRAVES OFICIAIS DE 3,00 X 2,00 M EM TUBO DE ACO GALVANIZADO 3" COM REQUADRO EM TUBO DE 1", PINTURA EM PRIMER COM TINTA ESMALTE SINTETICO E REDES DE POLIETILENO FIO 4 MM</t>
  </si>
  <si>
    <t>CONJUNTO PARA QUADRA DE VOLEI COM POSTES EM TUBO DE ACO GALVANIZADO 3", H =*255* CM, PINTURA EM TINTA ESMALTE SINTETICO, REDE DE NYLON COM 2 MM, MALHA 10 X10 CM E ANTENAS OFICIAIS EM FIBRA DE VIDRO</t>
  </si>
  <si>
    <t xml:space="preserve"> 14.08 </t>
  </si>
  <si>
    <t xml:space="preserve"> 103310 </t>
  </si>
  <si>
    <t>INSTALAÇÃO DE LIXEIRA METÁLICA DUPLA, CAPACIDADE DE 60 L, EM TUBO DE AÇO CARBONO E CESTOS EM CHAPA DE AÇO COM PINTURA ELETROSTÁTICA, SOBRE SOLO. AF_11/2021</t>
  </si>
  <si>
    <t xml:space="preserve"> 14.09 </t>
  </si>
  <si>
    <t xml:space="preserve"> 104790 </t>
  </si>
  <si>
    <t>DEMOLIÇÃO DE PISO DE CONCRETO SIMPLES, DE FORMA MECANIZADA COM MARTELETE, SEM REAPROVEITAMENTO. AF_09/2023</t>
  </si>
  <si>
    <t xml:space="preserve"> 14.10 </t>
  </si>
  <si>
    <t xml:space="preserve"> 103075 </t>
  </si>
  <si>
    <t>EXECUÇÃO DE PISO DE CONCRETO, COM ACABAMENTO SUPERFICIAL, ESPESSURA DE 15 CM, FCK = 30 MPA, COM USO DE FORMAS EM MADEIRA SERRADA. AF_09/2021</t>
  </si>
  <si>
    <t>Total sem BDI</t>
  </si>
  <si>
    <t>Total do BDI</t>
  </si>
  <si>
    <t>Total Geral</t>
  </si>
  <si>
    <t>_______________________________________________________________
PAULO CESAR FILHO
Setor de Engenharia</t>
  </si>
  <si>
    <t>SANTIL</t>
  </si>
  <si>
    <t>ELETROSUL</t>
  </si>
  <si>
    <t>TAMPA EM PVC PARA CAIXA ATERRAMENTO</t>
  </si>
  <si>
    <t>EP ELETRICA LTDA</t>
  </si>
  <si>
    <t>LOJA DAS ABRAÇADEIRAS</t>
  </si>
  <si>
    <t>FECHO DENTADO</t>
  </si>
  <si>
    <t>DASSIS COMERCIO DE MATERIAIS ISOLANTES LTDA ME</t>
  </si>
  <si>
    <t>ELETROTRAFO PRODUTOS ELETRICOS LTDA</t>
  </si>
  <si>
    <t>CAPA DE PROTEÇÃO PARA BUCHA DO TRANSFORMADOR</t>
  </si>
  <si>
    <t>LUTEC</t>
  </si>
  <si>
    <t>Fischer Indústria Mecânica Ltda</t>
  </si>
  <si>
    <t>PARAFUSO OLHAL</t>
  </si>
  <si>
    <t>MANILHA SAPATILHA</t>
  </si>
  <si>
    <t>Assistec</t>
  </si>
  <si>
    <t>Magazine Luiza</t>
  </si>
  <si>
    <t>Leroy Merlin</t>
  </si>
  <si>
    <t xml:space="preserve">Energia Soluções em aquecimento </t>
  </si>
  <si>
    <t>Chiller Peças</t>
  </si>
  <si>
    <t xml:space="preserve">RW Borrachas </t>
  </si>
  <si>
    <t>Difusor</t>
  </si>
  <si>
    <t>Panelas Ferreira</t>
  </si>
  <si>
    <t>COMERCIAL FUNDIÇÃO VESUVIO INDUSTRIA E COMERCIO LTDA EPP</t>
  </si>
  <si>
    <t>Santil</t>
  </si>
  <si>
    <t>Pollo Fundidos</t>
  </si>
  <si>
    <t>Melhor Indústria</t>
  </si>
  <si>
    <t>Prossetec</t>
  </si>
  <si>
    <t>Oficina Bits</t>
  </si>
  <si>
    <t>Carrefour</t>
  </si>
  <si>
    <t>Casa das Fitas</t>
  </si>
  <si>
    <t>Esforzin</t>
  </si>
  <si>
    <t>Maxx</t>
  </si>
  <si>
    <t>Philco</t>
  </si>
  <si>
    <t>Samsung</t>
  </si>
  <si>
    <t>LG</t>
  </si>
  <si>
    <t>Smart TV LG UHD UR8750 65'' 4K, 2023</t>
  </si>
  <si>
    <t>Eletriza</t>
  </si>
  <si>
    <t>Eletrosuzuki</t>
  </si>
  <si>
    <t>Eletricaserpal</t>
  </si>
  <si>
    <t>Arqloja</t>
  </si>
  <si>
    <t>Frigelar</t>
  </si>
  <si>
    <t xml:space="preserve">Purificador de Água IBBL PDF300-2T  Inox 61072001 </t>
  </si>
  <si>
    <t>Meu Compressor</t>
  </si>
  <si>
    <t>Mérito Comercial</t>
  </si>
  <si>
    <t>Eletro Paulo</t>
  </si>
  <si>
    <t>Loja Elétrica</t>
  </si>
  <si>
    <t>Magazine Luiza S/A</t>
  </si>
  <si>
    <t>PVA</t>
  </si>
  <si>
    <t>Isinaliza</t>
  </si>
  <si>
    <t>Fiocamp</t>
  </si>
  <si>
    <t>Eletrorastro</t>
  </si>
  <si>
    <t>Land Iluminação</t>
  </si>
  <si>
    <t>Ferramentas Kennedy</t>
  </si>
  <si>
    <t>Fati Ferramentas</t>
  </si>
  <si>
    <t>Moly Brasil</t>
  </si>
  <si>
    <t>Casas Bahia</t>
  </si>
  <si>
    <t>Ventisol</t>
  </si>
  <si>
    <t>Dultra Máquinas</t>
  </si>
  <si>
    <t xml:space="preserve">Exaustor Axial Industrial Premium Ventisol 40cm </t>
  </si>
  <si>
    <t>Eletrocalha Perf U 100X 100Mm Ch22 938906 Cemar Legrand</t>
  </si>
  <si>
    <t>Dimensional</t>
  </si>
  <si>
    <t>Elecom</t>
  </si>
  <si>
    <t>Baratão do sul</t>
  </si>
  <si>
    <t>Eletrosul</t>
  </si>
  <si>
    <t>Elétrica Marmota</t>
  </si>
  <si>
    <t>O tenista</t>
  </si>
  <si>
    <t>Jv Esportes</t>
  </si>
  <si>
    <t>Equadras</t>
  </si>
  <si>
    <t>Vale Materiais</t>
  </si>
  <si>
    <t xml:space="preserve">Topmax Sport </t>
  </si>
  <si>
    <t xml:space="preserve">Prime Inox </t>
  </si>
  <si>
    <t>Webcontinental</t>
  </si>
  <si>
    <t>Magazine Luiza S.A</t>
  </si>
  <si>
    <t>Eletrônica Santana</t>
  </si>
  <si>
    <t>Kabum S.A</t>
  </si>
  <si>
    <t>EuroFire Shopping</t>
  </si>
  <si>
    <t>ED Cabos</t>
  </si>
  <si>
    <t>Comduscamp</t>
  </si>
  <si>
    <t>Eletrica Bichuette</t>
  </si>
  <si>
    <t>Agrometal</t>
  </si>
  <si>
    <t>Eletrocentro</t>
  </si>
  <si>
    <t>Conduscamp</t>
  </si>
  <si>
    <t xml:space="preserve">Multiseg </t>
  </si>
  <si>
    <t>Upper Seg</t>
  </si>
  <si>
    <t>Soedral</t>
  </si>
  <si>
    <t xml:space="preserve">Carrefour </t>
  </si>
  <si>
    <t>Eletrotrafon</t>
  </si>
  <si>
    <t xml:space="preserve">FDG Comercial </t>
  </si>
  <si>
    <t xml:space="preserve">Loja Matel </t>
  </si>
  <si>
    <t>Alcamar</t>
  </si>
  <si>
    <t>CARREFOUR COMÉRCIO E INDÚSTRIA LTDA</t>
  </si>
  <si>
    <t>RIQUENA NETO AR CONDICIONADO LTDA</t>
  </si>
  <si>
    <t>Polar AR</t>
  </si>
  <si>
    <t>Centralar</t>
  </si>
  <si>
    <t>NetAlarmes</t>
  </si>
  <si>
    <t>JC CABOS</t>
  </si>
  <si>
    <t>REVEST Emborrachados, Acessibilidade, Comércio e Serviços LTDA</t>
  </si>
  <si>
    <t>Avance a acessibilidade</t>
  </si>
  <si>
    <t>WRS Acessibilidade</t>
  </si>
  <si>
    <t xml:space="preserve"> </t>
  </si>
  <si>
    <t xml:space="preserve">Visual Impressão </t>
  </si>
  <si>
    <t>Lojamerc</t>
  </si>
  <si>
    <t>Construinox</t>
  </si>
  <si>
    <t>LorenMetais</t>
  </si>
  <si>
    <t>Ip-Elétrica</t>
  </si>
  <si>
    <t>Valor</t>
  </si>
  <si>
    <t>Fornecedor 3</t>
  </si>
  <si>
    <t xml:space="preserve">Fornecedor 2 </t>
  </si>
  <si>
    <t xml:space="preserve">Valor </t>
  </si>
  <si>
    <t xml:space="preserve">Fornecedor 1 </t>
  </si>
  <si>
    <t>Mapa de cotações</t>
  </si>
  <si>
    <t>MENOR</t>
  </si>
  <si>
    <t>COTAÇÃO</t>
  </si>
  <si>
    <t>8.06</t>
  </si>
  <si>
    <t>8.07</t>
  </si>
  <si>
    <t>8.08</t>
  </si>
  <si>
    <t>9.22</t>
  </si>
  <si>
    <t>9.23</t>
  </si>
  <si>
    <t>9.26</t>
  </si>
  <si>
    <t>9.40</t>
  </si>
  <si>
    <t>9.41</t>
  </si>
  <si>
    <t>9.42</t>
  </si>
  <si>
    <t>10.06</t>
  </si>
  <si>
    <t>10.10</t>
  </si>
  <si>
    <t>10.11</t>
  </si>
  <si>
    <t>10.17</t>
  </si>
  <si>
    <t>10.19</t>
  </si>
  <si>
    <t>10.21</t>
  </si>
  <si>
    <t>11.08</t>
  </si>
  <si>
    <t>11.09</t>
  </si>
  <si>
    <t>11.10</t>
  </si>
  <si>
    <t>12.01</t>
  </si>
  <si>
    <t>12.02</t>
  </si>
  <si>
    <t>12.03</t>
  </si>
  <si>
    <t>12.04</t>
  </si>
  <si>
    <t>12.05</t>
  </si>
  <si>
    <t>12.06</t>
  </si>
  <si>
    <t>12.07</t>
  </si>
  <si>
    <t>12.08</t>
  </si>
  <si>
    <t>13.09</t>
  </si>
  <si>
    <t>13.10</t>
  </si>
  <si>
    <t>13.19</t>
  </si>
  <si>
    <t>13.20</t>
  </si>
  <si>
    <t>13.34</t>
  </si>
  <si>
    <t>13.39</t>
  </si>
  <si>
    <t>14.06</t>
  </si>
  <si>
    <t>14.07</t>
  </si>
  <si>
    <t>TOTAL</t>
  </si>
  <si>
    <t>Valor com BDI =&gt;</t>
  </si>
  <si>
    <t>Valor do BDI =&gt;</t>
  </si>
  <si>
    <t>MO com LS =&gt;</t>
  </si>
  <si>
    <t>LS =&gt;</t>
  </si>
  <si>
    <t>MO sem LS =&gt;</t>
  </si>
  <si>
    <t>Material</t>
  </si>
  <si>
    <t>VALVULA EM PLASTICO CROMADO TIPO AMERICANA PARA PIA DE COZINHA 3.1/2 " X 1.1/2 ", SEM ADAPTADOR</t>
  </si>
  <si>
    <t xml:space="preserve"> 00006155 </t>
  </si>
  <si>
    <t>Insumo</t>
  </si>
  <si>
    <t>FITA VEDA ROSCA EM ROLOS DE 18 MM X 10 M (L X C)</t>
  </si>
  <si>
    <t xml:space="preserve"> 00003146 </t>
  </si>
  <si>
    <t>SEDI - SERVIÇOS DIVERSOS</t>
  </si>
  <si>
    <t>SERVENTE COM ENCARGOS COMPLEMENTARES</t>
  </si>
  <si>
    <t xml:space="preserve"> 88316 </t>
  </si>
  <si>
    <t>Composição Auxiliar</t>
  </si>
  <si>
    <t>ENCANADOR OU BOMBEIRO HIDRÁULICO COM ENCARGOS COMPLEMENTARES</t>
  </si>
  <si>
    <t xml:space="preserve"> 88267 </t>
  </si>
  <si>
    <t>INHI - INSTALAÇÕES HIDROS SANITÁRIAS</t>
  </si>
  <si>
    <t>VÁLVULA EM PLÁSTICO CROMADO TIPO AMERICANA 3.1/2 X 1.1/2 SEM ADAPTADOR PARA PIA - FORNECIMENTO E INSTALAÇÃO. AF_01/2020</t>
  </si>
  <si>
    <t xml:space="preserve"> 86880 </t>
  </si>
  <si>
    <t>Composição</t>
  </si>
  <si>
    <t>Tipo</t>
  </si>
  <si>
    <t>VALVULA EM PLASTICO BRANCO PARA TANQUE OU LAVATORIO 1 ", SEM UNHO E SEM LADRAO</t>
  </si>
  <si>
    <t xml:space="preserve"> 00006153 </t>
  </si>
  <si>
    <t>VÁLVULA EM PLÁSTICO 1 PARA PIA, TANQUE OU LAVATÓRIO, COM OU SEM LADRÃO - FORNECIMENTO E INSTALAÇÃO. AF_01/2020</t>
  </si>
  <si>
    <t xml:space="preserve"> 86879 </t>
  </si>
  <si>
    <t>Equipamento</t>
  </si>
  <si>
    <t>EPI - FAMILIA SERVENTE - HORISTA (ENCARGOS COMPLEMENTARES - COLETADO CAIXA)</t>
  </si>
  <si>
    <t xml:space="preserve"> 00043491 </t>
  </si>
  <si>
    <t>FERRAMENTAS - FAMILIA SERVENTE - HORISTA (ENCARGOS COMPLEMENTARES - COLETADO CAIXA)</t>
  </si>
  <si>
    <t xml:space="preserve"> 00043467 </t>
  </si>
  <si>
    <t>Mão de Obra</t>
  </si>
  <si>
    <t>VIGIA NOTURNO, HORA EFETIVAMENTE TRABALHADA DE 22 H AS 5 H (COM ADICIONAL NOTURNO)</t>
  </si>
  <si>
    <t xml:space="preserve"> 00041776 </t>
  </si>
  <si>
    <t>Taxas</t>
  </si>
  <si>
    <t>SEGURO - HORISTA (COLETADO CAIXA - ENCARGOS COMPLEMENTARES)</t>
  </si>
  <si>
    <t xml:space="preserve"> 00037373 </t>
  </si>
  <si>
    <t>Outros</t>
  </si>
  <si>
    <t>EXAMES - HORISTA (COLETADO CAIXA - ENCARGOS COMPLEMENTARES)</t>
  </si>
  <si>
    <t xml:space="preserve"> 00037372 </t>
  </si>
  <si>
    <t>Serviços</t>
  </si>
  <si>
    <t>TRANSPORTE - HORISTA (COLETADO CAIXA - ENCARGOS COMPLEMENTARES)</t>
  </si>
  <si>
    <t xml:space="preserve"> 00037371 </t>
  </si>
  <si>
    <t>ALIMENTACAO - HORISTA (COLETADO CAIXA - ENCARGOS COMPLEMENTARES)</t>
  </si>
  <si>
    <t xml:space="preserve"> 00037370 </t>
  </si>
  <si>
    <t>CURSO DE CAPACITAÇÃO PARA VIGIA NOTURNO (ENCARGOS COMPLEMENTARES) - HORISTA</t>
  </si>
  <si>
    <t xml:space="preserve"> 95388 </t>
  </si>
  <si>
    <t>VIGIA NOTURNO COM ENCARGOS COMPLEMENTARES</t>
  </si>
  <si>
    <t xml:space="preserve"> 88326 </t>
  </si>
  <si>
    <t>VIGIA DIURNO (HORISTA)</t>
  </si>
  <si>
    <t xml:space="preserve"> 00034345 </t>
  </si>
  <si>
    <t>CURSO DE CAPACITAÇÃO PARA VIGIA DIURNO (ENCARGOS COMPLEMENTARES) - HORISTA</t>
  </si>
  <si>
    <t xml:space="preserve"> 100288 </t>
  </si>
  <si>
    <t>VIGIA DIURNO COM ENCARGOS COMPLEMENTARES</t>
  </si>
  <si>
    <t xml:space="preserve"> 100289 </t>
  </si>
  <si>
    <t>KWH</t>
  </si>
  <si>
    <t>ENERGIA ELETRICA ATE 2000 KWH INDUSTRIAL, SEM DEMANDA</t>
  </si>
  <si>
    <t xml:space="preserve"> 00002705 </t>
  </si>
  <si>
    <t>CHOR - CUSTOS HORÁRIOS DE MÁQUINAS E EQUIPAMENTOS</t>
  </si>
  <si>
    <t>VIBRADOR DE IMERSÃO, DIÂMETRO DE PONTEIRA 45MM, MOTOR ELÉTRICO TRIFÁSICO POTÊNCIA DE 2 CV - MATERIAIS NA OPERAÇÃO. AF_06/2015</t>
  </si>
  <si>
    <t xml:space="preserve"> 90585 </t>
  </si>
  <si>
    <t>VIBRADOR DE IMERSAO, DIAMETRO DA PONTEIRA DE *45* MM, COM MOTOR ELETRICO TRIFASICO DE 2 HP (2 CV)</t>
  </si>
  <si>
    <t xml:space="preserve"> 00013896 </t>
  </si>
  <si>
    <t>VIBRADOR DE IMERSÃO, DIÂMETRO DE PONTEIRA 45MM, MOTOR ELÉTRICO TRIFÁSICO POTÊNCIA DE 2 CV - MANUTENÇÃO. AF_06/2015</t>
  </si>
  <si>
    <t xml:space="preserve"> 90584 </t>
  </si>
  <si>
    <t>VIBRADOR DE IMERSÃO, DIÂMETRO DE PONTEIRA 45MM, MOTOR ELÉTRICO TRIFÁSICO POTÊNCIA DE 2 CV - JUROS. AF_06/2015</t>
  </si>
  <si>
    <t xml:space="preserve"> 90583 </t>
  </si>
  <si>
    <t>VIBRADOR DE IMERSÃO, DIÂMETRO DE PONTEIRA 45MM, MOTOR ELÉTRICO TRIFÁSICO POTÊNCIA DE 2 CV - DEPRECIAÇÃO. AF_06/2015</t>
  </si>
  <si>
    <t xml:space="preserve"> 90582 </t>
  </si>
  <si>
    <t>VIBRADOR DE IMERSÃO, DIÂMETRO DE PONTEIRA 45MM, MOTOR ELÉTRICO TRIFÁSICO POTÊNCIA DE 2 CV - CHP DIURNO. AF_06/2015</t>
  </si>
  <si>
    <t xml:space="preserve"> 90586 </t>
  </si>
  <si>
    <t>CHI</t>
  </si>
  <si>
    <t>VIBRADOR DE IMERSÃO, DIÂMETRO DE PONTEIRA 45MM, MOTOR ELÉTRICO TRIFÁSICO POTÊNCIA DE 2 CV - CHI DIURNO. AF_06/2015</t>
  </si>
  <si>
    <t xml:space="preserve"> 90587 </t>
  </si>
  <si>
    <t>REJUNTE EPOXI, QUALQUER COR</t>
  </si>
  <si>
    <t xml:space="preserve"> 00037329 </t>
  </si>
  <si>
    <t>BACIA SANITARIA (VASO) COM CAIXA ACOPLADA, SIFAO APARENTE, DE LOUCA BRANCA (SEM ASSENTO)</t>
  </si>
  <si>
    <t xml:space="preserve"> 00010422 </t>
  </si>
  <si>
    <t>PARAFUSO NIQUELADO COM ACABAMENTO CROMADO PARA FIXAR PECA SANITARIA, INCLUI PORCA CEGA, ARRUELA E BUCHA DE NYLON TAMANHO S-10</t>
  </si>
  <si>
    <t xml:space="preserve"> 00004384 </t>
  </si>
  <si>
    <t>VASO SANITÁRIO SIFONADO COM CAIXA ACOPLADA LOUÇA BRANCA - FORNECIMENTO E INSTALAÇÃO. AF_01/2020</t>
  </si>
  <si>
    <t xml:space="preserve"> 86888 </t>
  </si>
  <si>
    <t>BACIA SANITARIA (VASO) CONVENCIONAL PARA PCD, SEM FURO FRONTAL, DE LOUCA BRANCA (SEM ASSENTO)</t>
  </si>
  <si>
    <t xml:space="preserve"> 00036520 </t>
  </si>
  <si>
    <t>VASO SANITARIO SIFONADO CONVENCIONAL PARA PCD SEM FURO FRONTAL COM  LOUÇA BRANCA SEM ASSENTO -  FORNECIMENTO E INSTALAÇÃO. AF_01/2020</t>
  </si>
  <si>
    <t xml:space="preserve"> 95471 </t>
  </si>
  <si>
    <t>BACIA SANITARIA (VASO) CONVENCIONAL, DE LOUCA BRANCA, SIFAO APARENTE, SAIDA VERTICAL (SEM ASSENTO)</t>
  </si>
  <si>
    <t xml:space="preserve"> 00010420 </t>
  </si>
  <si>
    <t>VASO SANITARIO SIFONADO CONVENCIONAL COM  LOUÇA BRANCA - FORNECIMENTO E INSTALAÇÃO. AF_01/2020</t>
  </si>
  <si>
    <t xml:space="preserve"> 95469 </t>
  </si>
  <si>
    <t>LIXA D'AGUA EM FOLHA, GRAO 100</t>
  </si>
  <si>
    <t xml:space="preserve"> 00038383 </t>
  </si>
  <si>
    <t>AUXILIAR DE ENCANADOR OU BOMBEIRO HIDRÁULICO COM ENCARGOS COMPLEMENTARES</t>
  </si>
  <si>
    <t xml:space="preserve"> 88248 </t>
  </si>
  <si>
    <t>TUBO, PVC, SOLDÁVEL, DN 25MM, INSTALADO EM RAMAL OU SUB-RAMAL DE ÁGUA - FORNECIMENTO E INSTALAÇÃO. AF_06/2022</t>
  </si>
  <si>
    <t xml:space="preserve"> 89356 </t>
  </si>
  <si>
    <t>TUBO PVC  SERIE NORMAL, DN 100 MM, PARA ESGOTO  PREDIAL (NBR 5688)</t>
  </si>
  <si>
    <t xml:space="preserve"> 00009836 </t>
  </si>
  <si>
    <t>TUBO PVC, SERIE NORMAL, ESGOTO PREDIAL, DN 100 MM, FORNECIDO E INSTALADO EM RAMAL DE DESCARGA OU RAMAL DE ESGOTO SANITÁRIO. AF_08/2022</t>
  </si>
  <si>
    <t xml:space="preserve"> 89714 </t>
  </si>
  <si>
    <t>EPI - FAMILIA OPERADOR ESCAVADEIRA - HORISTA (ENCARGOS COMPLEMENTARES - COLETADO CAIXA)</t>
  </si>
  <si>
    <t xml:space="preserve"> 00043488 </t>
  </si>
  <si>
    <t>FERRAMENTAS - FAMILIA OPERADOR ESCAVADEIRA - HORISTA (ENCARGOS COMPLEMENTARES - COLETADO CAIXA)</t>
  </si>
  <si>
    <t xml:space="preserve"> 00043464 </t>
  </si>
  <si>
    <t>OPERADOR DE MAQUINAS E TRATORES DIVERSOS - TERRAPLANAGEM (HORISTA)</t>
  </si>
  <si>
    <t xml:space="preserve"> 00004230 </t>
  </si>
  <si>
    <t>CURSO DE CAPACITAÇÃO PARA TRATORISTA (ENCARGOS COMPLEMENTARES) - HORISTA</t>
  </si>
  <si>
    <t xml:space="preserve"> 95386 </t>
  </si>
  <si>
    <t>TRATORISTA COM ENCARGOS COMPLEMENTARES</t>
  </si>
  <si>
    <t xml:space="preserve"> 88324 </t>
  </si>
  <si>
    <t>OLEO DIESEL COMBUSTIVEL COMUM METROPOLITANO S-10 OU S-500</t>
  </si>
  <si>
    <t xml:space="preserve"> 00004221 </t>
  </si>
  <si>
    <t>TRATOR DE ESTEIRAS, POTÊNCIA 100 HP, PESO OPERACIONAL 9,4 T, COM LÂMINA 2,19 M3 - MATERIAIS NA OPERAÇÃO. AF_06/2014</t>
  </si>
  <si>
    <t xml:space="preserve"> 53817 </t>
  </si>
  <si>
    <t>TRATOR DE ESTEIRAS, POTENCIA DE 100 HP, PESO OPERACIONAL DE 9,4 T, COM LAMINA COM CAPACIDADE DE 2,19 M3</t>
  </si>
  <si>
    <t xml:space="preserve"> 00007622 </t>
  </si>
  <si>
    <t>TRATOR DE ESTEIRAS, POTÊNCIA 100 HP, PESO OPERACIONAL 9,4 T, COM LÂMINA 2,19 M3 - MANUTENÇÃO. AF_06/2014</t>
  </si>
  <si>
    <t xml:space="preserve"> 5724 </t>
  </si>
  <si>
    <t>TRATOR DE ESTEIRAS, POTÊNCIA 100 HP, PESO OPERACIONAL 9,4 T, COM LÂMINA 2,19 M3 - JUROS. AF_06/2014</t>
  </si>
  <si>
    <t xml:space="preserve"> 89030 </t>
  </si>
  <si>
    <t>TRATOR DE ESTEIRAS, POTÊNCIA 100 HP, PESO OPERACIONAL 9,4 T, COM LÂMINA 2,19 M3 - DEPRECIAÇÃO. AF_06/2014</t>
  </si>
  <si>
    <t xml:space="preserve"> 89029 </t>
  </si>
  <si>
    <t>TRATOR DE ESTEIRAS, POTÊNCIA 100 HP, PESO OPERACIONAL 9,4 T, COM LÂMINA 2,19 M3 - CHP DIURNO. AF_06/2014</t>
  </si>
  <si>
    <t xml:space="preserve"> 89032 </t>
  </si>
  <si>
    <t>TRATOR DE ESTEIRAS, POTÊNCIA 100 HP, PESO OPERACIONAL 9,4 T, COM LÂMINA 2,19 M3 - CHI DIURNO. AF_06/2014</t>
  </si>
  <si>
    <t xml:space="preserve"> 89031 </t>
  </si>
  <si>
    <t>CAMINHÃO BASCULANTE 6 M3 TOCO, PESO BRUTO TOTAL 16.000 KG, CARGA ÚTIL MÁXIMA 11.130 KG, DISTÂNCIA ENTRE EIXOS 5,36 M, POTÊNCIA 185 CV, INCLUSIVE CAÇAMBA METÁLICA - CHI DIURNO. AF_06/2014</t>
  </si>
  <si>
    <t xml:space="preserve"> 67827 </t>
  </si>
  <si>
    <t>CAMINHÃO BASCULANTE 6 M3 TOCO, PESO BRUTO TOTAL 16.000 KG, CARGA ÚTIL MÁXIMA 11.130 KG, DISTÂNCIA ENTRE EIXOS 5,36 M, POTÊNCIA 185 CV, INCLUSIVE CAÇAMBA METÁLICA - CHP DIURNO. AF_06/2014</t>
  </si>
  <si>
    <t xml:space="preserve"> 67826 </t>
  </si>
  <si>
    <t>M3XKM</t>
  </si>
  <si>
    <t>TRAN - TRANSPORTES, CARGAS E DESCARGAS</t>
  </si>
  <si>
    <t>TRANSPORTE COM CAMINHÃO BASCULANTE DE 6 M³, EM VIA URBANA EM REVESTIMENTO PRIMÁRIO (UNIDADE: M3XKM). AF_07/2020</t>
  </si>
  <si>
    <t xml:space="preserve"> 97913 </t>
  </si>
  <si>
    <t>PREGO DE ACO POLIDO COM CABECA 22 X 48 (4 1/4 X 5)</t>
  </si>
  <si>
    <t xml:space="preserve"> 00040568 </t>
  </si>
  <si>
    <t>VIGA NAO APARELHADA *6 X 12* CM, EM MACARANDUBA/MASSARANDUBA, ANGELIM OU EQUIVALENTE DA REGIAO - BRUTA</t>
  </si>
  <si>
    <t xml:space="preserve"> 00004425 </t>
  </si>
  <si>
    <t>GUINCHO ELÉTRICO DE COLUNA, CAPACIDADE 400 KG, COM MOTO FREIO, MOTOR TRIFÁSICO DE 1,25 CV - CHI DIURNO. AF_03/2016</t>
  </si>
  <si>
    <t xml:space="preserve"> 93282 </t>
  </si>
  <si>
    <t>GUINCHO ELÉTRICO DE COLUNA, CAPACIDADE 400 KG, COM MOTO FREIO, MOTOR TRIFÁSICO DE 1,25 CV - CHP DIURNO. AF_03/2016</t>
  </si>
  <si>
    <t xml:space="preserve"> 93281 </t>
  </si>
  <si>
    <t>CARPINTEIRO DE FORMAS COM ENCARGOS COMPLEMENTARES</t>
  </si>
  <si>
    <t xml:space="preserve"> 88262 </t>
  </si>
  <si>
    <t>AJUDANTE DE CARPINTEIRO COM ENCARGOS COMPLEMENTARES</t>
  </si>
  <si>
    <t xml:space="preserve"> 88239 </t>
  </si>
  <si>
    <t>COBE - COBERTURA</t>
  </si>
  <si>
    <t>TRAMA DE MADEIRA COMPOSTA POR TERÇAS PARA TELHADOS DE ATÉ 2 ÁGUAS PARA TELHA ONDULADA DE FIBROCIMENTO, METÁLICA, PLÁSTICA OU TERMOACÚSTICA, INCLUSO TRANSPORTE VERTICAL. AF_07/2019</t>
  </si>
  <si>
    <t xml:space="preserve"> 92543 </t>
  </si>
  <si>
    <t>TORNEIRA METALICA CROMADA, RETA, DE PAREDE, PARA COZINHA, SEM BICO, SEM AREJADOR, PADRAO POPULAR, 1/2 " OU 3/4 " (REF 1158)</t>
  </si>
  <si>
    <t xml:space="preserve"> 00013416 </t>
  </si>
  <si>
    <t>TORNEIRA CROMADA LONGA, DE PAREDE, 1/2 OU 3/4, PARA PIA DE COZINHA, PADRÃO POPULAR - FORNECIMENTO E INSTALAÇÃO. AF_01/2020</t>
  </si>
  <si>
    <t xml:space="preserve"> 86911 </t>
  </si>
  <si>
    <t>TORNEIRA DE MESA/BANCADA, PARA LAVATORIO, FIXA, METALICA CROMADA, PADRAO POPULAR, 1/2 " OU 3/4 " (REF 1193)</t>
  </si>
  <si>
    <t xml:space="preserve"> 00013415 </t>
  </si>
  <si>
    <t>TORNEIRA CROMADA DE MESA, 1/2 OU 3/4, PARA LAVATÓRIO, PADRÃO POPULAR - FORNECIMENTO E INSTALAÇÃO. AF_01/2020</t>
  </si>
  <si>
    <t xml:space="preserve"> 86906 </t>
  </si>
  <si>
    <t>TOMADA 2P+T 10A, 250V  (APENAS MODULO)</t>
  </si>
  <si>
    <t xml:space="preserve"> 00038101 </t>
  </si>
  <si>
    <t>ELETRICISTA COM ENCARGOS COMPLEMENTARES</t>
  </si>
  <si>
    <t xml:space="preserve"> 88264 </t>
  </si>
  <si>
    <t>AUXILIAR DE ELETRICISTA COM ENCARGOS COMPLEMENTARES</t>
  </si>
  <si>
    <t xml:space="preserve"> 88247 </t>
  </si>
  <si>
    <t>INEL - INSTALAÇÃO ELÉTRICA/ELETRIFICAÇÃO E ILUMINAÇÃO EXTERNA</t>
  </si>
  <si>
    <t>TOMADA MÉDIA DE EMBUTIR (2 MÓDULOS), 2P+T 10 A, SEM SUPORTE E SEM PLACA - FORNECIMENTO E INSTALAÇÃO. AF_03/2023</t>
  </si>
  <si>
    <t xml:space="preserve"> 92002 </t>
  </si>
  <si>
    <t>TOMADA 2P+T 20A, 250V  (APENAS MODULO)</t>
  </si>
  <si>
    <t xml:space="preserve"> 00038102 </t>
  </si>
  <si>
    <t>TOMADA MÉDIA DE EMBUTIR (1 MÓDULO), 2P+T 20 A, SEM SUPORTE E SEM PLACA - FORNECIMENTO E INSTALAÇÃO. AF_03/2023</t>
  </si>
  <si>
    <t xml:space="preserve"> 91995 </t>
  </si>
  <si>
    <t>TOMADA BAIXA DE EMBUTIR (2 MÓDULOS), 2P+T 10 A, SEM SUPORTE E SEM PLACA - FORNECIMENTO E INSTALAÇÃO. AF_03/2023</t>
  </si>
  <si>
    <t xml:space="preserve"> 92006 </t>
  </si>
  <si>
    <t>SUPORTE PARAFUSADO COM PLACA DE ENCAIXE 4" X 2" MÉDIO (1,30 M DO PISO) PARA PONTO ELÉTRICO - FORNECIMENTO E INSTALAÇÃO. AF_03/2023</t>
  </si>
  <si>
    <t xml:space="preserve"> 91946 </t>
  </si>
  <si>
    <t>TOMADA BAIXA DE EMBUTIR (2 MÓDULOS), 2P+T 10 A, INCLUINDO SUPORTE E PLACA - FORNECIMENTO E INSTALAÇÃO. AF_03/2023</t>
  </si>
  <si>
    <t xml:space="preserve"> 92008 </t>
  </si>
  <si>
    <t>TOMADA BAIXA DE EMBUTIR (1 MÓDULO), 2P+T 10 A, SEM SUPORTE E SEM PLACA - FORNECIMENTO E INSTALAÇÃO. AF_03/2023</t>
  </si>
  <si>
    <t xml:space="preserve"> 91998 </t>
  </si>
  <si>
    <t>TELHA DE FIBROCIMENTO ONDULADA E = 6 MM, DE 2,44 X 1,10 M (SEM AMIANTO)</t>
  </si>
  <si>
    <t xml:space="preserve"> 00007194 </t>
  </si>
  <si>
    <t>PARAFUSO ZINCADO ROSCA SOBERBA, CABECA SEXTAVADA, 5/16 " X 250 MM, PARA FIXACAO DE TELHA EM MADEIRA</t>
  </si>
  <si>
    <t xml:space="preserve"> 00004302 </t>
  </si>
  <si>
    <t>CJ</t>
  </si>
  <si>
    <t>CONJUNTO ARRUELAS DE VEDACAO 5/16" PARA TELHA FIBROCIMENTO (UMA ARRUELA METALICA E UMA ARRUELA PVC - CONICAS)</t>
  </si>
  <si>
    <t xml:space="preserve"> 00001607 </t>
  </si>
  <si>
    <t>TELHADISTA COM ENCARGOS COMPLEMENTARES</t>
  </si>
  <si>
    <t xml:space="preserve"> 88323 </t>
  </si>
  <si>
    <t>TELHAMENTO COM TELHA ONDULADA DE FIBROCIMENTO E = 6 MM, COM RECOBRIMENTO LATERAL DE 1 1/4 DE ONDA PARA TELHADO COM INCLINAÇÃO MÁXIMA DE 10°, COM ATÉ 2 ÁGUAS, INCLUSO IÇAMENTO. AF_07/2019</t>
  </si>
  <si>
    <t xml:space="preserve"> 94210 </t>
  </si>
  <si>
    <t>EPI - FAMILIA CARPINTEIRO DE FORMAS - HORISTA (ENCARGOS COMPLEMENTARES - COLETADO CAIXA)</t>
  </si>
  <si>
    <t xml:space="preserve"> 00043483 </t>
  </si>
  <si>
    <t>FERRAMENTAS - FAMILIA CARPINTEIRO DE FORMAS - HORISTA (ENCARGOS COMPLEMENTARES - COLETADO CAIXA)</t>
  </si>
  <si>
    <t xml:space="preserve"> 00043459 </t>
  </si>
  <si>
    <t>TELHADOR (HORISTA)</t>
  </si>
  <si>
    <t xml:space="preserve"> 00012869 </t>
  </si>
  <si>
    <t>CURSO DE CAPACITAÇÃO PARA TELHADISTA (ENCARGOS COMPLEMENTARES) - HORISTA</t>
  </si>
  <si>
    <t xml:space="preserve"> 95385 </t>
  </si>
  <si>
    <t>PASTA LUBRIFICANTE PARA TUBOS E CONEXOES COM JUNTA ELASTICA, EMBALAGEM DE *400* GR (USO EM PVC, ACO, POLIETILENO E OUTROS)</t>
  </si>
  <si>
    <t xml:space="preserve"> 00020078 </t>
  </si>
  <si>
    <t>TE SANITARIO, PVC, DN 50 X 50 MM, SERIE NORMAL, PARA ESGOTO PREDIAL</t>
  </si>
  <si>
    <t xml:space="preserve"> 00007097 </t>
  </si>
  <si>
    <t>ANEL BORRACHA PARA TUBO ESGOTO PREDIAL, DN 50 MM (NBR 5688)</t>
  </si>
  <si>
    <t xml:space="preserve"> 00000296 </t>
  </si>
  <si>
    <t>TE, PVC, SERIE NORMAL, ESGOTO PREDIAL, DN 50 X 50 MM, JUNTA ELÁSTICA, FORNECIDO E INSTALADO EM RAMAL DE DESCARGA OU RAMAL DE ESGOTO SANITÁRIO. AF_08/2022</t>
  </si>
  <si>
    <t xml:space="preserve"> 89784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</si>
  <si>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</si>
  <si>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</si>
  <si>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</si>
  <si>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</si>
  <si>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SUPORTE PARAFUSADO COM PLACA DE ENCAIXE 4" X 2" ALTO (2,00 M DO PISO) PARA PONTO ELÉTRICO - FORNECIMENTO E INSTALAÇÃO. AF_03/2023</t>
  </si>
  <si>
    <t xml:space="preserve"> 91945 </t>
  </si>
  <si>
    <t>EPI - FAMILIA SOLDADOR - HORISTA (ENCARGOS COMPLEMENTARES - COLETADO CAIXA)</t>
  </si>
  <si>
    <t xml:space="preserve"> 00043492 </t>
  </si>
  <si>
    <t>FERRAMENTAS - FAMILIA SOLDADOR - HORISTA (ENCARGOS COMPLEMENTARES - COLETADO CAIXA)</t>
  </si>
  <si>
    <t xml:space="preserve"> 00043468 </t>
  </si>
  <si>
    <t>CURSO DE CAPACITAÇÃO PARA SOLDADOR (ENCARGOS COMPLEMENTARES) - HORISTA</t>
  </si>
  <si>
    <t xml:space="preserve"> 95379 </t>
  </si>
  <si>
    <t>SOLDADOR COM ENCARGOS COMPLEMENTARES</t>
  </si>
  <si>
    <t xml:space="preserve"> 88317 </t>
  </si>
  <si>
    <t>SERVENTE DE OBRAS (HORISTA)</t>
  </si>
  <si>
    <t xml:space="preserve"> 00006111 </t>
  </si>
  <si>
    <t>CURSO DE CAPACITAÇÃO PARA SERVENTE (ENCARGOS COMPLEMENTARES) - HORISTA</t>
  </si>
  <si>
    <t xml:space="preserve"> 95378 </t>
  </si>
  <si>
    <t>EPI - FAMILIA PEDREIRO - HORISTA (ENCARGOS COMPLEMENTARES - COLETADO CAIXA)</t>
  </si>
  <si>
    <t xml:space="preserve"> 00043489 </t>
  </si>
  <si>
    <t>FERRAMENTAS - FAMILIA PEDREIRO - HORISTA (ENCARGOS COMPLEMENTARES - COLETADO CAIXA)</t>
  </si>
  <si>
    <t xml:space="preserve"> 00043465 </t>
  </si>
  <si>
    <t>SERRALHEIRO (HORISTA)</t>
  </si>
  <si>
    <t xml:space="preserve"> 00006110 </t>
  </si>
  <si>
    <t>CURSO DE CAPACITAÇÃO PARA SERRALHEIRO (ENCARGOS COMPLEMENTARES) - HORISTA</t>
  </si>
  <si>
    <t xml:space="preserve"> 95377 </t>
  </si>
  <si>
    <t>SERRALHEIRO COM ENCARGOS COMPLEMENTARES</t>
  </si>
  <si>
    <t xml:space="preserve"> 88315 </t>
  </si>
  <si>
    <t>SERRA CIRCULAR DE BANCADA COM MOTOR ELÉTRICO POTÊNCIA DE 5HP, COM COIFA PARA DISCO 10" - MATERIAIS NA OPERAÇÃO. AF_08/2015</t>
  </si>
  <si>
    <t xml:space="preserve"> 91691 </t>
  </si>
  <si>
    <t>SERRA CIRCULAR DE BANCADA COM MOTOR ELETRICO, POTENCIA DE *1600* W, PARA DISCO DE DIAMETRO DE 10" (250 MM)</t>
  </si>
  <si>
    <t xml:space="preserve"> 00014618 </t>
  </si>
  <si>
    <t>SERRA CIRCULAR DE BANCADA COM MOTOR ELÉTRICO POTÊNCIA DE 5HP, COM COIFA PARA DISCO 10" - MANUTENÇÃO. AF_08/2015</t>
  </si>
  <si>
    <t xml:space="preserve"> 91690 </t>
  </si>
  <si>
    <t>SERRA CIRCULAR DE BANCADA COM MOTOR ELÉTRICO POTÊNCIA DE 5HP, COM COIFA PARA DISCO 10" - JUROS. AF_08/2015</t>
  </si>
  <si>
    <t xml:space="preserve"> 91689 </t>
  </si>
  <si>
    <t>SERRA CIRCULAR DE BANCADA COM MOTOR ELÉTRICO POTÊNCIA DE 5HP, COM COIFA PARA DISCO 10" - DEPRECIAÇÃO. AF_08/2015</t>
  </si>
  <si>
    <t xml:space="preserve"> 91688 </t>
  </si>
  <si>
    <t>OPERADOR DE MÁQUINAS E EQUIPAMENTOS COM ENCARGOS COMPLEMENTARES</t>
  </si>
  <si>
    <t xml:space="preserve"> 88297 </t>
  </si>
  <si>
    <t>SERRA CIRCULAR DE BANCADA COM MOTOR ELÉTRICO POTÊNCIA DE 5HP, COM COIFA PARA DISCO 10" - CHP DIURNO. AF_08/2015</t>
  </si>
  <si>
    <t xml:space="preserve"> 91692 </t>
  </si>
  <si>
    <t>SERRA CIRCULAR DE BANCADA COM MOTOR ELÉTRICO POTÊNCIA DE 5HP, COM COIFA PARA DISCO 10" - CHI DIURNO. AF_08/2015</t>
  </si>
  <si>
    <t xml:space="preserve"> 91693 </t>
  </si>
  <si>
    <t>ROLO COMPACTADOR VIBRATÓRIO PÉ DE CARNEIRO PARA SOLOS, POTÊNCIA 80 HP, PESO OPERACIONAL SEM/COM LASTRO 7,4 / 8,8 T, LARGURA DE TRABALHO 1,68 M - MATERIAIS NA OPERAÇÃO. AF_02/2016</t>
  </si>
  <si>
    <t xml:space="preserve"> 73315 </t>
  </si>
  <si>
    <t>ROLO COMPACTADOR PE DE CARNEIRO VIBRATORIO, POTENCIA 80 HP, PESO OPERACIONAL SEM/COM LASTRO 7,4/8,8 T, LARGURA DE TRABALHO 1,68 M</t>
  </si>
  <si>
    <t xml:space="preserve"> 00014513 </t>
  </si>
  <si>
    <t>ROLO COMPACTADOR VIBRATÓRIO PÉ DE CARNEIRO PARA SOLOS, POTÊNCIA 80 HP, PESO OPERACIONAL SEM/COM LASTRO 7,4 / 8,8 T, LARGURA DE TRABALHO 1,68 M - MANUTENÇÃO. AF_02/2016</t>
  </si>
  <si>
    <t xml:space="preserve"> 5089 </t>
  </si>
  <si>
    <t>ROLO COMPACTADOR VIBRATÓRIO PÉ DE CARNEIRO PARA SOLOS, POTÊNCIA 80 HP, PESO OPERACIONAL SEM/COM LASTRO 7,4 / 8,8 T, LARGURA DE TRABALHO 1,68 M - JUROS. AF_02/2016</t>
  </si>
  <si>
    <t xml:space="preserve"> 73313 </t>
  </si>
  <si>
    <t>ROLO COMPACTADOR VIBRATÓRIO PÉ DE CARNEIRO PARA SOLOS, POTÊNCIA 80 HP, PESO OPERACIONAL SEM/COM LASTRO 7,4 / 8,8 T, LARGURA DE TRABALHO 1,68 M - DEPRECIAÇÃO. AF_02/2016</t>
  </si>
  <si>
    <t xml:space="preserve"> 73309 </t>
  </si>
  <si>
    <t>OPERADOR DE ROLO COMPACTADOR COM ENCARGOS COMPLEMENTARES</t>
  </si>
  <si>
    <t xml:space="preserve"> 88303 </t>
  </si>
  <si>
    <t>ROLO COMPACTADOR VIBRATÓRIO PÉ DE CARNEIRO PARA SOLOS, POTÊNCIA 80 HP, PESO OPERACIONAL SEM/COM LASTRO 7,4 / 8,8 T, LARGURA DE TRABALHO 1,68 M - CHP DIURNO. AF_02/2016</t>
  </si>
  <si>
    <t xml:space="preserve"> 73436 </t>
  </si>
  <si>
    <t>ROLO COMPACTADOR VIBRATÓRIO PÉ DE CARNEIRO PARA SOLOS, POTÊNCIA 80 HP, PESO OPERACIONAL SEM/COM LASTRO 7,4 / 8,8 T, LARGURA DE TRABALHO 1,68 M - CHI DIURNO. AF_02/2016</t>
  </si>
  <si>
    <t xml:space="preserve"> 93244 </t>
  </si>
  <si>
    <t>REJUNTE CIMENTICIO, QUALQUER COR</t>
  </si>
  <si>
    <t xml:space="preserve"> 00034357 </t>
  </si>
  <si>
    <t>ARGAMASSA COLANTE AC I PARA CERAMICAS</t>
  </si>
  <si>
    <t xml:space="preserve"> 00001381 </t>
  </si>
  <si>
    <t>PISO EM CERAMICA ESMALTADA EXTRA, COR LISA, PEI MAIOR OU IGUAL A 4, FORMATO MENOR OU IGUAL A 2025 CM2</t>
  </si>
  <si>
    <t xml:space="preserve"> 00001287 </t>
  </si>
  <si>
    <t>AZULEJISTA OU LADRILHISTA COM ENCARGOS COMPLEMENTARES</t>
  </si>
  <si>
    <t xml:space="preserve"> 88256 </t>
  </si>
  <si>
    <t>PISO - PISOS</t>
  </si>
  <si>
    <t>REVESTIMENTO CERÂMICO PARA PISO COM PLACAS TIPO ESMALTADA EXTRA DE DIMENSÕES 35X35 CM APLICADA EM AMBIENTES DE ÁREA MENOR QUE 5 M2. AF_02/2023_PE</t>
  </si>
  <si>
    <t xml:space="preserve"> 87246 </t>
  </si>
  <si>
    <t>REVESTIMENTO CERÂMICO PARA PISO COM PLACAS TIPO ESMALTADA EXTRA DE DIMENSÕES 35X35 CM APLICADA EM AMBIENTES DE ÁREA MAIOR QUE 10 M2. AF_02/2023_PE</t>
  </si>
  <si>
    <t xml:space="preserve"> 87248 </t>
  </si>
  <si>
    <t>REVESTIMENTO CERÂMICO PARA PISO COM PLACAS TIPO ESMALTADA EXTRA DE DIMENSÕES 35X35 CM APLICADA EM AMBIENTES DE ÁREA ENTRE 5 M2 E 10 M2. AF_02/2023_PE</t>
  </si>
  <si>
    <t xml:space="preserve"> 87247 </t>
  </si>
  <si>
    <t>RETROESCAVADEIRA SOBRE RODAS COM CARREGADEIRA, TRAÇÃO 4X4, POTÊNCIA LÍQ. 88 HP, CAÇAMBA CARREG. CAP. MÍN. 1 M3, CAÇAMBA RETRO CAP. 0,26 M3, PESO OPERACIONAL MÍN. 6.674 KG, PROFUNDIDADE ESCAVAÇÃO MÁX. 4,37 M - MATERIAIS NA OPERAÇÃO. AF_06/2014</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</si>
  <si>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</si>
  <si>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</si>
  <si>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</si>
  <si>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RETROESCAVADEIRA SOBRE RODAS COM CARREGADEIRA, TRAÇÃO 4X4, POTÊNCIA LÍQ. 88 HP, CAÇAMBA CARREG. CAP. MÍN. 1 M3, CAÇAMBA RETRO CAP. 0,26 M3, PESO OPERACIONAL MÍN. 6.674 KG, PROFUNDIDADE ESCAVAÇÃO MÁX. 4,37 M - MANUTENÇÃO. AF_06/2014</t>
  </si>
  <si>
    <t xml:space="preserve"> 5664 </t>
  </si>
  <si>
    <t>RETROESCAVADEIRA SOBRE RODAS COM CARREGADEIRA, TRAÇÃO 4X4, POTÊNCIA LÍQ. 88 HP, CAÇAMBA CARREG. CAP. MÍN. 1 M3, CAÇAMBA RETRO CAP. 0,26 M3, PESO OPERACIONAL MÍN. 6.674 KG, PROFUNDIDADE ESCAVAÇÃO MÁX. 4,37 M - JUROS. AF_06/2014</t>
  </si>
  <si>
    <t xml:space="preserve"> 88858 </t>
  </si>
  <si>
    <t>RETROESCAVADEIRA SOBRE RODAS COM CARREGADEIRA, TRAÇÃO 4X4, POTÊNCIA LÍQ. 88 HP, CAÇAMBA CARREG. CAP. MÍN. 1 M3, CAÇAMBA RETRO CAP. 0,26 M3, PESO OPERACIONAL MÍN. 6.674 KG, PROFUNDIDADE ESCAVAÇÃO MÁX. 4,37 M - DEPRECIAÇÃO. AF_06/2014</t>
  </si>
  <si>
    <t xml:space="preserve"> 88857 </t>
  </si>
  <si>
    <t>OPERADOR DE ESCAVADEIRA COM ENCARGOS COMPLEMENTARES</t>
  </si>
  <si>
    <t xml:space="preserve"> 88294 </t>
  </si>
  <si>
    <t>RETROESCAVADEIRA SOBRE RODAS COM CARREGADEIRA, TRAÇÃO 4X4, POTÊNCIA LÍQ. 88 HP, CAÇAMBA CARREG. CAP. MÍN. 1 M3, CAÇAMBA RETRO CAP. 0,26 M3, PESO OPERACIONAL MÍN. 6.674 KG, PROFUNDIDADE ESCAVAÇÃO MÁX. 4,37 M - CHP DIURNO. AF_06/2014</t>
  </si>
  <si>
    <t xml:space="preserve"> 5678 </t>
  </si>
  <si>
    <t>RETROESCAVADEIRA SOBRE RODAS COM CARREGADEIRA, TRAÇÃO 4X4, POTÊNCIA LÍQ. 88 HP, CAÇAMBA CARREG. CAP. MÍN. 1 M3, CAÇAMBA RETRO CAP. 0,26 M3, PESO OPERACIONAL MÍN. 6.674 KG, PROFUNDIDADE ESCAVAÇÃO MÁX. 4,37 M - CHI DIURNO. AF_06/2014</t>
  </si>
  <si>
    <t xml:space="preserve"> 5679 </t>
  </si>
  <si>
    <t>RASGO LINEAR MANUAL EM ALVENARIA, PARA RAMAIS/ DISTRIBUIÇÃO DE INSTALAÇÕES HIDRÁULICAS, DIÂMETROS MENORES OU IGUAIS A 40 MM. AF_09/2023</t>
  </si>
  <si>
    <t xml:space="preserve"> 90443 </t>
  </si>
  <si>
    <t>QUADRO DE DISTRIBUICAO COM BARRAMENTO TRIFASICO, DE EMBUTIR, EM CHAPA DE ACO GALVANIZADO, PARA 12 DISJUNTORES DIN, 100 A</t>
  </si>
  <si>
    <t xml:space="preserve"> 00013393 </t>
  </si>
  <si>
    <t>ARGAMASSA TRAÇO 1:1:6 (EM VOLUME DE CIMENTO, CAL E AREIA MÉDIA ÚMIDA) PARA EMBOÇO/MASSA ÚNICA/ASSENTAMENTO DE ALVENARIA DE VEDAÇÃO, PREPARO MANUAL. AF_08/2019</t>
  </si>
  <si>
    <t xml:space="preserve"> 87367 </t>
  </si>
  <si>
    <t>QUADRO DE DISTRIBUIÇÃO DE ENERGIA EM CHAPA DE AÇO GALVANIZADO, DE EMBUTIR, COM BARRAMENTO TRIFÁSICO, PARA 12 DISJUNTORES DIN 100A - FORNECIMENTO E INSTALAÇÃO. AF_10/2020</t>
  </si>
  <si>
    <t xml:space="preserve"> 101875 </t>
  </si>
  <si>
    <t>PÁ CARREGADEIRA SOBRE RODAS, POTÊNCIA LÍQUIDA 128 HP, CAPACIDADE DA CAÇAMBA 1,7 A 2,8 M3, PESO OPERACIONAL 11632 KG - MATERIAIS NA OPERAÇÃO. AF_06/2014</t>
  </si>
  <si>
    <t xml:space="preserve"> 53858 </t>
  </si>
  <si>
    <t>PA CARREGADEIRA SOBRE RODAS, POTENCIA LIQUIDA 128 HP, CAPACIDADE DA CACAMBA DE 1,7 A 2,8 M3, PESO OPERACIONAL MAXIMO DE 11632 KG</t>
  </si>
  <si>
    <t xml:space="preserve"> 00004262 </t>
  </si>
  <si>
    <t>PÁ CARREGADEIRA SOBRE RODAS, POTÊNCIA LÍQUIDA 128 HP, CAPACIDADE DA CAÇAMBA 1,7 A 2,8 M3, PESO OPERACIONAL 11632 KG - MANUTENÇÃO. AF_06/2014</t>
  </si>
  <si>
    <t xml:space="preserve"> 53857 </t>
  </si>
  <si>
    <t>PÁ CARREGADEIRA SOBRE RODAS, POTÊNCIA LÍQUIDA 128 HP, CAPACIDADE DA CAÇAMBA 1,7 A 2,8 M3, PESO OPERACIONAL 11632 KG - JUROS. AF_06/2014</t>
  </si>
  <si>
    <t xml:space="preserve"> 89129 </t>
  </si>
  <si>
    <t>PÁ CARREGADEIRA SOBRE RODAS, POTÊNCIA LÍQUIDA 128 HP, CAPACIDADE DA CAÇAMBA 1,7 A 2,8 M3, PESO OPERACIONAL 11632 KG - DEPRECIAÇÃO. AF_06/2014</t>
  </si>
  <si>
    <t xml:space="preserve"> 89128 </t>
  </si>
  <si>
    <t>OPERADOR DE PÁ CARREGADEIRA COM ENCARGOS COMPLEMENTARES</t>
  </si>
  <si>
    <t xml:space="preserve"> 88301 </t>
  </si>
  <si>
    <t>PÁ CARREGADEIRA SOBRE RODAS, POTÊNCIA LÍQUIDA 128 HP, CAPACIDADE DA CAÇAMBA 1,7 A 2,8 M3, PESO OPERACIONAL 11632 KG - CHP DIURNO. AF_06/2014</t>
  </si>
  <si>
    <t xml:space="preserve"> 5940 </t>
  </si>
  <si>
    <t>PÁ CARREGADEIRA SOBRE RODAS, POTÊNCIA LÍQUIDA 128 HP, CAPACIDADE DA CAÇAMBA 1,7 A 2,8 M3, PESO OPERACIONAL 11632 KG - CHI DIURNO. AF_06/2014</t>
  </si>
  <si>
    <t xml:space="preserve"> 5942 </t>
  </si>
  <si>
    <t>PEDRA BRITADA N. 0, OU PEDRISCO (4,8 A 9,5 MM) POSTO PEDREIRA/FORNECEDOR, SEM FRETE</t>
  </si>
  <si>
    <t xml:space="preserve"> 00004720 </t>
  </si>
  <si>
    <t>COMPACTADOR DE SOLOS DE PERCUSSÃO (SOQUETE) COM MOTOR A GASOLINA 4 TEMPOS, POTÊNCIA 4 CV - CHI DIURNO. AF_08/2015</t>
  </si>
  <si>
    <t xml:space="preserve"> 91534 </t>
  </si>
  <si>
    <t>COMPACTADOR DE SOLOS DE PERCUSSÃO (SOQUETE) COM MOTOR A GASOLINA 4 TEMPOS, POTÊNCIA 4 CV - CHP DIURNO. AF_08/2015</t>
  </si>
  <si>
    <t xml:space="preserve"> 91533 </t>
  </si>
  <si>
    <t>PEDREIRO COM ENCARGOS COMPLEMENTARES</t>
  </si>
  <si>
    <t xml:space="preserve"> 88309 </t>
  </si>
  <si>
    <t>MOVT - MOVIMENTO DE TERRA</t>
  </si>
  <si>
    <t>PREPARO DE FUNDO DE VALA COM LARGURA MENOR QUE 1,5 M, COM CAMADA DE BRITA, LANÇAMENTO MANUAL. AF_08/2020</t>
  </si>
  <si>
    <t xml:space="preserve"> 101619 </t>
  </si>
  <si>
    <t>AREIA MEDIA - POSTO JAZIDA/FORNECEDOR (RETIRADO NA JAZIDA, SEM TRANSPORTE)</t>
  </si>
  <si>
    <t xml:space="preserve"> 00000370 </t>
  </si>
  <si>
    <t>PREPARO DE FUNDO DE VALA COM LARGURA MENOR QUE 1,5 M, COM CAMADA DE AREIA, LANÇAMENTO MANUAL. AF_08/2020</t>
  </si>
  <si>
    <t xml:space="preserve"> 101618 </t>
  </si>
  <si>
    <t>PARAFUSO ROSCA SOBERBA ZINCADO CABECA CHATA FENDA SIMPLES 3,5 X 25 MM (1 ")</t>
  </si>
  <si>
    <t xml:space="preserve"> 00011055 </t>
  </si>
  <si>
    <t>PORTA DE MADEIRA, FOLHA MEDIA (NBR 15930) DE 800 X 2100 MM, DE 35 MM A 40 MM DE ESPESSURA, NUCLEO SEMI-SOLIDO (SARRAFEADO), CAPA LISA EM HDF, ACABAMENTO EM PRIMER PARA PINTURA</t>
  </si>
  <si>
    <t xml:space="preserve"> 00010555 </t>
  </si>
  <si>
    <t>DOBRADICA EM ACO/FERRO, 3 1/2" X  3", E= 1,9  A 2 MM, COM ANEL,  CROMADO OU ZINCADO, TAMPA BOLA, COM PARAFUSOS</t>
  </si>
  <si>
    <t xml:space="preserve"> 00002432 </t>
  </si>
  <si>
    <t>CARPINTEIRO DE ESQUADRIA COM ENCARGOS COMPLEMENTARES</t>
  </si>
  <si>
    <t xml:space="preserve"> 88261 </t>
  </si>
  <si>
    <t>ESQV - ESQUADRIAS/FERRAGENS/VIDROS</t>
  </si>
  <si>
    <t>PORTA DE MADEIRA PARA PINTURA, SEMI-OCA (LEVE OU MÉDIA), 80X210CM, ESPESSURA DE 3,5CM, INCLUSO DOBRADIÇAS - FORNECIMENTO E INSTALAÇÃO. AF_12/2019</t>
  </si>
  <si>
    <t xml:space="preserve"> 90822 </t>
  </si>
  <si>
    <t>PORTA DE MADEIRA, FOLHA MEDIA (NBR 15930) DE 600 X 2100 MM, DE 35 MM A 40 MM DE ESPESSURA, NUCLEO SEMI-SOLIDO (SARRAFEADO), CAPA LISA EM HDF, ACABAMENTO EM PRIMER PARA PINTURA</t>
  </si>
  <si>
    <t xml:space="preserve"> 00010553 </t>
  </si>
  <si>
    <t>PORTA DE MADEIRA PARA PINTURA, SEMI-OCA (LEVE OU MÉDIA), 60X210CM, ESPESSURA DE 3,5CM, INCLUSO DOBRADIÇAS - FORNECIMENTO E INSTALAÇÃO. AF_12/2019</t>
  </si>
  <si>
    <t xml:space="preserve"> 90820 </t>
  </si>
  <si>
    <t>CHUMBAMENTO LINEAR EM ALVENARIA PARA RAMAIS/DISTRIBUIÇÃO DE INSTALAÇÕES HIDRÁULICAS COM DIÂMETROS MENORES OU IGUAIS A 40 MM. AF_09/2023</t>
  </si>
  <si>
    <t>JOELHO 90 GRAUS, PVC, SOLDÁVEL, DN 25MM, INSTALADO EM RAMAL OU SUB-RAMAL DE ÁGUA - FORNECIMENTO E INSTALAÇÃO. AF_06/2022</t>
  </si>
  <si>
    <t xml:space="preserve"> 89362 </t>
  </si>
  <si>
    <t>PONTO DE CONSUMO TERMINAL DE ÁGUA FRIA (SUBRAMAL) COM TUBULAÇÃO DE PVC, DN 25 MM, INSTALADO EM RAMAL DE ÁGUA, INCLUSOS RASGO E CHUMBAMENTO EM ALVENARIA. AF_12/2014</t>
  </si>
  <si>
    <t xml:space="preserve"> 89957 </t>
  </si>
  <si>
    <t>POLIDORA DE PISO (POLITRIZ), PESO DE 100KG, DIÂMETRO 450 MM, MOTOR ELÉTRICO, POTÊNCIA 4 HP - MATERIAIS NA OPERAÇÃO. AF_05/2023</t>
  </si>
  <si>
    <t xml:space="preserve"> 95275 </t>
  </si>
  <si>
    <t>POLIDORA DE PISO (POLITRIZ) ELETRICA, MOTOR MONOFASICO DE 4 HP, PESO DE 100 KG, DIAMETRO DO TRABALHO DE 450 MM</t>
  </si>
  <si>
    <t xml:space="preserve"> 00013954 </t>
  </si>
  <si>
    <t>POLIDORA DE PISO (POLITRIZ), PESO DE 100KG, DIÂMETRO 450 MM, MOTOR ELÉTRICO, POTÊNCIA 4 HP - MANUTENÇÃO. AF_05/2023</t>
  </si>
  <si>
    <t xml:space="preserve"> 95274 </t>
  </si>
  <si>
    <t>POLIDORA DE PISO (POLITRIZ), PESO DE 100KG, DIÂMETRO 450 MM, MOTOR ELÉTRICO, POTÊNCIA 4 HP - JUROS. AF_05/2023</t>
  </si>
  <si>
    <t xml:space="preserve"> 95273 </t>
  </si>
  <si>
    <t>POLIDORA DE PISO (POLITRIZ), PESO DE 100KG, DIÂMETRO 450 MM, MOTOR ELÉTRICO, POTÊNCIA 4 HP - DEPRECIAÇÃO. AF_05/2023</t>
  </si>
  <si>
    <t xml:space="preserve"> 95272 </t>
  </si>
  <si>
    <t>POLIDORA DE PISO (POLITRIZ), PESO DE 100KG, DIÂMETRO 450 MM, MOTOR ELÉTRICO, POTÊNCIA 4 HP - CHP DIURNO. AF_05/2023</t>
  </si>
  <si>
    <t xml:space="preserve"> 95276 </t>
  </si>
  <si>
    <t>POLIDORA DE PISO (POLITRIZ), PESO DE 100KG, DIÂMETRO 450 MM, MOTOR ELÉTRICO, POTÊNCIA 4 HP - CHI DIURNO. AF_05/2023</t>
  </si>
  <si>
    <t xml:space="preserve"> 95277 </t>
  </si>
  <si>
    <t>GASOLINA COMUM</t>
  </si>
  <si>
    <t xml:space="preserve"> 00004222 </t>
  </si>
  <si>
    <t>PLACA VIBRATÓRIA REVERSÍVEL COM MOTOR 4 TEMPOS A GASOLINA, FORÇA CENTRÍFUGA DE 25 KN (2500 KGF), POTÊNCIA 5,5 CV - MATERIAIS NA OPERAÇÃO. AF_08/2015</t>
  </si>
  <si>
    <t xml:space="preserve"> 91276 </t>
  </si>
  <si>
    <t>COMPACTADOR DE SOLO TIPO PLACA VIBRATORIA REVERSIVEL, A GASOLINA 4 TEMPOS, PESO 125 A 150 KG, FORCA CENTRIF. 2500 A 2800 KGF, LARG. TRABALHO 400 A 450 MM, FREQ. VIBRACAO 4300 A 4500 RPM, VELOC. TRABALHO 15 A 20 M/MIN, POT. 5,5 A 6,0 HP</t>
  </si>
  <si>
    <t xml:space="preserve"> 00001442 </t>
  </si>
  <si>
    <t>PLACA VIBRATÓRIA REVERSÍVEL COM MOTOR 4 TEMPOS A GASOLINA, FORÇA CENTRÍFUGA DE 25 KN (2500 KGF), POTÊNCIA 5,5 CV - MANUTENÇÃO. AF_08/2015</t>
  </si>
  <si>
    <t xml:space="preserve"> 91275 </t>
  </si>
  <si>
    <t>PLACA VIBRATÓRIA REVERSÍVEL COM MOTOR 4 TEMPOS A GASOLINA, FORÇA CENTRÍFUGA DE 25 KN (2500 KGF), POTÊNCIA 5,5 CV - JUROS. AF_08/2015</t>
  </si>
  <si>
    <t xml:space="preserve"> 91274 </t>
  </si>
  <si>
    <t>PLACA VIBRATÓRIA REVERSÍVEL COM MOTOR 4 TEMPOS A GASOLINA, FORÇA CENTRÍFUGA DE 25 KN (2500 KGF), POTÊNCIA 5,5 CV - DEPRECIAÇÃO. AF_08/2015</t>
  </si>
  <si>
    <t xml:space="preserve"> 91273 </t>
  </si>
  <si>
    <t>PLACA VIBRATÓRIA REVERSÍVEL COM MOTOR 4 TEMPOS A GASOLINA, FORÇA CENTRÍFUGA DE 25 KN (2500 KGF), POTÊNCIA 5,5 CV - CHP DIURNO. AF_08/2015</t>
  </si>
  <si>
    <t xml:space="preserve"> 91277 </t>
  </si>
  <si>
    <t>PLACA VIBRATÓRIA REVERSÍVEL COM MOTOR 4 TEMPOS A GASOLINA, FORÇA CENTRÍFUGA DE 25 KN (2500 KGF), POTÊNCIA 5,5 CV - CHI DIURNO. AF_08/2015</t>
  </si>
  <si>
    <t xml:space="preserve"> 91278 </t>
  </si>
  <si>
    <t>TINTA EPOXI BASE AGUA PREMIUM, BRANCA</t>
  </si>
  <si>
    <t xml:space="preserve"> 00007304 </t>
  </si>
  <si>
    <t>DILUENTE EPOXI</t>
  </si>
  <si>
    <t xml:space="preserve"> 00005330 </t>
  </si>
  <si>
    <t>PINTOR PARA TINTA EPÓXI COM ENCARGOS COMPLEMENTARES</t>
  </si>
  <si>
    <t xml:space="preserve"> 88312 </t>
  </si>
  <si>
    <t>PINT - PINTURAS</t>
  </si>
  <si>
    <t>PINTURA COM TINTA EPOXÍDICA DE ACABAMENTO PULVERIZADA SOBRE PERFIL METÁLICO EXECUTADO EM FÁBRICA (POR DEMÃO). AF_01/2020_PE</t>
  </si>
  <si>
    <t xml:space="preserve"> 100729 </t>
  </si>
  <si>
    <t>EPI - FAMILIA PINTOR - HORISTA (ENCARGOS COMPLEMENTARES - COLETADO CAIXA)</t>
  </si>
  <si>
    <t xml:space="preserve"> 00043490 </t>
  </si>
  <si>
    <t>FERRAMENTAS - FAMILIA PINTOR - HORISTA (ENCARGOS COMPLEMENTARES - COLETADO CAIXA)</t>
  </si>
  <si>
    <t xml:space="preserve"> 00043466 </t>
  </si>
  <si>
    <t>PINTOR PARA TINTA EPOXI (HORISTA)</t>
  </si>
  <si>
    <t xml:space="preserve"> 00004785 </t>
  </si>
  <si>
    <t>CURSO DE CAPACITAÇÃO PARA PINTOR PARA TINTA EPÓXI (ENCARGOS COMPLEMENTARES) - HORISTA</t>
  </si>
  <si>
    <t xml:space="preserve"> 95374 </t>
  </si>
  <si>
    <t>PINTOR (HORISTA)</t>
  </si>
  <si>
    <t xml:space="preserve"> 00004783 </t>
  </si>
  <si>
    <t>CURSO DE CAPACITAÇÃO PARA PINTOR (ENCARGOS COMPLEMENTARES) - HORISTA</t>
  </si>
  <si>
    <t xml:space="preserve"> 95372 </t>
  </si>
  <si>
    <t>PINTOR COM ENCARGOS COMPLEMENTARES</t>
  </si>
  <si>
    <t xml:space="preserve"> 88310 </t>
  </si>
  <si>
    <t>PREGO DE ACO POLIDO COM CABECA 15 X 15 (1 1/4 X 13)</t>
  </si>
  <si>
    <t xml:space="preserve"> 00020247 </t>
  </si>
  <si>
    <t>DESMOLDANTE PROTETOR PARA FORMAS DE MADEIRA, DE BASE OLEOSA EMULSIONADA EM AGUA</t>
  </si>
  <si>
    <t xml:space="preserve"> 00002692 </t>
  </si>
  <si>
    <t>CHAPA/PAINEL DE MADEIRA COMPENSADA RESINADA (MADEIRITE RESINADO ROSA) PARA FORMA DE CONCRETO, DE 2200 x 1100 MM, E = 17 MM</t>
  </si>
  <si>
    <t xml:space="preserve"> 00001358 </t>
  </si>
  <si>
    <t>FUES - FUNDAÇÕES E ESTRUTURAS</t>
  </si>
  <si>
    <t>ARMAÇÃO DE LAJE DE ESTRUTURA CONVENCIONAL DE CONCRETO ARMADO UTILIZANDO AÇO CA-60 DE 4,2 MM - MONTAGEM. AF_06/2022</t>
  </si>
  <si>
    <t xml:space="preserve"> 92767 </t>
  </si>
  <si>
    <t>PEÇA RETANGULAR PRÉ-MOLDADA, VOLUME DE CONCRETO DE ATÉ 10 LITROS, TAXA DE AÇO APROXIMADA DE 30KG/M³. AF_01/2018</t>
  </si>
  <si>
    <t xml:space="preserve"> 97733 </t>
  </si>
  <si>
    <t>SARRAFO *2,5 X 7,5* CM EM PINUS, MISTA OU EQUIVALENTE DA REGIAO - BRUTA</t>
  </si>
  <si>
    <t xml:space="preserve"> 00004517 </t>
  </si>
  <si>
    <t>CONCRETO FCK = 30MPA, TRAÇO 1:2,1:2,5 (EM MASSA SECA DE CIMENTO/ AREIA MÉDIA/ BRITA 1) - PREPARO MECÂNICO COM BETONEIRA 600 L. AF_05/2021</t>
  </si>
  <si>
    <t xml:space="preserve"> 94972 </t>
  </si>
  <si>
    <t>PEÇA RETANGULAR PRÉ-MOLDADA, VOLUME DE CONCRETO DE 30 A 100 LITROS, TAXA DE AÇO APROXIMADA DE 30KG/M³. AF_01/2018</t>
  </si>
  <si>
    <t xml:space="preserve"> 97735 </t>
  </si>
  <si>
    <t>PEÇA RETANGULAR PRÉ-MOLDADA, VOLUME DE CONCRETO DE 10 A 30 LITROS, TAXA DE AÇO APROXIMADA DE 30KG/M³. AF_01/2018</t>
  </si>
  <si>
    <t xml:space="preserve"> 97734 </t>
  </si>
  <si>
    <t>CHAPA/PAINEL DE MADEIRA COMPENSADA RESINADA (MADEIRITE RESINADO ROSA) PARA FORMA DE CONCRETO, DE 2200 X 1100 MM, E = 6 MM</t>
  </si>
  <si>
    <t xml:space="preserve"> 00043682 </t>
  </si>
  <si>
    <t>CHAPA/PAINEL DE MADEIRA COMPENSADA RESINADA (MADEIRITE RESINADO ROSA) PARA FORMA DE CONCRETO, DE 2200 X 1100 MM, E = 20 MM</t>
  </si>
  <si>
    <t xml:space="preserve"> 00043677 </t>
  </si>
  <si>
    <t>FIBRA DE ACO PARA REFORCO DO CONCRETO, SOLTA, TIPO A-I, FATOR DE FORMA *50* L / D, COMPRIMENTO DE *30* MM E RESISTENCIA A TRACAO DO ACO MAIOR 1000 MPA</t>
  </si>
  <si>
    <t xml:space="preserve"> 00039014 </t>
  </si>
  <si>
    <t>PEÇA CIRCULAR PRÉ-MOLDADA, VOLUME DE CONCRETO DE 10 A 30 LITROS, TAXA DE FIBRA DE POLIPROPILENO APROXIMADA DE 6 KG/M³. AF_01/2018_PS</t>
  </si>
  <si>
    <t xml:space="preserve"> 97738 </t>
  </si>
  <si>
    <t>POLIESTIRENO EXPANDIDO/EPS (ISOPOR), TIPO 2F, BLOCO</t>
  </si>
  <si>
    <t xml:space="preserve"> 00039995 </t>
  </si>
  <si>
    <t>PREGO DE ACO POLIDO COM CABECA 17 X 24 (2 1/4 X 11)</t>
  </si>
  <si>
    <t xml:space="preserve"> 00005073 </t>
  </si>
  <si>
    <t>PONTALETE *7,5 X 7,5* CM EM PINUS, MISTA OU EQUIVALENTE DA REGIAO - BRUTA</t>
  </si>
  <si>
    <t xml:space="preserve"> 00004491 </t>
  </si>
  <si>
    <t>ARMAÇÃO DE LAJE DE ESTRUTURA CONVENCIONAL DE CONCRETO ARMADO UTILIZANDO AÇO CA-60 DE 5,0 MM - MONTAGEM. AF_06/2022</t>
  </si>
  <si>
    <t xml:space="preserve"> 92768 </t>
  </si>
  <si>
    <t>PEÇA CIRCULAR PRÉ-MOLDADA, VOLUME DE CONCRETO ACIMA DE 100 LITROS, TAXA DE AÇO APROXIMADA DE 30KG/M³. AF_01/2018</t>
  </si>
  <si>
    <t xml:space="preserve"> 97740 </t>
  </si>
  <si>
    <t>PERFURATRIZ HIDRÁULICA SOBRE CAMINHÃO COM TRADO CURTO ACOPLADO, PROFUNDIDADE MÁXIMA DE 20 M, DIÂMETRO MÁXIMO DE 1500 MM, POTÊNCIA INSTALADA DE 137 HP, MESA ROTATIVA COM TORQUE MÁXIMO DE 30 KNM - MATERIAIS NA OPERAÇÃO. AF_06/2015</t>
  </si>
  <si>
    <t xml:space="preserve"> 90679 </t>
  </si>
  <si>
    <t>CAMINHAO TRUCADO, PESO BRUTO TOTAL 23000 KG, CARGA UTIL MAXIMA 16540 KG, DISTANCIA ENTRE EIXOS 4,80 M, POTENCIA 256 CV (INCLUI CABINE E CHASSI, NAO INCLUI CARROCERIA)</t>
  </si>
  <si>
    <t xml:space="preserve"> 00044061 </t>
  </si>
  <si>
    <t>PERFURATRIZ HIDRAULICA COM TRADO CURTO ACOPLADO, PROFUNDIDADE MAXIMA DE 20 M, DIAMETRO MAXIMO DE 1500 MM, POTENCIA INSTALADA DE 137 HP, MESA ROTATIVA COM TORQUE MAXIMO DE 30 KNM (INCLUI MONTAGEM, NAO INCLUI CAMINHAO)</t>
  </si>
  <si>
    <t xml:space="preserve"> 00038543 </t>
  </si>
  <si>
    <t>PERFURATRIZ HIDRÁULICA SOBRE CAMINHÃO COM TRADO CURTO ACOPLADO, PROFUNDIDADE MÁXIMA DE 20 M, DIÂMETRO MÁXIMO DE 1500 MM, POTÊNCIA INSTALADA DE 137 HP, MESA ROTATIVA COM TORQUE MÁXIMO DE 30 KNM - MANUTENÇÃO. AF_06/2015</t>
  </si>
  <si>
    <t xml:space="preserve"> 90678 </t>
  </si>
  <si>
    <t>PERFURATRIZ HIDRÁULICA SOBRE CAMINHÃO COM TRADO CURTO ACOPLADO, PROFUNDIDADE MÁXIMA DE 20 M, DIÂMETRO MÁXIMO DE 1500 MM, POTÊNCIA INSTALADA DE 137 HP, MESA ROTATIVA COM TORQUE MÁXIMO DE 30 KNM - JUROS. AF_06/2015</t>
  </si>
  <si>
    <t xml:space="preserve"> 90677 </t>
  </si>
  <si>
    <t>PERFURATRIZ HIDRÁULICA SOBRE CAMINHÃO COM TRADO CURTO ACOPLADO, PROFUNDIDADE MÁXIMA DE 20 M, DIÂMETRO MÁXIMO DE 1500 MM, POTÊNCIA INSTALADA DE 137 HP, MESA ROTATIVA COM TORQUE MÁXIMO DE 30 KNM - IMPOSTOS E SEGUROS. AF_06/2015</t>
  </si>
  <si>
    <t xml:space="preserve"> 91021 </t>
  </si>
  <si>
    <t>PERFURATRIZ HIDRÁULICA SOBRE CAMINHÃO COM TRADO CURTO ACOPLADO, PROFUNDIDADE MÁXIMA DE 20 M, DIÂMETRO MÁXIMO DE 1500 MM, POTÊNCIA INSTALADA DE 137 HP, MESA ROTATIVA COM TORQUE MÁXIMO DE 30 KNM - DEPRECIAÇÃO. AF_06/2015</t>
  </si>
  <si>
    <t xml:space="preserve"> 90676 </t>
  </si>
  <si>
    <t>PERFURATRIZ HIDRÁULICA SOBRE CAMINHÃO COM TRADO CURTO ACOPLADO, PROFUNDIDADE MÁXIMA DE 20 M, DIÂMETRO MÁXIMO DE 1500 MM, POTÊNCIA INSTALADA DE 137 HP, MESA ROTATIVA COM TORQUE MÁXIMO DE 30 KNM - CHP DIURNO. AF_06/2015</t>
  </si>
  <si>
    <t xml:space="preserve"> 90680 </t>
  </si>
  <si>
    <t>PERFURATRIZ HIDRÁULICA SOBRE CAMINHÃO COM TRADO CURTO ACOPLADO, PROFUNDIDADE MÁXIMA DE 20 M, DIÂMETRO MÁXIMO DE 1500 MM, POTÊNCIA INSTALADA DE 137 HP, MESA ROTATIVA COM TORQUE MÁXIMO DE 30 KNM - CHI DIURNO. AF_06/2015</t>
  </si>
  <si>
    <t xml:space="preserve"> 90681 </t>
  </si>
  <si>
    <t>PEDREIRO (HORISTA)</t>
  </si>
  <si>
    <t xml:space="preserve"> 00004750 </t>
  </si>
  <si>
    <t>CURSO DE CAPACITAÇÃO PARA PEDREIRO (ENCARGOS COMPLEMENTARES) - HORISTA</t>
  </si>
  <si>
    <t xml:space="preserve"> 95371 </t>
  </si>
  <si>
    <t>CHAPA/PAINEL DE MADEIRA COMPENSADA RESINADA (MADEIRITE RESINADO ROSA) PARA FORMA DE CONCRETO, DE 2200 x 1100 MM, E = 8 A 12 MM</t>
  </si>
  <si>
    <t xml:space="preserve"> 00043681 </t>
  </si>
  <si>
    <t>PREGO DE ACO POLIDO COM CABECA 18 X 27 (2 1/2 X 10)</t>
  </si>
  <si>
    <t xml:space="preserve"> 00005061 </t>
  </si>
  <si>
    <t>CAIBRO NAO APARELHADO *6 X 6* CM, EM MACARANDUBA/MASSARANDUBA, ANGELIM OU EQUIVALENTE DA REGIAO - BRUTA</t>
  </si>
  <si>
    <t xml:space="preserve"> 00004433 </t>
  </si>
  <si>
    <t>TABUA APARELHADA *2,5 X 30* CM, EM MACARANDUBA/MASSARANDUBA, ANGELIM OU EQUIVALENTE DA REGIAO</t>
  </si>
  <si>
    <t xml:space="preserve"> 00003992 </t>
  </si>
  <si>
    <t>CANT - CANTEIRO DE OBRAS</t>
  </si>
  <si>
    <t>PAREDE DE MADEIRA COMPENSADA PARA CONSTRUÇÃO TEMPORÁRIA EM CHAPA SIMPLES, INTERNA, COM ÁREA LÍQUIDA MENOR QUE 6 M², SEM VÃO. AF_05/2018</t>
  </si>
  <si>
    <t xml:space="preserve"> 98444 </t>
  </si>
  <si>
    <t>PAREDE DE MADEIRA COMPENSADA PARA CONSTRUÇÃO TEMPORÁRIA EM CHAPA SIMPLES, INTERNA, COM ÁREA LÍQUIDA MENOR QUE 6 M², COM VÃO. AF_05/2018</t>
  </si>
  <si>
    <t xml:space="preserve"> 98448 </t>
  </si>
  <si>
    <t>PAREDE DE MADEIRA COMPENSADA PARA CONSTRUÇÃO TEMPORÁRIA EM CHAPA SIMPLES, INTERNA, COM ÁREA LÍQUIDA MAIOR OU IGUAL A 6 M², SEM VÃO. AF_05/2018</t>
  </si>
  <si>
    <t xml:space="preserve"> 98443 </t>
  </si>
  <si>
    <t>PAREDE DE MADEIRA COMPENSADA PARA CONSTRUÇÃO TEMPORÁRIA EM CHAPA SIMPLES, INTERNA, COM ÁREA LÍQUIDA MAIOR OU IGUAL A 6 M², COM VÃO. AF_05/2018</t>
  </si>
  <si>
    <t xml:space="preserve"> 98447 </t>
  </si>
  <si>
    <t>CONCRETO MAGRO PARA LASTRO, TRAÇO 1:4,5:4,5 (EM MASSA SECA DE CIMENTO/ AREIA MÉDIA/ BRITA 1) - PREPARO MANUAL. AF_05/2021</t>
  </si>
  <si>
    <t xml:space="preserve"> 94974 </t>
  </si>
  <si>
    <t>PAREDE DE MADEIRA COMPENSADA PARA CONSTRUÇÃO TEMPORÁRIA EM CHAPA SIMPLES, EXTERNA, COM ÁREA LÍQUIDA MENOR QUE 6 M², SEM VÃO. AF_05/2018</t>
  </si>
  <si>
    <t xml:space="preserve"> 98442 </t>
  </si>
  <si>
    <t>PAREDE DE MADEIRA COMPENSADA PARA CONSTRUÇÃO TEMPORÁRIA EM CHAPA SIMPLES, EXTERNA, COM ÁREA LÍQUIDA MENOR QUE 6 M², COM VÃO. AF_05/2018</t>
  </si>
  <si>
    <t xml:space="preserve"> 98446 </t>
  </si>
  <si>
    <t>PAREDE DE MADEIRA COMPENSADA PARA CONSTRUÇÃO TEMPORÁRIA EM CHAPA SIMPLES, EXTERNA, COM ÁREA LÍQUIDA MAIOR OU IGUAL A 6 M², SEM VÃO. AF_05/2018</t>
  </si>
  <si>
    <t xml:space="preserve"> 98441 </t>
  </si>
  <si>
    <t>PAREDE DE MADEIRA COMPENSADA PARA CONSTRUÇÃO TEMPORÁRIA EM CHAPA SIMPLES, EXTERNA, COM ÁREA LÍQUIDA MAIOR OU IGUAL A 6 M², COM VÃO. AF_05/2018</t>
  </si>
  <si>
    <t xml:space="preserve"> 98445 </t>
  </si>
  <si>
    <t>OPERADOR DE JATO ABRASIVO OU JATISTA (HORISTA)</t>
  </si>
  <si>
    <t xml:space="preserve"> 00004251 </t>
  </si>
  <si>
    <t>CURSO DE CAPACITAÇÃO PARA OPERADOR JATO DE AREIA OU JATISTA (ENCARGOS COMPLEMENTARES) - HORISTA</t>
  </si>
  <si>
    <t xml:space="preserve"> 95368 </t>
  </si>
  <si>
    <t>OPERADOR JATO DE AREIA OU JATISTA COM ENCARGOS COMPLEMENTARES</t>
  </si>
  <si>
    <t xml:space="preserve"> 88306 </t>
  </si>
  <si>
    <t>OPERADOR DE ROLO COMPACTADOR (HORISTA)</t>
  </si>
  <si>
    <t xml:space="preserve"> 00004238 </t>
  </si>
  <si>
    <t>CURSO DE CAPACITAÇÃO PARA OPERADOR DE ROLO COMPACTADOR (ENCARGOS COMPLEMENTARES) - HORISTA</t>
  </si>
  <si>
    <t xml:space="preserve"> 95366 </t>
  </si>
  <si>
    <t>OPERADOR DE PA CARREGADEIRA (HORISTA)</t>
  </si>
  <si>
    <t xml:space="preserve"> 00004248 </t>
  </si>
  <si>
    <t>CURSO DE CAPACITAÇÃO PARA OPERADOR DE PÁ CARREGADEIRA (ENCARGOS COMPLEMENTARES) - HORISTA</t>
  </si>
  <si>
    <t xml:space="preserve"> 95364 </t>
  </si>
  <si>
    <t>CURSO DE CAPACITAÇÃO PARA OPERADOR DE MÁQUINAS E EQUIPAMENTOS (ENCARGOS COMPLEMENTARES) - HORISTA</t>
  </si>
  <si>
    <t xml:space="preserve"> 95360 </t>
  </si>
  <si>
    <t>OPERADOR DE MOTONIVELADORA (HORISTA)</t>
  </si>
  <si>
    <t xml:space="preserve"> 00004239 </t>
  </si>
  <si>
    <t>CURSO DE CAPACITAÇÃO PARA OPERADOR DE MOTONIVELADORA (ENCARGOS COMPLEMENTARES) - HORISTA</t>
  </si>
  <si>
    <t xml:space="preserve"> 95363 </t>
  </si>
  <si>
    <t>OPERADOR DE MOTONIVELADORA COM ENCARGOS COMPLEMENTARES</t>
  </si>
  <si>
    <t xml:space="preserve"> 88300 </t>
  </si>
  <si>
    <t>OPERADOR DE MARTELETE OU MARTELETEIRO (HORISTA)</t>
  </si>
  <si>
    <t xml:space="preserve"> 00004257 </t>
  </si>
  <si>
    <t>CURSO DE CAPACITAÇÃO PARA OPERADOR DE MARTELETE OU MARTELETEIRO (ENCARGOS COMPLEMENTARES) - HORISTA</t>
  </si>
  <si>
    <t xml:space="preserve"> 95361 </t>
  </si>
  <si>
    <t>OPERADOR DE MARTELETE OU MARTELETEIRO COM ENCARGOS COMPLEMENTARES</t>
  </si>
  <si>
    <t xml:space="preserve"> 88298 </t>
  </si>
  <si>
    <t>OPERADOR DE GUINDASTE (HORISTA)</t>
  </si>
  <si>
    <t xml:space="preserve"> 00004254 </t>
  </si>
  <si>
    <t>CURSO DE CAPACITAÇÃO PARA OPERADOR DE GUINDASTE (ENCARGOS COMPLEMENTARES) - HORISTA</t>
  </si>
  <si>
    <t xml:space="preserve"> 95359 </t>
  </si>
  <si>
    <t>OPERADOR DE GUINDASTE COM ENCARGOS COMPLEMENTARES</t>
  </si>
  <si>
    <t xml:space="preserve"> 88296 </t>
  </si>
  <si>
    <t>OPERADOR DE GUINCHO OU GUINCHEIRO (HORISTA)</t>
  </si>
  <si>
    <t xml:space="preserve"> 00004253 </t>
  </si>
  <si>
    <t>CURSO DE CAPACITAÇÃO PARA OPERADOR DE GUINCHO (ENCARGOS COMPLEMENTARES) - HORISTA</t>
  </si>
  <si>
    <t xml:space="preserve"> 95358 </t>
  </si>
  <si>
    <t>OPERADOR DE GUINCHO COM ENCARGOS COMPLEMENTARES</t>
  </si>
  <si>
    <t xml:space="preserve"> 88295 </t>
  </si>
  <si>
    <t>OPERADOR DE ESCAVADEIRA (HORISTA)</t>
  </si>
  <si>
    <t xml:space="preserve"> 00004234 </t>
  </si>
  <si>
    <t>CURSO DE CAPACITAÇÃO PARA OPERADOR DE ESCAVADEIRA (ENCARGOS COMPLEMENTARES) - HORISTA</t>
  </si>
  <si>
    <t xml:space="preserve"> 95357 </t>
  </si>
  <si>
    <t>OPERADOR DE BETONEIRA ESTACIONARIA / MISTURADOR (HORISTA)</t>
  </si>
  <si>
    <t xml:space="preserve"> 00037666 </t>
  </si>
  <si>
    <t>CURSO DE CAPACITAÇÃO PARA OPERADOR DE BETONEIRA ESTACIONÁRIA/MISTURADOR (ENCARGOS COMPLEMENTARES) - HORISTA</t>
  </si>
  <si>
    <t xml:space="preserve"> 95389 </t>
  </si>
  <si>
    <t>OPERADOR DE BETONEIRA ESTACIONÁRIA/MISTURADOR COM ENCARGOS COMPLEMENTARES</t>
  </si>
  <si>
    <t xml:space="preserve"> 88377 </t>
  </si>
  <si>
    <t>MÁQUINA JATO DE PRESSAO PORTÁTIL, CAMARA DE 1 SAIDA, CAPACIDADE 280 L, DIAMETRO 670 MM, BICO DE JATO CURTO VENTURI DE 5/16 , MANGUEIRA DE 1 COM COMPRESSOR DE AR REBOCÁVEL 189 PCM E MOTOR DIESEL 63 CV - MATERIAIS NA OPERAÇÃO. AF_05/2023</t>
  </si>
  <si>
    <t xml:space="preserve"> 93407 </t>
  </si>
  <si>
    <t>MAQUINA TIPO VASO/TANQUE/JATO DE PRESSAO PORTATIL P/ JATEAMENTO, CONTROLE AUTOMATICO E REMOTO, CAMARA DE 1 SAIDA, 280 L, DIAM. *670* MM, BICO JATO CURTO VENTURI 5/16", MANGUEIRA 1" DE 10 M, COMPLETA (VALVULAS POP UP E DOSADORA, FUNDO CONICO ETC)</t>
  </si>
  <si>
    <t xml:space="preserve"> 00039813 </t>
  </si>
  <si>
    <t>COMPRESSOR DE AR REBOCAVEL, VAZAO 189 PCM, PRESSAO EFETIVA DE TRABALHO 102 PSI, MOTOR DIESEL, POTENCIA 63 CV</t>
  </si>
  <si>
    <t xml:space="preserve"> 00036522 </t>
  </si>
  <si>
    <t>MÁQUINA JATO DE PRESSAO PORTÁTIL, CAMARA DE 1 SAIDA, CAPACIDADE 280 L, DIAMETRO 670 MM, BICO DE JATO CURTO VENTURI DE 5/16 , MANGUEIRA DE 1 COM COMPRESSOR DE AR REBOCÁVEL 189 PCM E MOTOR DIESEL 63 CV - MANUTENÇÃO. AF_05/2023</t>
  </si>
  <si>
    <t xml:space="preserve"> 93406 </t>
  </si>
  <si>
    <t>MÁQUINA JATO DE PRESSAO PORTÁTIL, CAMARA DE 1 SAIDA, CAPACIDADE 280 L, DIAMETRO 670 MM, BICO DE JATO CURTO VENTURI DE 5/16 , MANGUEIRA DE 1 COM COMPRESSOR DE AR REBOCÁVEL 189 PCM E MOTOR DIESEL 63 CV - JUROS. AF_05/2023</t>
  </si>
  <si>
    <t xml:space="preserve"> 93405 </t>
  </si>
  <si>
    <t>MÁQUINA JATO DE PRESSAO PORTÁTIL, CAMARA DE 1 SAIDA, CAPACIDADE 280 L, DIAMETRO 670 MM, BICO DE JATO CURTO VENTURI DE 5/16 , MANGUEIRA DE 1 COM COMPRESSOR DE AR REBOCÁVEL 189 PCM E MOTOR DIESEL 63 CV - DEPRECIAÇÃO. AF_05/2023</t>
  </si>
  <si>
    <t xml:space="preserve"> 93404 </t>
  </si>
  <si>
    <t>MÁQUINA JATO DE PRESSAO PORTÁTIL, CAMARA DE 1 SAIDA, CAPACIDADE 280 L, DIAMETRO 670 MM, BICO DE JATO CURTO VENTURI DE 5/16 , MANGUEIRA DE 1 COM COMPRESSOR DE AR REBOCÁVEL 189 PCM E MOTOR DIESEL 63 CV - CHP DIURNO. AF_05/2023</t>
  </si>
  <si>
    <t xml:space="preserve"> 93408 </t>
  </si>
  <si>
    <t>MÁQUINA JATO DE PRESSAO PORTÁTIL, CAMARA DE 1 SAIDA, CAPACIDADE 280 L, DIAMETRO 670 MM, BICO DE JATO CURTO VENTURI DE 5/16 , MANGUEIRA DE 1 COM COMPRESSOR DE AR REBOCÁVEL 189 PCM E MOTOR DIESEL 63 CV - CHI DIURNO. AF_05/2023</t>
  </si>
  <si>
    <t xml:space="preserve"> 93409 </t>
  </si>
  <si>
    <t>MOTORISTA OPERADOR DE CAMINHAO COM MUNCK (HORISTA)</t>
  </si>
  <si>
    <t xml:space="preserve"> 00004096 </t>
  </si>
  <si>
    <t>CURSO DE CAPACITAÇÃO PARA MOTORISTA OPERADOR DE MUNCK (ENCARGOS COMPLEMENTARES) - HORISTA</t>
  </si>
  <si>
    <t xml:space="preserve"> 95351 </t>
  </si>
  <si>
    <t>MOTORISTA OPERADOR DE MUNCK COM ENCARGOS COMPLEMENTARES</t>
  </si>
  <si>
    <t xml:space="preserve"> 88286 </t>
  </si>
  <si>
    <t>MOTORISTA DE CAMINHAO (HORISTA)</t>
  </si>
  <si>
    <t xml:space="preserve"> 00004093 </t>
  </si>
  <si>
    <t>CURSO DE CAPACITAÇÃO PARA MOTORISTA DE CAMINHÃO (ENCARGOS COMPLEMENTARES) - HORISTA</t>
  </si>
  <si>
    <t xml:space="preserve"> 95347 </t>
  </si>
  <si>
    <t>MOTORISTA DE CAMINHÃO COM ENCARGOS COMPLEMENTARES</t>
  </si>
  <si>
    <t xml:space="preserve"> 88282 </t>
  </si>
  <si>
    <t>MOTORISTA DE CAMINHAO-BASCULANTE (HORISTA)</t>
  </si>
  <si>
    <t xml:space="preserve"> 00020020 </t>
  </si>
  <si>
    <t>CURSO DE CAPACITAÇÃO PARA MOTORISTA DE BASCULANTE (ENCARGOS COMPLEMENTARES) - HORISTA</t>
  </si>
  <si>
    <t xml:space="preserve"> 95346 </t>
  </si>
  <si>
    <t>MOTORISTA DE BASCULANTE COM ENCARGOS COMPLEMENTARES</t>
  </si>
  <si>
    <t xml:space="preserve"> 88281 </t>
  </si>
  <si>
    <t>MOTONIVELADORA POTÊNCIA BÁSICA LÍQUIDA (PRIMEIRA MARCHA) 125 HP, PESO BRUTO 13032 KG, LARGURA DA LÂMINA DE 3,7 M - MATERIAIS NA OPERAÇÃO. AF_06/2014</t>
  </si>
  <si>
    <t xml:space="preserve"> 53849 </t>
  </si>
  <si>
    <t>MOTONIVELADORA POTENCIA BASICA LIQUIDA (PRIMEIRA MARCHA) 125 HP , PESO BRUTO 13843 KG, LARGURA DA LAMINA DE 3,7 M</t>
  </si>
  <si>
    <t xml:space="preserve"> 00004090 </t>
  </si>
  <si>
    <t>MOTONIVELADORA POTÊNCIA BÁSICA LÍQUIDA (PRIMEIRA MARCHA) 125 HP, PESO BRUTO 13032 KG, LARGURA DA LÂMINA DE 3,7 M - MANUTENÇÃO. AF_06/2014</t>
  </si>
  <si>
    <t xml:space="preserve"> 5779 </t>
  </si>
  <si>
    <t>MOTONIVELADORA POTÊNCIA BÁSICA LÍQUIDA (PRIMEIRA MARCHA) 125 HP, PESO BRUTO 13032 KG, LARGURA DA LÂMINA DE 3,7 M - JUROS. AF_06/2014</t>
  </si>
  <si>
    <t xml:space="preserve"> 89229 </t>
  </si>
  <si>
    <t>MOTONIVELADORA POTÊNCIA BÁSICA LÍQUIDA (PRIMEIRA MARCHA) 125 HP, PESO BRUTO 13032 KG, LARGURA DA LÂMINA DE 3,7 M - DEPRECIAÇÃO. AF_06/2014</t>
  </si>
  <si>
    <t xml:space="preserve"> 89228 </t>
  </si>
  <si>
    <t>MOTONIVELADORA POTÊNCIA BÁSICA LÍQUIDA (PRIMEIRA MARCHA) 125 HP, PESO BRUTO 13032 KG, LARGURA DA LÂMINA DE 3,7 M - CHP DIURNO. AF_06/2014</t>
  </si>
  <si>
    <t xml:space="preserve"> 5932 </t>
  </si>
  <si>
    <t>MOTONIVELADORA POTÊNCIA BÁSICA LÍQUIDA (PRIMEIRA MARCHA) 125 HP, PESO BRUTO 13032 KG, LARGURA DA LÂMINA DE 3,7 M - CHI DIURNO. AF_06/2014</t>
  </si>
  <si>
    <t xml:space="preserve"> 5934 </t>
  </si>
  <si>
    <t>ARAME RECOZIDO 16 BWG, D = 1,65 MM (0,016 KG/M) OU 18 BWG, D = 1,25 MM (0,01 KG/M)</t>
  </si>
  <si>
    <t xml:space="preserve"> 00043132 </t>
  </si>
  <si>
    <t>ESPACADOR / DISTANCIADOR CIRCULAR COM ENTRADA LATERAL, EM PLASTICO, PARA VERGALHAO *4,2 A 12,5* MM, COBRIMENTO 20 MM</t>
  </si>
  <si>
    <t xml:space="preserve"> 00039017 </t>
  </si>
  <si>
    <t>CORTE E DOBRA DE AÇO CA-50, DIÂMETRO DE 12,5 MM. AF_06/2022</t>
  </si>
  <si>
    <t xml:space="preserve"> 92804 </t>
  </si>
  <si>
    <t>ARMADOR COM ENCARGOS COMPLEMENTARES</t>
  </si>
  <si>
    <t xml:space="preserve"> 88245 </t>
  </si>
  <si>
    <t>AJUDANTE DE ARMADOR COM ENCARGOS COMPLEMENTARES</t>
  </si>
  <si>
    <t xml:space="preserve"> 88238 </t>
  </si>
  <si>
    <t>MONTAGEM DE ARMADURA DE ESTACAS, DIÂMETRO = 12,5 MM. AF_09/2021_PS</t>
  </si>
  <si>
    <t xml:space="preserve"> 95578 </t>
  </si>
  <si>
    <t>MONTADOR DE ESTRUTURAS METALICAS HORISTA</t>
  </si>
  <si>
    <t xml:space="preserve"> 00044497 </t>
  </si>
  <si>
    <t>CURSO DE CAPACITAÇÃO PARA MONTADOR DE ESTRUTURA METÁLICA (ENCARGOS COMPLEMENTARES) - HORISTA</t>
  </si>
  <si>
    <t xml:space="preserve"> 95344 </t>
  </si>
  <si>
    <t>MONTADOR DE ESTRUTURA METÁLICA COM ENCARGOS COMPLEMENTARES</t>
  </si>
  <si>
    <t xml:space="preserve"> 88278 </t>
  </si>
  <si>
    <t>MISTURADOR DE ARGAMASSA, EIXO HORIZONTAL, CAPACIDADE DE MISTURA 300 KG, MOTOR ELÉTRICO POTÊNCIA 5 CV - MATERIAIS NA OPERAÇÃO. AF_05/2023</t>
  </si>
  <si>
    <t xml:space="preserve"> 88391 </t>
  </si>
  <si>
    <t>MISTURADOR DE ARGAMASSA, EIXO HORIZONTAL, CAPACIDADE DE MISTURA 300 KG, MOTOR ELETRICO TRIFASICO 220/380 V, POTENCIA 5 CV</t>
  </si>
  <si>
    <t xml:space="preserve"> 00037544 </t>
  </si>
  <si>
    <t>MISTURADOR DE ARGAMASSA, EIXO HORIZONTAL, CAPACIDADE DE MISTURA 300 KG, MOTOR ELÉTRICO POTÊNCIA 5 CV - MANUTENÇÃO. AF_05/2023</t>
  </si>
  <si>
    <t xml:space="preserve"> 88390 </t>
  </si>
  <si>
    <t>MISTURADOR DE ARGAMASSA, EIXO HORIZONTAL, CAPACIDADE DE MISTURA 300 KG, MOTOR ELÉTRICO POTÊNCIA 5 CV - JUROS. AF_05/2023</t>
  </si>
  <si>
    <t xml:space="preserve"> 88389 </t>
  </si>
  <si>
    <t>MISTURADOR DE ARGAMASSA, EIXO HORIZONTAL, CAPACIDADE DE MISTURA 300 KG, MOTOR ELÉTRICO POTÊNCIA 5 CV - DEPRECIAÇÃO. AF_05/2023</t>
  </si>
  <si>
    <t xml:space="preserve"> 88387 </t>
  </si>
  <si>
    <t>MISTURADOR DE ARGAMASSA, EIXO HORIZONTAL, CAPACIDADE DE MISTURA 300 KG, MOTOR ELÉTRICO POTÊNCIA 5 CV - CHP DIURNO. AF_05/2023</t>
  </si>
  <si>
    <t xml:space="preserve"> 88386 </t>
  </si>
  <si>
    <t>MISTURADOR DE ARGAMASSA, EIXO HORIZONTAL, CAPACIDADE DE MISTURA 300 KG, MOTOR ELÉTRICO POTÊNCIA 5 CV - CHI DIURNO. AF_05/2023</t>
  </si>
  <si>
    <t xml:space="preserve"> 88392 </t>
  </si>
  <si>
    <t>EPI - FAMILIA ENCARREGADO GERAL - HORISTA (ENCARGOS COMPLEMENTARES - COLETADO CAIXA)</t>
  </si>
  <si>
    <t xml:space="preserve"> 00043487 </t>
  </si>
  <si>
    <t>FERRAMENTAS - FAMILIA ENCARREGADO GERAL - HORISTA (ENCARGOS COMPLEMENTARES - COLETADO CAIXA)</t>
  </si>
  <si>
    <t xml:space="preserve"> 00043463 </t>
  </si>
  <si>
    <t>MESTRE DE OBRAS (HORISTA)</t>
  </si>
  <si>
    <t xml:space="preserve"> 00004069 </t>
  </si>
  <si>
    <t>CURSO DE CAPACITAÇÃO PARA MESTRE DE OBRAS (ENCARGOS COMPLEMENTARES) - HORISTA</t>
  </si>
  <si>
    <t xml:space="preserve"> 95405 </t>
  </si>
  <si>
    <t>MESTRE DE OBRAS COM ENCARGOS COMPLEMENTARES</t>
  </si>
  <si>
    <t xml:space="preserve"> 90780 </t>
  </si>
  <si>
    <t>ARGAMASSA TRAÇO 1:2:8 (EM VOLUME DE CIMENTO, CAL E AREIA MÉDIA ÚMIDA) PARA EMBOÇO/MASSA ÚNICA/ASSENTAMENTO DE ALVENARIA DE VEDAÇÃO, PREPARO MANUAL. AF_08/2019</t>
  </si>
  <si>
    <t xml:space="preserve"> 87369 </t>
  </si>
  <si>
    <t>REVE - REVESTIMENTO E TRATAMENTO DE SUPERFÍCIES</t>
  </si>
  <si>
    <t>MASSA ÚNICA, PARA RECEBIMENTO DE PINTURA, EM ARGAMASSA TRAÇO 1:2:8, PREPARO MANUAL, APLICADA MANUALMENTE EM FACES INTERNAS DE PAREDES, ESPESSURA DE 10MM, COM EXECUÇÃO DE TALISCAS. AF_06/2014</t>
  </si>
  <si>
    <t xml:space="preserve"> 87548 </t>
  </si>
  <si>
    <t>MARTELO DEMOLIDOR ELÉTRICO, COM POTÊNCIA DE 2.000 W, 1.000 IMPACTOS POR MINUTO, PESO DE 30 KG - MATERIAIS NA OPERAÇÃO. AF_01/2021</t>
  </si>
  <si>
    <t xml:space="preserve"> 102273 </t>
  </si>
  <si>
    <t>MARTELO DEMOLIDOR ELETRICO, COM POTENCIA DE 2.000 W, FREQUENCIA DE 1.000 IMPACTOS POR MINUTO, FORÇA DE IMPACTO ENTRE 60 E 65 J, PESO DE 30 KG</t>
  </si>
  <si>
    <t xml:space="preserve"> 00040703 </t>
  </si>
  <si>
    <t>MARTELO DEMOLIDOR ELÉTRICO, COM POTÊNCIA DE 2.000 W, 1.000 IMPACTOS POR MINUTO, PESO DE 30 KG - MANUTENÇÃO. AF_01/2021</t>
  </si>
  <si>
    <t xml:space="preserve"> 102272 </t>
  </si>
  <si>
    <t>MARTELO DEMOLIDOR ELÉTRICO, COM POTÊNCIA DE 2.000 W, 1.000 IMPACTOS POR MINUTO, PESO DE 30 KG - JUROS. AF_01/2021</t>
  </si>
  <si>
    <t xml:space="preserve"> 102271 </t>
  </si>
  <si>
    <t>MARTELO DEMOLIDOR ELÉTRICO, COM POTÊNCIA DE 2.000 W, 1.000 IMPACTOS POR MINUTO, PESO DE 30 KG - DEPRECIAÇÃO. AF_01/2021</t>
  </si>
  <si>
    <t xml:space="preserve"> 102270 </t>
  </si>
  <si>
    <t>MARTELO DEMOLIDOR ELÉTRICO, COM POTÊNCIA DE 2.000 W, 1.000 IMPACTOS POR MINUTO, PESO DE 30 KG - CHP DIURNO. AF_01/2021</t>
  </si>
  <si>
    <t xml:space="preserve"> 102275 </t>
  </si>
  <si>
    <t>MARTELO DEMOLIDOR ELÉTRICO, COM POTÊNCIA DE 2.000 W, 1.000 IMPACTOS POR MINUTO, PESO DE 30 KG -  CHI DIURNO. AF_01/2021</t>
  </si>
  <si>
    <t xml:space="preserve"> 102274 </t>
  </si>
  <si>
    <t>MARTELO DEMOLIDOR PNEUMATICO MANUAL, PESO  DE 28 KG, COM SILENCIADOR</t>
  </si>
  <si>
    <t xml:space="preserve"> 00041898 </t>
  </si>
  <si>
    <t>MARTELETE OU ROMPEDOR PNEUMÁTICO MANUAL, 28 KG, COM SILENCIADOR - MANUTENÇÃO. AF_07/2016</t>
  </si>
  <si>
    <t xml:space="preserve"> 53863 </t>
  </si>
  <si>
    <t>MARTELETE OU ROMPEDOR PNEUMÁTICO MANUAL, 28 KG, COM SILENCIADOR - JUROS. AF_07/2016</t>
  </si>
  <si>
    <t xml:space="preserve"> 95115 </t>
  </si>
  <si>
    <t>MARTELETE OU ROMPEDOR PNEUMÁTICO MANUAL, 28 KG, COM SILENCIADOR - DEPRECIAÇÃO. AF_07/2016</t>
  </si>
  <si>
    <t xml:space="preserve"> 95114 </t>
  </si>
  <si>
    <t>MARTELETE OU ROMPEDOR PNEUMÁTICO MANUAL, 28 KG, COM SILENCIADOR - CHP DIURNO. AF_07/2016</t>
  </si>
  <si>
    <t xml:space="preserve"> 5795 </t>
  </si>
  <si>
    <t>MARTELETE OU ROMPEDOR PNEUMÁTICO MANUAL, 28 KG, COM SILENCIADOR - CHI DIURNO. AF_07/2016</t>
  </si>
  <si>
    <t xml:space="preserve"> 5952 </t>
  </si>
  <si>
    <t>MARMORISTA / GRANITEIRO (HORISTA)</t>
  </si>
  <si>
    <t xml:space="preserve"> 00004755 </t>
  </si>
  <si>
    <t>CURSO DE CAPACITAÇÃO PARA MARMORISTA/GRANITEIRO (ENCARGOS COMPLEMENTARES) - HORISTA</t>
  </si>
  <si>
    <t xml:space="preserve"> 95341 </t>
  </si>
  <si>
    <t>MARMORISTA/GRANITEIRO COM ENCARGOS COMPLEMENTARES</t>
  </si>
  <si>
    <t xml:space="preserve"> 88274 </t>
  </si>
  <si>
    <t>PREGO DE ACO POLIDO COM CABECA 17 X 21 (2 X 11)</t>
  </si>
  <si>
    <t xml:space="preserve"> 00005068 </t>
  </si>
  <si>
    <t>SERT - SERVIÇOS TÉCNICOS</t>
  </si>
  <si>
    <t>MARCAÇÃO DE PONTOS EM GABARITO OU CAVALETE. AF_10/2018</t>
  </si>
  <si>
    <t xml:space="preserve"> 99062 </t>
  </si>
  <si>
    <t>LAMPADA FLUORESCENTE COMPACTA 3U BRANCA 20 W, BASE E27 (127/220 V)</t>
  </si>
  <si>
    <t xml:space="preserve"> 00038780 </t>
  </si>
  <si>
    <t>SOQUETE DE BAQUELITE BASE E27, PARA LAMPADAS</t>
  </si>
  <si>
    <t xml:space="preserve"> 00012295 </t>
  </si>
  <si>
    <t>LÂMPADA COMPACTA FLUORESCENTE DE 20 W, BASE E27 - FORNECIMENTO E INSTALAÇÃO. AF_02/2020</t>
  </si>
  <si>
    <t xml:space="preserve"> 97612 </t>
  </si>
  <si>
    <t>LAMPADA FLUORESCENTE COMPACTA 2U BRANCA 15 W, BASE E27 (127/220 V)</t>
  </si>
  <si>
    <t xml:space="preserve"> 00038191 </t>
  </si>
  <si>
    <t>LÂMPADA COMPACTA FLUORESCENTE DE 15 W, BASE E27 - FORNECIMENTO E INSTALAÇÃO. AF_02/2020</t>
  </si>
  <si>
    <t xml:space="preserve"> 97611 </t>
  </si>
  <si>
    <t>LUMINARIA SPOT DE SOBREPOR EM ALUMINIO COM ALETA PLASTICA PARA 1 LAMPADA, BASE E27, POTENCIA MAXIMA 40/60 W (NAO INCLUI LAMPADA)</t>
  </si>
  <si>
    <t xml:space="preserve"> 00012266 </t>
  </si>
  <si>
    <t>LUMINÁRIA TIPO SPOT, DE SOBREPOR, COM 1 LÂMPADA FLUORESCENTE DE 15 W, SEM REATOR - FORNECIMENTO E INSTALAÇÃO. AF_02/2020</t>
  </si>
  <si>
    <t xml:space="preserve"> 97593 </t>
  </si>
  <si>
    <t>LUMINARIA DE SOBREPOR EM CHAPA DE ACO PARA 2 LAMPADAS FLUORESCENTES DE *36* W, ALETADA, COMPLETA (LAMPADAS E REATOR INCLUSOS)</t>
  </si>
  <si>
    <t xml:space="preserve"> 00003799 </t>
  </si>
  <si>
    <t>LUMINÁRIA TIPO CALHA, DE SOBREPOR, COM 2 LÂMPADAS TUBULARES FLUORESCENTES DE 36 W, COM REATOR DE PARTIDA RÁPIDA - FORNECIMENTO E INSTALAÇÃO. AF_02/2020</t>
  </si>
  <si>
    <t xml:space="preserve"> 97586 </t>
  </si>
  <si>
    <t>LAVATÓRIO LOUÇA BRANCA SUSPENSO, 29,5 X 39CM OU EQUIVALENTE, PADRÃO POPULAR - FORNECIMENTO E INSTALAÇÃO. AF_01/2020</t>
  </si>
  <si>
    <t xml:space="preserve"> 86904 </t>
  </si>
  <si>
    <t>ENGATE FLEXÍVEL EM PLÁSTICO BRANCO, 1/2 X 30CM - FORNECIMENTO E INSTALAÇÃO. AF_01/2020</t>
  </si>
  <si>
    <t xml:space="preserve"> 86884 </t>
  </si>
  <si>
    <t>LAVATÓRIO LOUÇA BRANCA SUSPENSO, 29,5 X 39CM OU EQUIVALENTE, PADRÃO POPULAR, INCLUSO SIFÃO FLEXÍVEL EM PVC, VÁLVULA E ENGATE FLEXÍVEL 30CM EM PLÁSTICO E TORNEIRA CROMADA DE MESA, PADRÃO POPULAR - FORNECIMENTO E INSTALAÇÃO. AF_01/2020</t>
  </si>
  <si>
    <t xml:space="preserve"> 86943 </t>
  </si>
  <si>
    <t>LAVATORIO DE LOUCA BRANCA, SUSPENSO (SEM COLUNA), DIMENSOES *40 X 30* CM</t>
  </si>
  <si>
    <t xml:space="preserve"> 00010425 </t>
  </si>
  <si>
    <t>PARAFUSO NIQUELADO 3 1/2" COM ACABAMENTO CROMADO PARA FIXAR PECA SANITARIA, INCLUI PORCA CEGA, ARRUELA E BUCHA DE NYLON TAMANHO S-8</t>
  </si>
  <si>
    <t xml:space="preserve"> 00004351 </t>
  </si>
  <si>
    <t>LAVADORA DE ALTA PRESSAO (LAVA-JATO) PARA AGUA FRIA, PRESSAO DE OPERACAO ENTRE 1400 E 1900 LIB/POL2, VAZAO MAXIMA ENTRE 400 E 700 L/H - MATERIAIS NA OPERAÇÃO. AF_05/2023</t>
  </si>
  <si>
    <t xml:space="preserve"> 99832 </t>
  </si>
  <si>
    <t>LAVADORA DE ALTA PRESSAO (LAVA - JATO) PARA AGUA FRIA, PRESSAO DE OPERACAO ENTRE 1400 E 1900 LIB/POL2, VAZAO MAXIMA ENTRE  400 E 700 L/H, POTENCIA DE OPERACAO ENTRE 2,50 E 3,00 CV</t>
  </si>
  <si>
    <t xml:space="preserve"> 00000746 </t>
  </si>
  <si>
    <t>LAVADORA DE ALTA PRESSAO (LAVA-JATO) PARA AGUA FRIA, PRESSAO DE OPERACAO ENTRE 1400 E 1900 LIB/POL2, VAZAO MAXIMA ENTRE 400 E 700 L/H - MANUTENÇÃO. AF_05/2023</t>
  </si>
  <si>
    <t xml:space="preserve"> 99831 </t>
  </si>
  <si>
    <t>LAVADORA DE ALTA PRESSAO (LAVA-JATO) PARA AGUA FRIA, PRESSAO DE OPERACAO ENTRE 1400 E 1900 LIB/POL2, VAZAO MAXIMA ENTRE 400 E 700 L/H - JUROS. AF_05/2023</t>
  </si>
  <si>
    <t xml:space="preserve"> 99830 </t>
  </si>
  <si>
    <t>LAVADORA DE ALTA PRESSAO (LAVA-JATO) PARA AGUA FRIA, PRESSAO DE OPERACAO ENTRE 1400 E 1900 LIB/POL2, VAZAO MAXIMA ENTRE 400 E 700 L/H - DEPRECIAÇÃO. AF_05/2023</t>
  </si>
  <si>
    <t xml:space="preserve"> 99829 </t>
  </si>
  <si>
    <t>LAVADORA DE ALTA PRESSAO (LAVA-JATO) PARA AGUA FRIA, PRESSAO DE OPERACAO ENTRE 1400 E 1900 LIB/POL2, VAZAO MAXIMA ENTRE 400 E 700 L/H - CHP DIURNO. AF_05/2023</t>
  </si>
  <si>
    <t xml:space="preserve"> 99833 </t>
  </si>
  <si>
    <t>CONCRETO MAGRO PARA LASTRO, TRAÇO 1:4,5:4,5 (EM MASSA SECA DE CIMENTO/ AREIA MÉDIA/ BRITA 1) - PREPARO MECÂNICO COM BETONEIRA 600 L. AF_05/2021</t>
  </si>
  <si>
    <t xml:space="preserve"> 94968 </t>
  </si>
  <si>
    <t>LASTRO DE CONCRETO MAGRO, APLICADO EM PISOS, LAJES SOBRE SOLO OU RADIERS. AF_08/2017</t>
  </si>
  <si>
    <t xml:space="preserve"> 96620 </t>
  </si>
  <si>
    <t>LASTRO DE CONCRETO MAGRO, APLICADO EM PISOS, LAJES SOBRE SOLO OU RADIERS, ESPESSURA DE 3 CM. AF_07/2016</t>
  </si>
  <si>
    <t xml:space="preserve"> 95240 </t>
  </si>
  <si>
    <t>PEDRA BRITADA N. 2 (19 A 38 MM) POSTO PEDREIRA/FORNECEDOR, SEM FRETE</t>
  </si>
  <si>
    <t xml:space="preserve"> 00004718 </t>
  </si>
  <si>
    <t>LASTRO COM MATERIAL GRANULAR (PEDRA BRITADA N.2), APLICADO EM PISOS OU LAJES SOBRE SOLO, ESPESSURA DE *10 CM*. AF_08/2017</t>
  </si>
  <si>
    <t xml:space="preserve"> 96624 </t>
  </si>
  <si>
    <t>SOLUCAO PREPARADORA / LIMPADORA PARA PVC, FRASCO COM 1000 CM3</t>
  </si>
  <si>
    <t xml:space="preserve"> 00020083 </t>
  </si>
  <si>
    <t>ADESIVO PLASTICO PARA PVC, FRASCO COM *850* GR</t>
  </si>
  <si>
    <t xml:space="preserve"> 00000122 </t>
  </si>
  <si>
    <t>JOELHO PVC, SOLDAVEL, BB, 90 GRAUS, SEM ANEL, DN 40 MM, PARA ESGOTO PREDIAL SECUNDARIO</t>
  </si>
  <si>
    <t xml:space="preserve"> 00003517 </t>
  </si>
  <si>
    <t>JOELHO 90 GRAUS, PVC, SERIE NORMAL, ESGOTO PREDIAL, DN 40 MM, JUNTA SOLDÁVEL, FORNECIDO E INSTALADO EM RAMAL DE DESCARGA OU RAMAL DE ESGOTO SANITÁRIO. AF_08/2022</t>
  </si>
  <si>
    <t xml:space="preserve"> 89724 </t>
  </si>
  <si>
    <t>JOELHO PVC, SOLDAVEL, BB, 45 GRAUS, DN 40 MM, PARA ESGOTO PREDIAL</t>
  </si>
  <si>
    <t xml:space="preserve"> 00003516 </t>
  </si>
  <si>
    <t>JOELHO 45 GRAUS, PVC, SERIE NORMAL, ESGOTO PREDIAL, DN 40 MM, JUNTA SOLDÁVEL, FORNECIDO E INSTALADO EM RAMAL DE DESCARGA OU RAMAL DE ESGOTO SANITÁRIO. AF_08/2022</t>
  </si>
  <si>
    <t xml:space="preserve"> 89726 </t>
  </si>
  <si>
    <t>SC25KG</t>
  </si>
  <si>
    <t>GRANALHA DE ACO, ANGULAR (GRIT), PARA JATEAMENTO, PENEIRA 1,41 A 1,19 MM (SAE G16)</t>
  </si>
  <si>
    <t xml:space="preserve"> 00036785 </t>
  </si>
  <si>
    <t>JATEAMENTO ABRASIVO COM GRANALHA DE AÇO EM PERFIL METÁLICO EM FÁBRICA. AF_01/2020</t>
  </si>
  <si>
    <t xml:space="preserve"> 100716 </t>
  </si>
  <si>
    <t>JARDINEIRO (HORISTA)</t>
  </si>
  <si>
    <t xml:space="preserve"> 00044503 </t>
  </si>
  <si>
    <t>CURSO DE CAPACITAÇÃO PARA JARDINEIRO (ENCARGOS COMPLEMENTARES) - HORISTA</t>
  </si>
  <si>
    <t xml:space="preserve"> 95390 </t>
  </si>
  <si>
    <t>JARDINEIRO COM ENCARGOS COMPLEMENTARES</t>
  </si>
  <si>
    <t xml:space="preserve"> 88441 </t>
  </si>
  <si>
    <t>PREGO DE ACO POLIDO COM CABECA 16 X 24 (2 1/4 X 12)</t>
  </si>
  <si>
    <t xml:space="preserve"> 00005067 </t>
  </si>
  <si>
    <t>CAIBRO NAO APARELHADO *5 X 6* CM, EM MACARANDUBA/MASSARANDUBA, ANGELIM OU EQUIVALENTE DA REGIAO - BRUTA</t>
  </si>
  <si>
    <t xml:space="preserve"> 00004430 </t>
  </si>
  <si>
    <t>JANELA EM MADEIRA CEDRINHO/ ANGELIM COMERCIAL/ CURUPIXA/ CUMARU OU EQUIVALENTE DA REGIAO, CAIXA DO BATENTE/MARCO *10* CM, 2 FOLHAS DE ABRIR TIPO VENEZIANA E 2 FOLHAS GUILHOTINA PARA VIDRO, COM GUARNICAO/ALIZAR, COM FERRAGENS (SEM VIDRO E SEM ACABAMENTO)</t>
  </si>
  <si>
    <t xml:space="preserve"> 00003421 </t>
  </si>
  <si>
    <t>310ML</t>
  </si>
  <si>
    <t>SELANTE ELASTICO MONOCOMPONENTE A BASE DE POLIURETANO (PU) PARA JUNTAS DIVERSAS</t>
  </si>
  <si>
    <t xml:space="preserve"> 00000142 </t>
  </si>
  <si>
    <t>JANELA DE MADEIRA - CEDRINHO/ANGELIM OU EQUIVALENTE DA REGIÃO - DE ABRIR COM 4 FOLHAS (2 VENEZIANAS E 2 GUILHOTINAS PARA VIDRO), COM BATENTE, ALIZAR E FERRAGENS. EXCLUSIVE VIDROS, ACABAMENTO E CONTRAMARCO. FORNECIMENTO E INSTALAÇÃO. AF_12/2019</t>
  </si>
  <si>
    <t xml:space="preserve"> 100665 </t>
  </si>
  <si>
    <t>JANELA BASCULANTE, ACO, COM BATENTE/REQUADRO, 60 X 60 CM (SEM VIDROS)</t>
  </si>
  <si>
    <t xml:space="preserve"> 00011190 </t>
  </si>
  <si>
    <t>ARGAMASSA TRAÇO 1:3 (EM VOLUME DE CIMENTO E AREIA MÉDIA ÚMIDA), PREPARO MANUAL. AF_08/2019</t>
  </si>
  <si>
    <t xml:space="preserve"> 88629 </t>
  </si>
  <si>
    <t>JANELA DE AÇO TIPO BASCULANTE PARA VIDROS, COM BATENTE, FERRAGENS E PINTURA ANTICORROSIVA. EXCLUSIVE VIDROS, ACABAMENTO, ALIZAR E CONTRAMARCO. FORNECIMENTO E INSTALAÇÃO. AF_12/2019</t>
  </si>
  <si>
    <t xml:space="preserve"> 94559 </t>
  </si>
  <si>
    <t>INTERRUPTOR SIMPLES 10A, 250V (APENAS MODULO)</t>
  </si>
  <si>
    <t xml:space="preserve"> 00038112 </t>
  </si>
  <si>
    <t>INTERRUPTOR SIMPLES (2 MÓDULOS), 10A/250V, SEM SUPORTE E SEM PLACA - FORNECIMENTO E INSTALAÇÃO. AF_03/2023</t>
  </si>
  <si>
    <t xml:space="preserve"> 91958 </t>
  </si>
  <si>
    <t>INTERRUPTOR SIMPLES (1 MÓDULO), 10A/250V, SEM SUPORTE E SEM PLACA - FORNECIMENTO E INSTALAÇÃO. AF_03/2023</t>
  </si>
  <si>
    <t xml:space="preserve"> 91952 </t>
  </si>
  <si>
    <t>INTERRUPTOR PARALELO 10A, 250V (APENAS MODULO)</t>
  </si>
  <si>
    <t xml:space="preserve"> 00038113 </t>
  </si>
  <si>
    <t>INTERRUPTOR SIMPLES (1 MÓDULO) COM INTERRUPTOR PARALELO (2 MÓDULOS), 10A/250V, SEM SUPORTE E SEM PLACA - FORNECIMENTO E INSTALAÇÃO. AF_03/2023</t>
  </si>
  <si>
    <t xml:space="preserve"> 91962 </t>
  </si>
  <si>
    <t>INTERRUPTOR SIMPLES (1 MÓDULO) COM 1 TOMADA DE EMBUTIR 2P+T 10 A, SEM SUPORTE E SEM PLACA - FORNECIMENTO E INSTALAÇÃO. AF_03/2023</t>
  </si>
  <si>
    <t xml:space="preserve"> 92022 </t>
  </si>
  <si>
    <t>INTERRUPTOR SIMPLES (1 MÓDULO) COM 1 TOMADA DE EMBUTIR 2P+T 10 A, INCLUINDO SUPORTE E PLACA - FORNECIMENTO E INSTALAÇÃO. AF_03/2023</t>
  </si>
  <si>
    <t xml:space="preserve"> 92023 </t>
  </si>
  <si>
    <t>INTERRUPTOR PARALELO (3 MÓDULOS), 10A/250V, SEM SUPORTE E SEM PLACA - FORNECIMENTO E INSTALAÇÃO. AF_03/2023</t>
  </si>
  <si>
    <t xml:space="preserve"> 91968 </t>
  </si>
  <si>
    <t>INTERRUPTOR PARALELO (2 MÓDULOS), 10A/250V, SEM SUPORTE E SEM PLACA - FORNECIMENTO E INSTALAÇÃO. AF_03/2023</t>
  </si>
  <si>
    <t xml:space="preserve"> 91960 </t>
  </si>
  <si>
    <t>INTERRUPTOR PARALELO (1 MÓDULO), 10A/250V, SEM SUPORTE E SEM PLACA - FORNECIMENTO E INSTALAÇÃO. AF_03/2023</t>
  </si>
  <si>
    <t xml:space="preserve"> 91954 </t>
  </si>
  <si>
    <t>IMPERMEABILIZADOR (HORISTA)</t>
  </si>
  <si>
    <t xml:space="preserve"> 00012873 </t>
  </si>
  <si>
    <t>CURSO DE CAPACITAÇÃO PARA IMPERMEABILIZADOR (ENCARGOS COMPLEMENTARES) - HORISTA</t>
  </si>
  <si>
    <t xml:space="preserve"> 95338 </t>
  </si>
  <si>
    <t>IMPERMEABILIZADOR COM ENCARGOS COMPLEMENTARES</t>
  </si>
  <si>
    <t xml:space="preserve"> 88270 </t>
  </si>
  <si>
    <t>GUINDAUTO HIDRÁULICO, CAPACIDADE MÁXIMA DE CARGA 6200 KG, MOMENTO MÁXIMO DE CARGA 11,7 TM, ALCANCE MÁXIMO HORIZONTAL 9,70 M, INCLUSIVE CAMINHÃO TOCO PBT 16.000 KG, POTÊNCIA DE 189 CV - MATERIAIS NA OPERAÇÃO. AF_08/2015</t>
  </si>
  <si>
    <t xml:space="preserve"> 91467 </t>
  </si>
  <si>
    <t>CAMINHAO TOCO, PESO BRUTO TOTAL 16000 KG, CARGA UTIL MAXIMA 11030 KG, DISTANCIA ENTRE EIXOS 5,41 M, POTENCIA 185 CV (INCLUI CABINE E CHASSI, NAO INCLUI CARROCERIA)</t>
  </si>
  <si>
    <t xml:space="preserve"> 00037752 </t>
  </si>
  <si>
    <t>GUINDAUTO HIDRAULICO, CAPACIDADE MAXIMA DE CARGA 6200 KG, MOMENTO MAXIMO DE CARGA 11,7 TM , ALCANCE MAXIMO HORIZONTAL  9,70 M, PARA MONTAGEM SOBRE CHASSI DE CAMINHAO PBT MINIMO 13000 KG (INCLUI MONTAGEM, NAO INCLUI CAMINHAO)</t>
  </si>
  <si>
    <t xml:space="preserve"> 00003363 </t>
  </si>
  <si>
    <t>GUINDAUTO HIDRÁULICO, CAPACIDADE MÁXIMA DE CARGA 6200 KG, MOMENTO MÁXIMO DE CARGA 11,7 TM, ALCANCE MÁXIMO HORIZONTAL 9,70 M, INCLUSIVE CAMINHÃO TOCO PBT 16.000 KG, POTÊNCIA DE 189 CV - MANUTENÇÃO. AF_06/2014</t>
  </si>
  <si>
    <t xml:space="preserve"> 89262 </t>
  </si>
  <si>
    <t>GUINDAUTO HIDRÁULICO, CAPACIDADE MÁXIMA DE CARGA 6200 KG, MOMENTO MÁXIMO DE CARGA 11,7 TM, ALCANCE MÁXIMO HORIZONTAL 9,70 M, INCLUSIVE CAMINHÃO TOCO PBT 16.000 KG, POTÊNCIA DE 189 CV - JUROS. AF_06/2014</t>
  </si>
  <si>
    <t xml:space="preserve"> 89260 </t>
  </si>
  <si>
    <t>GUINDAUTO HIDRÁULICO, CAPACIDADE MÁXIMA DE CARGA 6200 KG, MOMENTO MÁXIMO DE CARGA 11,7 TM, ALCANCE MÁXIMO HORIZONTAL 9,70 M, INCLUSIVE CAMINHÃO TOCO PBT 16.000 KG, POTÊNCIA DE 189 CV - IMPOSTOS E SEGUROS. AF_08/2015</t>
  </si>
  <si>
    <t xml:space="preserve"> 91466 </t>
  </si>
  <si>
    <t>GUINDAUTO HIDRÁULICO, CAPACIDADE MÁXIMA DE CARGA 6200 KG, MOMENTO MÁXIMO DE CARGA 11,7 TM, ALCANCE MÁXIMO HORIZONTAL 9,70 M, INCLUSIVE CAMINHÃO TOCO PBT 16.000 KG, POTÊNCIA DE 189 CV - DEPRECIAÇÃO. AF_06/2014</t>
  </si>
  <si>
    <t xml:space="preserve"> 89259 </t>
  </si>
  <si>
    <t>GUINDAUTO HIDRÁULICO, CAPACIDADE MÁXIMA DE CARGA 6200 KG, MOMENTO MÁXIMO DE CARGA 11,7 TM, ALCANCE MÁXIMO HORIZONTAL 9,70 M, INCLUSIVE CAMINHÃO TOCO PBT 16.000 KG, POTÊNCIA DE 189 CV - CHP DIURNO. AF_06/2014</t>
  </si>
  <si>
    <t xml:space="preserve"> 5928 </t>
  </si>
  <si>
    <t>GUINDASTE HIDRÁULICO AUTOPROPELIDO, COM LANÇA TELESCÓPICA 40 M, CAPACIDADE MÁXIMA 60 T, POTÊNCIA 260 KW - MATERIAIS NA OPERAÇÃO. AF_03/2016</t>
  </si>
  <si>
    <t xml:space="preserve"> 93286 </t>
  </si>
  <si>
    <t>GUINDASTE HIDRAULICO AUTOPROPELIDO, COM LANCA TELESCOPICA 40 M, CAPACIDADE MAXIMA 60 T, POTENCIA 260 KW, TRACAO  6 X 6</t>
  </si>
  <si>
    <t xml:space="preserve"> 00044474 </t>
  </si>
  <si>
    <t>GUINDASTE HIDRÁULICO AUTOPROPELIDO, COM LANÇA TELESCÓPICA 40 M, CAPACIDADE MÁXIMA 60 T, POTÊNCIA 260 KW - MANUTENÇÃO. AF_03/2016</t>
  </si>
  <si>
    <t xml:space="preserve"> 93285 </t>
  </si>
  <si>
    <t>GUINDASTE HIDRÁULICO AUTOPROPELIDO, COM LANÇA TELESCÓPICA 40 M, CAPACIDADE MÁXIMA 60 T, POTÊNCIA 260 KW - JUROS. AF_03/2016</t>
  </si>
  <si>
    <t xml:space="preserve"> 93284 </t>
  </si>
  <si>
    <t>GUINDASTE HIDRÁULICO AUTOPROPELIDO, COM LANÇA TELESCÓPICA 40 M, CAPACIDADE MÁXIMA 60 T, POTÊNCIA 260 KW - IMPOSTOS E SEGUROS. AF_03/2016</t>
  </si>
  <si>
    <t xml:space="preserve"> 93296 </t>
  </si>
  <si>
    <t>GUINDASTE HIDRÁULICO AUTOPROPELIDO, COM LANÇA TELESCÓPICA 40 M, CAPACIDADE MÁXIMA 60 T, POTÊNCIA 260 KW - DEPRECIAÇÃO. AF_03/2016</t>
  </si>
  <si>
    <t xml:space="preserve"> 93283 </t>
  </si>
  <si>
    <t>GUINDASTE HIDRÁULICO AUTOPROPELIDO, COM LANÇA TELESCÓPICA 40 M, CAPACIDADE MÁXIMA 60 T, POTÊNCIA 260 KW - CHP DIURNO. AF_03/2016</t>
  </si>
  <si>
    <t xml:space="preserve"> 93287 </t>
  </si>
  <si>
    <t>GUINDASTE HIDRÁULICO AUTOPROPELIDO, COM LANÇA TELESCÓPICA 40 M, CAPACIDADE MÁXIMA 60 T, POTÊNCIA 260 KW - CHI DIURNO. AF_03/2016</t>
  </si>
  <si>
    <t xml:space="preserve"> 93288 </t>
  </si>
  <si>
    <t>GUINCHO ELÉTRICO DE COLUNA, CAPACIDADE 400 KG, COM MOTO FREIO, MOTOR TRIFÁSICO DE 1,25 CV - MATERIAIS NA OPERAÇÃO. AF_03/2016</t>
  </si>
  <si>
    <t xml:space="preserve"> 93280 </t>
  </si>
  <si>
    <t>GUINCHO ELETRICO DE COLUNA, CAPACIDADE 400 KG, COM MOTO FREIO, MOTOR TRIFASICO DE 1,25 CV</t>
  </si>
  <si>
    <t xml:space="preserve"> 00036487 </t>
  </si>
  <si>
    <t>GUINCHO ELÉTRICO DE COLUNA, CAPACIDADE 400 KG, COM MOTO FREIO, MOTOR TRIFÁSICO DE 1,25 CV - MANUTENÇÃO. AF_03/2016</t>
  </si>
  <si>
    <t xml:space="preserve"> 93279 </t>
  </si>
  <si>
    <t>GUINCHO ELÉTRICO DE COLUNA, CAPACIDADE 400 KG, COM MOTO FREIO, MOTOR TRIFÁSICO DE 1,25 CV - JUROS. AF_03/2016</t>
  </si>
  <si>
    <t xml:space="preserve"> 93278 </t>
  </si>
  <si>
    <t>GUINCHO ELÉTRICO DE COLUNA, CAPACIDADE 400 KG, COM MOTO FREIO, MOTOR TRIFÁSICO DE 1,25 CV - DEPRECIAÇÃO. AF_03/2016</t>
  </si>
  <si>
    <t xml:space="preserve"> 93277 </t>
  </si>
  <si>
    <t>GRAUTE FGK=20 MPA; TRAÇO 1:0,04:1,8:2,1 (EM MASSA SECA DE CIMENTO/ CAL/ AREIA GROSSA/ BRITA 0) - PREPARO MECÂNICO COM BETONEIRA 400 L. AF_09/2021</t>
  </si>
  <si>
    <t xml:space="preserve"> 90279 </t>
  </si>
  <si>
    <t>GRAUTEAMENTO VERTICAL EM ALVENARIA ESTRUTURAL. AF_09/2021</t>
  </si>
  <si>
    <t xml:space="preserve"> 89993 </t>
  </si>
  <si>
    <t>GRAUTEAMENTO DE CINTA SUPERIOR OU DE VERGA EM ALVENARIA ESTRUTURAL. AF_09/2021</t>
  </si>
  <si>
    <t xml:space="preserve"> 89995 </t>
  </si>
  <si>
    <t>CIMENTO PORTLAND COMPOSTO CP II-32</t>
  </si>
  <si>
    <t xml:space="preserve"> 00001379 </t>
  </si>
  <si>
    <t>CAL HIDRATADA CH-I PARA ARGAMASSAS</t>
  </si>
  <si>
    <t xml:space="preserve"> 00001106 </t>
  </si>
  <si>
    <t>AREIA GROSSA - POSTO JAZIDA/FORNECEDOR (RETIRADO NA JAZIDA, SEM TRANSPORTE)</t>
  </si>
  <si>
    <t xml:space="preserve"> 00000367 </t>
  </si>
  <si>
    <t>BETONEIRA CAPACIDADE NOMINAL DE 400 L, CAPACIDADE DE MISTURA 280 L, MOTOR ELÉTRICO TRIFÁSICO POTÊNCIA DE 2 CV, SEM CARREGADOR - CHI DIURNO. AF_05/2023</t>
  </si>
  <si>
    <t xml:space="preserve"> 88831 </t>
  </si>
  <si>
    <t>BETONEIRA CAPACIDADE NOMINAL DE 400 L, CAPACIDADE DE MISTURA 280 L, MOTOR ELÉTRICO TRIFÁSICO POTÊNCIA DE 2 CV, SEM CARREGADOR - CHP DIURNO. AF_05/2023</t>
  </si>
  <si>
    <t xml:space="preserve"> 88830 </t>
  </si>
  <si>
    <t>GESSEIRO (HORISTA)</t>
  </si>
  <si>
    <t xml:space="preserve"> 00012872 </t>
  </si>
  <si>
    <t>CURSO DE CAPACITAÇÃO PARA GESSEIRO (ENCARGOS COMPLEMENTARES) - HORISTA</t>
  </si>
  <si>
    <t xml:space="preserve"> 95337 </t>
  </si>
  <si>
    <t>GESSEIRO COM ENCARGOS COMPLEMENTARES</t>
  </si>
  <si>
    <t xml:space="preserve"> 88269 </t>
  </si>
  <si>
    <t>ABRACADEIRA EM ACO PARA AMARRACAO DE ELETRODUTOS, TIPO D, COM 1/2" E PARAFUSO DE FIXACAO</t>
  </si>
  <si>
    <t xml:space="preserve"> 00000392 </t>
  </si>
  <si>
    <t>FIXAÇÃO DE TUBOS VERTICAIS DE PVC ÁGUA, PVC ESGOTO, PVC ÁGUA PLUVIAL, CPVC, PPR, COBRE OU AÇO, DIÂMETROS MENORES OU IGUAIS A 40 MM, COM ABRAÇADEIRA METÁLICA RÍGIDA TIPO U PERFIL 1 1/4, FIXADA EM PERFILADO EM PAREDE. AF_09/2023_PS</t>
  </si>
  <si>
    <t xml:space="preserve"> 91173 </t>
  </si>
  <si>
    <t>FIXAÇÃO DE TUBOS HORIZONTAIS DE PVC ÁGUA, PVC ESGOTO, PVC ÁGUA PLUVIAL, CPVC, PPR, COBRE OU AÇO, DIÂMETROS MENORES OU IGUAIS A 40 MM, COM ABRAÇADEIRA METÁLICA RÍGIDA TIPO U PERFIL 1 1/4, FIXADA EM PERFILADO EM LAJE. AF_09/2023_PS</t>
  </si>
  <si>
    <t xml:space="preserve"> 91170 </t>
  </si>
  <si>
    <t>TABUA NAO APARELHADA *2,5 X 20* CM, EM MACARANDUBA/MASSARANDUBA, ANGELIM OU EQUIVALENTE DA REGIAO - BRUTA</t>
  </si>
  <si>
    <t xml:space="preserve"> 00006193 </t>
  </si>
  <si>
    <t>FABRICAÇÃO, MONTAGEM E DESMONTAGEM DE FORMA PARA RADIER, PISO DE CONCRETO OU LAJE SOBRE SOLO, EM MADEIRA SERRADA, 4 UTILIZAÇÕES. AF_09/2021</t>
  </si>
  <si>
    <t xml:space="preserve"> 97086 </t>
  </si>
  <si>
    <t>FABRICAÇÃO DE FÔRMA PARA PILARES E ESTRUTURAS SIMILARES, EM CHAPA DE MADEIRA COMPENSADA RESINADA, E = 17 MM. AF_09/2020</t>
  </si>
  <si>
    <t xml:space="preserve"> 92263 </t>
  </si>
  <si>
    <t>FABRICAÇÃO DE ESCORAS DO TIPO PONTALETE, EM MADEIRA, PARA PÉ-DIREITO SIMPLES. AF_09/2020</t>
  </si>
  <si>
    <t xml:space="preserve"> 92273 </t>
  </si>
  <si>
    <t>CONCRETO USINADO BOMBEAVEL, CLASSE DE RESISTENCIA C25, COM BRITA 0 E 1, SLUMP = 130 +/- 20 MM, EXCLUI SERVICO DE BOMBEAMENTO (NBR 8953)</t>
  </si>
  <si>
    <t xml:space="preserve"> 00038405 </t>
  </si>
  <si>
    <t>ENGENHEIRO CIVIL DE OBRA PLENO COM ENCARGOS COMPLEMENTARES</t>
  </si>
  <si>
    <t xml:space="preserve"> 90778 </t>
  </si>
  <si>
    <t>CARGA, MANOBRA E DESCARGA DE SOLOS E MATERIAIS GRANULARES EM CAMINHÃO BASCULANTE 6 M³ - CARGA COM PÁ CARREGADEIRA (CAÇAMBA DE 1,7 A 2,8 M³ / 128 HP) E DESCARGA LIVRE (UNIDADE: M3). AF_07/2020</t>
  </si>
  <si>
    <t xml:space="preserve"> 100973 </t>
  </si>
  <si>
    <t>ESTACA ESCAVADA MECANICAMENTE, SEM FLUIDO ESTABILIZANTE, COM 25CM DE DIÂMETRO, CONCRETO LANÇADO POR CAMINHÃO BETONEIRA (EXCLUSIVE MOBILIZAÇÃO E DESMOBILIZAÇÃO). AF_01/2020_PA</t>
  </si>
  <si>
    <t xml:space="preserve"> 100896 </t>
  </si>
  <si>
    <t>EPI - FAMILIA ENGENHEIRO CIVIL - HORISTA (ENCARGOS COMPLEMENTARES - COLETADO CAIXA)</t>
  </si>
  <si>
    <t xml:space="preserve"> 00043486 </t>
  </si>
  <si>
    <t>FERRAMENTAS - FAMILIA ENGENHEIRO CIVIL - HORISTA (ENCARGOS COMPLEMENTARES - COLETADO CAIXA)</t>
  </si>
  <si>
    <t xml:space="preserve"> 00043462 </t>
  </si>
  <si>
    <t>ENGENHEIRO CIVIL DE OBRA PLENO (HORISTA)</t>
  </si>
  <si>
    <t xml:space="preserve"> 00002707 </t>
  </si>
  <si>
    <t>CURSO DE CAPACITAÇÃO PARA ENGENHEIRO CIVIL DE OBRA PLENO (ENCARGOS COMPLEMENTARES) - HORISTA</t>
  </si>
  <si>
    <t xml:space="preserve"> 95403 </t>
  </si>
  <si>
    <t>ENGATE/RABICHO FLEXIVEL PLASTICO (PVC OU ABS) BRANCO 1/2 " X 30 CM</t>
  </si>
  <si>
    <t xml:space="preserve"> 00006141 </t>
  </si>
  <si>
    <t>ENCARREGADO GERAL DE OBRAS (HORISTA)</t>
  </si>
  <si>
    <t xml:space="preserve"> 00004083 </t>
  </si>
  <si>
    <t>CURSO DE CAPACITAÇÃO PARA ENCARREGADO GERAL (ENCARGOS COMPLEMENTARES) - HORISTA</t>
  </si>
  <si>
    <t xml:space="preserve"> 95401 </t>
  </si>
  <si>
    <t>ENCARREGADO GERAL COM ENCARGOS COMPLEMENTARES</t>
  </si>
  <si>
    <t xml:space="preserve"> 90776 </t>
  </si>
  <si>
    <t>EPI - FAMILIA ENCANADOR - HORISTA (ENCARGOS COMPLEMENTARES - COLETADO CAIXA)</t>
  </si>
  <si>
    <t xml:space="preserve"> 00043485 </t>
  </si>
  <si>
    <t>FERRAMENTAS - FAMILIA ENCANADOR - HORISTA (ENCARGOS COMPLEMENTARES - COLETADO CAIXA)</t>
  </si>
  <si>
    <t xml:space="preserve"> 00043461 </t>
  </si>
  <si>
    <t>ENCANADOR OU BOMBEIRO HIDRAULICO (HORISTA)</t>
  </si>
  <si>
    <t xml:space="preserve"> 00002696 </t>
  </si>
  <si>
    <t>CURSO DE CAPACITAÇÃO PARA ENCANADOR OU BOMBEIRO HIDRÁULICO (ENCARGOS COMPLEMENTARES) - HORISTA</t>
  </si>
  <si>
    <t xml:space="preserve"> 95335 </t>
  </si>
  <si>
    <t>ARGAMASSA TRAÇO 1:2:8 (EM VOLUME DE CIMENTO, CAL E AREIA MÉDIA ÚMIDA) PARA EMBOÇO/MASSA ÚNICA/ASSENTAMENTO DE ALVENARIA DE VEDAÇÃO, PREPARO MECÂNICO COM BETONEIRA 400 L. AF_08/2019</t>
  </si>
  <si>
    <t xml:space="preserve"> 87292 </t>
  </si>
  <si>
    <t>EMBOÇO, PARA RECEBIMENTO DE CERÂMICA, EM ARGAMASSA TRAÇO 1:2:8, PREPARO MECÂNICO COM BETONEIRA 400L, APLICADO MANUALMENTE EM FACES INTERNAS DE PAREDES, PARA AMBIENTE COM ÁREA ENTRE 5M2 E 10M2, ESPESSURA DE 20MM, COM EXECUÇÃO DE TALISCAS. AF_06/2014</t>
  </si>
  <si>
    <t xml:space="preserve"> 87531 </t>
  </si>
  <si>
    <t>ELETRODUTO DE PVC RIGIDO ROSCAVEL DE 1/2 ", SEM LUVA</t>
  </si>
  <si>
    <t xml:space="preserve"> 00002673 </t>
  </si>
  <si>
    <t>ELETRODUTO RÍGIDO ROSCÁVEL, PVC, DN 20 MM (1/2"), PARA CIRCUITOS TERMINAIS, INSTALADO EM PAREDE - FORNECIMENTO E INSTALAÇÃO. AF_03/2023</t>
  </si>
  <si>
    <t xml:space="preserve"> 91870 </t>
  </si>
  <si>
    <t>ELETRODUTO RÍGIDO ROSCÁVEL, PVC, DN 20 MM (1/2"), PARA CIRCUITOS TERMINAIS, INSTALADO EM FORRO - FORNECIMENTO E INSTALAÇÃO. AF_03/2023</t>
  </si>
  <si>
    <t xml:space="preserve"> 91862 </t>
  </si>
  <si>
    <t>EPI - FAMILIA ELETRICISTA - HORISTA (ENCARGOS COMPLEMENTARES - COLETADO CAIXA)</t>
  </si>
  <si>
    <t xml:space="preserve"> 00043484 </t>
  </si>
  <si>
    <t>FERRAMENTAS - FAMILIA ELETRICISTA - HORISTA (ENCARGOS COMPLEMENTARES - COLETADO CAIXA)</t>
  </si>
  <si>
    <t xml:space="preserve"> 00043460 </t>
  </si>
  <si>
    <t>ELETRICISTA (HORISTA)</t>
  </si>
  <si>
    <t xml:space="preserve"> 00002436 </t>
  </si>
  <si>
    <t>CURSO DE CAPACITAÇÃO PARA ELETRICISTA (ENCARGOS COMPLEMENTARES) - HORISTA</t>
  </si>
  <si>
    <t xml:space="preserve"> 95332 </t>
  </si>
  <si>
    <t>DISJUNTOR TIPO NEMA, MONOPOLAR 35  ATE  50 A, TENSAO MAXIMA DE 240 V</t>
  </si>
  <si>
    <t xml:space="preserve"> 00002386 </t>
  </si>
  <si>
    <t>TERMINAL A COMPRESSAO EM COBRE ESTANHADO PARA CABO 10 MM2, 1 FURO E 1 COMPRESSAO, PARA PARAFUSO DE FIXACAO M6</t>
  </si>
  <si>
    <t xml:space="preserve"> 00001574 </t>
  </si>
  <si>
    <t>DISJUNTOR MONOPOLAR TIPO NEMA, CORRENTE NOMINAL DE 35 ATÉ 50A - FORNECIMENTO E INSTALAÇÃO. AF_10/2020</t>
  </si>
  <si>
    <t xml:space="preserve"> 101891 </t>
  </si>
  <si>
    <t>ALISADORA DE CONCRETO COM MOTOR A GASOLINA DE 5,5 HP, PESO COM MOTOR DE 78 KG, 4 PAS</t>
  </si>
  <si>
    <t xml:space="preserve"> 00010658 </t>
  </si>
  <si>
    <t>DESEMPENADEIRA DE CONCRETO, PESO DE 78 KG, 4 PÁS, MOTOR A GASOLINA, POTÊNCIA 5,5 HP - MANUTENÇÃO. AF_05/2023</t>
  </si>
  <si>
    <t xml:space="preserve"> 95280 </t>
  </si>
  <si>
    <t>DESEMPENADEIRA DE CONCRETO, PESO DE 78 KG, 4 PÁS, MOTOR A GASOLINA, POTÊNCIA 5,5 HP - JUROS. AF_05/2023</t>
  </si>
  <si>
    <t xml:space="preserve"> 95279 </t>
  </si>
  <si>
    <t>DESEMPENADEIRA DE CONCRETO, PESO DE 78 KG, 4 PÁS, MOTOR A GASOLINA, POTÊNCIA 5,5 HP - DEPRECIAÇÃO. AF_05/2023</t>
  </si>
  <si>
    <t xml:space="preserve"> 95278 </t>
  </si>
  <si>
    <t>DESEMPENADEIRA DE CONCRETO, PESO DE 78 KG, 4 PÁS, MOTOR A GASOLINA, POTÊNCIA 5,5 HP   MATERIAIS NA OPERAÇÃO. AF_05/2023</t>
  </si>
  <si>
    <t xml:space="preserve"> 95281 </t>
  </si>
  <si>
    <t>DESEMPENADEIRA DE CONCRETO, PESO DE 78 KG, 4 PÁS, MOTOR A GASOLINA, POTÊNCIA 5,5 HP - CHP DIURNO. AF_05/2023</t>
  </si>
  <si>
    <t xml:space="preserve"> 95282 </t>
  </si>
  <si>
    <t>ANEL BORRACHA PARA TUBO ESGOTO PREDIAL, DN 100 MM (NBR 5688)</t>
  </si>
  <si>
    <t xml:space="preserve"> 00000301 </t>
  </si>
  <si>
    <t>CURVA CURTA 90 GRAUS, PVC, SERIE NORMAL, ESGOTO PREDIAL, DN 100 MM, JUNTA ELÁSTICA, FORNECIDO E INSTALADO EM RAMAL DE DESCARGA OU RAMAL DE ESGOTO SANITÁRIO. AF_08/2022</t>
  </si>
  <si>
    <t xml:space="preserve"> 89748 </t>
  </si>
  <si>
    <t>CURVA 90 GRAUS, LONGA, DE PVC RIGIDO ROSCAVEL, DE 1/2", PARA ELETRODUTO</t>
  </si>
  <si>
    <t xml:space="preserve"> 00001870 </t>
  </si>
  <si>
    <t>CURVA 90 GRAUS PARA ELETRODUTO, PVC, ROSCÁVEL, DN 20 MM (1/2"), PARA CIRCUITOS TERMINAIS, INSTALADA EM PAREDE - FORNECIMENTO E INSTALAÇÃO. AF_03/2023</t>
  </si>
  <si>
    <t xml:space="preserve"> 91911 </t>
  </si>
  <si>
    <t>CARPINTEIRO DE FORMAS (HORISTA)</t>
  </si>
  <si>
    <t xml:space="preserve"> 00001213 </t>
  </si>
  <si>
    <t>CURSO DE CAPACITAÇÃO PARA CARPINTEIRO DE FÔRMAS (ENCARGOS COMPLEMENTARES) - HORISTA</t>
  </si>
  <si>
    <t xml:space="preserve"> 95330 </t>
  </si>
  <si>
    <t>CARPINTEIRO DE ESQUADRIAS (HORISTA)</t>
  </si>
  <si>
    <t xml:space="preserve"> 00001214 </t>
  </si>
  <si>
    <t>CURSO DE CAPACITAÇÃO PARA CARPINTEIRO DE ESQUADRIA (ENCARGOS COMPLEMENTARES) - HORISTA</t>
  </si>
  <si>
    <t xml:space="preserve"> 95329 </t>
  </si>
  <si>
    <t>CALCETEIRO / RASTELEIRO (HORISTA)</t>
  </si>
  <si>
    <t xml:space="preserve"> 00004759 </t>
  </si>
  <si>
    <t>CURSO DE CAPACITAÇÃO PARA CALCETEIRO (ENCARGOS COMPLEMENTARES) - HORISTA</t>
  </si>
  <si>
    <t xml:space="preserve"> 95328 </t>
  </si>
  <si>
    <t>AZULEJISTA OU LADRILHEIRO (HORISTA)</t>
  </si>
  <si>
    <t xml:space="preserve"> 00004760 </t>
  </si>
  <si>
    <t>CURSO DE CAPACITAÇÃO PARA AZULEJISTA OU LADRILHISTA (ENCARGOS COMPLEMENTARES) - HORISTA</t>
  </si>
  <si>
    <t xml:space="preserve"> 95324 </t>
  </si>
  <si>
    <t>AJUDANTE DE SERRALHEIRO (HORISTA)</t>
  </si>
  <si>
    <t xml:space="preserve"> 00000252 </t>
  </si>
  <si>
    <t>CURSO DE CAPACITAÇÃO PARA AUXILIAR DE SERRALHEIRO (ENCARGOS COMPLEMENTARES) - HORISTA</t>
  </si>
  <si>
    <t xml:space="preserve"> 95320 </t>
  </si>
  <si>
    <t>AUXILIAR DE ENCANADOR OU BOMBEIRO HIDRAULICO (HORISTA)</t>
  </si>
  <si>
    <t xml:space="preserve"> 00000246 </t>
  </si>
  <si>
    <t>CURSO DE CAPACITAÇÃO PARA AUXILIAR DE ENCANADOR OU BOMBEIRO HIDRÁULICO (ENCARGOS COMPLEMENTARES) - HORISTA</t>
  </si>
  <si>
    <t xml:space="preserve"> 95317 </t>
  </si>
  <si>
    <t>AJUDANTE DE ELETRICISTA (HORISTA)</t>
  </si>
  <si>
    <t xml:space="preserve"> 00000247 </t>
  </si>
  <si>
    <t>CURSO DE CAPACITAÇÃO PARA AUXILIAR DE ELETRICISTA (ENCARGOS COMPLEMENTARES) - HORISTA</t>
  </si>
  <si>
    <t xml:space="preserve"> 95316 </t>
  </si>
  <si>
    <t>ASSENTADOR DE MANILHAS (HORISTA)</t>
  </si>
  <si>
    <t xml:space="preserve"> 00040331 </t>
  </si>
  <si>
    <t>CURSO DE CAPACITAÇÃO PARA ASSENTADOR DE TUBOS (ENCARGOS COMPLEMENTARES) - HORISTA</t>
  </si>
  <si>
    <t xml:space="preserve"> 95315 </t>
  </si>
  <si>
    <t>ARMADOR (HORISTA)</t>
  </si>
  <si>
    <t xml:space="preserve"> 00000378 </t>
  </si>
  <si>
    <t>CURSO DE CAPACITAÇÃO PARA ARMADOR (ENCARGOS COMPLEMENTARES) - HORISTA</t>
  </si>
  <si>
    <t xml:space="preserve"> 95314 </t>
  </si>
  <si>
    <t>AJUDANTE ESPECIALIZADO (HORISTA)</t>
  </si>
  <si>
    <t xml:space="preserve"> 00000242 </t>
  </si>
  <si>
    <t>CURSO DE CAPACITAÇÃO PARA AJUDANTE ESPECIALIZADO (ENCARGOS COMPLEMENTARES) - HORISTA</t>
  </si>
  <si>
    <t xml:space="preserve"> 95313 </t>
  </si>
  <si>
    <t>AJUDANTE DE ESTRUTURAS METALICAS (HORISTA)</t>
  </si>
  <si>
    <t xml:space="preserve"> 00044499 </t>
  </si>
  <si>
    <t>CURSO DE CAPACITAÇÃO PARA AJUDANTE DE ESTRUTURA METÁLICA (ENCARGOS COMPLEMENTARES) - HORISTA</t>
  </si>
  <si>
    <t xml:space="preserve"> 95310 </t>
  </si>
  <si>
    <t>CARPINTEIRO AUXILIAR (HORISTA)</t>
  </si>
  <si>
    <t xml:space="preserve"> 00006117 </t>
  </si>
  <si>
    <t>CURSO DE CAPACITAÇÃO PARA AJUDANTE DE CARPINTEIRO (ENCARGOS COMPLEMENTARES) - HORISTA</t>
  </si>
  <si>
    <t xml:space="preserve"> 95309 </t>
  </si>
  <si>
    <t>AJUDANTE DE ARMADOR (HORISTA)</t>
  </si>
  <si>
    <t xml:space="preserve"> 00006114 </t>
  </si>
  <si>
    <t>CURSO DE CAPACITAÇÃO PARA AJUDANTE DE ARMADOR (ENCARGOS COMPLEMENTARES) - HORISTA</t>
  </si>
  <si>
    <t xml:space="preserve"> 95308 </t>
  </si>
  <si>
    <t>ACO CA-60, 4,2 MM, OU 5,0 MM, OU 6,0 MM, OU 7,0 MM, VERGALHAO</t>
  </si>
  <si>
    <t xml:space="preserve"> 00043059 </t>
  </si>
  <si>
    <t>CORTE E DOBRA DE AÇO CA-60, DIÂMETRO DE 5,0 MM. AF_06/2022</t>
  </si>
  <si>
    <t xml:space="preserve"> 92800 </t>
  </si>
  <si>
    <t>CORTE E DOBRA DE AÇO CA-60, DIÂMETRO DE 4,2 MM. AF_06/2022</t>
  </si>
  <si>
    <t xml:space="preserve"> 92799 </t>
  </si>
  <si>
    <t>ACO CA-50, 8,0 MM, VERGALHAO</t>
  </si>
  <si>
    <t xml:space="preserve"> 00000033 </t>
  </si>
  <si>
    <t>CORTE E DOBRA DE AÇO CA-50, DIÂMETRO DE 8,0 MM. AF_06/2022</t>
  </si>
  <si>
    <t xml:space="preserve"> 92802 </t>
  </si>
  <si>
    <t>ACO CA-50, 20,0 MM OU 25,0 MM, VERGALHAO</t>
  </si>
  <si>
    <t xml:space="preserve"> 00043056 </t>
  </si>
  <si>
    <t>CORTE E DOBRA DE AÇO CA-50, DIÂMETRO DE 25,0 MM. AF_06/2022</t>
  </si>
  <si>
    <t xml:space="preserve"> 92798 </t>
  </si>
  <si>
    <t>ACO CA-50, 12,5 MM OU 16,0 MM, VERGALHAO</t>
  </si>
  <si>
    <t xml:space="preserve"> 00043055 </t>
  </si>
  <si>
    <t>ACO CA-50, 10,0 MM, VERGALHAO</t>
  </si>
  <si>
    <t xml:space="preserve"> 00000034 </t>
  </si>
  <si>
    <t>CORTE E DOBRA DE AÇO CA-50, DIÂMETRO DE 10,0 MM. AF_06/2022</t>
  </si>
  <si>
    <t xml:space="preserve"> 92803 </t>
  </si>
  <si>
    <t>ACO CA-25, 10,0 MM, OU 12,5 MM, OU 16,0 MM, OU 20,0 MM, OU 25,0 MM, VERGALHAO</t>
  </si>
  <si>
    <t xml:space="preserve"> 00043054 </t>
  </si>
  <si>
    <t>CORTE E DOBRA DE AÇO CA-25, DIÂMETRO DE 10,0 MM. AF_06/2022</t>
  </si>
  <si>
    <t xml:space="preserve"> 92877 </t>
  </si>
  <si>
    <t>CORTADORA DE PISO COM MOTOR 4 TEMPOS A GASOLINA, POTÊNCIA DE 13 HP, COM DISCO DE CORTE DIAMANTADO SEGMENTADO PARA CONCRETO, DIÂMETRO DE 350 MM, FURO DE 1" (14 X 1") - MATERIAIS NA OPERAÇÃO. AF_08/2015</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</si>
  <si>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</si>
  <si>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</si>
  <si>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</si>
  <si>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</si>
  <si>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</si>
  <si>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CORTADORA DE PISO COM MOTOR 4 TEMPOS A GASOLINA, POTÊNCIA DE 13 HP, COM DISCO DE CORTE DIAMANTADO SEGMENTADO PARA CONCRETO, DIÂMETRO DE 350 MM, FURO DE 1" (14 X 1") - MANUTENÇÃO. AF_08/2015</t>
  </si>
  <si>
    <t xml:space="preserve"> 91281 </t>
  </si>
  <si>
    <t>CORTADORA DE PISO COM MOTOR 4 TEMPOS A GASOLINA, POTÊNCIA DE 13 HP, COM DISCO DE CORTE DIAMANTADO SEGMENTADO PARA CONCRETO, DIÂMETRO DE 350 MM, FURO DE 1" (14 X 1") - JUROS. AF_08/2015</t>
  </si>
  <si>
    <t xml:space="preserve"> 91280 </t>
  </si>
  <si>
    <t>CORTADORA DE PISO COM MOTOR 4 TEMPOS A GASOLINA, POTÊNCIA DE 13 HP, COM DISCO DE CORTE DIAMANTADO SEGMENTADO PARA CONCRETO, DIÂMETRO DE 350 MM, FURO DE 1" (14 X 1") - DEPRECIAÇÃO. AF_08/2015</t>
  </si>
  <si>
    <t xml:space="preserve"> 91279 </t>
  </si>
  <si>
    <t>CORTADORA DE PISO COM MOTOR 4 TEMPOS A GASOLINA, POTÊNCIA DE 13 HP, COM DISCO DE CORTE DIAMANTADO SEGMENTADO PARA CONCRETO, DIÂMETRO DE 350 MM, FURO DE 1" (14 X 1") - CHP DIURNO. AF_08/2015</t>
  </si>
  <si>
    <t xml:space="preserve"> 91283 </t>
  </si>
  <si>
    <t>CORTADORA DE PISO COM MOTOR 4 TEMPOS A GASOLINA, POTÊNCIA DE 13 HP, COM DISCO DE CORTE DIAMANTADO SEGMENTADO PARA CONCRETO, DIÂMETRO DE 350 MM, FURO DE 1" (14 X 1") - CHI DIURNO. AF_08/2015</t>
  </si>
  <si>
    <t xml:space="preserve"> 91285 </t>
  </si>
  <si>
    <t>CONDULETE EM PVC, TIPO "LB", SEM TAMPA, DE 1/2" OU 3/4"</t>
  </si>
  <si>
    <t xml:space="preserve"> 00012016 </t>
  </si>
  <si>
    <t>CONDULETE DE PVC, TIPO LB, PARA ELETRODUTO DE PVC SOLDÁVEL DN 25 MM (3/4''), APARENTE - FORNECIMENTO E INSTALAÇÃO. AF_10/2022</t>
  </si>
  <si>
    <t xml:space="preserve"> 95811 </t>
  </si>
  <si>
    <t>CONDULETE EM PVC, TIPO "B", SEM TAMPA, DE 1/2" OU 3/4"</t>
  </si>
  <si>
    <t xml:space="preserve"> 00012010 </t>
  </si>
  <si>
    <t>BUCHA DE NYLON SEM ABA S6, COM PARAFUSO DE 4,20 X 40 MM EM ACO ZINCADO COM ROSCA SOBERBA, CABECA CHATA E FENDA PHILLIPS</t>
  </si>
  <si>
    <t xml:space="preserve"> 00011950 </t>
  </si>
  <si>
    <t>CONDULETE DE PVC, TIPO B, PARA ELETRODUTO DE PVC SOLDÁVEL DN 25 MM (3/4''), APARENTE - FORNECIMENTO E INSTALAÇÃO. AF_10/2022</t>
  </si>
  <si>
    <t xml:space="preserve"> 95805 </t>
  </si>
  <si>
    <t>PEDRA BRITADA N. 1 (9,5 a 19 MM) POSTO PEDREIRA/FORNECEDOR, SEM FRETE</t>
  </si>
  <si>
    <t xml:space="preserve"> 00004721 </t>
  </si>
  <si>
    <t>BETONEIRA CAPACIDADE NOMINAL DE 600 L, CAPACIDADE DE MISTURA 360 L, MOTOR ELÉTRICO TRIFÁSICO POTÊNCIA DE 4 CV, SEM CARREGADOR - CHI DIURNO. AF_05/2023</t>
  </si>
  <si>
    <t xml:space="preserve"> 89226 </t>
  </si>
  <si>
    <t>BETONEIRA CAPACIDADE NOMINAL DE 600 L, CAPACIDADE DE MISTURA 360 L, MOTOR ELÉTRICO TRIFÁSICO POTÊNCIA DE 4 CV, SEM CARREGADOR - CHP DIURNO. AF_05/2023</t>
  </si>
  <si>
    <t xml:space="preserve"> 89225 </t>
  </si>
  <si>
    <t>CONCRETO MAGRO PARA LASTRO, TRAÇO 1:4,5:4,5 (EM MASSA SECA DE CIMENTO/ AREIA MÉDIA/ BRITA 1) - PREPARO MECÂNICO COM BETONEIRA 400 L. AF_05/2021</t>
  </si>
  <si>
    <t xml:space="preserve"> 94962 </t>
  </si>
  <si>
    <t>CONCRETO FCK = 20MPA, TRAÇO 1:2,7:3 (EM MASSA SECA DE CIMENTO/ AREIA MÉDIA/ BRITA 1) - PREPARO MECÂNICO COM BETONEIRA 600 L. AF_05/2021</t>
  </si>
  <si>
    <t xml:space="preserve"> 94970 </t>
  </si>
  <si>
    <t>CONCRETO FCK = 20MPA, TRAÇO 1:2,7:3 (EM MASSA SECA DE CIMENTO/ AREIA MÉDIA/ BRITA 1) - PREPARO MECÂNICO COM BETONEIRA 400 L. AF_05/2021</t>
  </si>
  <si>
    <t xml:space="preserve"> 94964 </t>
  </si>
  <si>
    <t>SEIXO ROLADO PARA APLICACAO EM CONCRETO (POSTO PEDREIRA/FORNECEDOR, SEM FRETE)</t>
  </si>
  <si>
    <t xml:space="preserve"> 00004734 </t>
  </si>
  <si>
    <t>CONCRETO FCK = 15MPA, TRAÇO 1:3,4:3,4 (EM MASSA SECA DE CIMENTO/ AREIA MÉDIA/ SEIXO ROLADO) - PREPARO MANUAL. AF_05/2021</t>
  </si>
  <si>
    <t xml:space="preserve"> 102486 </t>
  </si>
  <si>
    <t>CONCRETO USINADO BOMBEAVEL, CLASSE DE RESISTENCIA C25, BRITA 0 E 1, SLUMP = 100 +/- 20 MM, COM BOMBEAMENTO (DISPONIBILIZACAO DE BOMBA), SEM O LANCAMENTO (NBR 8953)</t>
  </si>
  <si>
    <t xml:space="preserve"> 00001527 </t>
  </si>
  <si>
    <t>CONCRETAGEM DE VIGAS E LAJES, FCK=25 MPA, PARA LAJES PREMOLDADAS COM USO DE BOMBA - LANÇAMENTO, ADENSAMENTO E ACABAMENTO. AF_02/2022_PS</t>
  </si>
  <si>
    <t xml:space="preserve"> 103674 </t>
  </si>
  <si>
    <t>CONCRETO USINADO BOMBEAVEL, CLASSE DE RESISTENCIA C30, BRITA 0 E 1, SLUMP = 100 +/- 20 MM, COM BOMBEAMENTO (DISPONIBILIZACAO DE BOMBA), SEM O LANCAMENTO (NBR 8953)</t>
  </si>
  <si>
    <t xml:space="preserve"> 00001525 </t>
  </si>
  <si>
    <t>CONCRETAGEM DE RADIER, PISO DE CONCRETO OU LAJE SOBRE SOLO, FCK 30 MPA - LANÇAMENTO, ADENSAMENTO E ACABAMENTO. AF_09/2021</t>
  </si>
  <si>
    <t xml:space="preserve"> 97096 </t>
  </si>
  <si>
    <t>CONCRETAGEM DE BLOCOS DE COROAMENTO E VIGAS BALDRAMES, FCK 30 MPA, COM USO DE BOMBA  LANÇAMENTO, ADENSAMENTO E ACABAMENTO. AF_06/2017</t>
  </si>
  <si>
    <t xml:space="preserve"> 96557 </t>
  </si>
  <si>
    <t>COMPRESSOR DE AR REBOCÁVEL, VAZÃO 89 PCM, PRESSÃO EFETIVA DE TRABALHO 102 PSI, MOTOR DIESEL, POTÊNCIA 20 CV - MATERIAIS NA OPERAÇÃO. AF_06/2015</t>
  </si>
  <si>
    <t xml:space="preserve"> 90963 </t>
  </si>
  <si>
    <t>COMPRESSOR DE AR REBOCAVEL, VAZAO 89 PCM, PRESSAO EFETIVA DE TRABALHO *102* PSI, MOTOR DIESEL, POTENCIA *20* CV</t>
  </si>
  <si>
    <t xml:space="preserve"> 00013803 </t>
  </si>
  <si>
    <t>COMPRESSOR DE AR REBOCÁVEL, VAZÃO 89 PCM, PRESSÃO EFETIVA DE TRABALHO 102 PSI, MOTOR DIESEL, POTÊNCIA 20 CV - MANUTENÇÃO. AF_06/2015</t>
  </si>
  <si>
    <t xml:space="preserve"> 90962 </t>
  </si>
  <si>
    <t>COMPRESSOR DE AR REBOCÁVEL, VAZÃO 89 PCM, PRESSÃO EFETIVA DE TRABALHO 102 PSI, MOTOR DIESEL, POTÊNCIA 20 CV - JUROS. AF_06/2015</t>
  </si>
  <si>
    <t xml:space="preserve"> 90961 </t>
  </si>
  <si>
    <t>COMPRESSOR DE AR REBOCÁVEL, VAZÃO 89 PCM, PRESSÃO EFETIVA DE TRABALHO 102 PSI, MOTOR DIESEL, POTÊNCIA 20 CV - DEPRECIAÇÃO. AF_06/2015</t>
  </si>
  <si>
    <t xml:space="preserve"> 90960 </t>
  </si>
  <si>
    <t>COMPRESSOR DE AR REBOCÁVEL, VAZÃO 89 PCM, PRESSÃO EFETIVA DE TRABALHO 102 PSI, MOTOR DIESEL, POTÊNCIA 20 CV - CHP DIURNO. AF_06/2015</t>
  </si>
  <si>
    <t xml:space="preserve"> 90964 </t>
  </si>
  <si>
    <t>COMPRESSOR DE AR REBOCÁVEL, VAZÃO 89 PCM, PRESSÃO EFETIVA DE TRABALHO 102 PSI, MOTOR DIESEL, POTÊNCIA 20 CV - CHI DIURNO. AF_06/2015</t>
  </si>
  <si>
    <t xml:space="preserve"> 90965 </t>
  </si>
  <si>
    <t>COMPACTADOR DE SOLOS DE PERCUSÃO (SOQUETE) COM MOTOR A GASOLINA, POTÊNCIA 3 CV - CHI DIURNO. AF_09/2016</t>
  </si>
  <si>
    <t xml:space="preserve"> 95265 </t>
  </si>
  <si>
    <t>COMPACTADOR DE SOLOS DE PERCUSÃO (SOQUETE) COM MOTOR A GASOLINA, POTÊNCIA 3 CV - CHP DIURNO. AF_09/2016</t>
  </si>
  <si>
    <t xml:space="preserve"> 95264 </t>
  </si>
  <si>
    <t>COMPACTAÇÃO MECÂNICA DE SOLO PARA EXECUÇÃO DE RADIER, PISO DE CONCRETO OU LAJE SOBRE SOLO, COM COMPACTADOR DE SOLOS A PERCUSSÃO. AF_09/2021</t>
  </si>
  <si>
    <t xml:space="preserve"> 97083 </t>
  </si>
  <si>
    <t>COMPACTADOR DE SOLOS DE PERCUSÃO (SOQUETE) COM MOTOR A GASOLINA, POTÊNCIA 3 CV - MATERIAIS NA OPERAÇÃO. AF_09/2016</t>
  </si>
  <si>
    <t xml:space="preserve"> 95263 </t>
  </si>
  <si>
    <t>MARTELO DEMOLIDOR PNEUMATICO MANUAL, PADRAO, PESO DE 32 KG</t>
  </si>
  <si>
    <t xml:space="preserve"> 00011616 </t>
  </si>
  <si>
    <t>COMPACTADOR DE SOLOS DE PERCUSÃO (SOQUETE) COM MOTOR A GASOLINA, POTÊNCIA 3 CV - MANUTENÇÃO. AF_09/2016</t>
  </si>
  <si>
    <t xml:space="preserve"> 95262 </t>
  </si>
  <si>
    <t>COMPACTADOR DE SOLOS DE PERCUSÃO (SOQUETE) COM MOTOR A GASOLINA, POTÊNCIA 3 CV - JUROS. AF_09/2016</t>
  </si>
  <si>
    <t xml:space="preserve"> 95261 </t>
  </si>
  <si>
    <t>COMPACTADOR DE SOLO A PERCUSSAO (SOQUETE), A GASOLINA 4 TEMPOS, PESO 55 A 65 KG, FORCA DE IMPACTO 1.000 A 1.500 KGF, FREQ. 600 A 700 GOLPES P/ MINUTO, VELOCIDADE TRABALHO DE 10 A 15 M/MIN, POT. DE 2,00 A 3,00 HP</t>
  </si>
  <si>
    <t xml:space="preserve"> 00011281 </t>
  </si>
  <si>
    <t>COMPACTADOR DE SOLOS DE PERCUSÃO (SOQUETE) COM MOTOR A GASOLINA, POTÊNCIA 3 CV - DEPRECIAÇÃO. AF_09/2016</t>
  </si>
  <si>
    <t xml:space="preserve"> 95260 </t>
  </si>
  <si>
    <t>COMPACTADOR DE SOLOS DE PERCUSSÃO (SOQUETE) COM MOTOR A GASOLINA 4 TEMPOS, POTÊNCIA 4 CV - MATERIAIS NA OPERAÇÃO. AF_08/2015</t>
  </si>
  <si>
    <t xml:space="preserve"> 91532 </t>
  </si>
  <si>
    <t>COMPACTADOR DE SOLOS DE PERCURSAO (SOQUETE) COM MOTOR A GASOLINA 4 TEMPOS DE 4 HP (4 CV)</t>
  </si>
  <si>
    <t xml:space="preserve"> 00013458 </t>
  </si>
  <si>
    <t>COMPACTADOR DE SOLOS DE PERCUSSÃO (SOQUETE) COM MOTOR A GASOLINA 4 TEMPOS, POTÊNCIA 4 CV - MANUTENÇÃO. AF_08/2015</t>
  </si>
  <si>
    <t xml:space="preserve"> 91531 </t>
  </si>
  <si>
    <t>COMPACTADOR DE SOLOS DE PERCUSSÃO (SOQUETE) COM MOTOR A GASOLINA 4 TEMPOS, POTÊNCIA 4 CV - JUROS. AF_08/2015</t>
  </si>
  <si>
    <t xml:space="preserve"> 91530 </t>
  </si>
  <si>
    <t>COMPACTADOR DE SOLOS DE PERCUSSÃO (SOQUETE) COM MOTOR A GASOLINA 4 TEMPOS, POTÊNCIA 4 CV - DEPRECIAÇÃO. AF_08/2015</t>
  </si>
  <si>
    <t xml:space="preserve"> 91529 </t>
  </si>
  <si>
    <t>ARGAMASSA INDUSTRIALIZADA PARA CHAPISCO ROLADO, PREPARO COM MISTURADOR DE EIXO HORIZONTAL DE 300 KG. AF_08/2019</t>
  </si>
  <si>
    <t xml:space="preserve"> 87393 </t>
  </si>
  <si>
    <t>CHAPISCO APLICADO NO TETO OU EM ALVENARIA E ESTRUTURA, COM ROLO PARA TEXTURA ACRÍLICA. ARGAMASSA INDUSTRIALIZADA COM PREPARO EM MISTURADOR 300 KG. AF_10/2022</t>
  </si>
  <si>
    <t xml:space="preserve"> 87885 </t>
  </si>
  <si>
    <t>CAMINHÃO PIPA 10.000 L TRUCADO, PESO BRUTO TOTAL 23.000 KG, CARGA ÚTIL MÁXIMA 15.935 KG, DISTÂNCIA ENTRE EIXOS 4,8 M, POTÊNCIA 230 CV, INCLUSIVE TANQUE DE AÇO PARA TRANSPORTE DE ÁGUA - MATERIAIS NA OPERAÇÃO. AF_06/2014</t>
  </si>
  <si>
    <t xml:space="preserve"> 53831 </t>
  </si>
  <si>
    <t>CAMINHAO TRUCADO, PESO BRUTO TOTAL 23000 KG, CARGA UTIL MAXIMA 15285 KG, DISTANCIA ENTRE EIXOS 4,80 M, POTENCIA 326 CV (INCLUI CABINE E CHASSI, NAO INCLUI CARROCERIA)</t>
  </si>
  <si>
    <t xml:space="preserve"> 00037758 </t>
  </si>
  <si>
    <t>TANQUE DE ACO CARBONO NAO REVESTIDO, PARA TRANSPORTE DE AGUA COM CAPACIDADE DE 10 M3, COM BOMBA CENTRIFUGA POR TOMADA DE FORCA, VAZAO MAXIMA *75* M3/H (INCLUI MONTAGEM, NAO INCLUI CAMINHAO)</t>
  </si>
  <si>
    <t xml:space="preserve"> 00037736 </t>
  </si>
  <si>
    <t>CAMINHÃO PIPA 10.000 L TRUCADO, PESO BRUTO TOTAL 23.000 KG, CARGA ÚTIL MÁXIMA 15.935 KG, DISTÂNCIA ENTRE EIXOS 4,8 M, POTÊNCIA 230 CV, INCLUSIVE TANQUE DE AÇO PARA TRANSPORTE DE ÁGUA - MANUTENÇÃO. AF_06/2014</t>
  </si>
  <si>
    <t xml:space="preserve"> 5763 </t>
  </si>
  <si>
    <t>CAMINHÃO PIPA 10.000 L TRUCADO, PESO BRUTO TOTAL 23.000 KG, CARGA ÚTIL MÁXIMA 15.935 KG, DISTÂNCIA ENTRE EIXOS 4,8 M, POTÊNCIA 230 CV, INCLUSIVE TANQUE DE AÇO PARA TRANSPORTE DE ÁGUA - JUROS. AF_06/2014</t>
  </si>
  <si>
    <t xml:space="preserve"> 91397 </t>
  </si>
  <si>
    <t>CAMINHÃO PIPA 10.000 L TRUCADO, PESO BRUTO TOTAL 23.000 KG, CARGA ÚTIL MÁXIMA 15.935 KG, DISTÂNCIA ENTRE EIXOS 4,8 M, POTÊNCIA 230 CV, INCLUSIVE TANQUE DE AÇO PARA TRANSPORTE DE ÁGUA - IMPOSTOS E SEGUROS. AF_06/2014</t>
  </si>
  <si>
    <t xml:space="preserve"> 91398 </t>
  </si>
  <si>
    <t>CAMINHÃO PIPA 10.000 L TRUCADO, PESO BRUTO TOTAL 23.000 KG, CARGA ÚTIL MÁXIMA 15.935 KG, DISTÂNCIA ENTRE EIXOS 4,8 M, POTÊNCIA 230 CV, INCLUSIVE TANQUE DE AÇO PARA TRANSPORTE DE ÁGUA - DEPRECIAÇÃO. AF_06/2014</t>
  </si>
  <si>
    <t xml:space="preserve"> 91396 </t>
  </si>
  <si>
    <t>CAMINHÃO PIPA 10.000 L TRUCADO, PESO BRUTO TOTAL 23.000 KG, CARGA ÚTIL MÁXIMA 15.935 KG, DISTÂNCIA ENTRE EIXOS 4,8 M, POTÊNCIA 230 CV, INCLUSIVE TANQUE DE AÇO PARA TRANSPORTE DE ÁGUA - CHP DIURNO. AF_06/2014</t>
  </si>
  <si>
    <t xml:space="preserve"> 5901 </t>
  </si>
  <si>
    <t>CAMINHÃO PIPA 10.000 L TRUCADO, PESO BRUTO TOTAL 23.000 KG, CARGA ÚTIL MÁXIMA 15.935 KG, DISTÂNCIA ENTRE EIXOS 4,8 M, POTÊNCIA 230 CV, INCLUSIVE TANQUE DE AÇO PARA TRANSPORTE DE ÁGUA - CHI DIURNO. AF_06/2014</t>
  </si>
  <si>
    <t xml:space="preserve"> 5903 </t>
  </si>
  <si>
    <t>CAMINHÃO BASCULANTE 6 M3 TOCO, PESO BRUTO TOTAL 16.000 KG, CARGA ÚTIL MÁXIMA 11.130 KG, DISTÂNCIA ENTRE EIXOS 5,36 M, POTÊNCIA 185 CV, INCLUSIVE CAÇAMBA METÁLICA - MATERIAIS NA OPERAÇÃO. AF_06/2014</t>
  </si>
  <si>
    <t xml:space="preserve"> 7061 </t>
  </si>
  <si>
    <t>CACAMBA METALICA BASCULANTE COM CAPACIDADE DE 6 M3 (INCLUI MONTAGEM, NAO INCLUI CAMINHAO)</t>
  </si>
  <si>
    <t xml:space="preserve"> 00037733 </t>
  </si>
  <si>
    <t>CAMINHÃO BASCULANTE 6 M3 TOCO, PESO BRUTO TOTAL 16.000 KG, CARGA ÚTIL MÁXIMA 11.130 KG, DISTÂNCIA ENTRE EIXOS 5,36 M, POTÊNCIA 185 CV, INCLUSIVE CAÇAMBA METÁLICA - MANUTENÇÃO. AF_06/2014</t>
  </si>
  <si>
    <t xml:space="preserve"> 7060 </t>
  </si>
  <si>
    <t>CAMINHÃO BASCULANTE 6 M3 TOCO, PESO BRUTO TOTAL 16.000 KG, CARGA ÚTIL MÁXIMA 11.130 KG, DISTÂNCIA ENTRE EIXOS 5,36 M, POTÊNCIA 185 CV, INCLUSIVE CAÇAMBA METÁLICA - JUROS. AF_06/2014</t>
  </si>
  <si>
    <t xml:space="preserve"> 7059 </t>
  </si>
  <si>
    <t>CAMINHÃO BASCULANTE 6 M3 TOCO, PESO BRUTO TOTAL 16.000 KG, CARGA ÚTIL MÁXIMA 11.130 KG, DISTÂNCIA ENTRE EIXOS 5,36 M, POTÊNCIA 185 CV, INCLUSIVE CAÇAMBA METÁLICA - IMPOSTOS E SEGUROS. AF_06/2014</t>
  </si>
  <si>
    <t xml:space="preserve"> 91402 </t>
  </si>
  <si>
    <t>CAMINHÃO BASCULANTE 6 M3 TOCO, PESO BRUTO TOTAL 16.000 KG, CARGA ÚTIL MÁXIMA 11.130 KG, DISTÂNCIA ENTRE EIXOS 5,36 M, POTÊNCIA 185 CV, INCLUSIVE CAÇAMBA METÁLICA - DEPRECIAÇÃO. AF_06/2014</t>
  </si>
  <si>
    <t xml:space="preserve"> 7058 </t>
  </si>
  <si>
    <t>LONA PLASTICA EXTRA FORTE PRETA, E = 200 MICRA</t>
  </si>
  <si>
    <t xml:space="preserve"> 00042408 </t>
  </si>
  <si>
    <t>CAMADA SEPARADORA PARA EXECUÇÃO DE RADIER, PISO DE CONCRETO OU LAJE SOBRE SOLO, EM LONA PLÁSTICA. AF_09/2021</t>
  </si>
  <si>
    <t xml:space="preserve"> 97087 </t>
  </si>
  <si>
    <t>CALCETEIRO COM ENCARGOS COMPLEMENTARES</t>
  </si>
  <si>
    <t xml:space="preserve"> 88260 </t>
  </si>
  <si>
    <t>CAIXA SIFONADA, PVC, DN 100 X 100 X 50 MM, FORNECIDA E INSTALADA EM RAMAIS DE ENCAMINHAMENTO DE ÁGUA PLUVIAL. AF_06/2022</t>
  </si>
  <si>
    <t xml:space="preserve"> 89482 </t>
  </si>
  <si>
    <t>CAIXA OCTOGONAL DE FUNDO MOVEL, EM PVC, DE 3" X 3", PARA ELETRODUTO FLEXIVEL CORRUGADO</t>
  </si>
  <si>
    <t xml:space="preserve"> 00001871 </t>
  </si>
  <si>
    <t>CAIXA OCTOGONAL 3" X 3", PVC, INSTALADA EM LAJE - FORNECIMENTO E INSTALAÇÃO. AF_03/2023</t>
  </si>
  <si>
    <t xml:space="preserve"> 91937 </t>
  </si>
  <si>
    <t>PREGO DE ACO POLIDO COM CABECA 17 X 27 (2 1/2 X 11)</t>
  </si>
  <si>
    <t xml:space="preserve"> 00005069 </t>
  </si>
  <si>
    <t>BLOCO DE VEDACAO DE CONCRETO, 9 X 19 X 39 CM (CLASSE C - NBR 6136)</t>
  </si>
  <si>
    <t xml:space="preserve"> 00000650 </t>
  </si>
  <si>
    <t>ARGAMASSA TRAÇO 1:4 (EM VOLUME DE CIMENTO E AREIA GROSSA ÚMIDA) PARA CHAPISCO CONVENCIONAL, PREPARO MECÂNICO COM BETONEIRA 400 L. AF_08/2019</t>
  </si>
  <si>
    <t xml:space="preserve"> 87316 </t>
  </si>
  <si>
    <t>ARGAMASSA TRAÇO 1:3 (EM VOLUME DE CIMENTO E AREIA MÉDIA ÚMIDA) COM ADIÇÃO DE IMPERMEABILIZANTE, PREPARO MECÂNICO COM BETONEIRA 400 L. AF_08/2019</t>
  </si>
  <si>
    <t xml:space="preserve"> 100475 </t>
  </si>
  <si>
    <t>CAIXA ENTERRADA HIDRÁULICA RETANGULAR, EM ALVENARIA COM BLOCOS DE CONCRETO, DIMENSÕES INTERNAS: 0,6X0,6X0,6 M PARA REDE DE ESGOTO. AF_12/2020</t>
  </si>
  <si>
    <t xml:space="preserve"> 97906 </t>
  </si>
  <si>
    <t>CAIXA DE PASSAGEM METALICA, DE SOBREPOR, COM TAMPA APARAFUSADA, DIMENSOES 15 X 15 X *10* CM</t>
  </si>
  <si>
    <t xml:space="preserve"> 00020254 </t>
  </si>
  <si>
    <t>INES - INSTALAÇÕES ESPECIAIS</t>
  </si>
  <si>
    <t>CAIXA DE PASSAGEM PARA TELEFONE 15X15X10CM (SOBREPOR), FORNECIMENTO E INSTALACAO. AF_11/2019</t>
  </si>
  <si>
    <t xml:space="preserve"> 100556 </t>
  </si>
  <si>
    <t>CABO TELEFONICO CCI 50, 4 PARES, USO INTERNO, SEM BLINDAGEM</t>
  </si>
  <si>
    <t xml:space="preserve"> 00011904 </t>
  </si>
  <si>
    <t>CABO TELEFÔNICO CCI-50 4 PARES, SEM BLINDAGEM, INSTALADO EM DISTRIBUIÇÃO DE EDIFICAÇÃO RESIDENCIAL - FORNECIMENTO E INSTALAÇÃO. AF_11/2019</t>
  </si>
  <si>
    <t xml:space="preserve"> 98283 </t>
  </si>
  <si>
    <t>FITA ISOLANTE ADESIVA ANTICHAMA, USO ATE 750 V, EM ROLO DE 19 MM X 5 M</t>
  </si>
  <si>
    <t xml:space="preserve"> 00021127 </t>
  </si>
  <si>
    <t>CABO DE COBRE, FLEXIVEL, CLASSE 4 OU 5, ISOLACAO EM PVC/A, ANTICHAMA BWF-B, 1 CONDUTOR, 450/750 V, SECAO NOMINAL 4 MM2</t>
  </si>
  <si>
    <t xml:space="preserve"> 00000981 </t>
  </si>
  <si>
    <t>CABO DE COBRE FLEXÍVEL ISOLADO, 4 MM², ANTI-CHAMA 450/750 V, PARA CIRCUITOS TERMINAIS - FORNECIMENTO E INSTALAÇÃO. AF_03/2023</t>
  </si>
  <si>
    <t xml:space="preserve"> 91928 </t>
  </si>
  <si>
    <t>CABO DE COBRE, FLEXIVEL, CLASSE 4 OU 5, ISOLACAO EM PVC/A, ANTICHAMA BWF-B, 1 CONDUTOR, 450/750 V, SECAO NOMINAL 2,5 MM2</t>
  </si>
  <si>
    <t xml:space="preserve"> 00001014 </t>
  </si>
  <si>
    <t>CABO DE COBRE FLEXÍVEL ISOLADO, 2,5 MM², ANTI-CHAMA 450/750 V, PARA CIRCUITOS TERMINAIS - FORNECIMENTO E INSTALAÇÃO. AF_03/2023</t>
  </si>
  <si>
    <t xml:space="preserve"> 91926 </t>
  </si>
  <si>
    <t>CABO DE COBRE, FLEXIVEL, CLASSE 4 OU 5, ISOLACAO EM PVC/A, ANTICHAMA BWF-B, 1 CONDUTOR, 450/750 V, SECAO NOMINAL 16 MM2</t>
  </si>
  <si>
    <t xml:space="preserve"> 00000979 </t>
  </si>
  <si>
    <t>CABO DE COBRE FLEXÍVEL ISOLADO, 16 MM², ANTI-CHAMA 450/750 V, PARA DISTRIBUIÇÃO - FORNECIMENTO E INSTALAÇÃO. AF_12/2015</t>
  </si>
  <si>
    <t xml:space="preserve"> 92981 </t>
  </si>
  <si>
    <t>CABO DE COBRE, FLEXIVEL, CLASSE 4 OU 5, ISOLACAO EM PVC/A, ANTICHAMA BWF-B, 1 CONDUTOR, 450/750 V, SECAO NOMINAL 1,5 MM2</t>
  </si>
  <si>
    <t xml:space="preserve"> 00001013 </t>
  </si>
  <si>
    <t>CABO DE COBRE FLEXÍVEL ISOLADO, 1,5 MM², ANTI-CHAMA 450/750 V, PARA CIRCUITOS TERMINAIS - FORNECIMENTO E INSTALAÇÃO. AF_03/2023</t>
  </si>
  <si>
    <t xml:space="preserve"> 91924 </t>
  </si>
  <si>
    <t>BETONEIRA CAPACIDADE NOMINAL DE 600 L, CAPACIDADE DE MISTURA 360 L, MOTOR ELÉTRICO TRIFÁSICO POTÊNCIA DE 4 CV, SEM CARREGADOR - MATERIAIS NA OPERAÇÃO. AF_05/2023</t>
  </si>
  <si>
    <t xml:space="preserve"> 89224 </t>
  </si>
  <si>
    <t>BETONEIRA, CAPACIDADE NOMINAL 600 L, CAPACIDADE DE MISTURA  360L, MOTOR ELETRICO TRIFASICO 220/380V, POTENCIA 4CV, EXCLUSO CARREGADOR</t>
  </si>
  <si>
    <t xml:space="preserve"> 00036397 </t>
  </si>
  <si>
    <t>BETONEIRA CAPACIDADE NOMINAL DE 600 L, CAPACIDADE DE MISTURA 360 L, MOTOR ELÉTRICO TRIFÁSICO POTÊNCIA DE 4 CV, SEM CARREGADOR - MANUTENÇÃO. AF_05/2023</t>
  </si>
  <si>
    <t xml:space="preserve"> 89223 </t>
  </si>
  <si>
    <t>BETONEIRA CAPACIDADE NOMINAL DE 600 L, CAPACIDADE DE MISTURA 360 L, MOTOR ELÉTRICO TRIFÁSICO POTÊNCIA DE 4 CV, SEM CARREGADOR - JUROS. AF_05/2023</t>
  </si>
  <si>
    <t xml:space="preserve"> 89222 </t>
  </si>
  <si>
    <t>BETONEIRA CAPACIDADE NOMINAL DE 600 L, CAPACIDADE DE MISTURA 360 L, MOTOR ELÉTRICO TRIFÁSICO POTÊNCIA DE 4 CV, SEM CARREGADOR - DEPRECIAÇÃO. AF_05/2023</t>
  </si>
  <si>
    <t xml:space="preserve"> 89221 </t>
  </si>
  <si>
    <t>BETONEIRA CAPACIDADE NOMINAL DE 400 L, CAPACIDADE DE MISTURA 280 L, MOTOR ELÉTRICO TRIFÁSICO POTÊNCIA DE 2 CV, SEM CARREGADOR - MATERIAIS NA OPERAÇÃO. AF_05/2023</t>
  </si>
  <si>
    <t xml:space="preserve"> 88829 </t>
  </si>
  <si>
    <t>BETONEIRA CAPACIDADE NOMINAL 400 L, CAPACIDADE DE MISTURA  280 L, MOTOR ELETRICO TRIFASICO 220/380 V POTENCIA 2 CV, SEM CARREGADOR</t>
  </si>
  <si>
    <t xml:space="preserve"> 00010535 </t>
  </si>
  <si>
    <t>BETONEIRA CAPACIDADE NOMINAL DE 400 L, CAPACIDADE DE MISTURA 280 L, MOTOR ELÉTRICO TRIFÁSICO POTÊNCIA DE 2 CV, SEM CARREGADOR - MANUTENÇÃO. AF_05/2023</t>
  </si>
  <si>
    <t xml:space="preserve"> 88828 </t>
  </si>
  <si>
    <t>BETONEIRA CAPACIDADE NOMINAL DE 400 L, CAPACIDADE DE MISTURA 280 L, MOTOR ELÉTRICO TRIFÁSICO POTÊNCIA DE 2 CV, SEM CARREGADOR - JUROS. AF_05/2023</t>
  </si>
  <si>
    <t xml:space="preserve"> 88827 </t>
  </si>
  <si>
    <t>BETONEIRA CAPACIDADE NOMINAL DE 400 L, CAPACIDADE DE MISTURA 280 L, MOTOR ELÉTRICO TRIFÁSICO POTÊNCIA DE 2 CV, SEM CARREGADOR - DEPRECIAÇÃO. AF_05/2023</t>
  </si>
  <si>
    <t xml:space="preserve"> 88826 </t>
  </si>
  <si>
    <t>SUPORTE MAO-FRANCESA EM ACO, ABAS IGUAIS 40 CM, CAPACIDADE MINIMA 70 KG, BRANCO</t>
  </si>
  <si>
    <t xml:space="preserve"> 00037591 </t>
  </si>
  <si>
    <t>BUCHA DE NYLON SEM ABA S10, COM PARAFUSO DE 6,10 X 65 MM EM ACO ZINCADO COM ROSCA SOBERBA, CABECA CHATA E FENDA PHILLIPS</t>
  </si>
  <si>
    <t xml:space="preserve"> 00007568 </t>
  </si>
  <si>
    <t>MASSA PLASTICA PARA MARMORE/GRANITO</t>
  </si>
  <si>
    <t xml:space="preserve"> 00004823 </t>
  </si>
  <si>
    <t>BANCADA DE MARMORE SINTETICO COM UMA CUBA, 120 X *60* CM</t>
  </si>
  <si>
    <t xml:space="preserve"> 00000541 </t>
  </si>
  <si>
    <t>BANCADA DE MÁRMORE SINTÉTICO, DE 120 X 60CM, COM CUBA INTEGRADA - FORNECIMENTO E INSTALAÇÃO. AF_01/2020</t>
  </si>
  <si>
    <t xml:space="preserve"> 86894 </t>
  </si>
  <si>
    <t>BANCADA DE MÁRMORE SINTÉTICO 120 X 60CM, COM CUBA INTEGRADA, INCLUSO SIFÃO TIPO FLEXÍVEL EM PVC, VÁLVULA EM PLÁSTICO CROMADO TIPO AMERICANA E TORNEIRA CROMADA LONGA, DE PAREDE, PADRÃO POPULAR - FORNECIMENTO E INSTALAÇÃO. AF_01/2020</t>
  </si>
  <si>
    <t xml:space="preserve"> 86934 </t>
  </si>
  <si>
    <t>AUXILIAR DE SERRALHEIRO COM ENCARGOS COMPLEMENTARES</t>
  </si>
  <si>
    <t xml:space="preserve"> 88251 </t>
  </si>
  <si>
    <t>ASSENTADOR DE TUBOS COM ENCARGOS COMPLEMENTARES</t>
  </si>
  <si>
    <t xml:space="preserve"> 88246 </t>
  </si>
  <si>
    <t>ARRASAMENTO MECANICO DE ESTACA DE CONCRETO ARMADO, DIAMETROS DE ATÉ 40 CM. AF_05/2021</t>
  </si>
  <si>
    <t xml:space="preserve"> 95601 </t>
  </si>
  <si>
    <t>ARMAÇÃO VERTICAL DE ALVENARIA ESTRUTURAL; DIÂMETRO DE 10,0 MM. AF_09/2021</t>
  </si>
  <si>
    <t xml:space="preserve"> 89996 </t>
  </si>
  <si>
    <t>TRELICA NERVURADA (ESPACADOR), ALTURA = 120,0 MM, DIAMETRO DOS BANZOS INFERIORES E SUPERIOR = 6,0 MM, DIAMETRO DA DIAGONAL = 4,2 MM</t>
  </si>
  <si>
    <t xml:space="preserve"> 00042407 </t>
  </si>
  <si>
    <t>TELA DE ACO SOLDADA NERVURADA, CA-60, Q-196, (3,11 KG/M2), DIAMETRO DO FIO = 5,0 MM, LARGURA = 2,45 M, ESPACAMENTO DA MALHA = 10 X 10 CM</t>
  </si>
  <si>
    <t xml:space="preserve"> 00007156 </t>
  </si>
  <si>
    <t>ARMAÇÃO PARA EXECUÇÃO DE RADIER, PISO DE CONCRETO OU LAJE SOBRE SOLO, COM USO DE TELA Q-196. AF_09/2021</t>
  </si>
  <si>
    <t xml:space="preserve"> 97092 </t>
  </si>
  <si>
    <t>ARMAÇÃO DE ESTRUTURAS DIVERSAS DE CONCRETO ARMADO, EXCETO VIGAS, PILARES, LAJES E FUNDAÇÕES, UTILIZANDO AÇO CA-50 DE 25,0 MM - MONTAGEM. AF_06/2022</t>
  </si>
  <si>
    <t xml:space="preserve"> 92924 </t>
  </si>
  <si>
    <t>ARMAÇÃO DE CINTA DE ALVENARIA ESTRUTURAL; DIÂMETRO DE 10,0 MM. AF_09/2021</t>
  </si>
  <si>
    <t xml:space="preserve"> 89998 </t>
  </si>
  <si>
    <t>ADITIVO PLASTIFICANTE E ESTABILIZADOR PARA ARGAMASSAS DE ASSENTAMENTO E REBOCO, LIQUIDO E ISENTO DE CLORETOS</t>
  </si>
  <si>
    <t xml:space="preserve"> 00043617 </t>
  </si>
  <si>
    <t>ARGAMASSA TRAÇO 1:6 (EM VOLUME DE CIMENTO E AREIA MÉDIA ÚMIDA) COM ADIÇÃO DE PLASTIFICANTE PARA EMBOÇO/MASSA ÚNICA/ASSENTAMENTO DE ALVENARIA DE VEDAÇÃO, PREPARO MECÂNICO COM BETONEIRA 400 L. AF_08/2019</t>
  </si>
  <si>
    <t xml:space="preserve"> 87283 </t>
  </si>
  <si>
    <t>ARGAMASSA TRAÇO 1:3 (EM VOLUME DE CIMENTO E AREIA MÉDIA ÚMIDA), PREPARO MECÂNICO COM BETONEIRA 600 L. AF_08/2019</t>
  </si>
  <si>
    <t xml:space="preserve"> 100489 </t>
  </si>
  <si>
    <t>ARGAMASSA TRAÇO 1:3 (EM VOLUME DE CIMENTO E AREIA MÉDIA ÚMIDA), PREPARO MECÂNICO COM BETONEIRA 400 L. AF_08/2019</t>
  </si>
  <si>
    <t xml:space="preserve"> 88628 </t>
  </si>
  <si>
    <t>ARGAMASSA TRAÇO 1:3 (EM VOLUME DE CIMENTO E AREIA MÉDIA ÚMIDA) PARA CONTRAPISO, PREPARO MECÂNICO COM BETONEIRA 400 L. AF_08/2019</t>
  </si>
  <si>
    <t xml:space="preserve"> 87298 </t>
  </si>
  <si>
    <t>ADITIVO IMPERMEABILIZANTE DE PEGA NORMAL PARA ARGAMASSAS E CONCRETOS SEM ARMACAO, LIQUIDO E ISENTO DE CLORETOS</t>
  </si>
  <si>
    <t xml:space="preserve"> 00000123 </t>
  </si>
  <si>
    <t>ARGAMASSA TRAÇO 1:3 (EM VOLUME DE CIMENTO E AREIA GROSSA ÚMIDA) PARA CHAPISCO CONVENCIONAL, PREPARO MECÂNICO COM BETONEIRA 400 L. AF_08/2019</t>
  </si>
  <si>
    <t xml:space="preserve"> 87313 </t>
  </si>
  <si>
    <t>ARGAMASSA INDUSTRIALIZADA PARA CHAPISCO ROLADO</t>
  </si>
  <si>
    <t xml:space="preserve"> 00037552 </t>
  </si>
  <si>
    <t>PINO DE ACO COM FURO, HASTE = 27 MM (ACAO DIRETA)</t>
  </si>
  <si>
    <t xml:space="preserve"> 00037395 </t>
  </si>
  <si>
    <t>TELA DE ACO SOLDADA GALVANIZADA/ZINCADA PARA ALVENARIA, FIO D = *1,20 A 1,70* MM, MALHA 15 X 15 MM, (C X L) *50 X 7,5* CM</t>
  </si>
  <si>
    <t xml:space="preserve"> 00034557 </t>
  </si>
  <si>
    <t>BLOCO CERAMICO / TIJOLO VAZADO PARA ALVENARIA DE VEDACAO, 8 FUROS NA HORIZONTAL, DE 9 X 19 X 19 CM (L XA X C)</t>
  </si>
  <si>
    <t xml:space="preserve"> 00007271 </t>
  </si>
  <si>
    <t>PARE - PAREDES/PAINEIS</t>
  </si>
  <si>
    <t>ALVENARIA DE VEDAÇÃO DE BLOCOS CERÂMICOS FURADOS NA HORIZONTAL DE 9X19X19 CM (ESPESSURA 9 CM) E ARGAMASSA DE ASSENTAMENTO COM PREPARO EM BETONEIRA. AF_12/2021</t>
  </si>
  <si>
    <t xml:space="preserve"> 103328 </t>
  </si>
  <si>
    <t>BLOCO DE CONCRETO ESTRUTURAL 14 X 19 X 29 CM, FBK 6 MPA (NBR 6136)</t>
  </si>
  <si>
    <t xml:space="preserve"> 00034566 </t>
  </si>
  <si>
    <t>ALVENARIA DE EMBASAMENTO COM BLOCO ESTRUTURAL DE CONCRETO, DE 14X19X29CM E ARGAMASSA DE ASSENTAMENTO COM PREPARO EM BETONEIRA. AF_05/2020</t>
  </si>
  <si>
    <t xml:space="preserve"> 101165 </t>
  </si>
  <si>
    <t>AJUDANTE ESPECIALIZADO COM ENCARGOS COMPLEMENTARES</t>
  </si>
  <si>
    <t xml:space="preserve"> 88243 </t>
  </si>
  <si>
    <t>AJUDANTE DE ESTRUTURA METÁLICA COM ENCARGOS COMPLEMENTARES</t>
  </si>
  <si>
    <t xml:space="preserve"> 88240 </t>
  </si>
  <si>
    <t>ENDURECEDOR MINERAL DE BASE CIMENTICIA PARA PISO DE CONCRETO</t>
  </si>
  <si>
    <t xml:space="preserve"> 00043146 </t>
  </si>
  <si>
    <t>ACABAMENTO POLIDO PARA PISO DE CONCRETO ARMADO OU LAJE SOBRE SOLO DE ALTA RESISTÊNCIA. AF_09/2021</t>
  </si>
  <si>
    <t xml:space="preserve"> 97097 </t>
  </si>
  <si>
    <t>(COMPOSIÇÃO REPRESENTATIVA) DO SERVIÇO DE REVESTIMENTO CERÂMICO PARA PISO COM PLACAS TIPO ESMALTADA EXTRA DE DIMENSÕES 35X35 CM, PARA EDIFICAÇÃO HABITACIONAL UNIFAMILIAR (CASA) E EDIFICAÇÃO PÚBLICA PADRÃO. AF_11/2014</t>
  </si>
  <si>
    <t xml:space="preserve"> 89171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</si>
  <si>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</si>
  <si>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89173 </t>
  </si>
  <si>
    <t>Composições Auxiliares</t>
  </si>
  <si>
    <t>SERP - SERVIÇOS PRELIMINARES</t>
  </si>
  <si>
    <t>LIXEIRA DUPLA, COM CAPACIDADE VOLUMETRICA DE 60L*, FABRICADA EM TUBO DE ACO CARBONO, CESTOS EM CHAPA DE ACO E PINTURA NO PROCESSO ELETROSTATICO - PARA ACADEMIA AO AR LIVRE / ACADEMIA DA TERCEIRA IDADE - ATI</t>
  </si>
  <si>
    <t xml:space="preserve"> 00042440 </t>
  </si>
  <si>
    <t>URBA - URBANIZAÇÃO</t>
  </si>
  <si>
    <t>FITA CREPE ROLO DE 25 MM X 50 M</t>
  </si>
  <si>
    <t xml:space="preserve"> 00012815 </t>
  </si>
  <si>
    <t>CAIXA PARA MEDICAO COLETIVA TIPO L, PADRAO BIFASICO OU TRIFASICO, PARA ATE 4 MEDIDORES, SEM BARRAMENTO E COM PORTAS INFERIOR E SUPERIOR</t>
  </si>
  <si>
    <t xml:space="preserve"> 00001068 </t>
  </si>
  <si>
    <t>LUVA EM PVC RIGIDO ROSCAVEL, DE 4", PARA ELETRODUTO</t>
  </si>
  <si>
    <t xml:space="preserve"> 00001895 </t>
  </si>
  <si>
    <t>CURVA 90 GRAUS, LONGA, DE PVC RIGIDO ROSCAVEL, DE 3/4", PARA ELETRODUTO</t>
  </si>
  <si>
    <t xml:space="preserve"> 00001879 </t>
  </si>
  <si>
    <t>CURVA 90 GRAUS, LONGA, DE PVC RIGIDO ROSCAVEL, DE 4", PARA ELETRODUTO</t>
  </si>
  <si>
    <t xml:space="preserve"> 00001878 </t>
  </si>
  <si>
    <t>ELETRODUTO DE PVC RIGIDO ROSCAVEL DE 3/4 ", SEM LUVA</t>
  </si>
  <si>
    <t xml:space="preserve"> 00002674 </t>
  </si>
  <si>
    <t>TRANSFORMADOR TRIFASICO DE DISTRIBUICAO, POTENCIA DE 225 KVA, TENSAO NOMINAL DE 15 KV, TENSAO SECUNDARIA DE 220/127V, EM OLEO ISOLANTE TIPO MINERAL</t>
  </si>
  <si>
    <t xml:space="preserve"> 00007620 </t>
  </si>
  <si>
    <t>ALCA PREFORMADA DE DISTRIBUICAO, EM ACO GALVANIZADO, PARA CONDUTORES DE ALUMINIO AWG 1/0 (CAA 6/1 OU CA 7 FIOS)</t>
  </si>
  <si>
    <t xml:space="preserve"> 00011273 </t>
  </si>
  <si>
    <t>ISOLADOR DE PORCELANA, TIPO PINO MONOCORPO, PARA TENSAO DE *15* KV</t>
  </si>
  <si>
    <t xml:space="preserve"> 00003406 </t>
  </si>
  <si>
    <t>CABO DE COBRE, FLEXIVEL, CLASSE 4 OU 5, ISOLACAO EM PVC/A, ANTICHAMA BWF-B, COBERTURA PVC-ST1, ANTICHAMA BWF-B, 1 CONDUTOR, 0,6/1 KV, SECAO NOMINAL 16 MM2</t>
  </si>
  <si>
    <t xml:space="preserve"> 00000995 </t>
  </si>
  <si>
    <t>CABO DE COBRE NU 50 MM2 MEIO-DURO</t>
  </si>
  <si>
    <t xml:space="preserve"> 00000867 </t>
  </si>
  <si>
    <t>CABO DE COBRE NU 35 MM2 MEIO-DURO</t>
  </si>
  <si>
    <t xml:space="preserve"> 00000863 </t>
  </si>
  <si>
    <t>PERFIL DE ALUMINIO ANODIZADO</t>
  </si>
  <si>
    <t xml:space="preserve"> 00034360 </t>
  </si>
  <si>
    <t>SUPORTE PARA CALHA DE 150 MM EM FERRO GALVANIZADO</t>
  </si>
  <si>
    <t xml:space="preserve"> 00011033 </t>
  </si>
  <si>
    <t>REBITE DE REPUXO EM ALUMINIO VAZADO, DIAMETRO 3,2 X 8 MM DE COMPRIMENTO (1KG = 1025 UNIDADES)</t>
  </si>
  <si>
    <t xml:space="preserve"> 00005104 </t>
  </si>
  <si>
    <t>PISO TATIL DE ALERTA OU DIRECIONAL, DE BORRACHA, COLORIDO, 25 X 25 CM, E = 12 MM, PARA ARGAMASSA</t>
  </si>
  <si>
    <t xml:space="preserve"> 00038186 </t>
  </si>
  <si>
    <t>ARGAMASSA COLANTE TIPO AC III</t>
  </si>
  <si>
    <t xml:space="preserve"> 00037595 </t>
  </si>
  <si>
    <t>GRAMA ESMERALDA OU SAO CARLOS OU CURITIBANA, EM PLACAS, SEM PLANTIO</t>
  </si>
  <si>
    <t xml:space="preserve"> 00003322 </t>
  </si>
  <si>
    <t>TINTA ACRILICA PREMIUM PARA PISO</t>
  </si>
  <si>
    <t xml:space="preserve"> 00007348 </t>
  </si>
  <si>
    <t>MUDA DE ARVORE ORNAMENTAL, OITI/AROEIRA SALSA/ANGICO/IPE/JACARANDA OU EQUIVALENTE  DA REGIAO, H= *2* M</t>
  </si>
  <si>
    <t xml:space="preserve"> 00000359 </t>
  </si>
  <si>
    <t>SUPORTE ISOLADOR REFORCADO DIAMETRO NOMINAL 5/16", COM ROSCA SOBERBA E BUCHA</t>
  </si>
  <si>
    <t xml:space="preserve"> 00007572 </t>
  </si>
  <si>
    <t>HASTE DE ATERRAMENTO EM ACO COM 3,00 M DE COMPRIMENTO E DN = 5/8", REVESTIDA COM BAIXA CAMADA DE COBRE, SEM CONECTOR</t>
  </si>
  <si>
    <t xml:space="preserve"> 00003379 </t>
  </si>
  <si>
    <t>MASTRO SIMPLES GALVANIZADO DIAMETRO NOMINAL 1 1/2"</t>
  </si>
  <si>
    <t xml:space="preserve"> 00041387 </t>
  </si>
  <si>
    <t>SUPORTE ISOLADOR PARA FIXAÇÃO DA CORDOALHA DE COBRE EM ALVENARIA OU CONCRETO - FORNECIMENTO E INSTALAÇÃO. AF_08/2023</t>
  </si>
  <si>
    <t>BASE PARA MASTRO DE PARA-RAIOS DIAMETRO NOMINAL 1 1/2"</t>
  </si>
  <si>
    <t xml:space="preserve"> 00038060 </t>
  </si>
  <si>
    <t>MINICAPTOR, EM ACO GALVANIZADO A FOGO, FIXACAO HORIZONTAL DE 2 FUROS, SEM BANDEIRA, H=600 MM X DN=10 MM</t>
  </si>
  <si>
    <t xml:space="preserve"> 00041426 </t>
  </si>
  <si>
    <t>BUCHA DE NYLON SEM ABA S8, COM PARAFUSO DE 4,80 X 50 MM EM ACO ZINCADO COM ROSCA SOBERBA, CABECA CHATA E FENDA PHILLIPS</t>
  </si>
  <si>
    <t xml:space="preserve"> 00007583 </t>
  </si>
  <si>
    <t>PARA-RAIOS TIPO FRANKLIN 350 MM, EM LATAO CROMADO, DUAS DESCIDAS, PARA PROTECAO DE EDIFICACOES CONTRA DESCARGAS ATMOSFERICAS</t>
  </si>
  <si>
    <t xml:space="preserve"> 00004274 </t>
  </si>
  <si>
    <t>CABO DE REDE, PAR TRANCADO UTP, 4 PARES, CATEGORIA 6 (CAT 6), ISOLAMENTO PVC (LSZH)</t>
  </si>
  <si>
    <t xml:space="preserve"> 00039599 </t>
  </si>
  <si>
    <t>CABO DE REDE, PAR TRANCADO U/UTP, 4 PARES, CATEGORIA 5E (CAT 5E), ISOLAMENTO PVC (LSZH)</t>
  </si>
  <si>
    <t xml:space="preserve"> 00039598 </t>
  </si>
  <si>
    <t>PATCH PANEL, 48 PORTAS, CATEGORIA 6, COM RACKS DE 19" DE LARGURA E 2 U DE ALTURA</t>
  </si>
  <si>
    <t xml:space="preserve"> 00039597 </t>
  </si>
  <si>
    <t>ELETRODUTO DE PVC RIGIDO ROSCAVEL DE 2 1/2 ", SEM LUVA</t>
  </si>
  <si>
    <t xml:space="preserve"> 00002682 </t>
  </si>
  <si>
    <t>ELETRODUTO DE PVC RIGIDO ROSCAVEL DE 1 1/2 ", SEM LUVA</t>
  </si>
  <si>
    <t xml:space="preserve"> 00002680 </t>
  </si>
  <si>
    <t>ELETRODUTO DE PVC RIGIDO ROSCAVEL DE 1 ", SEM LUVA</t>
  </si>
  <si>
    <t xml:space="preserve"> 00002685 </t>
  </si>
  <si>
    <t>ELETRODUTO PVC FLEXIVEL CORRUGADO, COR AMARELA, DE 32 MM</t>
  </si>
  <si>
    <t xml:space="preserve"> 00002690 </t>
  </si>
  <si>
    <t>RACK DE PISO PARA SERVIDOR, FECHADO, 44U, COM PORTA, 44U X *570* MM</t>
  </si>
  <si>
    <t xml:space="preserve"> 00043836 </t>
  </si>
  <si>
    <t>TIJOLO CERAMICO MACICO COMUM *5 X 10 X 20* CM (L X A X C)</t>
  </si>
  <si>
    <t xml:space="preserve"> 00007258 </t>
  </si>
  <si>
    <t>REGISTRO OU REGULADOR DE GAS COZINHA, VAZAO DE 2 KG/H, 2,8 KPA</t>
  </si>
  <si>
    <t xml:space="preserve"> 00011756 </t>
  </si>
  <si>
    <t>TE 90 GRAUS EM ACO CARBONO, SOLDAVEL, PRESSAO 3.000 LBS, DN 3/4"</t>
  </si>
  <si>
    <t xml:space="preserve"> 00040393 </t>
  </si>
  <si>
    <t>ELETRODO REVESTIDO AWS - E6013, DIAMETRO IGUAL A 2,50 MM</t>
  </si>
  <si>
    <t xml:space="preserve"> 00011002 </t>
  </si>
  <si>
    <t>CURVA 90 GRAUS EM ACO CARBONO, RAIO CURTO, SOLDAVEL, PRESSAO 3.000 LBS, DN 3/4"</t>
  </si>
  <si>
    <t xml:space="preserve"> 00040380 </t>
  </si>
  <si>
    <t>UNIAO DE FERRO GALVANIZADO, COM ROSCA BSP, COM ASSENTO PLANO, DE 3/4"</t>
  </si>
  <si>
    <t xml:space="preserve"> 00009885 </t>
  </si>
  <si>
    <t>FUNDO ANTICORROSIVO PARA METAIS FERROSOS (ZARCAO)</t>
  </si>
  <si>
    <t xml:space="preserve"> 00007307 </t>
  </si>
  <si>
    <t>TUBO ACO CARBONO SEM COSTURA 3/4", E= *2,87 MM, SCHEDULE 40, *1,69 KG/M</t>
  </si>
  <si>
    <t xml:space="preserve"> 00021150 </t>
  </si>
  <si>
    <t>DILUENTE AGUARRAS</t>
  </si>
  <si>
    <t xml:space="preserve"> 00005318 </t>
  </si>
  <si>
    <t>GRANILHA/ GRANA/ PEDRISCO OU AGREGADO EM MARMORE/ GRANITO/ QUARTZO E CALCARIO, PRETO, CINZA, PALHA OU BRANCO</t>
  </si>
  <si>
    <t xml:space="preserve"> 00004824 </t>
  </si>
  <si>
    <t>RUFO INTERNO/EXTERNO DE CHAPA DE ACO GALVANIZADA NUM 24, CORTE 25 CM</t>
  </si>
  <si>
    <t xml:space="preserve"> 00040873 </t>
  </si>
  <si>
    <t>SOLDA EM BARRA DE ESTANHO-CHUMBO 50/50</t>
  </si>
  <si>
    <t xml:space="preserve"> 00013388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</si>
  <si>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</si>
  <si>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00040740 </t>
  </si>
  <si>
    <t>HASTE RETA PARA GANCHO DE FERRO GALVANIZADO, COM ROSCA 1/4 " X 30 CM PARA FIXACAO DE TELHA METALICA, INCLUI PORCA E ARRUELAS DE VEDACAO</t>
  </si>
  <si>
    <t xml:space="preserve"> 00011029 </t>
  </si>
  <si>
    <t>CALHA QUADRADA DE CHAPA DE ACO GALVANIZADA NUM 24, CORTE 50 CM</t>
  </si>
  <si>
    <t xml:space="preserve"> 00040783 </t>
  </si>
  <si>
    <t>PERFIL "U" DE ACO LAMINADO, "U" 152 X 15,6</t>
  </si>
  <si>
    <t xml:space="preserve"> 00010966 </t>
  </si>
  <si>
    <t>CANTONEIRA ACO ABAS IGUAIS (QUALQUER BITOLA), ESPESSURA ENTRE 1/8" E 1/4"</t>
  </si>
  <si>
    <t xml:space="preserve"> 00004777 </t>
  </si>
  <si>
    <t>CHAPA DE ACO GROSSA, ASTM A36, E = 1/2 " (12,70 MM) 99,59 KG/M2</t>
  </si>
  <si>
    <t xml:space="preserve"> 00001333 </t>
  </si>
  <si>
    <t>CHAPA DE ACO GROSSA, ASTM A36, E = 3/8 " (9,53 MM) 74,69 KG/M2</t>
  </si>
  <si>
    <t xml:space="preserve"> 00001332 </t>
  </si>
  <si>
    <t>PARAFUSO ZINCADO, AUTOBROCANTE, FLANGEADO, 4,2 MM X 19 MM</t>
  </si>
  <si>
    <t xml:space="preserve"> 00040547 </t>
  </si>
  <si>
    <t>SISAL EM FIBRA / ESTOPA SISAL PARA GESSO</t>
  </si>
  <si>
    <t xml:space="preserve"> 00020250 </t>
  </si>
  <si>
    <t>PLACA DE GESSO PARA FORRO, *60 X 60* CM, ESPESSURA DE 12 MM (SEM COLOCACAO)</t>
  </si>
  <si>
    <t xml:space="preserve"> 00004812 </t>
  </si>
  <si>
    <t>GESSO EM PO PARA REVESTIMENTOS/MOLDURAS/SANCAS E USO GERAL</t>
  </si>
  <si>
    <t xml:space="preserve"> 00003315 </t>
  </si>
  <si>
    <t>ARAME GALVANIZADO 18 BWG, D = 1,24MM (0,009 KG/M)</t>
  </si>
  <si>
    <t xml:space="preserve"> 00000345 </t>
  </si>
  <si>
    <t>BLOQUETE/PISO INTERTRAVADO DE CONCRETO - MODELO ONDA/16 FACES/RETANGULAR/TIJOLINHO/PAVER/HOLANDES/PARALELEPIPEDO, 20 CM X 10 CM, E = 6 CM, RESISTENCIA DE 35 MPA (NBR 9781), COR NATURAL</t>
  </si>
  <si>
    <t xml:space="preserve"> 00036155 </t>
  </si>
  <si>
    <t>PO DE PEDRA (POSTO PEDREIRA/FORNECEDOR, SEM FRETE)</t>
  </si>
  <si>
    <t xml:space="preserve"> 00004741 </t>
  </si>
  <si>
    <t>PAVI - PAVIMENTAÇÃO</t>
  </si>
  <si>
    <t>CIMENTO PORTLAND ESTRUTURAL BRANCO CPB - 32 ou CPB - 40</t>
  </si>
  <si>
    <t xml:space="preserve"> 00044528 </t>
  </si>
  <si>
    <t>CERA LIQUIDA INCOLOR MULTIPISO</t>
  </si>
  <si>
    <t xml:space="preserve"> 00041967 </t>
  </si>
  <si>
    <t>SELADOR ACRILICO OPACO PREMIUM INTERIOR/EXTERIOR</t>
  </si>
  <si>
    <t xml:space="preserve"> 00006085 </t>
  </si>
  <si>
    <t>JUNTA PLASTICA DE DILATACAO PARA PISOS, COR CINZA, 17 X 3 MM (ALTURA X ESPESSURA)</t>
  </si>
  <si>
    <t xml:space="preserve"> 00003671 </t>
  </si>
  <si>
    <t>PISO EM PORCELANATO, BORDA RETA, EXTRA, LISO, MONOCOLOR, ACETINADO OU POLIDO, FORMATO MAIOR QUE 2025 CM2</t>
  </si>
  <si>
    <t xml:space="preserve"> 00038195 </t>
  </si>
  <si>
    <t>SOLEIRA EM GRANITO, POLIDO, TIPO ANDORINHA/ QUARTZ/ CASTELO/ CORUMBA OU OUTROS EQUIVALENTES DA REGIAO, L= *15* CM, E=  *2,0* CM</t>
  </si>
  <si>
    <t xml:space="preserve"> 00020232 </t>
  </si>
  <si>
    <t>PEITORIL EM MARMORE, POLIDO, BRANCO COMUM, L= *15* CM, E=  *2,0* CM, COM PINGADEIRA</t>
  </si>
  <si>
    <t xml:space="preserve"> 00034747 </t>
  </si>
  <si>
    <t>JANELA DE CORRER, ACO, BATENTE/REQUADRO DE 6 A 14 CM, COM DIVISAO HORIZ , PINT ANTICORROSIVA, SEM VIDRO, BANDEIRA COM BASCULA, 4 FLS, 120 X 150 CM (A X L)</t>
  </si>
  <si>
    <t xml:space="preserve"> 00011199 </t>
  </si>
  <si>
    <t>PARAFUSO DE ACO ZINCADO COM ROSCA SOBERBA, CABECA CHATA E FENDA SIMPLES, DIAMETRO 4,2 MM, COMPRIMENTO * 32 * MM</t>
  </si>
  <si>
    <t xml:space="preserve"> 00004377 </t>
  </si>
  <si>
    <t>JANELA FIXA, EM ALUMINIO PERFIL 20, 60  X 80 CM (A X L), BATENTE/REQUADRO DE 3 A 14 CM, COM VIDRO 4 MM, SEM GUARNICAO/ALIZAR, ACABAMENTO ALUM BRANCO OU BRILHANTE</t>
  </si>
  <si>
    <t xml:space="preserve"> 00000599 </t>
  </si>
  <si>
    <t>JANELA DE CORRER, EM ALUMINIO PERFIL 25, 100 X 120 CM (A X L), 2 FLS MOVEIS, SEM BANDEIRA, ACABAMENTO BRANCO OU BRILHANTE, BATENTE DE 6 A 7 CM, COM VIDRO 4 MM, SEM GUARNICAO</t>
  </si>
  <si>
    <t xml:space="preserve"> 00036896 </t>
  </si>
  <si>
    <t>BARRA DE ACO CHATO, RETANGULAR, 25,4 MM X 4,76 MM (L X E), 1,73 KG/M</t>
  </si>
  <si>
    <t xml:space="preserve"> 00000565 </t>
  </si>
  <si>
    <t>PORTA DE ABRIR EM ALUMINIO TIPO VENEZIANA, ACABAMENTO ANODIZADO NATURAL, SEM GUARNICAO/ALIZAR/VISTA, 87 X 210 CM</t>
  </si>
  <si>
    <t xml:space="preserve"> 00039025 </t>
  </si>
  <si>
    <t>GUARNICAO / MOLDURA / ARREMATE DE ACABAMENTO PARA ESQUADRIA, EM ALUMINIO PERFIL 25, ACABAMENTO ANODIZADO BRANCO OU BRILHANTE, PARA 1 FACE</t>
  </si>
  <si>
    <t xml:space="preserve"> 00036888 </t>
  </si>
  <si>
    <t>KIT PORTA PRONTA DE MADEIRA, FOLHA PESADA (NBR 15930) DE 900 X 2100 MM, DE 40 MM  A 45 MM DE ESPESSURA, NUCLEO SOLIDO, CAPA LISA EM HDF, ACABAMENTO MELAMINICO BRANCO (INCLUI MARCO, ALIZARES, DOBRADICAS E FECHADURA EXTERNA)</t>
  </si>
  <si>
    <t xml:space="preserve"> 00039501 </t>
  </si>
  <si>
    <t>ESPUMA EXPANSIVA DE POLIURETANO, APLICACAO MANUAL - 500 ML</t>
  </si>
  <si>
    <t xml:space="preserve"> 00038124 </t>
  </si>
  <si>
    <t>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</si>
  <si>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 00039490 </t>
  </si>
  <si>
    <t>ANEL EM CONCRETO ARMADO, PERFURADO, PARA FOSSAS SEPTICAS E SUMIDOUROS, SEM FUNDO, DIAMETRO INTERNO DE 3,00 M E ALTURA DE 0,50 M</t>
  </si>
  <si>
    <t xml:space="preserve"> 00043448 </t>
  </si>
  <si>
    <t>BLOCO DE CONCRETO ESTRUTURAL 19 X 19 X 39 CM, FBK 4,5 MPA (NBR 6136)</t>
  </si>
  <si>
    <t xml:space="preserve"> 00025067 </t>
  </si>
  <si>
    <t>CANALETA DE CONCRETO 19 X 19 X 19 CM (CLASSE C - NBR 6136)</t>
  </si>
  <si>
    <t xml:space="preserve"> 00000660 </t>
  </si>
  <si>
    <t>DROP - DRENAGEM/OBRAS DE CONTENÇÃO / POÇOS DE VISITA E CAIXAS</t>
  </si>
  <si>
    <t>JOELHO PVC, SOLDAVEL, PB, 90 GRAUS, DN 50 MM, PARA ESGOTO PREDIAL</t>
  </si>
  <si>
    <t xml:space="preserve"> 00003526 </t>
  </si>
  <si>
    <t>TE SANITARIO, PVC, DN 100 X 100 MM, SERIE NORMAL, PARA ESGOTO PREDIAL</t>
  </si>
  <si>
    <t xml:space="preserve"> 00007091 </t>
  </si>
  <si>
    <t>TUBO PVC SERIE NORMAL, DN 75 MM, PARA ESGOTO PREDIAL (NBR 5688)</t>
  </si>
  <si>
    <t xml:space="preserve"> 00009837 </t>
  </si>
  <si>
    <t>TUBO PVC SERIE NORMAL, DN 50 MM, PARA ESGOTO PREDIAL (NBR 5688)</t>
  </si>
  <si>
    <t xml:space="preserve"> 00009838 </t>
  </si>
  <si>
    <t>TUBO PVC  SERIE NORMAL, DN 40 MM, PARA ESGOTO  PREDIAL (NBR 5688)</t>
  </si>
  <si>
    <t xml:space="preserve"> 00009835 </t>
  </si>
  <si>
    <t>TUBO COLETOR DE ESGOTO, PVC, JEI, DN 150 MM  (NBR 7362)</t>
  </si>
  <si>
    <t xml:space="preserve"> 00041936 </t>
  </si>
  <si>
    <t>LIPR - LIGAÇÕES PREDIAIS ÁGUA/ESGOTO/ENERGIA/TELEFONE</t>
  </si>
  <si>
    <t>TUBO COLETOR DE ESGOTO PVC, JEI, DN 100 MM (NBR  7362)</t>
  </si>
  <si>
    <t xml:space="preserve"> 00036365 </t>
  </si>
  <si>
    <t>CURVA PVC CURTA 90 GRAUS, DN 40 MM, PARA ESGOTO PREDIAL</t>
  </si>
  <si>
    <t xml:space="preserve"> 00001933 </t>
  </si>
  <si>
    <t>ANEL BORRACHA, PARA TUBO PVC, REDE COLETOR ESGOTO, DN 100 MM (NBR 7362)</t>
  </si>
  <si>
    <t xml:space="preserve"> 00000303 </t>
  </si>
  <si>
    <t>SIFAO / TUBO SINFONADO EXTENSIVEL/SANFONADO, UNIVERSAL/ SIMPLES, ENTRE *50 A 70* CM, DE PLASTICO BRANCO</t>
  </si>
  <si>
    <t xml:space="preserve"> 00044945 </t>
  </si>
  <si>
    <t>CAIXA SIFONADA, PVC, 150 X *185* X 75 MM, COM GRELHA QUADRADA, BRANCA</t>
  </si>
  <si>
    <t xml:space="preserve"> 00011714 </t>
  </si>
  <si>
    <t>CUBA ACO INOX (AISI 304) DE EMBUTIR COM VALVULA DE 3 1/2 ", DE *56 X 33 X 12* CM</t>
  </si>
  <si>
    <t xml:space="preserve"> 00001747 </t>
  </si>
  <si>
    <t>SABONETEIRA DE PAREDE EM METAL CROMADO</t>
  </si>
  <si>
    <t xml:space="preserve"> 00011757 </t>
  </si>
  <si>
    <t>BARRA DE APOIO RETA, EM ALUMINIO, COMPRIMENTO 80 CM, DIAMETRO MINIMO 3 CM</t>
  </si>
  <si>
    <t xml:space="preserve"> 00036080 </t>
  </si>
  <si>
    <t>LAVATORIO DE LOUCA BRANCA, COM COLUNA, DIMENSOES *54 X 44* CM (L X C)</t>
  </si>
  <si>
    <t xml:space="preserve"> 00010426 </t>
  </si>
  <si>
    <t>LAVATORIO / CUBA DE EMBUTIR, OVAL, DE LOUCA BRANCA, SEM LADRAO, DIMENSOES *50 X 35* CM (L X C)</t>
  </si>
  <si>
    <t xml:space="preserve"> 00020269 </t>
  </si>
  <si>
    <t>ADESIVO PLASTICO PARA PVC, FRASCO COM 175 GR</t>
  </si>
  <si>
    <t xml:space="preserve"> 00020080 </t>
  </si>
  <si>
    <t>REGISTRO DE ESFERA, PVC, COM VOLANTE, VS, SOLDAVEL, DN 60 MM, COM CORPO DIVIDIDO</t>
  </si>
  <si>
    <t xml:space="preserve"> 00011678 </t>
  </si>
  <si>
    <t>REGISTRO DE ESFERA, PVC, COM VOLANTE, VS, SOLDAVEL, DN 50 MM, COM CORPO DIVIDIDO</t>
  </si>
  <si>
    <t xml:space="preserve"> 00011677 </t>
  </si>
  <si>
    <t>REGISTRO DE ESFERA, PVC, COM VOLANTE, VS, SOLDAVEL, DN 32 MM, COM CORPO DIVIDIDO</t>
  </si>
  <si>
    <t xml:space="preserve"> 00011675 </t>
  </si>
  <si>
    <t>REGISTRO DE ESFERA PVC, COM BORBOLETA, COM ROSCA EXTERNA, DE 3/4"</t>
  </si>
  <si>
    <t xml:space="preserve"> 00006031 </t>
  </si>
  <si>
    <t>REGISTRO DE ESFERA, PVC, COM VOLANTE, VS, ROSCAVEL, DN 3/4", COM CORPO DIVIDIDO</t>
  </si>
  <si>
    <t xml:space="preserve"> 00006032 </t>
  </si>
  <si>
    <t>TORNEIRA DE BOIA CONVENCIONAL PARA CAIXA D'AGUA, AGUA FRIA, 3/4", COM HASTE E TORNEIRA METALICOS E BALAO PLASTICO</t>
  </si>
  <si>
    <t xml:space="preserve"> 00011830 </t>
  </si>
  <si>
    <t>TE DE REDUCAO, PVC, SOLDAVEL, 90 GRAUS, 32 MM X 25 MM, PARA AGUA FRIA PREDIAL</t>
  </si>
  <si>
    <t xml:space="preserve"> 00007136 </t>
  </si>
  <si>
    <t>TE SOLDAVEL, PVC, 90 GRAUS, 25 MM, PARA AGUA FRIA PREDIAL (NBR 5648)</t>
  </si>
  <si>
    <t xml:space="preserve"> 00007139 </t>
  </si>
  <si>
    <t>JOELHO DE REDUCAO, PVC SOLDAVEL, 90 GRAUS, 25 MM X 20 MM, COR MARROM, PARA AGUA FRIA PREDIAL</t>
  </si>
  <si>
    <t xml:space="preserve"> 00003533 </t>
  </si>
  <si>
    <t>CAIXA D'AGUA / RESERVATORIO EM POLIETILENO, 2000 LITROS, COM TAMPA</t>
  </si>
  <si>
    <t xml:space="preserve"> 00034640 </t>
  </si>
  <si>
    <t>JOELHO PVC, SOLDAVEL, COM BUCHA DE LATAO, 90 GRAUS, 25 MM X 3/4", PARA AGUA FRIA PREDIAL</t>
  </si>
  <si>
    <t xml:space="preserve"> 00003524 </t>
  </si>
  <si>
    <t>ENGATE / RABICHO FLEXIVEL INOX 1/2 " X 30 CM</t>
  </si>
  <si>
    <t xml:space="preserve"> 00011683 </t>
  </si>
  <si>
    <t>REGISTRO DE PRESSAO PVC, ROSCAVEL, VOLANTE SIMPLES, DE 3/4"</t>
  </si>
  <si>
    <t xml:space="preserve"> 00011718 </t>
  </si>
  <si>
    <t>REGISTRO GAVETA COM ACABAMENTO E CANOPLA CROMADOS, SIMPLES, BITOLA 3/4 " (REF 1509)</t>
  </si>
  <si>
    <t xml:space="preserve"> 00006005 </t>
  </si>
  <si>
    <t>REGISTRO GAVETA COM ACABAMENTO E CANOPLA CROMADOS, SIMPLES, BITOLA 1 1/2 " (REF 1509)</t>
  </si>
  <si>
    <t xml:space="preserve"> 00006015 </t>
  </si>
  <si>
    <t>REGISTRO GAVETA COM ACABAMENTO E CANOPLA CROMADOS, SIMPLES, BITOLA 1 " (REF 1509)</t>
  </si>
  <si>
    <t xml:space="preserve"> 00006013 </t>
  </si>
  <si>
    <t>CONJUNTO DE LIGACAO AJUSTAVEL, PARA VASO / BACIA SANITARIA , EM PLASTICO BRANCO, COM TUBO, CANOPLA E ESPUDE</t>
  </si>
  <si>
    <t xml:space="preserve"> 00006142 </t>
  </si>
  <si>
    <t>VALVULA DE DESCARGA METALICA, BASE 1 1/2 " E ACABAMENTO METALICO CROMADO</t>
  </si>
  <si>
    <t xml:space="preserve"> 00010228 </t>
  </si>
  <si>
    <t>TORNEIRA METALICA CROMADA DE MESA PARA LAVATORIO, BICA ALTA, COM AREJADOR (REF 1195)</t>
  </si>
  <si>
    <t xml:space="preserve"> 00036791 </t>
  </si>
  <si>
    <t>TORNEIRA METALICA CROMADA CANO CURTO, SEM BICO, SEM AREJADOR, DE PAREDE, PARA TANQUE E USO GERAL, 1/2 " OU 3/4 " (REF 1143)</t>
  </si>
  <si>
    <t xml:space="preserve"> 00013417 </t>
  </si>
  <si>
    <t>TORNEIRA METALICA CROMADA, DE MESA/BANCADA, PARA COZINHA, BICA MOVEL, COM AREJADOR, 1/2 " OU 3/4 " (REF 1167 / 1168)</t>
  </si>
  <si>
    <t xml:space="preserve"> 00011772 </t>
  </si>
  <si>
    <t>MICTORIO INDIVIDUAL, SIFONADO, DE LOUCA BRANCA, SEM COMPLEMENTOS</t>
  </si>
  <si>
    <t xml:space="preserve"> 00010432 </t>
  </si>
  <si>
    <t>CHUVEIRO COMUM EM PLASTICO BRANCO, COM CANO, 3 TEMPERATURAS, 5500 W (110/220 V)</t>
  </si>
  <si>
    <t xml:space="preserve"> 00001368 </t>
  </si>
  <si>
    <t>ESGUICHO JATO REGULAVEL, TIPO ELKHART, ENGATE RAPIDO 2 1/2", PARA COMBATE A INCENDIO</t>
  </si>
  <si>
    <t xml:space="preserve"> 00037555 </t>
  </si>
  <si>
    <t>MANGUEIRA DE INCENDIO, TIPO 2, DE 2 1/2", COMPRIMENTO = 15 M, TECIDO EM FIO DE POLIESTER E TUBO INTERNO EM BORRACHA SINTETICA, COM UNIOES ENGATE RAPIDO</t>
  </si>
  <si>
    <t xml:space="preserve"> 00021034 </t>
  </si>
  <si>
    <t>ADAPTADOR EM LATAO, ENGATE RAPIDO 2 1/2" X ROSCA INTERNA 5 FIOS 2 1/2", PARA INSTALACAO PREDIAL DE COMBATE A INCENDIO</t>
  </si>
  <si>
    <t>CAIXA DE INCENDIO/ABRIGO PARA MANGUEIRA, DE EMBUTIR/INTERNA, COM 75 X 45 X 17 CM, EM CHAPA DE ACO, PORTA COM VENTILACAO, VISOR COM A INSCRICAO "INCENDIO", SUPORTE/CESTA INTERNA PARA A MANGUEIRA, PINTURA ELETROSTATICA VERMELHA</t>
  </si>
  <si>
    <t xml:space="preserve"> 00010521 </t>
  </si>
  <si>
    <t>EXTINTOR DE INCENDIO PORTATIL COM CARGA DE GAS CARBONICO CO2 DE 6 KG, CLASSE BC</t>
  </si>
  <si>
    <t xml:space="preserve"> 00010889 </t>
  </si>
  <si>
    <t>BUCHA DE NYLON, DIAMETRO DO FURO 8 MM, COMPRIMENTO 40 MM, COM PARAFUSO DE ROSCA SOBERBA, CABECA CHATA, FENDA SIMPLES, 4,8 X 50 MM</t>
  </si>
  <si>
    <t xml:space="preserve"> 00004350 </t>
  </si>
  <si>
    <t>EXTINTOR DE INCENDIO PORTATIL COM CARGA DE GAS CARBONICO CO2 DE 4 KG, CLASSE BC</t>
  </si>
  <si>
    <t xml:space="preserve"> 00010888 </t>
  </si>
  <si>
    <t>LUMINARIA DE EMERGENCIA 30 LEDS, POTENCIA 2 W, BATERIA DE LITIO, AUTONOMIA DE 6 HORAS</t>
  </si>
  <si>
    <t xml:space="preserve"> 00038774 </t>
  </si>
  <si>
    <t>DISJUNTOR TERMOMAGNETICO TRIPOLAR 600 A / 600 V, TIPO LXD / ICC - 40 KA</t>
  </si>
  <si>
    <t xml:space="preserve"> 00002376 </t>
  </si>
  <si>
    <t>TERMINAL A COMPRESSAO EM COBRE ESTANHADO PARA CABO 120 MM2, 1 FURO E 1 COMPRESSAO, PARA PARAFUSO DE FIXACAO M12</t>
  </si>
  <si>
    <t xml:space="preserve"> 00001581 </t>
  </si>
  <si>
    <t>DISJUNTOR TIPO NEMA, TRIPOLAR 60 ATE 100 A, TENSAO MAXIMA DE 415 V</t>
  </si>
  <si>
    <t xml:space="preserve"> 00002373 </t>
  </si>
  <si>
    <t>TERMINAL A COMPRESSAO EM COBRE ESTANHADO PARA CABO 25 MM2, 1 FURO E 1 COMPRESSAO, PARA PARAFUSO DE FIXACAO M8</t>
  </si>
  <si>
    <t xml:space="preserve"> 00001576 </t>
  </si>
  <si>
    <t>DISJUNTOR TERMOMAGNETICO PARA TRILHO DIN (IEC), TRIPOLAR, 10 - 50 A</t>
  </si>
  <si>
    <t xml:space="preserve"> 00034709 </t>
  </si>
  <si>
    <t>TERMINAL A COMPRESSAO EM COBRE ESTANHADO PARA CABO 6 MM2, 1 FURO E 1 COMPRESSAO, PARA PARAFUSO DE FIXACAO M6</t>
  </si>
  <si>
    <t xml:space="preserve"> 00001573 </t>
  </si>
  <si>
    <t>TERMINAL A COMPRESSAO EM COBRE ESTANHADO PARA CABO 4 MM2, 1 FURO E 1 COMPRESSAO, PARA PARAFUSO DE FIXACAO M5</t>
  </si>
  <si>
    <t xml:space="preserve"> 00001571 </t>
  </si>
  <si>
    <t>DISJUNTOR TERMOMAGNETICO PARA TRILHO DIN (IEC), BIPOLAR, 40 - 50 A</t>
  </si>
  <si>
    <t xml:space="preserve"> 00034623 </t>
  </si>
  <si>
    <t>TERMINAL A COMPRESSAO EM COBRE ESTANHADO PARA CABO 16 MM2, 1 FURO E 1 COMPRESSAO, PARA PARAFUSO DE FIXACAO M6</t>
  </si>
  <si>
    <t xml:space="preserve"> 00001575 </t>
  </si>
  <si>
    <t>DISJUNTOR TERMOMAGNETICO PARA TRILHO DIN (IEC), BIPOLAR, 6 - 32 A</t>
  </si>
  <si>
    <t xml:space="preserve"> 00034616 </t>
  </si>
  <si>
    <t>TERMINAL A COMPRESSAO EM COBRE ESTANHADO PARA CABO 2,5 MM2, 1 FURO E 1 COMPRESSAO, PARA PARAFUSO DE FIXACAO M5</t>
  </si>
  <si>
    <t xml:space="preserve"> 00001570 </t>
  </si>
  <si>
    <t>DISJUNTOR TERMOMAGNETICO PARA TRILHO DIN (IEC), MONOPOLAR, 6 - 32 A</t>
  </si>
  <si>
    <t xml:space="preserve"> 00034653 </t>
  </si>
  <si>
    <t>QUADRO DE DISTRIBUICAO COM BARRAMENTO TRIFASICO, DE EMBUTIR, EM CHAPA DE ACO GALVANIZADO, PARA 40 DISJUNTORES DIN, 100 A</t>
  </si>
  <si>
    <t xml:space="preserve"> 00012042 </t>
  </si>
  <si>
    <t>CABO DE COBRE, FLEXIVEL, CLASSE 4 OU 5, ISOLACAO EM PVC/A, ANTICHAMA BWF-B, COBERTURA PVC-ST1, ANTICHAMA BWF-B, 1 CONDUTOR, 0,6/1 KV, SECAO NOMINAL 95 MM2</t>
  </si>
  <si>
    <t xml:space="preserve"> 00000998 </t>
  </si>
  <si>
    <t>CABO DE COBRE, FLEXIVEL, CLASSE 4 OU 5, ISOLACAO EM PVC/A, ANTICHAMA BWF-B, COBERTURA PVC-ST1, ANTICHAMA BWF-B, 1 CONDUTOR, 0,6/1 KV, SECAO NOMINAL 185 MM2</t>
  </si>
  <si>
    <t xml:space="preserve"> 00001000 </t>
  </si>
  <si>
    <t>CABO DE COBRE, FLEXIVEL, CLASSE 4 OU 5, ISOLACAO EM PVC/A, ANTICHAMA BWF-B, COBERTURA PVC-ST1, ANTICHAMA BWF-B, 1 CONDUTOR, 0,6/1 KV, SECAO NOMINAL 25 MM2</t>
  </si>
  <si>
    <t xml:space="preserve"> 00000996 </t>
  </si>
  <si>
    <t>CABO DE COBRE, FLEXIVEL, CLASSE 4 OU 5, ISOLACAO EM PVC/A, ANTICHAMA BWF-B, COBERTURA PVC-ST1, ANTICHAMA BWF-B, 1 CONDUTOR, 0,6/1 KV, SECAO NOMINAL 10 MM2</t>
  </si>
  <si>
    <t xml:space="preserve"> 00001020 </t>
  </si>
  <si>
    <t>CABO DE COBRE, FLEXIVEL, CLASSE 4 OU 5, ISOLACAO EM PVC/A, ANTICHAMA BWF-B, COBERTURA PVC-ST1, ANTICHAMA BWF-B, 1 CONDUTOR, 0,6/1 KV, SECAO NOMINAL 35 MM2</t>
  </si>
  <si>
    <t xml:space="preserve"> 00001019 </t>
  </si>
  <si>
    <t>CABO DE COBRE, FLEXIVEL, CLASSE 4 OU 5, ISOLACAO EM PVC/A, ANTICHAMA BWF-B, COBERTURA PVC-ST1, ANTICHAMA BWF-B, 1 CONDUTOR, 0,6/1 KV, SECAO NOMINAL 6 MM2</t>
  </si>
  <si>
    <t xml:space="preserve"> 00000994 </t>
  </si>
  <si>
    <t>CABO DE COBRE, FLEXIVEL, CLASSE 4 OU 5, ISOLACAO EM PVC/A, ANTICHAMA BWF-B, COBERTURA PVC-ST1, ANTICHAMA BWF-B, 1 CONDUTOR, 0,6/1 KV, SECAO NOMINAL 4 MM2</t>
  </si>
  <si>
    <t xml:space="preserve"> 00001021 </t>
  </si>
  <si>
    <t>CABO DE COBRE, FLEXIVEL, CLASSE 4 OU 5, ISOLACAO EM PVC/A, ANTICHAMA BWF-B, COBERTURA PVC-ST1, ANTICHAMA BWF-B, 1 CONDUTOR, 0,6/1 KV, SECAO NOMINAL 2,5 MM2</t>
  </si>
  <si>
    <t xml:space="preserve"> 00001022 </t>
  </si>
  <si>
    <t>CAIXA OCTOGONAL DE FUNDO MOVEL, EM PVC, DE 4" X 4", PARA ELETRODUTO FLEXIVEL CORRUGADO</t>
  </si>
  <si>
    <t xml:space="preserve"> 00012001 </t>
  </si>
  <si>
    <t>LUMINARIA DE SOBREPOR EM CHAPA DE ACO PARA 2 LAMPADAS FLUORESCENTES DE *18* W, ALETADA, COMPLETA (LAMPADAS E REATOR INCLUSOS)</t>
  </si>
  <si>
    <t xml:space="preserve"> 00003811 </t>
  </si>
  <si>
    <t>LAMPADA LED TUBULAR BIVOLT 18/20 W, BASE G13</t>
  </si>
  <si>
    <t xml:space="preserve"> 00039387 </t>
  </si>
  <si>
    <t>LUMINARIA PLAFON REDONDO COM VIDRO FOSCO DIAMETRO *25* CM, PARA 1 LAMPADA, BASE E27, POTENCIA MAXIMA 40/60 W (NAO INCLUI LAMPADA)</t>
  </si>
  <si>
    <t xml:space="preserve"> 00003803 </t>
  </si>
  <si>
    <t>LUMINARIA LED PLAFON REDONDO DE SOBREPOR BIVOLT 12/13 W,  D = *17* CM</t>
  </si>
  <si>
    <t xml:space="preserve"> 00039385 </t>
  </si>
  <si>
    <t>SENSOR DE PRESENCA BIVOLT DE PAREDE COM FOTOCELULA PARA QUALQUER TIPO DE LAMPADA POTENCIA MAXIMA *1000* W, USO INTERNO</t>
  </si>
  <si>
    <t xml:space="preserve"> 00039392 </t>
  </si>
  <si>
    <t>PORCA ZINCADA, SEXTAVADA, DIAMETRO 1/4"</t>
  </si>
  <si>
    <t xml:space="preserve"> 00039997 </t>
  </si>
  <si>
    <t>PERFILADO PERFURADO DUPLO 38 X 76 MM, CHAPA 22</t>
  </si>
  <si>
    <t xml:space="preserve"> 00039029 </t>
  </si>
  <si>
    <t>CHUMBADOR, DIAMETRO 1/4" COM PARAFUSO 1/4" X 40 MM</t>
  </si>
  <si>
    <t xml:space="preserve"> 00011976 </t>
  </si>
  <si>
    <t>ELETRODUTO DE PVC RIGIDO ROSCAVEL DE 4 ", SEM LUVA</t>
  </si>
  <si>
    <t xml:space="preserve"> 00002683 </t>
  </si>
  <si>
    <t>ELETRODUTO PVC FLEXIVEL CORRUGADO, COR AMARELA, DE 25 MM</t>
  </si>
  <si>
    <t xml:space="preserve"> 00002688 </t>
  </si>
  <si>
    <t>ELETRODUTO DE PVC RIGIDO ROSCAVEL DE 2 ", SEM LUVA</t>
  </si>
  <si>
    <t xml:space="preserve"> 00002681 </t>
  </si>
  <si>
    <t>ELEMENTO VAZADO DE CONCRETO, QUADRICULADO, 16 FUROS *50 X 50 X 7* CM</t>
  </si>
  <si>
    <t xml:space="preserve"> 00000665 </t>
  </si>
  <si>
    <t>MASSA PREMIUM PARA TEXTURA LISA DE BASE ACRILICA, USO INTERNO E EXTERNO</t>
  </si>
  <si>
    <t xml:space="preserve"> 00038877 </t>
  </si>
  <si>
    <t>BLOCO DE VEDACAO DE CONCRETO APARENTE 14 X 19 X 39 CM (CLASSE C - NBR 6136)</t>
  </si>
  <si>
    <t xml:space="preserve"> 00037103 </t>
  </si>
  <si>
    <t>TELA DE ACO SOLDADA GALVANIZADA/ZINCADA PARA ALVENARIA, FIO  D = *1,20 A 1,70* MM, MALHA 15 X 15 MM, (C X L) *50 X 12* CM</t>
  </si>
  <si>
    <t xml:space="preserve"> 00034547 </t>
  </si>
  <si>
    <t>PARAFUSO DRY WALL, EM ACO ZINCADO, CABECA LENTILHA E PONTA BROCA (LB), LARGURA 4,2 MM, COMPRIMENTO 13 MM</t>
  </si>
  <si>
    <t xml:space="preserve"> 00039443 </t>
  </si>
  <si>
    <t>PARAFUSO DRY WALL, EM ACO FOSFATIZADO, CABECA TROMBETA E PONTA AGULHA (TA), COMPRIMENTO 25 MM</t>
  </si>
  <si>
    <t xml:space="preserve"> 00039435 </t>
  </si>
  <si>
    <t>MASSA DE REJUNTE EM PO PARA DRYWALL, A BASE DE GESSO, SECAGEM RAPIDA, PARA TRATAMENTO DE JUNTAS DE CHAPA DE GESSO (NECESSITA ADICAO DE AGUA)</t>
  </si>
  <si>
    <t xml:space="preserve"> 00039434 </t>
  </si>
  <si>
    <t>FITA DE PAPEL REFORCADA COM LAMINA DE METAL PARA REFORCO DE CANTOS DE CHAPA DE GESSO PARA DRYWALL</t>
  </si>
  <si>
    <t xml:space="preserve"> 00039432 </t>
  </si>
  <si>
    <t>FITA DE PAPEL MICROPERFURADO, 50 X 150 MM, PARA TRATAMENTO DE JUNTAS DE CHAPA DE GESSO PARA DRYWALL</t>
  </si>
  <si>
    <t xml:space="preserve"> 00039431 </t>
  </si>
  <si>
    <t>PERFIL MONTANTE, FORMATO C, EM ACO ZINCADO, PARA ESTRUTURA PAREDE DRYWALL, E = 0,5 MM, 70 X 3000 MM (L X C)</t>
  </si>
  <si>
    <t xml:space="preserve"> 00039422 </t>
  </si>
  <si>
    <t>PERFIL GUIA, FORMATO U, EM ACO ZINCADO, PARA ESTRUTURA PAREDE DRYWALL, E = 0,5 MM, 70 X 3000 MM (L X C)</t>
  </si>
  <si>
    <t xml:space="preserve"> 00039419 </t>
  </si>
  <si>
    <t>PLACA / CHAPA DE GESSO ACARTONADO, STANDARD (ST), COR BRANCA, E = 12,5 MM, 1200 X 2400 MM (L X C)</t>
  </si>
  <si>
    <t xml:space="preserve"> 00039413 </t>
  </si>
  <si>
    <t>PINO DE ACO COM ARRUELA CONICA, DIAMETRO ARRUELA = *23* MM E COMP HASTE = *27* MM (ACAO INDIRETA)</t>
  </si>
  <si>
    <t xml:space="preserve"> 00037586 </t>
  </si>
  <si>
    <t>DIVISORIA EM GRANITO, COM DUAS FACES POLIDAS, TIPO ANDORINHA/ QUARTZ/ CASTELO/ CORUMBA OU OUTROS EQUIVALENTES DA REGIAO, E=  *3,0*  CM</t>
  </si>
  <si>
    <t xml:space="preserve"> 00044476 </t>
  </si>
  <si>
    <t>ARGAMASSA COLANTE TIPO AC III E</t>
  </si>
  <si>
    <t xml:space="preserve"> 00037596 </t>
  </si>
  <si>
    <t>ADESIVO ESTRUTURAL A BASE DE RESINA EPOXI, BICOMPONENTE, PASTOSO (TIXOTROPICO)</t>
  </si>
  <si>
    <t xml:space="preserve"> 00000131 </t>
  </si>
  <si>
    <t>TINTA LATEX ACRILICA PREMIUM, COR BRANCO FOSCO</t>
  </si>
  <si>
    <t xml:space="preserve"> 00007356 </t>
  </si>
  <si>
    <t>MANTA LIQUIDA DE BASE ASFALTICA MODIFICADA COM A ADICAO DE ELASTOMEROS DILUIDOS EM SOLVENTE ORGANICO, APLICACAO A FRIO (MEMBRANA IMPERMEABILIZANTE ASFASTICA)</t>
  </si>
  <si>
    <t xml:space="preserve"> 00000626 </t>
  </si>
  <si>
    <t>IMPE - IMPERMEABILIZAÇÕES E PROTEÇÕES DIVERSAS</t>
  </si>
  <si>
    <t>MASSA CORRIDA PARA SUPERFICIES DE AMBIENTES INTERNOS</t>
  </si>
  <si>
    <t xml:space="preserve"> 00043626 </t>
  </si>
  <si>
    <t>LIXA EM FOLHA PARA PAREDE OU MADEIRA, NUMERO 120, COR VERMELHA</t>
  </si>
  <si>
    <t xml:space="preserve"> 00003767 </t>
  </si>
  <si>
    <t>REVESTIMENTO EM CERAMICA ESMALTADA EXTRA, PEI MENOR OU IGUAL A 3, FORMATO MENOR OU IGUAL A 2025 CM2</t>
  </si>
  <si>
    <t xml:space="preserve"> 00000536 </t>
  </si>
  <si>
    <t>BLOCO CERAMICO / TIJOLO VAZADO PARA ALVENARIA DE VEDACAO, FUROS NA VERTICAL, 14 X 19 X 39 CM (NBR 15270)</t>
  </si>
  <si>
    <t xml:space="preserve"> 00037593 </t>
  </si>
  <si>
    <t>BLOCO CERAMICO / TIJOLO VAZADO PARA ALVENARIA DE VEDACAO, FUROS NA VERTICAL, 19 X 19 X 39 CM (NBR 15270)</t>
  </si>
  <si>
    <t xml:space="preserve"> 00037594 </t>
  </si>
  <si>
    <t>TELA DE ACO SOLDADA GALVANIZADA/ZINCADA PARA ALVENARIA, FIO  D = *1,20 A 1,70* MM, MALHA 15 X 15 MM, (C X L) *50 X 17,5* CM</t>
  </si>
  <si>
    <t xml:space="preserve"> 00034548 </t>
  </si>
  <si>
    <t>PREGO DE ACO POLIDO COM CABECA DUPLA 17 X 27 (2 1/2 X 11)</t>
  </si>
  <si>
    <t xml:space="preserve"> 00040304 </t>
  </si>
  <si>
    <t>LAJE PRE-MOLDADA CONVENCIONAL (LAJOTAS + VIGOTAS) PARA FORRO, UNIDIRECIONAL, SOBRECARGA DE 100 KG/M2, VAO ATE 4,00 M (SEM COLOCACAO)</t>
  </si>
  <si>
    <t xml:space="preserve"> 00003736 </t>
  </si>
  <si>
    <t>MES</t>
  </si>
  <si>
    <t>LOCACAO DE BARRA DE ANCORAGEM DE 0,80 A 1,20 M DE EXTENSAO, COM ROSCA DE 5/8", INCLUINDO PORCA E FLANGE</t>
  </si>
  <si>
    <t xml:space="preserve"> 00040287 </t>
  </si>
  <si>
    <t>UNXMES</t>
  </si>
  <si>
    <t>LOCACAO DE VIGA SANDUICHE METALICA VAZADA PARA TRAVAMENTO DE PILARES, ALTURA DE *8* CM, LARGURA DE *6* CM E EXTENSAO DE 2 M</t>
  </si>
  <si>
    <t xml:space="preserve"> 00040275 </t>
  </si>
  <si>
    <t>LOCACAO DE APRUMADOR METALICO DE PILAR, COM ALTURA E ANGULO REGULAVEIS, EXTENSAO DE *1,50* A *2,80* M</t>
  </si>
  <si>
    <t xml:space="preserve"> 00040271 </t>
  </si>
  <si>
    <t>FORRO DE PVC LISO, BRANCO, REGUA DE 10 CM, ESPESSURA DE 8 MM A 10 MM (COM COLOCACAO / SEM ESTRUTURA METALICA)</t>
  </si>
  <si>
    <t xml:space="preserve"> 00011587 </t>
  </si>
  <si>
    <t>EXTINTOR DE INCENDIO PORTATIL COM CARGA DE PO QUIMICO SECO (PQS) DE 4 KG, CLASSE BC</t>
  </si>
  <si>
    <t xml:space="preserve"> 00010891 </t>
  </si>
  <si>
    <t>EXTINTOR DE INCENDIO PORTATIL COM CARGA DE AGUA PRESSURIZADA DE 10 L, CLASSE A</t>
  </si>
  <si>
    <t xml:space="preserve"> 00010886 </t>
  </si>
  <si>
    <t>FECHADURA ROSETA REDONDA PARA PORTA DE BANHEIRO, EM ACO INOX (MAQUINA, TESTA E CONTRA-TESTA) E EM ZAMAC (MACANETA, LINGUETA E TRINCOS) COM ACABAMENTO CROMADO, MAQUINA DE 40 MM, INCLUINDO CHAVE TIPO TRANQUETA</t>
  </si>
  <si>
    <t xml:space="preserve"> 00003097 </t>
  </si>
  <si>
    <t>FECHADURA ESPELHO PARA PORTA EXTERNA, EM ACO INOX (MAQUINA, TESTA E CONTRA-TESTA) E EM ZAMAC (MACANETA, LINGUETA E TRINCOS) COM ACABAMENTO CROMADO, MAQUINA DE 40 MM, INCLUINDO CHAVE TIPO CILINDRO</t>
  </si>
  <si>
    <t xml:space="preserve"> 00003080 </t>
  </si>
  <si>
    <t>TABUA *2,5 X 23* CM EM PINUS, MISTA OU EQUIVALENTE DA REGIAO - BRUTA</t>
  </si>
  <si>
    <t xml:space="preserve"> 00010567 </t>
  </si>
  <si>
    <t>SARRAFO NAO APARELHADO *2,5 X 7* CM, EM MACARANDUBA/MASSARANDUBA, ANGELIM, PEROBA-ROSA OU EQUIVALENTE DA REGIAO - BRUTA</t>
  </si>
  <si>
    <t xml:space="preserve"> 00004417 </t>
  </si>
  <si>
    <t>Composições Principais</t>
  </si>
  <si>
    <t>Composições Analíticas com Preço Unitário</t>
  </si>
  <si>
    <t>Desonerado</t>
  </si>
  <si>
    <t>ESCOLA MUNICIPAL CENTRO DE PROMOÇÃO EDUCACIONAL</t>
  </si>
  <si>
    <t>Quadro Resumo</t>
  </si>
  <si>
    <t>Peso</t>
  </si>
  <si>
    <t>Obra:</t>
  </si>
  <si>
    <t>Município:</t>
  </si>
  <si>
    <t>PRAZO</t>
  </si>
  <si>
    <t>Área (m2):</t>
  </si>
  <si>
    <t>Descriminação</t>
  </si>
  <si>
    <t>%</t>
  </si>
  <si>
    <t>Mês</t>
  </si>
  <si>
    <t>Total do orçamento</t>
  </si>
  <si>
    <t>Faturamento</t>
  </si>
  <si>
    <t>Simples</t>
  </si>
  <si>
    <t>Acumulado</t>
  </si>
  <si>
    <t xml:space="preserve">CRONOGRAMA FÍSICO-FINANCEIRO </t>
  </si>
  <si>
    <t>Municipio</t>
  </si>
  <si>
    <t>Apiacás-MT</t>
  </si>
  <si>
    <t>9 Meses</t>
  </si>
  <si>
    <t xml:space="preserve"> 2.06 </t>
  </si>
  <si>
    <t xml:space="preserve"> 9.10</t>
  </si>
  <si>
    <t xml:space="preserve"> 10.18</t>
  </si>
  <si>
    <t xml:space="preserve"> 10.20</t>
  </si>
  <si>
    <t xml:space="preserve">           PREFEITURA MUNICIPAL DE APIACÁS - MT</t>
  </si>
  <si>
    <t xml:space="preserve">           SECRETARIA MUNICIPAL DE OBRAS</t>
  </si>
  <si>
    <t xml:space="preserve">          COMPOSIÇÃO DE BDI PARA OBRAS E SERVIÇOS</t>
  </si>
  <si>
    <t>DESONERADO</t>
  </si>
  <si>
    <t>OBRA: ESCOLA MUNICIPAL CENTRO DE PROMOÇÃO EDUCACIONAL</t>
  </si>
  <si>
    <t xml:space="preserve">LOCAL: MUNICIPÍO DE APIACÁS -MT </t>
  </si>
  <si>
    <t>PROP.: PREFEITURA MUNICIPAL DE APIACÁS - MT</t>
  </si>
  <si>
    <t xml:space="preserve">COMPOSIÇÃO DA PARCELA DE BDI </t>
  </si>
  <si>
    <t>(Bonificação e Despesas Indiretas)</t>
  </si>
  <si>
    <t>De acordo com o acórdão 2622/2013  TCU - Critérios de aceitabilidade para lucros e despesas indiretas, ajustado com a Instrução TCE n° 018/2017</t>
  </si>
  <si>
    <t>BDI - BENEFICIOS E DESPESAS INDIRETAS (DESONERADO)</t>
  </si>
  <si>
    <t>ITEM</t>
  </si>
  <si>
    <t>DISCRIMINAÇÃO</t>
  </si>
  <si>
    <t>PERCENTUAL</t>
  </si>
  <si>
    <t>BDI</t>
  </si>
  <si>
    <t>( % )</t>
  </si>
  <si>
    <t>R$</t>
  </si>
  <si>
    <t>ADMINISTRAÇÃO DA OBRA</t>
  </si>
  <si>
    <t>% sobre CD</t>
  </si>
  <si>
    <t>AC</t>
  </si>
  <si>
    <t>Administração Central</t>
  </si>
  <si>
    <t>S+G</t>
  </si>
  <si>
    <t>Seguro e Garantia</t>
  </si>
  <si>
    <t>R</t>
  </si>
  <si>
    <t>Risco</t>
  </si>
  <si>
    <t>DF</t>
  </si>
  <si>
    <t>Despesas Financeiras</t>
  </si>
  <si>
    <t>LUCRO</t>
  </si>
  <si>
    <t>Lucro Operacional</t>
  </si>
  <si>
    <t>BDI SEM IMPOSTOS</t>
  </si>
  <si>
    <t>I</t>
  </si>
  <si>
    <t>TAXAS E IMPOSTOS</t>
  </si>
  <si>
    <t>PIS</t>
  </si>
  <si>
    <t>COFINS</t>
  </si>
  <si>
    <t>ISSQN</t>
  </si>
  <si>
    <t>CPRB</t>
  </si>
  <si>
    <t>BDI COM IMPOSTOS</t>
  </si>
  <si>
    <t>Custo Direto - CD</t>
  </si>
  <si>
    <t>BDI  (%)</t>
  </si>
  <si>
    <t>(1+AC+S+R+G)*(1+DF)*(1+L)</t>
  </si>
  <si>
    <t>(1-I)</t>
  </si>
  <si>
    <t>T O T A L</t>
  </si>
  <si>
    <t>DATA: DEZEMBRO/2023 SINAPI</t>
  </si>
  <si>
    <t xml:space="preserve"> 00001562 </t>
  </si>
  <si>
    <t xml:space="preserve"> 00013343 </t>
  </si>
  <si>
    <t xml:space="preserve"> 00020111 </t>
  </si>
  <si>
    <t xml:space="preserve"> 00000404 </t>
  </si>
  <si>
    <t xml:space="preserve"> 00004273 </t>
  </si>
  <si>
    <t xml:space="preserve"> 00000429 </t>
  </si>
  <si>
    <t xml:space="preserve"> 00007576 </t>
  </si>
  <si>
    <t xml:space="preserve"> 00013348 </t>
  </si>
  <si>
    <t xml:space="preserve"> 00000437 </t>
  </si>
  <si>
    <t xml:space="preserve"> 00000402 </t>
  </si>
  <si>
    <t xml:space="preserve"> 00034519 </t>
  </si>
  <si>
    <t xml:space="preserve"> 00041201 </t>
  </si>
  <si>
    <t xml:space="preserve"> 00010853 </t>
  </si>
  <si>
    <t xml:space="preserve"> 00038641 </t>
  </si>
  <si>
    <t xml:space="preserve"> 00001588 </t>
  </si>
  <si>
    <t xml:space="preserve"> 00040552 </t>
  </si>
  <si>
    <t xml:space="preserve"> 00000379 </t>
  </si>
  <si>
    <t xml:space="preserve"> 00004375 </t>
  </si>
  <si>
    <t xml:space="preserve"> 00011945 </t>
  </si>
  <si>
    <t xml:space="preserve"> 00004374 </t>
  </si>
  <si>
    <t xml:space="preserve"> 00001892 </t>
  </si>
  <si>
    <t xml:space="preserve"> 00001893 </t>
  </si>
  <si>
    <t xml:space="preserve"> 00039603 </t>
  </si>
  <si>
    <t xml:space="preserve"> 00021130 </t>
  </si>
  <si>
    <t xml:space="preserve"> 00021135 </t>
  </si>
  <si>
    <t xml:space="preserve"> 00021136 </t>
  </si>
  <si>
    <t xml:space="preserve"> 00021128 </t>
  </si>
  <si>
    <t xml:space="preserve"> 00039130 </t>
  </si>
  <si>
    <t xml:space="preserve"> 00039128 </t>
  </si>
  <si>
    <t xml:space="preserve"> 00039131 </t>
  </si>
  <si>
    <t xml:space="preserve"> 00039129 </t>
  </si>
  <si>
    <t xml:space="preserve"> 00011062 </t>
  </si>
  <si>
    <t xml:space="preserve"> 00037562 </t>
  </si>
  <si>
    <t xml:space="preserve"> 00039497 </t>
  </si>
  <si>
    <t xml:space="preserve"> 00039021 </t>
  </si>
  <si>
    <t xml:space="preserve"> 00010935 </t>
  </si>
  <si>
    <t xml:space="preserve"> 00011795 </t>
  </si>
  <si>
    <t xml:space="preserve"> 00011689 </t>
  </si>
  <si>
    <t xml:space="preserve"> 00011687 </t>
  </si>
  <si>
    <t xml:space="preserve"> 00039319 </t>
  </si>
  <si>
    <t xml:space="preserve"> 00011658 </t>
  </si>
  <si>
    <t xml:space="preserve"> 00011655 </t>
  </si>
  <si>
    <t xml:space="preserve"> 00020044 </t>
  </si>
  <si>
    <t xml:space="preserve"> 00037949 </t>
  </si>
  <si>
    <t xml:space="preserve"> 00003519 </t>
  </si>
  <si>
    <t xml:space="preserve"> 00003518 </t>
  </si>
  <si>
    <t xml:space="preserve"> 00037951 </t>
  </si>
  <si>
    <t xml:space="preserve"> 00003509 </t>
  </si>
  <si>
    <t xml:space="preserve"> 00003520 </t>
  </si>
  <si>
    <t xml:space="preserve"> 00020042 </t>
  </si>
  <si>
    <t xml:space="preserve"> 00003898 </t>
  </si>
  <si>
    <t xml:space="preserve"> 00003875 </t>
  </si>
  <si>
    <t xml:space="preserve"> 00003899 </t>
  </si>
  <si>
    <t xml:space="preserve"> 00020167 </t>
  </si>
  <si>
    <t xml:space="preserve"> 00038676 </t>
  </si>
  <si>
    <t xml:space="preserve"> 00003658 </t>
  </si>
  <si>
    <t xml:space="preserve"> 00020142 </t>
  </si>
  <si>
    <t xml:space="preserve"> 00003662 </t>
  </si>
  <si>
    <t xml:space="preserve"> 00003670 </t>
  </si>
  <si>
    <t xml:space="preserve"> 00003660 </t>
  </si>
  <si>
    <t xml:space="preserve"> 00003659 </t>
  </si>
  <si>
    <t xml:space="preserve"> 00003666 </t>
  </si>
  <si>
    <t xml:space="preserve"> 00011741 </t>
  </si>
  <si>
    <t xml:space="preserve"> 00001970 </t>
  </si>
  <si>
    <t xml:space="preserve"> 00001844 </t>
  </si>
  <si>
    <t xml:space="preserve"> 00001932 </t>
  </si>
  <si>
    <t xml:space="preserve"> 00036152 </t>
  </si>
  <si>
    <t xml:space="preserve"> 00038643 </t>
  </si>
  <si>
    <t xml:space="preserve"> 00006150 </t>
  </si>
  <si>
    <t xml:space="preserve"> 00011712 </t>
  </si>
  <si>
    <t xml:space="preserve"> 00011880 </t>
  </si>
  <si>
    <t xml:space="preserve"> 00037401 </t>
  </si>
  <si>
    <t xml:space="preserve"> 00037400 </t>
  </si>
  <si>
    <t xml:space="preserve"> 00036204 </t>
  </si>
  <si>
    <t xml:space="preserve"> 00036206 </t>
  </si>
  <si>
    <t xml:space="preserve"> 00000813 </t>
  </si>
  <si>
    <t xml:space="preserve"> 00000818 </t>
  </si>
  <si>
    <t xml:space="preserve"> 00001923 </t>
  </si>
  <si>
    <t xml:space="preserve"> 00003850 </t>
  </si>
  <si>
    <t xml:space="preserve"> 00007130 </t>
  </si>
  <si>
    <t xml:space="preserve"> 00007142 </t>
  </si>
  <si>
    <t xml:space="preserve"> 00000112 </t>
  </si>
  <si>
    <t xml:space="preserve"> 00000108 </t>
  </si>
  <si>
    <t xml:space="preserve"> 00000065 </t>
  </si>
  <si>
    <t xml:space="preserve"> 00000100 </t>
  </si>
  <si>
    <t xml:space="preserve"> 00000099 </t>
  </si>
  <si>
    <t xml:space="preserve"> 00000088 </t>
  </si>
  <si>
    <t xml:space="preserve"> 00007129 </t>
  </si>
  <si>
    <t xml:space="preserve"> 00009873 </t>
  </si>
  <si>
    <t xml:space="preserve"> 00009875 </t>
  </si>
  <si>
    <t xml:space="preserve"> 00009869 </t>
  </si>
  <si>
    <t xml:space="preserve"> 00003522 </t>
  </si>
  <si>
    <t xml:space="preserve"> 00012613 </t>
  </si>
  <si>
    <t xml:space="preserve"> 00001925 </t>
  </si>
  <si>
    <t xml:space="preserve"> 00001959 </t>
  </si>
  <si>
    <t xml:space="preserve"> 00001957 </t>
  </si>
  <si>
    <t xml:space="preserve"> 00001956 </t>
  </si>
  <si>
    <t xml:space="preserve"> 00003863 </t>
  </si>
  <si>
    <t xml:space="preserve"> 00003903 </t>
  </si>
  <si>
    <t xml:space="preserve"> 00003904 </t>
  </si>
  <si>
    <t xml:space="preserve"> 00000096 </t>
  </si>
  <si>
    <t xml:space="preserve"> 00003496 </t>
  </si>
  <si>
    <t xml:space="preserve"> 00001402 </t>
  </si>
  <si>
    <t xml:space="preserve"> 00006140 </t>
  </si>
  <si>
    <t xml:space="preserve"> 00003906 </t>
  </si>
  <si>
    <t xml:space="preserve"> 00000013 </t>
  </si>
  <si>
    <t xml:space="preserve"> 00038390 </t>
  </si>
  <si>
    <t xml:space="preserve"> 00038386 </t>
  </si>
  <si>
    <t xml:space="preserve"> 00043647 </t>
  </si>
  <si>
    <t xml:space="preserve"> 00007584 </t>
  </si>
  <si>
    <t xml:space="preserve"> 00013246 </t>
  </si>
  <si>
    <t xml:space="preserve"> 00037590 </t>
  </si>
  <si>
    <t xml:space="preserve"> 00039207 </t>
  </si>
  <si>
    <t xml:space="preserve"> 00004341 </t>
  </si>
  <si>
    <t xml:space="preserve"> 00039133 </t>
  </si>
  <si>
    <t xml:space="preserve"> 00010905 </t>
  </si>
  <si>
    <t xml:space="preserve"> 00039756 </t>
  </si>
  <si>
    <t xml:space="preserve"> 00000751 </t>
  </si>
  <si>
    <t xml:space="preserve"> 00012899 </t>
  </si>
  <si>
    <t xml:space="preserve"> 00000770 </t>
  </si>
  <si>
    <t xml:space="preserve"> 00010404 </t>
  </si>
  <si>
    <t xml:space="preserve"> 00012426 </t>
  </si>
  <si>
    <t xml:space="preserve"> 00011670 </t>
  </si>
  <si>
    <t xml:space="preserve"> 00001809 </t>
  </si>
  <si>
    <t xml:space="preserve"> 00006297 </t>
  </si>
  <si>
    <t xml:space="preserve"> 00007697 </t>
  </si>
  <si>
    <t xml:space="preserve"> 00000788 </t>
  </si>
  <si>
    <t xml:space="preserve"> 00012427 </t>
  </si>
  <si>
    <t xml:space="preserve"> 00010405 </t>
  </si>
  <si>
    <t xml:space="preserve"> 00006011 </t>
  </si>
  <si>
    <t xml:space="preserve"> 00004208 </t>
  </si>
  <si>
    <t xml:space="preserve"> 00003913 </t>
  </si>
  <si>
    <t xml:space="preserve"> 00006299 </t>
  </si>
  <si>
    <t xml:space="preserve"> 00007701 </t>
  </si>
  <si>
    <t xml:space="preserve"> 00001821 </t>
  </si>
  <si>
    <t xml:space="preserve"> 00010902 </t>
  </si>
  <si>
    <t xml:space="preserve"> 00037527 </t>
  </si>
  <si>
    <t xml:space="preserve"> 00037559 </t>
  </si>
  <si>
    <t xml:space="preserve"> 00037558 </t>
  </si>
  <si>
    <t xml:space="preserve"> 00039463 </t>
  </si>
  <si>
    <t xml:space="preserve"> 00039458 </t>
  </si>
  <si>
    <t xml:space="preserve"> 00039457 </t>
  </si>
  <si>
    <t xml:space="preserve"> 00039448 </t>
  </si>
  <si>
    <t xml:space="preserve"> 00039446 </t>
  </si>
  <si>
    <t xml:space="preserve"> 5 </t>
  </si>
  <si>
    <t xml:space="preserve"> 4 </t>
  </si>
  <si>
    <t xml:space="preserve"> 3 </t>
  </si>
  <si>
    <t xml:space="preserve"> 00004813 </t>
  </si>
  <si>
    <t xml:space="preserve"> 2 </t>
  </si>
  <si>
    <t xml:space="preserve"> 1 </t>
  </si>
  <si>
    <t>Peso (%)</t>
  </si>
  <si>
    <t>Desonerado: 
Horista: 80,42%
Mensalista: 44,53%</t>
  </si>
  <si>
    <t xml:space="preserve"> 8.10</t>
  </si>
  <si>
    <t>9.39</t>
  </si>
  <si>
    <t>9.43</t>
  </si>
  <si>
    <t xml:space="preserve"> 13.04</t>
  </si>
  <si>
    <t>ELETROCALHA PERFURADA TIPO "U" 100x50mm CHAPA 22 NBR6323</t>
  </si>
  <si>
    <t xml:space="preserve">Elaboração: Kalu Serviços de Engenharia LTDA ME </t>
  </si>
  <si>
    <t>Responsavel Técnico: Bárbara Wiara Teles dos Reis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</si>
</sst>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164" formatCode="#,##0.0000000"/>
    <numFmt numFmtId="165" formatCode="&quot;R$&quot;\ #,##0.00"/>
    <numFmt numFmtId="166" formatCode="_(&quot;R$&quot;* #,##0.00_);_(&quot;R$&quot;* \(#,##0.00\);_(&quot;R$&quot;* &quot;-&quot;??_);_(@_)"/>
    <numFmt numFmtId="167" formatCode="0.0000"/>
    <numFmt numFmtId="168" formatCode="_(* #,##0.00_);_(* \(#,##0.00\);_(* &quot;-&quot;??_);_(@_)"/>
    <numFmt numFmtId="169" formatCode="#,##0.00\ %"/>
  </numFmts>
  <fonts count="48" x14ac:knownFonts="1">
    <font>
      <sz val="11"/>
      <name val="Arial"/>
      <family val="1"/>
    </font>
    <font>
      <sz val="11"/>
      <color theme="1"/>
      <name val="Calibri"/>
      <family val="2"/>
      <scheme val="minor"/>
    </font>
    <font>
      <sz val="11"/>
      <color theme="1"/>
      <name val="Calibri"/>
      <family val="2"/>
      <scheme val="minor"/>
    </font>
    <font>
      <b/>
      <sz val="11"/>
      <name val="Arial"/>
      <family val="1"/>
    </font>
    <font>
      <b/>
      <sz val="10"/>
      <color rgb="FF000000"/>
      <name val="Arial"/>
      <family val="1"/>
    </font>
    <font>
      <b/>
      <sz val="10"/>
      <color rgb="FF000000"/>
      <name val="Arial"/>
      <family val="1"/>
    </font>
    <font>
      <b/>
      <sz val="10"/>
      <color rgb="FF000000"/>
      <name val="Arial"/>
      <family val="1"/>
    </font>
    <font>
      <b/>
      <sz val="10"/>
      <name val="Arial"/>
      <family val="1"/>
    </font>
    <font>
      <sz val="10"/>
      <color rgb="FF000000"/>
      <name val="Arial"/>
      <family val="1"/>
    </font>
    <font>
      <sz val="10"/>
      <color rgb="FF000000"/>
      <name val="Arial"/>
      <family val="1"/>
    </font>
    <font>
      <sz val="10"/>
      <color rgb="FF000000"/>
      <name val="Arial"/>
      <family val="1"/>
    </font>
    <font>
      <sz val="10"/>
      <color rgb="FF000000"/>
      <name val="Arial"/>
      <family val="1"/>
    </font>
    <font>
      <sz val="10"/>
      <name val="Arial"/>
      <family val="1"/>
    </font>
    <font>
      <sz val="10"/>
      <color rgb="FF000000"/>
      <name val="Arial"/>
      <family val="1"/>
    </font>
    <font>
      <sz val="10"/>
      <color rgb="FF000000"/>
      <name val="Arial"/>
      <family val="1"/>
    </font>
    <font>
      <sz val="10"/>
      <color rgb="FF000000"/>
      <name val="Arial"/>
      <family val="1"/>
    </font>
    <font>
      <b/>
      <sz val="10"/>
      <name val="Arial"/>
      <family val="1"/>
    </font>
    <font>
      <sz val="10"/>
      <name val="Arial"/>
      <family val="1"/>
    </font>
    <font>
      <sz val="11"/>
      <name val="Arial"/>
      <family val="1"/>
    </font>
    <font>
      <b/>
      <sz val="11"/>
      <color theme="1"/>
      <name val="Calibri"/>
      <family val="2"/>
      <scheme val="minor"/>
    </font>
    <font>
      <sz val="11"/>
      <color theme="1"/>
      <name val="Arial"/>
      <family val="2"/>
    </font>
    <font>
      <sz val="14"/>
      <color theme="1"/>
      <name val="Arial"/>
      <family val="2"/>
    </font>
    <font>
      <sz val="22"/>
      <color theme="1"/>
      <name val="Arial"/>
      <family val="2"/>
    </font>
    <font>
      <sz val="10"/>
      <color rgb="FF000000"/>
      <name val="Arial"/>
      <family val="2"/>
    </font>
    <font>
      <sz val="11"/>
      <name val="Arial"/>
      <family val="2"/>
    </font>
    <font>
      <b/>
      <sz val="12"/>
      <name val="Arial"/>
      <family val="1"/>
    </font>
    <font>
      <sz val="12"/>
      <name val="Arial"/>
      <family val="1"/>
    </font>
    <font>
      <b/>
      <sz val="14"/>
      <color theme="1"/>
      <name val="Arial"/>
      <family val="2"/>
    </font>
    <font>
      <b/>
      <sz val="11"/>
      <color theme="1"/>
      <name val="Arial"/>
      <family val="2"/>
    </font>
    <font>
      <b/>
      <sz val="10"/>
      <color rgb="FF000000"/>
      <name val="Arial"/>
      <family val="2"/>
    </font>
    <font>
      <b/>
      <sz val="16"/>
      <color theme="1"/>
      <name val="Times New Roman"/>
      <family val="1"/>
    </font>
    <font>
      <sz val="11"/>
      <color theme="1"/>
      <name val="Times New Roman"/>
      <family val="1"/>
    </font>
    <font>
      <b/>
      <sz val="10"/>
      <color theme="1"/>
      <name val="Times New Roman"/>
      <family val="1"/>
    </font>
    <font>
      <b/>
      <sz val="10"/>
      <name val="Times New Roman"/>
      <family val="1"/>
    </font>
    <font>
      <sz val="10"/>
      <color theme="1"/>
      <name val="Times New Roman"/>
      <family val="1"/>
    </font>
    <font>
      <b/>
      <sz val="12"/>
      <color theme="1"/>
      <name val="Times New Roman"/>
      <family val="1"/>
    </font>
    <font>
      <sz val="10"/>
      <color theme="1"/>
      <name val="Calibri"/>
      <family val="2"/>
      <scheme val="minor"/>
    </font>
    <font>
      <sz val="10"/>
      <name val="Arial"/>
      <family val="2"/>
    </font>
    <font>
      <b/>
      <sz val="14"/>
      <name val="Arial"/>
      <family val="2"/>
    </font>
    <font>
      <b/>
      <sz val="12"/>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8"/>
      <name val="Arial"/>
      <family val="1"/>
    </font>
  </fonts>
  <fills count="15">
    <fill>
      <patternFill patternType="none"/>
    </fill>
    <fill>
      <patternFill patternType="gray125"/>
    </fill>
    <fill>
      <patternFill patternType="solid">
        <fgColor rgb="FFD6D6D6"/>
      </patternFill>
    </fill>
    <fill>
      <patternFill patternType="solid">
        <fgColor rgb="FFEFEFEF"/>
      </patternFill>
    </fill>
    <fill>
      <patternFill patternType="solid">
        <fgColor rgb="FFDFF0D8"/>
      </patternFill>
    </fill>
    <fill>
      <patternFill patternType="solid">
        <fgColor rgb="FFFFFFFF"/>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9"/>
        <bgColor indexed="64"/>
      </patternFill>
    </fill>
    <fill>
      <patternFill patternType="solid">
        <fgColor theme="5"/>
        <bgColor indexed="64"/>
      </patternFill>
    </fill>
    <fill>
      <patternFill patternType="solid">
        <fgColor theme="0" tint="-0.249977111117893"/>
        <bgColor indexed="64"/>
      </patternFill>
    </fill>
    <fill>
      <patternFill patternType="solid">
        <fgColor rgb="FFD8ECF6"/>
      </patternFill>
    </fill>
    <fill>
      <patternFill patternType="solid">
        <fgColor rgb="FFF7F3DF"/>
      </patternFill>
    </fill>
  </fills>
  <borders count="55">
    <border>
      <left/>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double">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rgb="FFCCCCCC"/>
      </left>
      <right style="thin">
        <color rgb="FFCCCCCC"/>
      </right>
      <top/>
      <bottom style="thin">
        <color rgb="FFCCCCCC"/>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s>
  <cellStyleXfs count="14">
    <xf numFmtId="0" fontId="0" fillId="0" borderId="0"/>
    <xf numFmtId="44" fontId="18" fillId="0" borderId="0" applyFont="0" applyFill="0" applyBorder="0" applyAlignment="0" applyProtection="0"/>
    <xf numFmtId="9" fontId="18"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37" fillId="0" borderId="0"/>
    <xf numFmtId="0" fontId="37" fillId="0" borderId="0"/>
    <xf numFmtId="0" fontId="37" fillId="0" borderId="0"/>
    <xf numFmtId="0" fontId="1" fillId="0" borderId="0"/>
    <xf numFmtId="0" fontId="43" fillId="0" borderId="0"/>
    <xf numFmtId="0" fontId="37" fillId="0" borderId="0"/>
    <xf numFmtId="9" fontId="37" fillId="0" borderId="0" applyFont="0" applyFill="0" applyBorder="0" applyAlignment="0" applyProtection="0"/>
    <xf numFmtId="168" fontId="37" fillId="0" borderId="0" applyFont="0" applyFill="0" applyBorder="0" applyAlignment="0" applyProtection="0"/>
  </cellStyleXfs>
  <cellXfs count="381">
    <xf numFmtId="0" fontId="0" fillId="0" borderId="0" xfId="0"/>
    <xf numFmtId="0" fontId="2" fillId="0" borderId="0" xfId="3"/>
    <xf numFmtId="0" fontId="3" fillId="0" borderId="0" xfId="0" applyFont="1" applyAlignment="1">
      <alignment horizontal="left" vertical="top" wrapText="1"/>
    </xf>
    <xf numFmtId="0" fontId="16" fillId="0" borderId="0" xfId="0" applyFont="1" applyAlignment="1">
      <alignment horizontal="left" vertical="top" wrapText="1"/>
    </xf>
    <xf numFmtId="0" fontId="4" fillId="0" borderId="4" xfId="0" applyFont="1" applyBorder="1" applyAlignment="1">
      <alignment horizontal="left" vertical="top" wrapText="1"/>
    </xf>
    <xf numFmtId="0" fontId="8" fillId="0" borderId="7" xfId="0" applyFont="1" applyBorder="1" applyAlignment="1">
      <alignment horizontal="left" vertical="top" wrapText="1"/>
    </xf>
    <xf numFmtId="0" fontId="10" fillId="0" borderId="9" xfId="0" applyFont="1" applyBorder="1" applyAlignment="1">
      <alignment horizontal="right" vertical="top" wrapText="1"/>
    </xf>
    <xf numFmtId="0" fontId="9" fillId="0" borderId="8" xfId="0" applyFont="1" applyBorder="1" applyAlignment="1">
      <alignment horizontal="center" vertical="top" wrapText="1"/>
    </xf>
    <xf numFmtId="0" fontId="13" fillId="0" borderId="12" xfId="0" applyFont="1" applyBorder="1" applyAlignment="1">
      <alignment horizontal="left" vertical="top" wrapText="1"/>
    </xf>
    <xf numFmtId="0" fontId="15" fillId="0" borderId="14" xfId="0" applyFont="1" applyBorder="1" applyAlignment="1">
      <alignment horizontal="right" vertical="top" wrapText="1"/>
    </xf>
    <xf numFmtId="0" fontId="14" fillId="0" borderId="13" xfId="0" applyFont="1" applyBorder="1" applyAlignment="1">
      <alignment horizontal="center" vertical="top" wrapText="1"/>
    </xf>
    <xf numFmtId="0" fontId="17" fillId="0" borderId="0" xfId="0" applyFont="1" applyAlignment="1">
      <alignment horizontal="center" vertical="top" wrapText="1"/>
    </xf>
    <xf numFmtId="0" fontId="4" fillId="7" borderId="4" xfId="0" applyFont="1" applyFill="1" applyBorder="1" applyAlignment="1">
      <alignment horizontal="left" vertical="top" wrapText="1"/>
    </xf>
    <xf numFmtId="0" fontId="23" fillId="0" borderId="4" xfId="0" applyFont="1" applyBorder="1" applyAlignment="1">
      <alignment horizontal="left" vertical="top" wrapText="1"/>
    </xf>
    <xf numFmtId="3" fontId="23" fillId="0" borderId="4" xfId="0" applyNumberFormat="1" applyFont="1" applyBorder="1" applyAlignment="1">
      <alignment horizontal="left" vertical="top" wrapText="1"/>
    </xf>
    <xf numFmtId="0" fontId="24" fillId="0" borderId="0" xfId="0" applyFont="1"/>
    <xf numFmtId="0" fontId="23" fillId="0" borderId="7" xfId="0" applyFont="1" applyBorder="1" applyAlignment="1">
      <alignment horizontal="left" vertical="top" wrapText="1"/>
    </xf>
    <xf numFmtId="0" fontId="23" fillId="0" borderId="9" xfId="0" applyFont="1" applyBorder="1" applyAlignment="1">
      <alignment horizontal="right" vertical="top" wrapText="1"/>
    </xf>
    <xf numFmtId="0" fontId="23" fillId="0" borderId="8" xfId="0" applyFont="1" applyBorder="1" applyAlignment="1">
      <alignment horizontal="center" vertical="top" wrapText="1"/>
    </xf>
    <xf numFmtId="0" fontId="23" fillId="0" borderId="12" xfId="0" applyFont="1" applyBorder="1" applyAlignment="1">
      <alignment horizontal="left" vertical="top" wrapText="1"/>
    </xf>
    <xf numFmtId="0" fontId="23" fillId="0" borderId="14" xfId="0" applyFont="1" applyBorder="1" applyAlignment="1">
      <alignment horizontal="right" vertical="top" wrapText="1"/>
    </xf>
    <xf numFmtId="0" fontId="23" fillId="0" borderId="13" xfId="0" applyFont="1" applyBorder="1" applyAlignment="1">
      <alignment horizontal="center" vertical="top" wrapText="1"/>
    </xf>
    <xf numFmtId="3" fontId="8" fillId="0" borderId="7" xfId="0" applyNumberFormat="1" applyFont="1" applyBorder="1" applyAlignment="1">
      <alignment horizontal="left" vertical="top" wrapText="1"/>
    </xf>
    <xf numFmtId="3" fontId="13" fillId="0" borderId="12" xfId="0" applyNumberFormat="1" applyFont="1" applyBorder="1" applyAlignment="1">
      <alignment horizontal="left" vertical="top" wrapText="1"/>
    </xf>
    <xf numFmtId="0" fontId="4" fillId="7" borderId="4" xfId="0" applyFont="1" applyFill="1" applyBorder="1" applyAlignment="1">
      <alignment horizontal="center" vertical="top" wrapText="1"/>
    </xf>
    <xf numFmtId="0" fontId="23" fillId="0" borderId="4" xfId="0" applyFont="1" applyBorder="1" applyAlignment="1">
      <alignment horizontal="center" vertical="top" wrapText="1"/>
    </xf>
    <xf numFmtId="0" fontId="0" fillId="0" borderId="0" xfId="0" applyAlignment="1">
      <alignment horizontal="center"/>
    </xf>
    <xf numFmtId="4" fontId="5" fillId="7" borderId="5" xfId="0" applyNumberFormat="1" applyFont="1" applyFill="1" applyBorder="1" applyAlignment="1">
      <alignment horizontal="center" vertical="top" wrapText="1"/>
    </xf>
    <xf numFmtId="4" fontId="10" fillId="0" borderId="9" xfId="0" applyNumberFormat="1" applyFont="1" applyBorder="1" applyAlignment="1">
      <alignment horizontal="center" vertical="top" wrapText="1"/>
    </xf>
    <xf numFmtId="4" fontId="15" fillId="0" borderId="14" xfId="0" applyNumberFormat="1" applyFont="1" applyBorder="1" applyAlignment="1">
      <alignment horizontal="center" vertical="top" wrapText="1"/>
    </xf>
    <xf numFmtId="4" fontId="23" fillId="0" borderId="5" xfId="0" applyNumberFormat="1" applyFont="1" applyBorder="1" applyAlignment="1">
      <alignment horizontal="center" vertical="top" wrapText="1"/>
    </xf>
    <xf numFmtId="4" fontId="23" fillId="0" borderId="9" xfId="0" applyNumberFormat="1" applyFont="1" applyBorder="1" applyAlignment="1">
      <alignment horizontal="center" vertical="top" wrapText="1"/>
    </xf>
    <xf numFmtId="4" fontId="23" fillId="0" borderId="14" xfId="0" applyNumberFormat="1" applyFont="1" applyBorder="1" applyAlignment="1">
      <alignment horizontal="center" vertical="top" wrapText="1"/>
    </xf>
    <xf numFmtId="4" fontId="17" fillId="0" borderId="0" xfId="0" applyNumberFormat="1" applyFont="1" applyAlignment="1">
      <alignment horizontal="center" vertical="top" wrapText="1"/>
    </xf>
    <xf numFmtId="4" fontId="0" fillId="0" borderId="0" xfId="0" applyNumberFormat="1" applyAlignment="1">
      <alignment horizontal="center"/>
    </xf>
    <xf numFmtId="44" fontId="4" fillId="7" borderId="4" xfId="1" applyFont="1" applyFill="1" applyBorder="1" applyAlignment="1">
      <alignment horizontal="center" vertical="top" wrapText="1"/>
    </xf>
    <xf numFmtId="44" fontId="6" fillId="7" borderId="6" xfId="1" applyFont="1" applyFill="1" applyBorder="1" applyAlignment="1">
      <alignment horizontal="center" vertical="top" wrapText="1"/>
    </xf>
    <xf numFmtId="44" fontId="11" fillId="0" borderId="10" xfId="1" applyFont="1" applyFill="1" applyBorder="1" applyAlignment="1">
      <alignment horizontal="center" vertical="top" wrapText="1"/>
    </xf>
    <xf numFmtId="44" fontId="23" fillId="0" borderId="10" xfId="1" applyFont="1" applyFill="1" applyBorder="1" applyAlignment="1">
      <alignment horizontal="center" vertical="top" wrapText="1"/>
    </xf>
    <xf numFmtId="44" fontId="17" fillId="0" borderId="0" xfId="1" applyFont="1" applyFill="1" applyAlignment="1">
      <alignment horizontal="center" vertical="top" wrapText="1"/>
    </xf>
    <xf numFmtId="44" fontId="0" fillId="0" borderId="0" xfId="1" applyFont="1" applyFill="1" applyAlignment="1">
      <alignment horizontal="center"/>
    </xf>
    <xf numFmtId="0" fontId="7" fillId="0" borderId="0" xfId="0" applyFont="1" applyAlignment="1">
      <alignment horizontal="center" vertical="top" wrapText="1"/>
    </xf>
    <xf numFmtId="0" fontId="3" fillId="0" borderId="0" xfId="0" applyFont="1" applyAlignment="1">
      <alignment horizontal="center" vertical="top" wrapText="1"/>
    </xf>
    <xf numFmtId="0" fontId="25" fillId="7" borderId="0" xfId="0" applyFont="1" applyFill="1" applyAlignment="1">
      <alignment horizontal="centerContinuous" vertical="center" wrapText="1"/>
    </xf>
    <xf numFmtId="4" fontId="25" fillId="7" borderId="0" xfId="0" applyNumberFormat="1" applyFont="1" applyFill="1" applyAlignment="1">
      <alignment horizontal="centerContinuous" vertical="center" wrapText="1"/>
    </xf>
    <xf numFmtId="44" fontId="25" fillId="7" borderId="0" xfId="1" applyFont="1" applyFill="1" applyAlignment="1">
      <alignment horizontal="centerContinuous" vertical="center" wrapText="1"/>
    </xf>
    <xf numFmtId="44" fontId="25" fillId="7" borderId="0" xfId="1" applyFont="1" applyFill="1" applyAlignment="1">
      <alignment horizontal="center" vertical="center" wrapText="1"/>
    </xf>
    <xf numFmtId="0" fontId="26" fillId="0" borderId="0" xfId="0" applyFont="1" applyAlignment="1">
      <alignment vertical="center"/>
    </xf>
    <xf numFmtId="0" fontId="7" fillId="5" borderId="0" xfId="0" applyFont="1" applyFill="1" applyAlignment="1">
      <alignment horizontal="center" vertical="top" wrapText="1"/>
    </xf>
    <xf numFmtId="0" fontId="12" fillId="5" borderId="0" xfId="0" applyFont="1" applyFill="1" applyAlignment="1">
      <alignment horizontal="left" vertical="top" wrapText="1"/>
    </xf>
    <xf numFmtId="0" fontId="8" fillId="4" borderId="11" xfId="0" applyFont="1" applyFill="1" applyBorder="1" applyAlignment="1">
      <alignment horizontal="left" vertical="top" wrapText="1"/>
    </xf>
    <xf numFmtId="4" fontId="12" fillId="5" borderId="0" xfId="0" applyNumberFormat="1" applyFont="1" applyFill="1" applyAlignment="1">
      <alignment horizontal="right" vertical="top" wrapText="1"/>
    </xf>
    <xf numFmtId="4" fontId="12" fillId="3" borderId="16" xfId="0" applyNumberFormat="1" applyFont="1" applyFill="1" applyBorder="1" applyAlignment="1">
      <alignment horizontal="right" vertical="top" wrapText="1"/>
    </xf>
    <xf numFmtId="164" fontId="12" fillId="3" borderId="16" xfId="0" applyNumberFormat="1" applyFont="1" applyFill="1" applyBorder="1" applyAlignment="1">
      <alignment horizontal="right" vertical="top" wrapText="1"/>
    </xf>
    <xf numFmtId="0" fontId="12" fillId="3" borderId="16" xfId="0" applyFont="1" applyFill="1" applyBorder="1" applyAlignment="1">
      <alignment horizontal="center" vertical="top" wrapText="1"/>
    </xf>
    <xf numFmtId="0" fontId="12" fillId="3" borderId="16" xfId="0" applyFont="1" applyFill="1" applyBorder="1" applyAlignment="1">
      <alignment horizontal="right" vertical="top" wrapText="1"/>
    </xf>
    <xf numFmtId="4" fontId="12" fillId="2" borderId="16" xfId="0" applyNumberFormat="1" applyFont="1" applyFill="1" applyBorder="1" applyAlignment="1">
      <alignment horizontal="right" vertical="top" wrapText="1"/>
    </xf>
    <xf numFmtId="164" fontId="12" fillId="2" borderId="16" xfId="0" applyNumberFormat="1" applyFont="1" applyFill="1" applyBorder="1" applyAlignment="1">
      <alignment horizontal="right" vertical="top" wrapText="1"/>
    </xf>
    <xf numFmtId="0" fontId="12" fillId="2" borderId="16" xfId="0" applyFont="1" applyFill="1" applyBorder="1" applyAlignment="1">
      <alignment horizontal="center" vertical="top" wrapText="1"/>
    </xf>
    <xf numFmtId="0" fontId="12" fillId="2" borderId="16" xfId="0" applyFont="1" applyFill="1" applyBorder="1" applyAlignment="1">
      <alignment horizontal="right" vertical="top" wrapText="1"/>
    </xf>
    <xf numFmtId="4" fontId="8" fillId="4" borderId="16" xfId="0" applyNumberFormat="1" applyFont="1" applyFill="1" applyBorder="1" applyAlignment="1">
      <alignment horizontal="right" vertical="top" wrapText="1"/>
    </xf>
    <xf numFmtId="164" fontId="8" fillId="4" borderId="16" xfId="0" applyNumberFormat="1" applyFont="1" applyFill="1" applyBorder="1" applyAlignment="1">
      <alignment horizontal="right" vertical="top" wrapText="1"/>
    </xf>
    <xf numFmtId="0" fontId="8" fillId="4" borderId="16" xfId="0" applyFont="1" applyFill="1" applyBorder="1" applyAlignment="1">
      <alignment horizontal="center" vertical="top" wrapText="1"/>
    </xf>
    <xf numFmtId="0" fontId="8" fillId="4" borderId="16" xfId="0" applyFont="1" applyFill="1" applyBorder="1" applyAlignment="1">
      <alignment horizontal="right" vertical="top" wrapText="1"/>
    </xf>
    <xf numFmtId="0" fontId="3" fillId="5" borderId="16" xfId="0" applyFont="1" applyFill="1" applyBorder="1" applyAlignment="1">
      <alignment horizontal="right" vertical="top" wrapText="1"/>
    </xf>
    <xf numFmtId="0" fontId="3" fillId="5" borderId="16" xfId="0" applyFont="1" applyFill="1" applyBorder="1" applyAlignment="1">
      <alignment horizontal="center" vertical="top" wrapText="1"/>
    </xf>
    <xf numFmtId="0" fontId="12" fillId="0" borderId="17" xfId="3" applyFont="1" applyBorder="1" applyAlignment="1">
      <alignment horizontal="center" vertical="center" wrapText="1"/>
    </xf>
    <xf numFmtId="0" fontId="20" fillId="0" borderId="17" xfId="3" applyFont="1" applyBorder="1" applyAlignment="1">
      <alignment horizontal="center" vertical="center"/>
    </xf>
    <xf numFmtId="44" fontId="20" fillId="0" borderId="17" xfId="3" applyNumberFormat="1" applyFont="1" applyBorder="1" applyAlignment="1">
      <alignment horizontal="center" vertical="center"/>
    </xf>
    <xf numFmtId="0" fontId="20" fillId="0" borderId="17" xfId="3" applyFont="1" applyBorder="1" applyAlignment="1">
      <alignment horizontal="center" vertical="center" wrapText="1"/>
    </xf>
    <xf numFmtId="3" fontId="12" fillId="0" borderId="17" xfId="3" applyNumberFormat="1" applyFont="1" applyBorder="1" applyAlignment="1">
      <alignment horizontal="center" vertical="center" wrapText="1"/>
    </xf>
    <xf numFmtId="0" fontId="21" fillId="7" borderId="17" xfId="3" applyFont="1" applyFill="1" applyBorder="1" applyAlignment="1">
      <alignment horizontal="center" vertical="center"/>
    </xf>
    <xf numFmtId="0" fontId="27" fillId="7" borderId="17" xfId="3" applyFont="1" applyFill="1" applyBorder="1" applyAlignment="1">
      <alignment horizontal="center" vertical="center"/>
    </xf>
    <xf numFmtId="44" fontId="28" fillId="0" borderId="17" xfId="3" applyNumberFormat="1" applyFont="1" applyBorder="1" applyAlignment="1">
      <alignment horizontal="center" vertical="center"/>
    </xf>
    <xf numFmtId="0" fontId="19" fillId="0" borderId="0" xfId="3" applyFont="1"/>
    <xf numFmtId="0" fontId="25" fillId="0" borderId="2" xfId="0" applyFont="1" applyBorder="1" applyAlignment="1">
      <alignment horizontal="center" vertical="top" wrapText="1"/>
    </xf>
    <xf numFmtId="4" fontId="25" fillId="0" borderId="3" xfId="0" applyNumberFormat="1" applyFont="1" applyBorder="1" applyAlignment="1">
      <alignment horizontal="center" vertical="top" wrapText="1"/>
    </xf>
    <xf numFmtId="44" fontId="25" fillId="0" borderId="3" xfId="1" applyFont="1" applyFill="1" applyBorder="1" applyAlignment="1">
      <alignment horizontal="center" vertical="top" wrapText="1"/>
    </xf>
    <xf numFmtId="0" fontId="25" fillId="0" borderId="1" xfId="0" applyFont="1" applyBorder="1" applyAlignment="1">
      <alignment horizontal="center" vertical="top" wrapText="1"/>
    </xf>
    <xf numFmtId="0" fontId="7" fillId="0" borderId="0" xfId="0" applyFont="1" applyAlignment="1">
      <alignment horizontal="left" vertical="top" wrapText="1"/>
    </xf>
    <xf numFmtId="44" fontId="29" fillId="7" borderId="10" xfId="1" applyFont="1" applyFill="1" applyBorder="1" applyAlignment="1">
      <alignment horizontal="center" vertical="top" wrapText="1"/>
    </xf>
    <xf numFmtId="0" fontId="4" fillId="0" borderId="4" xfId="0" applyFont="1" applyBorder="1" applyAlignment="1">
      <alignment horizontal="center" vertical="top" wrapText="1"/>
    </xf>
    <xf numFmtId="4" fontId="5" fillId="0" borderId="5" xfId="0" applyNumberFormat="1" applyFont="1" applyBorder="1" applyAlignment="1">
      <alignment horizontal="center" vertical="top" wrapText="1"/>
    </xf>
    <xf numFmtId="44" fontId="4" fillId="0" borderId="4" xfId="1" applyFont="1" applyFill="1" applyBorder="1" applyAlignment="1">
      <alignment horizontal="center" vertical="top" wrapText="1"/>
    </xf>
    <xf numFmtId="10" fontId="4" fillId="0" borderId="4" xfId="2" applyNumberFormat="1" applyFont="1" applyFill="1" applyBorder="1" applyAlignment="1">
      <alignment horizontal="center" vertical="top" wrapText="1"/>
    </xf>
    <xf numFmtId="44" fontId="6" fillId="0" borderId="6" xfId="1" applyFont="1" applyFill="1" applyBorder="1" applyAlignment="1">
      <alignment horizontal="center" vertical="top" wrapText="1"/>
    </xf>
    <xf numFmtId="0" fontId="4" fillId="0" borderId="7" xfId="0" applyFont="1" applyBorder="1" applyAlignment="1">
      <alignment horizontal="left" vertical="top" wrapText="1"/>
    </xf>
    <xf numFmtId="0" fontId="4" fillId="0" borderId="8" xfId="0" applyFont="1" applyBorder="1" applyAlignment="1">
      <alignment horizontal="center" vertical="top" wrapText="1"/>
    </xf>
    <xf numFmtId="4" fontId="5" fillId="0" borderId="9" xfId="0" applyNumberFormat="1" applyFont="1" applyBorder="1" applyAlignment="1">
      <alignment horizontal="center" vertical="top" wrapText="1"/>
    </xf>
    <xf numFmtId="44" fontId="4" fillId="0" borderId="10" xfId="1" applyFont="1" applyFill="1" applyBorder="1" applyAlignment="1">
      <alignment horizontal="center" vertical="top" wrapText="1"/>
    </xf>
    <xf numFmtId="10" fontId="4" fillId="0" borderId="10" xfId="2" applyNumberFormat="1" applyFont="1" applyFill="1" applyBorder="1" applyAlignment="1">
      <alignment horizontal="center" vertical="top" wrapText="1"/>
    </xf>
    <xf numFmtId="44" fontId="6" fillId="0" borderId="10" xfId="1" applyFont="1" applyFill="1" applyBorder="1" applyAlignment="1">
      <alignment horizontal="center" vertical="top" wrapText="1"/>
    </xf>
    <xf numFmtId="0" fontId="4" fillId="0" borderId="12" xfId="0" applyFont="1" applyBorder="1" applyAlignment="1">
      <alignment horizontal="left" vertical="top" wrapText="1"/>
    </xf>
    <xf numFmtId="0" fontId="4" fillId="0" borderId="13" xfId="0" applyFont="1" applyBorder="1" applyAlignment="1">
      <alignment horizontal="center" vertical="top" wrapText="1"/>
    </xf>
    <xf numFmtId="4" fontId="5" fillId="0" borderId="14" xfId="0" applyNumberFormat="1" applyFont="1" applyBorder="1" applyAlignment="1">
      <alignment horizontal="center" vertical="top" wrapText="1"/>
    </xf>
    <xf numFmtId="44" fontId="4" fillId="0" borderId="15" xfId="1" applyFont="1" applyFill="1" applyBorder="1" applyAlignment="1">
      <alignment horizontal="center" vertical="top" wrapText="1"/>
    </xf>
    <xf numFmtId="0" fontId="4" fillId="0" borderId="7" xfId="0" applyFont="1" applyBorder="1" applyAlignment="1">
      <alignment horizontal="center" vertical="top" wrapText="1"/>
    </xf>
    <xf numFmtId="0" fontId="4" fillId="0" borderId="12" xfId="0" applyFont="1" applyBorder="1" applyAlignment="1">
      <alignment horizontal="center" vertical="top" wrapText="1"/>
    </xf>
    <xf numFmtId="44" fontId="29" fillId="0" borderId="10" xfId="1" applyFont="1" applyFill="1" applyBorder="1" applyAlignment="1">
      <alignment horizontal="center" vertical="top" wrapText="1"/>
    </xf>
    <xf numFmtId="0" fontId="30" fillId="6" borderId="19" xfId="4" applyFont="1" applyFill="1" applyBorder="1" applyAlignment="1">
      <alignment vertical="center" wrapText="1"/>
    </xf>
    <xf numFmtId="0" fontId="30" fillId="6" borderId="19" xfId="4" applyFont="1" applyFill="1" applyBorder="1" applyAlignment="1">
      <alignment vertical="center"/>
    </xf>
    <xf numFmtId="0" fontId="30" fillId="6" borderId="20" xfId="4" applyFont="1" applyFill="1" applyBorder="1" applyAlignment="1">
      <alignment vertical="center" wrapText="1"/>
    </xf>
    <xf numFmtId="0" fontId="31" fillId="0" borderId="0" xfId="4" applyFont="1"/>
    <xf numFmtId="165" fontId="31" fillId="0" borderId="0" xfId="4" applyNumberFormat="1" applyFont="1"/>
    <xf numFmtId="0" fontId="30" fillId="6" borderId="22" xfId="4" applyFont="1" applyFill="1" applyBorder="1" applyAlignment="1">
      <alignment vertical="center" wrapText="1"/>
    </xf>
    <xf numFmtId="0" fontId="30" fillId="6" borderId="23" xfId="4" applyFont="1" applyFill="1" applyBorder="1" applyAlignment="1">
      <alignment vertical="center" wrapText="1"/>
    </xf>
    <xf numFmtId="49" fontId="32" fillId="6" borderId="18" xfId="4" applyNumberFormat="1" applyFont="1" applyFill="1" applyBorder="1" applyAlignment="1">
      <alignment horizontal="right"/>
    </xf>
    <xf numFmtId="0" fontId="32" fillId="6" borderId="19" xfId="4" applyFont="1" applyFill="1" applyBorder="1"/>
    <xf numFmtId="0" fontId="32" fillId="6" borderId="19" xfId="4" applyFont="1" applyFill="1" applyBorder="1" applyAlignment="1">
      <alignment horizontal="left"/>
    </xf>
    <xf numFmtId="0" fontId="32" fillId="6" borderId="19" xfId="4" applyFont="1" applyFill="1" applyBorder="1" applyAlignment="1">
      <alignment horizontal="right"/>
    </xf>
    <xf numFmtId="49" fontId="32" fillId="6" borderId="19" xfId="4" applyNumberFormat="1" applyFont="1" applyFill="1" applyBorder="1" applyAlignment="1">
      <alignment horizontal="right"/>
    </xf>
    <xf numFmtId="0" fontId="32" fillId="6" borderId="20" xfId="4" applyFont="1" applyFill="1" applyBorder="1"/>
    <xf numFmtId="49" fontId="32" fillId="6" borderId="24" xfId="4" applyNumberFormat="1" applyFont="1" applyFill="1" applyBorder="1" applyAlignment="1">
      <alignment horizontal="left"/>
    </xf>
    <xf numFmtId="0" fontId="32" fillId="6" borderId="0" xfId="4" applyFont="1" applyFill="1"/>
    <xf numFmtId="0" fontId="32" fillId="6" borderId="0" xfId="4" applyFont="1" applyFill="1" applyAlignment="1">
      <alignment horizontal="right"/>
    </xf>
    <xf numFmtId="49" fontId="32" fillId="6" borderId="0" xfId="4" applyNumberFormat="1" applyFont="1" applyFill="1" applyAlignment="1">
      <alignment horizontal="right"/>
    </xf>
    <xf numFmtId="0" fontId="32" fillId="6" borderId="25" xfId="4" applyFont="1" applyFill="1" applyBorder="1"/>
    <xf numFmtId="0" fontId="32" fillId="6" borderId="22" xfId="4" applyFont="1" applyFill="1" applyBorder="1"/>
    <xf numFmtId="0" fontId="32" fillId="6" borderId="22" xfId="4" applyFont="1" applyFill="1" applyBorder="1" applyAlignment="1">
      <alignment horizontal="right"/>
    </xf>
    <xf numFmtId="49" fontId="32" fillId="6" borderId="22" xfId="4" applyNumberFormat="1" applyFont="1" applyFill="1" applyBorder="1" applyAlignment="1">
      <alignment horizontal="right"/>
    </xf>
    <xf numFmtId="0" fontId="32" fillId="6" borderId="23" xfId="4" applyFont="1" applyFill="1" applyBorder="1"/>
    <xf numFmtId="0" fontId="33" fillId="0" borderId="17" xfId="4" applyFont="1" applyBorder="1" applyAlignment="1">
      <alignment horizontal="center" vertical="center"/>
    </xf>
    <xf numFmtId="0" fontId="33" fillId="0" borderId="17" xfId="4" applyFont="1" applyBorder="1" applyAlignment="1">
      <alignment horizontal="center"/>
    </xf>
    <xf numFmtId="0" fontId="33" fillId="8" borderId="29" xfId="4" applyFont="1" applyFill="1" applyBorder="1" applyAlignment="1">
      <alignment horizontal="center" vertical="center"/>
    </xf>
    <xf numFmtId="0" fontId="33" fillId="8" borderId="30" xfId="4" applyFont="1" applyFill="1" applyBorder="1" applyAlignment="1">
      <alignment horizontal="center" vertical="center"/>
    </xf>
    <xf numFmtId="0" fontId="33" fillId="8" borderId="30" xfId="4" applyFont="1" applyFill="1" applyBorder="1" applyAlignment="1">
      <alignment horizontal="center"/>
    </xf>
    <xf numFmtId="0" fontId="33" fillId="8" borderId="31" xfId="4" applyFont="1" applyFill="1" applyBorder="1" applyAlignment="1">
      <alignment horizontal="center"/>
    </xf>
    <xf numFmtId="166" fontId="34" fillId="0" borderId="33" xfId="4" applyNumberFormat="1" applyFont="1" applyBorder="1"/>
    <xf numFmtId="10" fontId="31" fillId="0" borderId="0" xfId="4" applyNumberFormat="1" applyFont="1"/>
    <xf numFmtId="166" fontId="31" fillId="0" borderId="0" xfId="4" applyNumberFormat="1" applyFont="1"/>
    <xf numFmtId="10" fontId="34" fillId="0" borderId="33" xfId="4" applyNumberFormat="1" applyFont="1" applyBorder="1"/>
    <xf numFmtId="0" fontId="34" fillId="8" borderId="32" xfId="4" applyFont="1" applyFill="1" applyBorder="1" applyAlignment="1">
      <alignment vertical="center"/>
    </xf>
    <xf numFmtId="166" fontId="34" fillId="8" borderId="33" xfId="4" applyNumberFormat="1" applyFont="1" applyFill="1" applyBorder="1" applyAlignment="1">
      <alignment vertical="center"/>
    </xf>
    <xf numFmtId="10" fontId="34" fillId="8" borderId="33" xfId="4" applyNumberFormat="1" applyFont="1" applyFill="1" applyBorder="1" applyAlignment="1">
      <alignment vertical="center"/>
    </xf>
    <xf numFmtId="10" fontId="34" fillId="8" borderId="33" xfId="4" applyNumberFormat="1" applyFont="1" applyFill="1" applyBorder="1"/>
    <xf numFmtId="166" fontId="34" fillId="0" borderId="34" xfId="4" applyNumberFormat="1" applyFont="1" applyBorder="1"/>
    <xf numFmtId="44" fontId="31" fillId="0" borderId="0" xfId="4" applyNumberFormat="1" applyFont="1"/>
    <xf numFmtId="0" fontId="34" fillId="8" borderId="35" xfId="4" applyFont="1" applyFill="1" applyBorder="1"/>
    <xf numFmtId="0" fontId="34" fillId="8" borderId="36" xfId="4" applyFont="1" applyFill="1" applyBorder="1"/>
    <xf numFmtId="166" fontId="34" fillId="8" borderId="36" xfId="4" applyNumberFormat="1" applyFont="1" applyFill="1" applyBorder="1"/>
    <xf numFmtId="10" fontId="34" fillId="8" borderId="36" xfId="4" applyNumberFormat="1" applyFont="1" applyFill="1" applyBorder="1"/>
    <xf numFmtId="10" fontId="34" fillId="8" borderId="37" xfId="4" applyNumberFormat="1" applyFont="1" applyFill="1" applyBorder="1"/>
    <xf numFmtId="0" fontId="34" fillId="0" borderId="21" xfId="4" applyFont="1" applyBorder="1"/>
    <xf numFmtId="0" fontId="34" fillId="0" borderId="22" xfId="4" applyFont="1" applyBorder="1"/>
    <xf numFmtId="166" fontId="34" fillId="0" borderId="22" xfId="4" applyNumberFormat="1" applyFont="1" applyBorder="1"/>
    <xf numFmtId="10" fontId="34" fillId="0" borderId="38" xfId="4" applyNumberFormat="1" applyFont="1" applyBorder="1"/>
    <xf numFmtId="10" fontId="34" fillId="0" borderId="39" xfId="4" applyNumberFormat="1" applyFont="1" applyBorder="1"/>
    <xf numFmtId="166" fontId="34" fillId="9" borderId="39" xfId="4" applyNumberFormat="1" applyFont="1" applyFill="1" applyBorder="1"/>
    <xf numFmtId="0" fontId="34" fillId="8" borderId="17" xfId="4" applyFont="1" applyFill="1" applyBorder="1"/>
    <xf numFmtId="166" fontId="34" fillId="8" borderId="17" xfId="4" applyNumberFormat="1" applyFont="1" applyFill="1" applyBorder="1"/>
    <xf numFmtId="10" fontId="34" fillId="8" borderId="40" xfId="4" applyNumberFormat="1" applyFont="1" applyFill="1" applyBorder="1"/>
    <xf numFmtId="10" fontId="34" fillId="0" borderId="17" xfId="4" applyNumberFormat="1" applyFont="1" applyBorder="1"/>
    <xf numFmtId="10" fontId="34" fillId="9" borderId="17" xfId="4" applyNumberFormat="1" applyFont="1" applyFill="1" applyBorder="1"/>
    <xf numFmtId="166" fontId="32" fillId="0" borderId="17" xfId="4" applyNumberFormat="1" applyFont="1" applyBorder="1"/>
    <xf numFmtId="10" fontId="32" fillId="0" borderId="26" xfId="4" applyNumberFormat="1" applyFont="1" applyBorder="1"/>
    <xf numFmtId="10" fontId="32" fillId="0" borderId="41" xfId="4" applyNumberFormat="1" applyFont="1" applyBorder="1"/>
    <xf numFmtId="10" fontId="32" fillId="0" borderId="27" xfId="4" applyNumberFormat="1" applyFont="1" applyBorder="1"/>
    <xf numFmtId="166" fontId="34" fillId="9" borderId="17" xfId="4" applyNumberFormat="1" applyFont="1" applyFill="1" applyBorder="1"/>
    <xf numFmtId="10" fontId="32" fillId="0" borderId="28" xfId="4" applyNumberFormat="1" applyFont="1" applyBorder="1"/>
    <xf numFmtId="166" fontId="35" fillId="0" borderId="17" xfId="4" applyNumberFormat="1" applyFont="1" applyBorder="1"/>
    <xf numFmtId="9" fontId="35" fillId="0" borderId="17" xfId="2" applyFont="1" applyFill="1" applyBorder="1"/>
    <xf numFmtId="10" fontId="34" fillId="8" borderId="26" xfId="4" applyNumberFormat="1" applyFont="1" applyFill="1" applyBorder="1" applyAlignment="1">
      <alignment horizontal="center"/>
    </xf>
    <xf numFmtId="10" fontId="34" fillId="8" borderId="17" xfId="4" applyNumberFormat="1" applyFont="1" applyFill="1" applyBorder="1" applyAlignment="1">
      <alignment horizontal="center"/>
    </xf>
    <xf numFmtId="10" fontId="31" fillId="0" borderId="0" xfId="5" applyNumberFormat="1" applyFont="1"/>
    <xf numFmtId="165" fontId="34" fillId="0" borderId="26" xfId="4" applyNumberFormat="1" applyFont="1" applyBorder="1" applyAlignment="1">
      <alignment horizontal="center"/>
    </xf>
    <xf numFmtId="10" fontId="34" fillId="8" borderId="17" xfId="4" applyNumberFormat="1" applyFont="1" applyFill="1" applyBorder="1"/>
    <xf numFmtId="4" fontId="34" fillId="0" borderId="0" xfId="4" applyNumberFormat="1" applyFont="1"/>
    <xf numFmtId="165" fontId="32" fillId="0" borderId="26" xfId="4" applyNumberFormat="1" applyFont="1" applyBorder="1" applyAlignment="1">
      <alignment horizontal="center"/>
    </xf>
    <xf numFmtId="0" fontId="2" fillId="0" borderId="0" xfId="4"/>
    <xf numFmtId="0" fontId="36" fillId="0" borderId="0" xfId="4" applyFont="1"/>
    <xf numFmtId="0" fontId="34" fillId="8" borderId="33" xfId="4" applyFont="1" applyFill="1" applyBorder="1" applyAlignment="1">
      <alignment horizontal="left" vertical="center" wrapText="1"/>
    </xf>
    <xf numFmtId="0" fontId="34" fillId="8" borderId="36" xfId="4" applyFont="1" applyFill="1" applyBorder="1" applyAlignment="1">
      <alignment wrapText="1"/>
    </xf>
    <xf numFmtId="0" fontId="4" fillId="7" borderId="42" xfId="0" applyFont="1" applyFill="1" applyBorder="1" applyAlignment="1">
      <alignment horizontal="left" vertical="top" wrapText="1"/>
    </xf>
    <xf numFmtId="0" fontId="4" fillId="7" borderId="42" xfId="0" applyFont="1" applyFill="1" applyBorder="1" applyAlignment="1">
      <alignment horizontal="center" vertical="top" wrapText="1"/>
    </xf>
    <xf numFmtId="4" fontId="5" fillId="7" borderId="42" xfId="0" applyNumberFormat="1" applyFont="1" applyFill="1" applyBorder="1" applyAlignment="1">
      <alignment horizontal="center" vertical="top" wrapText="1"/>
    </xf>
    <xf numFmtId="44" fontId="4" fillId="7" borderId="42" xfId="1" applyFont="1" applyFill="1" applyBorder="1" applyAlignment="1">
      <alignment horizontal="center" vertical="top" wrapText="1"/>
    </xf>
    <xf numFmtId="44" fontId="6" fillId="7" borderId="42" xfId="1" applyFont="1" applyFill="1" applyBorder="1" applyAlignment="1">
      <alignment horizontal="center" vertical="top" wrapText="1"/>
    </xf>
    <xf numFmtId="0" fontId="25" fillId="0" borderId="17" xfId="0" applyFont="1" applyBorder="1" applyAlignment="1">
      <alignment horizontal="center" vertical="top" wrapText="1"/>
    </xf>
    <xf numFmtId="4" fontId="25" fillId="0" borderId="17" xfId="0" applyNumberFormat="1" applyFont="1" applyBorder="1" applyAlignment="1">
      <alignment horizontal="center" vertical="top" wrapText="1"/>
    </xf>
    <xf numFmtId="44" fontId="25" fillId="0" borderId="17" xfId="1" applyFont="1" applyFill="1" applyBorder="1" applyAlignment="1">
      <alignment horizontal="center"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center" vertical="top" wrapText="1"/>
    </xf>
    <xf numFmtId="0" fontId="8" fillId="0" borderId="12" xfId="0" applyFont="1" applyBorder="1" applyAlignment="1">
      <alignment horizontal="left" vertical="top" wrapText="1"/>
    </xf>
    <xf numFmtId="0" fontId="7" fillId="5" borderId="0" xfId="0" applyFont="1" applyFill="1" applyAlignment="1">
      <alignment horizontal="right" vertical="top" wrapText="1"/>
    </xf>
    <xf numFmtId="0" fontId="7" fillId="5" borderId="0" xfId="0" applyFont="1" applyFill="1" applyAlignment="1">
      <alignment horizontal="left" vertical="top" wrapText="1"/>
    </xf>
    <xf numFmtId="0" fontId="8" fillId="4" borderId="16" xfId="0" applyFont="1" applyFill="1" applyBorder="1" applyAlignment="1">
      <alignment horizontal="left" vertical="top" wrapText="1"/>
    </xf>
    <xf numFmtId="0" fontId="12" fillId="5" borderId="0" xfId="0" applyFont="1" applyFill="1" applyAlignment="1">
      <alignment horizontal="center" vertical="top" wrapText="1"/>
    </xf>
    <xf numFmtId="0" fontId="3" fillId="5" borderId="16" xfId="0" applyFont="1" applyFill="1" applyBorder="1" applyAlignment="1">
      <alignment horizontal="left" vertical="top" wrapText="1"/>
    </xf>
    <xf numFmtId="0" fontId="3" fillId="5" borderId="0" xfId="0" applyFont="1" applyFill="1" applyAlignment="1">
      <alignment horizontal="left" vertical="top" wrapText="1"/>
    </xf>
    <xf numFmtId="0" fontId="12" fillId="2" borderId="16" xfId="0" applyFont="1" applyFill="1" applyBorder="1" applyAlignment="1">
      <alignment horizontal="left" vertical="top" wrapText="1"/>
    </xf>
    <xf numFmtId="0" fontId="12" fillId="3" borderId="16" xfId="0" applyFont="1" applyFill="1" applyBorder="1" applyAlignment="1">
      <alignment horizontal="left" vertical="top" wrapText="1"/>
    </xf>
    <xf numFmtId="0" fontId="12" fillId="5" borderId="0" xfId="0" applyFont="1" applyFill="1" applyAlignment="1">
      <alignment horizontal="right" vertical="top" wrapText="1"/>
    </xf>
    <xf numFmtId="0" fontId="37" fillId="0" borderId="0" xfId="7"/>
    <xf numFmtId="0" fontId="40" fillId="0" borderId="24" xfId="8" applyFont="1" applyBorder="1" applyAlignment="1">
      <alignment vertical="center"/>
    </xf>
    <xf numFmtId="0" fontId="40" fillId="0" borderId="0" xfId="8" applyFont="1" applyAlignment="1">
      <alignment vertical="center"/>
    </xf>
    <xf numFmtId="0" fontId="40" fillId="0" borderId="25" xfId="8" applyFont="1" applyBorder="1" applyAlignment="1">
      <alignment vertical="center"/>
    </xf>
    <xf numFmtId="0" fontId="40" fillId="0" borderId="18" xfId="7" applyFont="1" applyBorder="1"/>
    <xf numFmtId="0" fontId="41" fillId="0" borderId="19" xfId="7" applyFont="1" applyBorder="1"/>
    <xf numFmtId="0" fontId="41" fillId="6" borderId="19" xfId="7" applyFont="1" applyFill="1" applyBorder="1" applyAlignment="1">
      <alignment horizontal="left"/>
    </xf>
    <xf numFmtId="0" fontId="40" fillId="0" borderId="19" xfId="8" applyFont="1" applyBorder="1" applyAlignment="1">
      <alignment horizontal="center" vertical="center"/>
    </xf>
    <xf numFmtId="0" fontId="40" fillId="0" borderId="20" xfId="8" applyFont="1" applyBorder="1" applyAlignment="1">
      <alignment horizontal="center" vertical="center"/>
    </xf>
    <xf numFmtId="0" fontId="40" fillId="0" borderId="24" xfId="7" applyFont="1" applyBorder="1"/>
    <xf numFmtId="0" fontId="41" fillId="0" borderId="0" xfId="7" applyFont="1"/>
    <xf numFmtId="0" fontId="41" fillId="6" borderId="0" xfId="7" applyFont="1" applyFill="1" applyAlignment="1">
      <alignment horizontal="left"/>
    </xf>
    <xf numFmtId="0" fontId="40" fillId="0" borderId="0" xfId="8" applyFont="1" applyAlignment="1">
      <alignment horizontal="center" vertical="center"/>
    </xf>
    <xf numFmtId="0" fontId="40" fillId="0" borderId="25" xfId="8" applyFont="1" applyBorder="1" applyAlignment="1">
      <alignment horizontal="center" vertical="center"/>
    </xf>
    <xf numFmtId="0" fontId="40" fillId="0" borderId="21" xfId="7" applyFont="1" applyBorder="1"/>
    <xf numFmtId="49" fontId="41" fillId="0" borderId="22" xfId="7" applyNumberFormat="1" applyFont="1" applyBorder="1"/>
    <xf numFmtId="17" fontId="41" fillId="6" borderId="22" xfId="7" applyNumberFormat="1" applyFont="1" applyFill="1" applyBorder="1" applyAlignment="1">
      <alignment horizontal="left"/>
    </xf>
    <xf numFmtId="0" fontId="40" fillId="0" borderId="22" xfId="8" applyFont="1" applyBorder="1"/>
    <xf numFmtId="0" fontId="40" fillId="0" borderId="23" xfId="8" applyFont="1" applyBorder="1"/>
    <xf numFmtId="0" fontId="45" fillId="12" borderId="17" xfId="7" applyFont="1" applyFill="1" applyBorder="1" applyAlignment="1">
      <alignment horizontal="center" vertical="center" wrapText="1"/>
    </xf>
    <xf numFmtId="0" fontId="41" fillId="12" borderId="17" xfId="11" applyFont="1" applyFill="1" applyBorder="1" applyAlignment="1">
      <alignment horizontal="center"/>
    </xf>
    <xf numFmtId="0" fontId="41" fillId="0" borderId="17" xfId="11" applyFont="1" applyBorder="1" applyAlignment="1">
      <alignment horizontal="center"/>
    </xf>
    <xf numFmtId="0" fontId="41" fillId="0" borderId="28" xfId="11" applyFont="1" applyBorder="1" applyAlignment="1">
      <alignment horizontal="left"/>
    </xf>
    <xf numFmtId="0" fontId="41" fillId="0" borderId="17" xfId="11" applyFont="1" applyBorder="1" applyAlignment="1">
      <alignment horizontal="left"/>
    </xf>
    <xf numFmtId="4" fontId="41" fillId="0" borderId="17" xfId="11" applyNumberFormat="1" applyFont="1" applyBorder="1" applyAlignment="1">
      <alignment horizontal="center"/>
    </xf>
    <xf numFmtId="10" fontId="45" fillId="0" borderId="17" xfId="12" applyNumberFormat="1" applyFont="1" applyFill="1" applyBorder="1" applyAlignment="1">
      <alignment horizontal="center"/>
    </xf>
    <xf numFmtId="0" fontId="40" fillId="0" borderId="43" xfId="11" applyFont="1" applyBorder="1" applyAlignment="1">
      <alignment horizontal="center"/>
    </xf>
    <xf numFmtId="0" fontId="40" fillId="0" borderId="45" xfId="11" applyFont="1" applyBorder="1" applyAlignment="1">
      <alignment horizontal="left"/>
    </xf>
    <xf numFmtId="167" fontId="40" fillId="0" borderId="43" xfId="11" applyNumberFormat="1" applyFont="1" applyBorder="1" applyAlignment="1">
      <alignment horizontal="center"/>
    </xf>
    <xf numFmtId="4" fontId="40" fillId="0" borderId="43" xfId="11" applyNumberFormat="1" applyFont="1" applyBorder="1" applyAlignment="1">
      <alignment horizontal="center"/>
    </xf>
    <xf numFmtId="0" fontId="40" fillId="0" borderId="46" xfId="11" applyFont="1" applyBorder="1" applyAlignment="1">
      <alignment horizontal="center"/>
    </xf>
    <xf numFmtId="0" fontId="40" fillId="0" borderId="48" xfId="11" applyFont="1" applyBorder="1" applyAlignment="1">
      <alignment horizontal="left"/>
    </xf>
    <xf numFmtId="4" fontId="40" fillId="0" borderId="46" xfId="11" applyNumberFormat="1" applyFont="1" applyBorder="1" applyAlignment="1">
      <alignment horizontal="center"/>
    </xf>
    <xf numFmtId="167" fontId="40" fillId="0" borderId="46" xfId="11" applyNumberFormat="1" applyFont="1" applyBorder="1" applyAlignment="1">
      <alignment horizontal="center"/>
    </xf>
    <xf numFmtId="0" fontId="40" fillId="0" borderId="49" xfId="11" applyFont="1" applyBorder="1" applyAlignment="1">
      <alignment horizontal="center"/>
    </xf>
    <xf numFmtId="0" fontId="40" fillId="0" borderId="51" xfId="11" applyFont="1" applyBorder="1" applyAlignment="1">
      <alignment horizontal="left"/>
    </xf>
    <xf numFmtId="4" fontId="40" fillId="0" borderId="49" xfId="11" applyNumberFormat="1" applyFont="1" applyBorder="1" applyAlignment="1">
      <alignment horizontal="center"/>
    </xf>
    <xf numFmtId="4" fontId="41" fillId="0" borderId="49" xfId="11" applyNumberFormat="1" applyFont="1" applyBorder="1" applyAlignment="1">
      <alignment horizontal="center"/>
    </xf>
    <xf numFmtId="167" fontId="40" fillId="0" borderId="17" xfId="11" applyNumberFormat="1" applyFont="1" applyBorder="1" applyAlignment="1">
      <alignment horizontal="center"/>
    </xf>
    <xf numFmtId="0" fontId="40" fillId="12" borderId="17" xfId="11" applyFont="1" applyFill="1" applyBorder="1" applyAlignment="1">
      <alignment horizontal="center"/>
    </xf>
    <xf numFmtId="1" fontId="40" fillId="12" borderId="28" xfId="11" applyNumberFormat="1" applyFont="1" applyFill="1" applyBorder="1" applyAlignment="1">
      <alignment horizontal="left"/>
    </xf>
    <xf numFmtId="4" fontId="40" fillId="12" borderId="17" xfId="11" applyNumberFormat="1" applyFont="1" applyFill="1" applyBorder="1" applyAlignment="1">
      <alignment horizontal="center"/>
    </xf>
    <xf numFmtId="4" fontId="41" fillId="12" borderId="17" xfId="11" applyNumberFormat="1" applyFont="1" applyFill="1" applyBorder="1" applyAlignment="1">
      <alignment horizontal="center"/>
    </xf>
    <xf numFmtId="0" fontId="41" fillId="0" borderId="43" xfId="11" applyFont="1" applyBorder="1" applyAlignment="1">
      <alignment horizontal="center"/>
    </xf>
    <xf numFmtId="0" fontId="41" fillId="0" borderId="45" xfId="11" applyFont="1" applyBorder="1" applyAlignment="1">
      <alignment horizontal="left"/>
    </xf>
    <xf numFmtId="4" fontId="41" fillId="0" borderId="43" xfId="11" applyNumberFormat="1" applyFont="1" applyBorder="1" applyAlignment="1">
      <alignment horizontal="center"/>
    </xf>
    <xf numFmtId="10" fontId="45" fillId="0" borderId="43" xfId="12" applyNumberFormat="1" applyFont="1" applyFill="1" applyBorder="1" applyAlignment="1">
      <alignment horizontal="center"/>
    </xf>
    <xf numFmtId="1" fontId="40" fillId="0" borderId="48" xfId="11" applyNumberFormat="1" applyFont="1" applyBorder="1" applyAlignment="1">
      <alignment horizontal="left"/>
    </xf>
    <xf numFmtId="1" fontId="40" fillId="0" borderId="50" xfId="11" applyNumberFormat="1" applyFont="1" applyBorder="1" applyAlignment="1">
      <alignment horizontal="center"/>
    </xf>
    <xf numFmtId="1" fontId="40" fillId="0" borderId="52" xfId="11" applyNumberFormat="1" applyFont="1" applyBorder="1" applyAlignment="1">
      <alignment horizontal="center"/>
    </xf>
    <xf numFmtId="1" fontId="40" fillId="0" borderId="51" xfId="11" applyNumberFormat="1" applyFont="1" applyBorder="1" applyAlignment="1">
      <alignment horizontal="center"/>
    </xf>
    <xf numFmtId="10" fontId="45" fillId="12" borderId="17" xfId="12" applyNumberFormat="1" applyFont="1" applyFill="1" applyBorder="1" applyAlignment="1">
      <alignment horizontal="center"/>
    </xf>
    <xf numFmtId="1" fontId="40" fillId="0" borderId="45" xfId="11" applyNumberFormat="1" applyFont="1" applyBorder="1" applyAlignment="1">
      <alignment horizontal="left"/>
    </xf>
    <xf numFmtId="4" fontId="40" fillId="0" borderId="46" xfId="11" applyNumberFormat="1" applyFont="1" applyBorder="1" applyAlignment="1">
      <alignment horizontal="right"/>
    </xf>
    <xf numFmtId="0" fontId="46" fillId="0" borderId="53" xfId="11" applyFont="1" applyBorder="1" applyAlignment="1">
      <alignment horizontal="center" vertical="center"/>
    </xf>
    <xf numFmtId="2" fontId="45" fillId="0" borderId="46" xfId="12" applyNumberFormat="1" applyFont="1" applyFill="1" applyBorder="1" applyAlignment="1">
      <alignment horizontal="center"/>
    </xf>
    <xf numFmtId="1" fontId="40" fillId="0" borderId="50" xfId="11" applyNumberFormat="1" applyFont="1" applyBorder="1"/>
    <xf numFmtId="1" fontId="40" fillId="0" borderId="52" xfId="11" applyNumberFormat="1" applyFont="1" applyBorder="1"/>
    <xf numFmtId="1" fontId="40" fillId="0" borderId="52" xfId="11" applyNumberFormat="1" applyFont="1" applyBorder="1" applyAlignment="1">
      <alignment horizontal="center" vertical="center"/>
    </xf>
    <xf numFmtId="1" fontId="40" fillId="0" borderId="49" xfId="11" applyNumberFormat="1" applyFont="1" applyBorder="1" applyAlignment="1">
      <alignment horizontal="center"/>
    </xf>
    <xf numFmtId="4" fontId="40" fillId="0" borderId="49" xfId="11" applyNumberFormat="1" applyFont="1" applyBorder="1" applyAlignment="1">
      <alignment horizontal="right"/>
    </xf>
    <xf numFmtId="40" fontId="41" fillId="12" borderId="39" xfId="13" applyNumberFormat="1" applyFont="1" applyFill="1" applyBorder="1" applyAlignment="1">
      <alignment horizontal="center" vertical="center"/>
    </xf>
    <xf numFmtId="40" fontId="41" fillId="12" borderId="17" xfId="13" applyNumberFormat="1" applyFont="1" applyFill="1" applyBorder="1" applyAlignment="1">
      <alignment horizontal="center" vertical="center"/>
    </xf>
    <xf numFmtId="0" fontId="40" fillId="0" borderId="0" xfId="7" applyFont="1"/>
    <xf numFmtId="169" fontId="8" fillId="4" borderId="16" xfId="0" applyNumberFormat="1" applyFont="1" applyFill="1" applyBorder="1" applyAlignment="1">
      <alignment horizontal="right" vertical="top" wrapText="1"/>
    </xf>
    <xf numFmtId="169" fontId="4" fillId="13" borderId="16" xfId="0" applyNumberFormat="1" applyFont="1" applyFill="1" applyBorder="1" applyAlignment="1">
      <alignment horizontal="right" vertical="top" wrapText="1"/>
    </xf>
    <xf numFmtId="4" fontId="4" fillId="13" borderId="16" xfId="0" applyNumberFormat="1" applyFont="1" applyFill="1" applyBorder="1" applyAlignment="1">
      <alignment horizontal="right" vertical="top" wrapText="1"/>
    </xf>
    <xf numFmtId="0" fontId="4" fillId="13" borderId="16" xfId="0" applyFont="1" applyFill="1" applyBorder="1" applyAlignment="1">
      <alignment horizontal="left" vertical="top" wrapText="1"/>
    </xf>
    <xf numFmtId="0" fontId="4" fillId="13" borderId="16" xfId="0" applyFont="1" applyFill="1" applyBorder="1" applyAlignment="1">
      <alignment horizontal="right" vertical="top" wrapText="1"/>
    </xf>
    <xf numFmtId="169" fontId="8" fillId="14" borderId="16" xfId="0" applyNumberFormat="1" applyFont="1" applyFill="1" applyBorder="1" applyAlignment="1">
      <alignment horizontal="right" vertical="top" wrapText="1"/>
    </xf>
    <xf numFmtId="4" fontId="8" fillId="14" borderId="16" xfId="0" applyNumberFormat="1" applyFont="1" applyFill="1" applyBorder="1" applyAlignment="1">
      <alignment horizontal="right" vertical="top" wrapText="1"/>
    </xf>
    <xf numFmtId="0" fontId="8" fillId="14" borderId="16" xfId="0" applyFont="1" applyFill="1" applyBorder="1" applyAlignment="1">
      <alignment horizontal="right" vertical="top" wrapText="1"/>
    </xf>
    <xf numFmtId="0" fontId="8" fillId="14" borderId="16" xfId="0" applyFont="1" applyFill="1" applyBorder="1" applyAlignment="1">
      <alignment horizontal="center" vertical="top" wrapText="1"/>
    </xf>
    <xf numFmtId="0" fontId="8" fillId="14" borderId="16" xfId="0" applyFont="1" applyFill="1" applyBorder="1" applyAlignment="1">
      <alignment horizontal="left" vertical="top" wrapText="1"/>
    </xf>
    <xf numFmtId="3" fontId="8" fillId="4" borderId="16" xfId="0" applyNumberFormat="1" applyFont="1" applyFill="1" applyBorder="1" applyAlignment="1">
      <alignment horizontal="left" vertical="top" wrapText="1"/>
    </xf>
    <xf numFmtId="3" fontId="8" fillId="14" borderId="16" xfId="0" applyNumberFormat="1" applyFont="1" applyFill="1" applyBorder="1" applyAlignment="1">
      <alignment horizontal="left" vertical="top" wrapText="1"/>
    </xf>
    <xf numFmtId="3" fontId="4" fillId="13" borderId="16" xfId="0" applyNumberFormat="1" applyFont="1" applyFill="1" applyBorder="1" applyAlignment="1">
      <alignment horizontal="left" vertical="top" wrapText="1"/>
    </xf>
    <xf numFmtId="0" fontId="16" fillId="0" borderId="0" xfId="0" applyFont="1" applyAlignment="1">
      <alignment horizontal="center" vertical="top" wrapText="1"/>
    </xf>
    <xf numFmtId="10" fontId="16" fillId="0" borderId="0" xfId="2" applyNumberFormat="1" applyFont="1" applyFill="1" applyBorder="1" applyAlignment="1">
      <alignment horizontal="center" vertical="top" wrapText="1"/>
    </xf>
    <xf numFmtId="44" fontId="0" fillId="0" borderId="0" xfId="1" applyFont="1" applyFill="1" applyBorder="1" applyAlignment="1">
      <alignment horizontal="center"/>
    </xf>
    <xf numFmtId="0" fontId="0" fillId="0" borderId="18" xfId="0" applyBorder="1"/>
    <xf numFmtId="0" fontId="0" fillId="0" borderId="19" xfId="0" applyBorder="1"/>
    <xf numFmtId="0" fontId="0" fillId="0" borderId="19" xfId="0" applyBorder="1" applyAlignment="1">
      <alignment horizontal="center"/>
    </xf>
    <xf numFmtId="4" fontId="0" fillId="0" borderId="19" xfId="0" applyNumberFormat="1" applyBorder="1" applyAlignment="1">
      <alignment horizontal="center"/>
    </xf>
    <xf numFmtId="44" fontId="0" fillId="0" borderId="19" xfId="1" applyFont="1" applyFill="1" applyBorder="1" applyAlignment="1">
      <alignment horizontal="center"/>
    </xf>
    <xf numFmtId="44" fontId="0" fillId="0" borderId="20" xfId="1" applyFont="1" applyFill="1" applyBorder="1" applyAlignment="1">
      <alignment horizontal="center"/>
    </xf>
    <xf numFmtId="0" fontId="0" fillId="0" borderId="24" xfId="0" applyBorder="1"/>
    <xf numFmtId="44" fontId="0" fillId="0" borderId="25" xfId="1" applyFont="1" applyFill="1" applyBorder="1" applyAlignment="1">
      <alignment horizontal="center"/>
    </xf>
    <xf numFmtId="0" fontId="3" fillId="0" borderId="24" xfId="0" applyFont="1" applyBorder="1" applyAlignment="1">
      <alignment horizontal="left" vertical="top" wrapText="1"/>
    </xf>
    <xf numFmtId="0" fontId="3" fillId="0" borderId="25" xfId="0" applyFont="1" applyBorder="1" applyAlignment="1">
      <alignment horizontal="center" vertical="top" wrapText="1"/>
    </xf>
    <xf numFmtId="49" fontId="32" fillId="6" borderId="0" xfId="4" applyNumberFormat="1" applyFont="1" applyFill="1" applyAlignment="1">
      <alignment horizontal="left"/>
    </xf>
    <xf numFmtId="2" fontId="32" fillId="6" borderId="0" xfId="4" applyNumberFormat="1" applyFont="1" applyFill="1" applyAlignment="1">
      <alignment horizontal="left"/>
    </xf>
    <xf numFmtId="0" fontId="7" fillId="5" borderId="0" xfId="0" applyFont="1" applyFill="1" applyAlignment="1">
      <alignment horizontal="right" vertical="top" wrapText="1"/>
    </xf>
    <xf numFmtId="0" fontId="7" fillId="5" borderId="0" xfId="0" applyFont="1" applyFill="1" applyAlignment="1">
      <alignment horizontal="left" vertical="top" wrapText="1"/>
    </xf>
    <xf numFmtId="4" fontId="7" fillId="5" borderId="0" xfId="0" applyNumberFormat="1" applyFont="1" applyFill="1" applyAlignment="1">
      <alignment horizontal="right" vertical="top" wrapText="1"/>
    </xf>
    <xf numFmtId="0" fontId="12" fillId="5" borderId="0" xfId="0" applyFont="1" applyFill="1" applyAlignment="1">
      <alignment horizontal="center" vertical="top" wrapText="1"/>
    </xf>
    <xf numFmtId="0" fontId="0" fillId="0" borderId="0" xfId="0"/>
    <xf numFmtId="0" fontId="3" fillId="5" borderId="0" xfId="0" applyFont="1" applyFill="1" applyAlignment="1">
      <alignment horizontal="center" wrapText="1"/>
    </xf>
    <xf numFmtId="0" fontId="3" fillId="5" borderId="0" xfId="0" applyFont="1" applyFill="1" applyAlignment="1">
      <alignment horizontal="left" vertical="top" wrapText="1"/>
    </xf>
    <xf numFmtId="0" fontId="3" fillId="0" borderId="0" xfId="0" applyFont="1" applyAlignment="1">
      <alignment horizontal="center" vertical="top" wrapText="1"/>
    </xf>
    <xf numFmtId="44" fontId="3" fillId="0" borderId="0" xfId="1" applyFont="1" applyFill="1" applyAlignment="1">
      <alignment horizontal="center" vertical="top" wrapText="1"/>
    </xf>
    <xf numFmtId="0" fontId="16" fillId="0" borderId="0" xfId="0" applyFont="1" applyAlignment="1">
      <alignment horizontal="center" vertical="top" wrapText="1"/>
    </xf>
    <xf numFmtId="10" fontId="16" fillId="0" borderId="0" xfId="2" applyNumberFormat="1" applyFont="1" applyFill="1" applyAlignment="1">
      <alignment horizontal="center" vertical="top" wrapText="1"/>
    </xf>
    <xf numFmtId="0" fontId="7" fillId="0" borderId="0" xfId="0" applyFont="1" applyAlignment="1">
      <alignment horizontal="left" vertical="top" wrapText="1"/>
    </xf>
    <xf numFmtId="0" fontId="3" fillId="7" borderId="0" xfId="0" applyFont="1" applyFill="1" applyAlignment="1">
      <alignment horizontal="center" wrapText="1"/>
    </xf>
    <xf numFmtId="0" fontId="0" fillId="7" borderId="0" xfId="0" applyFill="1"/>
    <xf numFmtId="0" fontId="3" fillId="0" borderId="19" xfId="0" applyFont="1" applyBorder="1" applyAlignment="1">
      <alignment horizontal="left" vertical="top" wrapText="1"/>
    </xf>
    <xf numFmtId="0" fontId="3" fillId="0" borderId="0" xfId="0" applyFont="1" applyAlignment="1">
      <alignment horizontal="left" vertical="top" wrapText="1"/>
    </xf>
    <xf numFmtId="44" fontId="3" fillId="0" borderId="0" xfId="1" applyFont="1" applyFill="1" applyBorder="1" applyAlignment="1">
      <alignment horizontal="center" vertical="top" wrapText="1"/>
    </xf>
    <xf numFmtId="0" fontId="16" fillId="0" borderId="22" xfId="0" applyFont="1" applyBorder="1" applyAlignment="1">
      <alignment horizontal="center" vertical="top" wrapText="1"/>
    </xf>
    <xf numFmtId="10" fontId="16" fillId="0" borderId="22" xfId="2" applyNumberFormat="1" applyFont="1" applyFill="1" applyBorder="1" applyAlignment="1">
      <alignment horizontal="center" vertical="top" wrapText="1"/>
    </xf>
    <xf numFmtId="0" fontId="34" fillId="0" borderId="32" xfId="4" applyFont="1" applyBorder="1" applyAlignment="1">
      <alignment horizontal="center" vertical="center"/>
    </xf>
    <xf numFmtId="0" fontId="34" fillId="0" borderId="33" xfId="4" applyFont="1" applyBorder="1" applyAlignment="1">
      <alignment horizontal="left" vertical="center" wrapText="1"/>
    </xf>
    <xf numFmtId="166" fontId="34" fillId="0" borderId="33" xfId="4" applyNumberFormat="1" applyFont="1" applyBorder="1" applyAlignment="1">
      <alignment horizontal="center" vertical="center"/>
    </xf>
    <xf numFmtId="10" fontId="34" fillId="0" borderId="33" xfId="4" applyNumberFormat="1" applyFont="1" applyBorder="1" applyAlignment="1">
      <alignment horizontal="center" vertical="center"/>
    </xf>
    <xf numFmtId="0" fontId="33" fillId="0" borderId="26" xfId="4" applyFont="1" applyBorder="1" applyAlignment="1">
      <alignment horizontal="center"/>
    </xf>
    <xf numFmtId="0" fontId="33" fillId="0" borderId="27" xfId="4" applyFont="1" applyBorder="1" applyAlignment="1">
      <alignment horizontal="center"/>
    </xf>
    <xf numFmtId="0" fontId="33" fillId="0" borderId="28" xfId="4" applyFont="1" applyBorder="1" applyAlignment="1">
      <alignment horizontal="center"/>
    </xf>
    <xf numFmtId="10" fontId="32" fillId="0" borderId="41" xfId="4" applyNumberFormat="1" applyFont="1" applyBorder="1" applyAlignment="1">
      <alignment horizontal="center"/>
    </xf>
    <xf numFmtId="10" fontId="32" fillId="0" borderId="27" xfId="4" applyNumberFormat="1" applyFont="1" applyBorder="1" applyAlignment="1">
      <alignment horizontal="center"/>
    </xf>
    <xf numFmtId="10" fontId="32" fillId="0" borderId="28" xfId="4" applyNumberFormat="1" applyFont="1" applyBorder="1" applyAlignment="1">
      <alignment horizontal="center"/>
    </xf>
    <xf numFmtId="0" fontId="35" fillId="8" borderId="18" xfId="4" applyFont="1" applyFill="1" applyBorder="1" applyAlignment="1">
      <alignment horizontal="center" vertical="center"/>
    </xf>
    <xf numFmtId="0" fontId="35" fillId="8" borderId="19" xfId="4" applyFont="1" applyFill="1" applyBorder="1" applyAlignment="1">
      <alignment horizontal="center" vertical="center"/>
    </xf>
    <xf numFmtId="0" fontId="35" fillId="8" borderId="24" xfId="4" applyFont="1" applyFill="1" applyBorder="1" applyAlignment="1">
      <alignment horizontal="center" vertical="center"/>
    </xf>
    <xf numFmtId="0" fontId="35" fillId="8" borderId="0" xfId="4" applyFont="1" applyFill="1" applyAlignment="1">
      <alignment horizontal="center" vertical="center"/>
    </xf>
    <xf numFmtId="0" fontId="35" fillId="8" borderId="21" xfId="4" applyFont="1" applyFill="1" applyBorder="1" applyAlignment="1">
      <alignment horizontal="center" vertical="center"/>
    </xf>
    <xf numFmtId="0" fontId="35" fillId="8" borderId="22" xfId="4" applyFont="1" applyFill="1" applyBorder="1" applyAlignment="1">
      <alignment horizontal="center" vertical="center"/>
    </xf>
    <xf numFmtId="0" fontId="34" fillId="8" borderId="17" xfId="4" applyFont="1" applyFill="1" applyBorder="1" applyAlignment="1">
      <alignment horizontal="center"/>
    </xf>
    <xf numFmtId="0" fontId="34" fillId="8" borderId="26" xfId="4" applyFont="1" applyFill="1" applyBorder="1" applyAlignment="1">
      <alignment horizontal="center"/>
    </xf>
    <xf numFmtId="0" fontId="34" fillId="0" borderId="17" xfId="4" applyFont="1" applyBorder="1" applyAlignment="1">
      <alignment horizontal="center"/>
    </xf>
    <xf numFmtId="0" fontId="34" fillId="0" borderId="26" xfId="4" applyFont="1" applyBorder="1" applyAlignment="1">
      <alignment horizontal="center"/>
    </xf>
    <xf numFmtId="0" fontId="32" fillId="0" borderId="17" xfId="4" applyFont="1" applyBorder="1" applyAlignment="1">
      <alignment horizontal="center"/>
    </xf>
    <xf numFmtId="0" fontId="32" fillId="0" borderId="26" xfId="4" applyFont="1" applyBorder="1" applyAlignment="1">
      <alignment horizontal="center"/>
    </xf>
    <xf numFmtId="0" fontId="35" fillId="0" borderId="17" xfId="4" applyFont="1" applyBorder="1" applyAlignment="1">
      <alignment horizontal="center"/>
    </xf>
    <xf numFmtId="0" fontId="30" fillId="6" borderId="18" xfId="4" applyFont="1" applyFill="1" applyBorder="1" applyAlignment="1">
      <alignment horizontal="center" vertical="center" wrapText="1"/>
    </xf>
    <xf numFmtId="0" fontId="30" fillId="6" borderId="19" xfId="4" applyFont="1" applyFill="1" applyBorder="1" applyAlignment="1">
      <alignment horizontal="center" vertical="center" wrapText="1"/>
    </xf>
    <xf numFmtId="0" fontId="30" fillId="6" borderId="21" xfId="4" applyFont="1" applyFill="1" applyBorder="1" applyAlignment="1">
      <alignment horizontal="center" vertical="center" wrapText="1"/>
    </xf>
    <xf numFmtId="0" fontId="30" fillId="6" borderId="22" xfId="4" applyFont="1" applyFill="1" applyBorder="1" applyAlignment="1">
      <alignment horizontal="center" vertical="center" wrapText="1"/>
    </xf>
    <xf numFmtId="0" fontId="33" fillId="0" borderId="17" xfId="4" applyFont="1" applyBorder="1" applyAlignment="1">
      <alignment horizontal="center" vertical="center"/>
    </xf>
    <xf numFmtId="0" fontId="22" fillId="0" borderId="17" xfId="3" applyFont="1" applyBorder="1" applyAlignment="1">
      <alignment horizontal="center" vertical="center"/>
    </xf>
    <xf numFmtId="1" fontId="40" fillId="0" borderId="46" xfId="11" applyNumberFormat="1" applyFont="1" applyBorder="1" applyAlignment="1">
      <alignment horizontal="left"/>
    </xf>
    <xf numFmtId="0" fontId="40" fillId="0" borderId="46" xfId="11" applyFont="1" applyBorder="1" applyAlignment="1">
      <alignment horizontal="left"/>
    </xf>
    <xf numFmtId="0" fontId="40" fillId="0" borderId="47" xfId="11" applyFont="1" applyBorder="1" applyAlignment="1">
      <alignment horizontal="left"/>
    </xf>
    <xf numFmtId="0" fontId="38" fillId="10" borderId="0" xfId="6" applyFont="1" applyFill="1" applyAlignment="1">
      <alignment horizontal="center" vertical="center"/>
    </xf>
    <xf numFmtId="0" fontId="39" fillId="10" borderId="0" xfId="6" applyFont="1" applyFill="1" applyAlignment="1">
      <alignment horizontal="center"/>
    </xf>
    <xf numFmtId="0" fontId="38" fillId="10" borderId="0" xfId="6" applyFont="1" applyFill="1" applyAlignment="1">
      <alignment horizontal="center"/>
    </xf>
    <xf numFmtId="0" fontId="42" fillId="11" borderId="24" xfId="9" applyFont="1" applyFill="1" applyBorder="1" applyAlignment="1">
      <alignment horizontal="center"/>
    </xf>
    <xf numFmtId="0" fontId="42" fillId="11" borderId="0" xfId="9" applyFont="1" applyFill="1" applyAlignment="1">
      <alignment horizontal="center"/>
    </xf>
    <xf numFmtId="0" fontId="42" fillId="11" borderId="25" xfId="9" applyFont="1" applyFill="1" applyBorder="1" applyAlignment="1">
      <alignment horizontal="center"/>
    </xf>
    <xf numFmtId="49" fontId="44" fillId="0" borderId="26" xfId="10" applyNumberFormat="1" applyFont="1" applyBorder="1" applyAlignment="1">
      <alignment horizontal="left" vertical="center" wrapText="1"/>
    </xf>
    <xf numFmtId="49" fontId="44" fillId="0" borderId="27" xfId="10" applyNumberFormat="1" applyFont="1" applyBorder="1" applyAlignment="1">
      <alignment horizontal="left" vertical="center" wrapText="1"/>
    </xf>
    <xf numFmtId="49" fontId="44" fillId="0" borderId="28" xfId="10" applyNumberFormat="1" applyFont="1" applyBorder="1" applyAlignment="1">
      <alignment horizontal="left" vertical="center" wrapText="1"/>
    </xf>
    <xf numFmtId="0" fontId="45" fillId="12" borderId="17" xfId="7" applyFont="1" applyFill="1" applyBorder="1" applyAlignment="1">
      <alignment horizontal="center" wrapText="1"/>
    </xf>
    <xf numFmtId="0" fontId="45" fillId="12" borderId="17" xfId="7" applyFont="1" applyFill="1" applyBorder="1" applyAlignment="1">
      <alignment horizontal="center" vertical="center" wrapText="1"/>
    </xf>
    <xf numFmtId="1" fontId="41" fillId="0" borderId="17" xfId="11" applyNumberFormat="1" applyFont="1" applyBorder="1" applyAlignment="1">
      <alignment horizontal="left"/>
    </xf>
    <xf numFmtId="0" fontId="41" fillId="0" borderId="17" xfId="11" applyFont="1" applyBorder="1" applyAlignment="1">
      <alignment horizontal="left"/>
    </xf>
    <xf numFmtId="0" fontId="41" fillId="0" borderId="26" xfId="11" applyFont="1" applyBorder="1" applyAlignment="1">
      <alignment horizontal="left"/>
    </xf>
    <xf numFmtId="1" fontId="40" fillId="0" borderId="43" xfId="11" applyNumberFormat="1" applyFont="1" applyBorder="1" applyAlignment="1">
      <alignment horizontal="left"/>
    </xf>
    <xf numFmtId="0" fontId="40" fillId="0" borderId="43" xfId="11" applyFont="1" applyBorder="1" applyAlignment="1">
      <alignment horizontal="left"/>
    </xf>
    <xf numFmtId="0" fontId="40" fillId="0" borderId="44" xfId="11" applyFont="1" applyBorder="1" applyAlignment="1">
      <alignment horizontal="left"/>
    </xf>
    <xf numFmtId="1" fontId="40" fillId="12" borderId="17" xfId="11" applyNumberFormat="1" applyFont="1" applyFill="1" applyBorder="1" applyAlignment="1">
      <alignment horizontal="left"/>
    </xf>
    <xf numFmtId="1" fontId="40" fillId="12" borderId="26" xfId="11" applyNumberFormat="1" applyFont="1" applyFill="1" applyBorder="1" applyAlignment="1">
      <alignment horizontal="left"/>
    </xf>
    <xf numFmtId="1" fontId="40" fillId="0" borderId="49" xfId="11" applyNumberFormat="1" applyFont="1" applyBorder="1" applyAlignment="1">
      <alignment horizontal="left"/>
    </xf>
    <xf numFmtId="0" fontId="40" fillId="0" borderId="49" xfId="11" applyFont="1" applyBorder="1" applyAlignment="1">
      <alignment horizontal="left"/>
    </xf>
    <xf numFmtId="0" fontId="40" fillId="0" borderId="50" xfId="11" applyFont="1" applyBorder="1" applyAlignment="1">
      <alignment horizontal="left"/>
    </xf>
    <xf numFmtId="1" fontId="41" fillId="0" borderId="43" xfId="11" applyNumberFormat="1" applyFont="1" applyBorder="1" applyAlignment="1">
      <alignment horizontal="left"/>
    </xf>
    <xf numFmtId="0" fontId="41" fillId="0" borderId="43" xfId="11" applyFont="1" applyBorder="1" applyAlignment="1">
      <alignment horizontal="left"/>
    </xf>
    <xf numFmtId="0" fontId="41" fillId="0" borderId="44" xfId="11" applyFont="1" applyBorder="1" applyAlignment="1">
      <alignment horizontal="left"/>
    </xf>
    <xf numFmtId="1" fontId="40" fillId="0" borderId="47" xfId="11" applyNumberFormat="1" applyFont="1" applyBorder="1" applyAlignment="1">
      <alignment horizontal="left"/>
    </xf>
    <xf numFmtId="40" fontId="41" fillId="12" borderId="39" xfId="13" applyNumberFormat="1" applyFont="1" applyFill="1" applyBorder="1" applyAlignment="1">
      <alignment horizontal="center" vertical="center"/>
    </xf>
    <xf numFmtId="40" fontId="41" fillId="12" borderId="17" xfId="13" applyNumberFormat="1" applyFont="1" applyFill="1" applyBorder="1" applyAlignment="1">
      <alignment horizontal="center" vertical="center"/>
    </xf>
    <xf numFmtId="4" fontId="40" fillId="0" borderId="54" xfId="11" applyNumberFormat="1" applyFont="1" applyBorder="1" applyAlignment="1">
      <alignment horizontal="center"/>
    </xf>
    <xf numFmtId="4" fontId="40" fillId="0" borderId="39" xfId="11" applyNumberFormat="1" applyFont="1" applyBorder="1" applyAlignment="1">
      <alignment horizontal="center"/>
    </xf>
    <xf numFmtId="1" fontId="40" fillId="0" borderId="44" xfId="11" applyNumberFormat="1" applyFont="1" applyBorder="1" applyAlignment="1">
      <alignment horizontal="left"/>
    </xf>
    <xf numFmtId="0" fontId="40" fillId="0" borderId="48" xfId="11" applyFont="1" applyBorder="1" applyAlignment="1">
      <alignment horizontal="center" vertical="center"/>
    </xf>
    <xf numFmtId="0" fontId="40" fillId="0" borderId="51" xfId="11" applyFont="1" applyBorder="1" applyAlignment="1">
      <alignment horizontal="center" vertical="center"/>
    </xf>
    <xf numFmtId="40" fontId="41" fillId="12" borderId="24" xfId="13" applyNumberFormat="1" applyFont="1" applyFill="1" applyBorder="1" applyAlignment="1">
      <alignment horizontal="right" vertical="center"/>
    </xf>
    <xf numFmtId="40" fontId="41" fillId="12" borderId="0" xfId="13" applyNumberFormat="1" applyFont="1" applyFill="1" applyBorder="1" applyAlignment="1">
      <alignment horizontal="right" vertical="center"/>
    </xf>
    <xf numFmtId="40" fontId="41" fillId="12" borderId="21" xfId="13" applyNumberFormat="1" applyFont="1" applyFill="1" applyBorder="1" applyAlignment="1">
      <alignment horizontal="right" vertical="center"/>
    </xf>
    <xf numFmtId="40" fontId="41" fillId="12" borderId="22" xfId="13" applyNumberFormat="1" applyFont="1" applyFill="1" applyBorder="1" applyAlignment="1">
      <alignment horizontal="right" vertical="center"/>
    </xf>
    <xf numFmtId="40" fontId="41" fillId="12" borderId="25" xfId="13" applyNumberFormat="1" applyFont="1" applyFill="1" applyBorder="1" applyAlignment="1">
      <alignment horizontal="center" vertical="center"/>
    </xf>
    <xf numFmtId="40" fontId="41" fillId="12" borderId="23" xfId="13" applyNumberFormat="1" applyFont="1" applyFill="1" applyBorder="1" applyAlignment="1">
      <alignment horizontal="center" vertical="center"/>
    </xf>
    <xf numFmtId="0" fontId="12" fillId="2" borderId="16" xfId="0" applyFont="1" applyFill="1" applyBorder="1" applyAlignment="1">
      <alignment horizontal="left" vertical="top" wrapText="1"/>
    </xf>
    <xf numFmtId="0" fontId="12" fillId="3" borderId="16" xfId="0" applyFont="1" applyFill="1" applyBorder="1" applyAlignment="1">
      <alignment horizontal="left" vertical="top" wrapText="1"/>
    </xf>
    <xf numFmtId="0" fontId="12" fillId="5" borderId="0" xfId="0" applyFont="1" applyFill="1" applyAlignment="1">
      <alignment horizontal="right" vertical="top" wrapText="1"/>
    </xf>
    <xf numFmtId="0" fontId="3" fillId="5" borderId="16" xfId="0" applyFont="1" applyFill="1" applyBorder="1" applyAlignment="1">
      <alignment horizontal="left" vertical="top" wrapText="1"/>
    </xf>
    <xf numFmtId="0" fontId="8" fillId="4" borderId="16" xfId="0" applyFont="1" applyFill="1" applyBorder="1" applyAlignment="1">
      <alignment horizontal="left" vertical="top" wrapText="1"/>
    </xf>
  </cellXfs>
  <cellStyles count="14">
    <cellStyle name="Moeda" xfId="1" builtinId="4"/>
    <cellStyle name="Normal" xfId="0" builtinId="0"/>
    <cellStyle name="Normal 2" xfId="3" xr:uid="{817DC72C-C6FA-450B-BAF9-755728D0AEC3}"/>
    <cellStyle name="Normal 2 2 4" xfId="11" xr:uid="{807DC6C8-6F61-4DB7-9789-1A08B7060E72}"/>
    <cellStyle name="Normal 2 3" xfId="8" xr:uid="{B1175D03-DBB8-44D7-A7AC-2AA33A147F5C}"/>
    <cellStyle name="Normal 3 3" xfId="10" xr:uid="{B1A48AF1-B0D2-42A3-A204-4A52BA37B6A0}"/>
    <cellStyle name="Normal 4" xfId="7" xr:uid="{3656548A-17BC-4CC4-A72D-3B7FCB73C469}"/>
    <cellStyle name="Normal 6 3" xfId="4" xr:uid="{3F26E6C6-E99D-4732-A9B9-A4D0D5CC7E61}"/>
    <cellStyle name="Normal 6 3 2" xfId="9" xr:uid="{729333F8-1B0C-4121-A2D8-2803C77F58BE}"/>
    <cellStyle name="Normal_pLANILHA DE BDI_MODELO v2_EXCEL" xfId="6" xr:uid="{50D757FC-0A4F-49FC-BF3C-0CF7FB250975}"/>
    <cellStyle name="Porcentagem" xfId="2" builtinId="5"/>
    <cellStyle name="Porcentagem 2" xfId="5" xr:uid="{3E3944B8-F5C1-4A07-BE3B-7C2EEFEFF20A}"/>
    <cellStyle name="Porcentagem 2 2 2" xfId="12" xr:uid="{D53625FD-E757-4449-87C8-7B26ECA80F77}"/>
    <cellStyle name="Separador de milhares 2 2 2 3" xfId="13" xr:uid="{4E47182B-7A74-4A9A-8733-E0E5702597EC}"/>
  </cellStyles>
  <dxfs count="6">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63" Type="http://schemas.openxmlformats.org/officeDocument/2006/relationships/externalLink" Target="externalLinks/externalLink55.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226" Type="http://schemas.openxmlformats.org/officeDocument/2006/relationships/externalLink" Target="externalLinks/externalLink21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externalLink" Target="externalLinks/externalLink208.xml"/><Relationship Id="rId237" Type="http://schemas.openxmlformats.org/officeDocument/2006/relationships/externalLink" Target="externalLinks/externalLink229.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27" Type="http://schemas.openxmlformats.org/officeDocument/2006/relationships/externalLink" Target="externalLinks/externalLink219.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8" Type="http://schemas.openxmlformats.org/officeDocument/2006/relationships/externalLink" Target="externalLinks/externalLink230.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39" Type="http://schemas.openxmlformats.org/officeDocument/2006/relationships/externalLink" Target="externalLinks/externalLink231.xml"/><Relationship Id="rId250" Type="http://schemas.openxmlformats.org/officeDocument/2006/relationships/externalLink" Target="externalLinks/externalLink242.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240" Type="http://schemas.openxmlformats.org/officeDocument/2006/relationships/externalLink" Target="externalLinks/externalLink232.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1" Type="http://schemas.openxmlformats.org/officeDocument/2006/relationships/externalLink" Target="externalLinks/externalLink24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220" Type="http://schemas.openxmlformats.org/officeDocument/2006/relationships/externalLink" Target="externalLinks/externalLink212.xml"/><Relationship Id="rId241" Type="http://schemas.openxmlformats.org/officeDocument/2006/relationships/externalLink" Target="externalLinks/externalLink233.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262" Type="http://schemas.openxmlformats.org/officeDocument/2006/relationships/theme" Target="theme/theme1.xml"/><Relationship Id="rId78" Type="http://schemas.openxmlformats.org/officeDocument/2006/relationships/externalLink" Target="externalLinks/externalLink70.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64" Type="http://schemas.openxmlformats.org/officeDocument/2006/relationships/externalLink" Target="externalLinks/externalLink156.xml"/><Relationship Id="rId185" Type="http://schemas.openxmlformats.org/officeDocument/2006/relationships/externalLink" Target="externalLinks/externalLink177.xml"/><Relationship Id="rId9" Type="http://schemas.openxmlformats.org/officeDocument/2006/relationships/externalLink" Target="externalLinks/externalLink1.xml"/><Relationship Id="rId210" Type="http://schemas.openxmlformats.org/officeDocument/2006/relationships/externalLink" Target="externalLinks/externalLink202.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styles" Target="styles.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sharedStrings" Target="sharedStrings.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244" Type="http://schemas.openxmlformats.org/officeDocument/2006/relationships/externalLink" Target="externalLinks/externalLink236.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265" Type="http://schemas.openxmlformats.org/officeDocument/2006/relationships/calcChain" Target="calcChain.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externalLink" Target="externalLinks/externalLink226.xml"/><Relationship Id="rId2" Type="http://schemas.openxmlformats.org/officeDocument/2006/relationships/worksheet" Target="worksheets/sheet2.xml"/><Relationship Id="rId29" Type="http://schemas.openxmlformats.org/officeDocument/2006/relationships/externalLink" Target="externalLinks/externalLink21.xml"/><Relationship Id="rId255" Type="http://schemas.openxmlformats.org/officeDocument/2006/relationships/externalLink" Target="externalLinks/externalLink247.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5" Type="http://schemas.openxmlformats.org/officeDocument/2006/relationships/externalLink" Target="externalLinks/externalLink237.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externalLink" Target="externalLinks/externalLink227.xml"/><Relationship Id="rId256" Type="http://schemas.openxmlformats.org/officeDocument/2006/relationships/externalLink" Target="externalLinks/externalLink248.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5" Type="http://schemas.openxmlformats.org/officeDocument/2006/relationships/externalLink" Target="externalLinks/externalLink217.xml"/><Relationship Id="rId246" Type="http://schemas.openxmlformats.org/officeDocument/2006/relationships/externalLink" Target="externalLinks/externalLink238.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94" Type="http://schemas.openxmlformats.org/officeDocument/2006/relationships/externalLink" Target="externalLinks/externalLink86.xml"/><Relationship Id="rId148" Type="http://schemas.openxmlformats.org/officeDocument/2006/relationships/externalLink" Target="externalLinks/externalLink140.xml"/><Relationship Id="rId169" Type="http://schemas.openxmlformats.org/officeDocument/2006/relationships/externalLink" Target="externalLinks/externalLink161.xml"/><Relationship Id="rId4" Type="http://schemas.openxmlformats.org/officeDocument/2006/relationships/worksheet" Target="worksheets/sheet4.xml"/><Relationship Id="rId180" Type="http://schemas.openxmlformats.org/officeDocument/2006/relationships/externalLink" Target="externalLinks/externalLink17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42" Type="http://schemas.openxmlformats.org/officeDocument/2006/relationships/externalLink" Target="externalLinks/externalLink34.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47" Type="http://schemas.openxmlformats.org/officeDocument/2006/relationships/externalLink" Target="externalLinks/externalLink2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904875</xdr:colOff>
      <xdr:row>0</xdr:row>
      <xdr:rowOff>76200</xdr:rowOff>
    </xdr:from>
    <xdr:to>
      <xdr:col>7</xdr:col>
      <xdr:colOff>1770582</xdr:colOff>
      <xdr:row>2</xdr:row>
      <xdr:rowOff>184069</xdr:rowOff>
    </xdr:to>
    <xdr:pic>
      <xdr:nvPicPr>
        <xdr:cNvPr id="2" name="Imagem 1">
          <a:extLst>
            <a:ext uri="{FF2B5EF4-FFF2-40B4-BE49-F238E27FC236}">
              <a16:creationId xmlns:a16="http://schemas.microsoft.com/office/drawing/2014/main" id="{0683A3AC-3BC4-4FA0-90E5-277E407B6DD7}"/>
            </a:ext>
          </a:extLst>
        </xdr:cNvPr>
        <xdr:cNvPicPr>
          <a:picLocks noChangeAspect="1"/>
        </xdr:cNvPicPr>
      </xdr:nvPicPr>
      <xdr:blipFill>
        <a:blip xmlns:r="http://schemas.openxmlformats.org/officeDocument/2006/relationships" r:embed="rId1"/>
        <a:stretch>
          <a:fillRect/>
        </a:stretch>
      </xdr:blipFill>
      <xdr:spPr>
        <a:xfrm>
          <a:off x="6848475" y="76200"/>
          <a:ext cx="865707" cy="536494"/>
        </a:xfrm>
        <a:prstGeom prst="rect">
          <a:avLst/>
        </a:prstGeom>
      </xdr:spPr>
    </xdr:pic>
    <xdr:clientData/>
  </xdr:twoCellAnchor>
  <xdr:twoCellAnchor editAs="oneCell">
    <xdr:from>
      <xdr:col>0</xdr:col>
      <xdr:colOff>142875</xdr:colOff>
      <xdr:row>0</xdr:row>
      <xdr:rowOff>171449</xdr:rowOff>
    </xdr:from>
    <xdr:to>
      <xdr:col>2</xdr:col>
      <xdr:colOff>474942</xdr:colOff>
      <xdr:row>3</xdr:row>
      <xdr:rowOff>190499</xdr:rowOff>
    </xdr:to>
    <xdr:pic>
      <xdr:nvPicPr>
        <xdr:cNvPr id="3" name="Imagem 2">
          <a:extLst>
            <a:ext uri="{FF2B5EF4-FFF2-40B4-BE49-F238E27FC236}">
              <a16:creationId xmlns:a16="http://schemas.microsoft.com/office/drawing/2014/main" id="{BC2EB530-6274-4BA3-80CC-CC11E045B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171449"/>
          <a:ext cx="1360767"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610583</xdr:colOff>
      <xdr:row>41</xdr:row>
      <xdr:rowOff>79376</xdr:rowOff>
    </xdr:to>
    <xdr:pic>
      <xdr:nvPicPr>
        <xdr:cNvPr id="2" name="Imagem 1">
          <a:extLst>
            <a:ext uri="{FF2B5EF4-FFF2-40B4-BE49-F238E27FC236}">
              <a16:creationId xmlns:a16="http://schemas.microsoft.com/office/drawing/2014/main" id="{7F449F66-6A1C-4627-9ECF-AD58875E6965}"/>
            </a:ext>
          </a:extLst>
        </xdr:cNvPr>
        <xdr:cNvPicPr>
          <a:picLocks noChangeAspect="1"/>
        </xdr:cNvPicPr>
      </xdr:nvPicPr>
      <xdr:blipFill>
        <a:blip xmlns:r="http://schemas.openxmlformats.org/officeDocument/2006/relationships" r:embed="rId1"/>
        <a:stretch>
          <a:fillRect/>
        </a:stretch>
      </xdr:blipFill>
      <xdr:spPr>
        <a:xfrm>
          <a:off x="1" y="1"/>
          <a:ext cx="6071582"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Backup_Gecc\Meus%20documentos\Arquivos\RICARDO\PLANEL\WINDOWS\Configura&#231;&#245;es%20locais\Temporary%20Internet%20Files\Content.IE5\45QN8DAR\GIOVANI\MT-270(TORQUE)\Medi&#231;&#245;es%20Br163\1&#170;MEDI~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og&#233;rio\ESTRADAS\MT-249%20%20%20CAETANO%20DIAS\Medi&#231;&#245;es%20e%20Reajustamentos\OK\Medi&#231;&#245;es%20Everaldo%20-%2026.07.10\MEDI&#199;&#213;ES%20CONTRATO%20LOTE%203\7&#170;_MEDI&#199;&#195;O_MT-249_LOTE_III,REAJUSTAMENT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ers\Marlon\Documents\DNIT\CONSERVA%20BR-364%20-%20KM%200%20-%20102,9%20-%20NOTEMPER\Users\rferlete\Downloads\Adequa&#231;&#227;o%20Notemper%20%20SR%20012_09%20S_REFLEXO(2012).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file:///\\Maia-melo-ap\sala%20t&#233;cnica\DOCUME~1\windows\CONFIG~1\Temp\Rar$DI00.125\DOCUME~1\windows\CONFIG~1\Temp\Rar$DI00.843\Documents%20and%20Settings\wo\Configura&#231;&#245;es%20locais\Temporary%20Internet%20Files\Content.IE5\QD076PWD\Eng2006\Planejamento\AC-035-2006%20?6ECC59F2" TargetMode="External"/><Relationship Id="rId1" Type="http://schemas.openxmlformats.org/officeDocument/2006/relationships/externalLinkPath" Target="file:///\\6ECC59F2\AC-035-2006%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Meus%20documentos\DER-SP\PLANILHA%20OFICI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Z:\001_Servidores%20SUENG\Jo&#227;o%20Henrique\area%20de%20trabalho\Trabalhos\BANCO%20DE%20DADOS\check\teste%20jh%20-%20C&#243;pi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NIT-CBA-SR-f02\EDITAIS\Engenharia\Editais%202012\Edital%20806%202012%20-%20PE%20-%20Manutencao%20BR-242\PATO%20BR242%20KM%200%20AO%20119.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elizabeth.brandao\Desktop\AP\MOB%20DESONERADO.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1/RAPHAE~1.POR/CONFIG~1/Temp/Rar$DI00.610/Acabamentos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mail.uol.com.br/user/Meus%20documentos/MATO%20GROSSO/MED%20DNIT%201&#170;%20MP%20contrato%20novo(ap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Y:\Backup_Gecc\Meus%20documentos\Arquivos\RICARDO\PLANEL\WINDOWS\Configura&#231;&#245;es%20locais\Temporary%20Internet%20Files\Content.IE5\45QN8DAR\GIOVANI\MT-270(TORQUE)\Medi&#231;&#245;es%20Br163\1&#170;MEDI~1.XLS" TargetMode="External"/></Relationships>
</file>

<file path=xl/externalLinks/_rels/externalLink111.xml.rels><?xml version="1.0" encoding="UTF-8" standalone="yes"?>
<Relationships xmlns="http://schemas.openxmlformats.org/package/2006/relationships"><Relationship Id="rId2" Type="http://schemas.microsoft.com/office/2019/04/relationships/externalLinkLongPath" Target="file:///\\Maia-melo-ap\sala%20t&#233;cnica\Users\welington.bortolini\Desktop\422\mEDI&#199;&#213;ES\BR-422\1A%20PARTE%20DI&#193;RIA\Medi&#231;&#245;es\4a%20MP%20Mar&#231;o%20de%202013%20BR-422\DOCUME~1\ADMINI~1\CONFIG~1\Temp\Meus%20documentos\Proposta\Crema\Ma\Dimensiona%20equipa%20lote%20PA_01%20.xls?E5AC3873" TargetMode="External"/><Relationship Id="rId1" Type="http://schemas.openxmlformats.org/officeDocument/2006/relationships/externalLinkPath" Target="file:///\\E5AC3873\Dimensiona%20equipa%20lote%20PA_01%2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idor\trabalhos\Constantino\2%20-%20BURITI\1&#176;%20Medi&#231;&#227;o%20de%20Ponte%20de%20Concreto%20Armado%20Sobre%20o%20Rio%20Sangu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ESKTOP-L9HVUT\Kalu's%20shared%20workspace\Meus%20doc\Insumo%20contratual%20-%20SECOPA.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aia-melo-ap\sala%20t&#233;cnica\CVRD\98PR2331\CALCULO\TAB-MOT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SERVIA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2\SECOR2\MT%20-%20249%20%20-%20Km%2040-Km%2065%20%20(Lote%20I)\M%20E%20D%20I%20&#199;%20&#213;%20E%20S\1&#170;%20MEDI&#199;&#195;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ia-melo-ap\sala%20t&#233;cnica\EMPRESAS\ENPA\RONDONIA\OBRA_31\Edital%20034\real\Qtd_3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PRODUCA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xandre\c\ARQXLS\PR\Conservas%20dez-02\Pato%20PRRTN%20-%20BR4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Revanilson\REVA-ENGENHARIA\E-51\Users\Engenheiro\Documents\ENPA\E-37\REVIS&#195;O%20PATO%20SETEMBRO%202011\Proposta%20Vencedora,%20composi&#231;&#245;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ESKTOP-L9HVUT\Kalu's%20shared%20workspace\Arquivos%20do%20usuario\Documents\OBRAS%20NEOVIA\OBRAS-MT\JACIARA\PATO%20ETAPA\PATO%20ETAPA-2017\PATO%20ETAPA%202017_VERS&#195;O-05_30-08-2017.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aia-melo-ap\sala%20t&#233;cnica\WINDOWS\TEMP\WINDOWS\TEMP\Meus%20Documentos\Ger&#234;ncia\Ic&#243;\Pato%20BR%20116%20Ic&#243;%20(%20licita&#231;&#227;o).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Lisandra\Meus%20documentos\GEOSERV\Geoserv\MT%20-%20140\Medi&#231;&#245;es\Obra%20MT-140\SINFRA\Medi&#231;&#227;o%20Geral\Estaca%200%20a%20600\9&#170;%20MEDI&#199;&#195;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NIT-CBA-SR-f02\ENGENHARIA\Users\Rodrigo\Google%20Drive\CONSERVA%20JANGADA%20-%20MT\4-%20MEDI&#199;&#213;ES%20DNIT\2&#170;%20Medi&#231;&#227;o%20-%20Agosto%202015\MEDI&#199;&#195;O%20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RELATORIO%20DNIT%2046&#170;C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i&#231;ao%20rondonopolis\pato%20e%2056%20MP%20J.Florentino\medi&#231;&#227;o%20contrato%20novo\REL.%20DNIT%2058%20maio_07%201&#170;VERS&#195;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mail.uol.com.br/user/Meus%20documentos/MATO%20GROSSO/medi&#231;ao%20rondonopolis/pato%20e%2056%20MP%20J.Florentino/medi&#231;&#227;o%2058/REL.%20DNIT%2058%20maio_07%201&#170;VERS&#195;O.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Meus%20documentos\Marcelo\SEET\13&#170;%20Medi&#231;ao%20DV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Backup\meusdoc\Ricardo\MEDI&#199;&#213;ES%20ABRIL%202008\Backup_Gecc\Meus%20documentos\Arquivos\RICARDO\TRIUNFO\21&#170;%20medi&#231;&#227;o%20199%20ap&#243;s%202&#170;%20repactua&#231;&#227;o%201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contaxnet/Desdobramento/Inform%20Rog&#233;rio/Spc/BVR/Dez99/Conselho/BadeR99_NB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Dez99/Conselho/BadeR99_N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93703813687\Downloads\outros_edital0416_15-19_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OCUME~1\Joao\CONFIG~1\Temp\Rar$DI01.172\BR-070-OR&#199;AMENTONOV09-LOTE2-30-4-10-CORRIGIDO\Or&#231;amento%20BR-070%20lote%2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idor\engenharia\Obras\Agrimat%20Engenharia\Obra%20126%20-%20Guia\Medi&#231;&#245;es%20SEET\12&#170;%20Medi&#231;&#227;o\12&#170;%20Medi&#231;&#227;o%20Repactuada-RASCUNH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ESKTOP-L9HVUT\Kalu's%20shared%20workspace\Users\Eldemir\Downloads\01%20AGE-MT\Da%20OT%20do%20ANDR&#201;\Modelo_Medicao_AGE%20OT6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SSM\Users\jackson\Documents\DNIT\Patos\PATOS%20modelos%202008%20dnit\Patos%20-%20Luiz%20Ant&#244;nio\BR-070\Laptop%20-%20Arquivos\DNIT\PATOs\Rondon&#243;polis\PATO_BR-364_km_000_ao_km_11290_LICITA&#199;&#195;O%20MAIO%20DE%2020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OTE%2004\MT-170%20(BRASNORTE%20-%20AGRIMAT)\2&#170;%20medi&#231;&#227;o%20Agri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IOVANI\MT-270(TORQUE)\Medi&#231;&#245;es%20Br163\1&#170;MEDI~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ESKTOP-L9HVUT\Kalu's%20shared%20workspace\Or&#231;amento\NATA\DNIT\OBRAS%20SOBRENCO\L.33-conc.0114-2004-08%20de%2025-10-04\ed114-Lote%2033-Final\Proposta%20BR-116-L33%20ed.114%20%2025-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Users\Paulo%20Vicente\Desktop\Pasta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OTE%2004\Diversos\PROTOTIPO%20DE%20MEDI&#199;&#195;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1\Joao\CONFIG~1\Temp\Rar$DI01.172\BR-070-OR&#199;AMENTONOV09-LOTE2-30-4-10-CORRIGIDO\Composi&#231;&#245;es%20Pavimenta&#231;&#227;o%20BR-070%20lote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corixa%20fina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Itens%20Controle%202002%20(BH)\Ic9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SSM\Users\jackson\Documents\DNIT\Patos\PATOS%20modelos%202008%20dnit\Patos%20-%20Luiz%20Ant&#244;nio\BR-070\Laptop%20-%20Arquivos\DNIT\PATOs\Rondon&#243;polis\PATO_BR-364_km_0,00_ao_km_112,90_LICITA&#199;&#195;O%20Rev%20mari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SSM\Anel%20-%20Conserva\62&#170;%20Med.%20Prov.%20Dez.12%20-%20Anel%20Rodovi&#225;rio.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0.100.132.171\check_list_csd$\Lote%2002\MG\27%20PROJETOS%20-%20OGU_SET09%20(BM)\27%20-%20BR-452%20(58,4%20a%2091,8%20&amp;%20173,9%20a%20224,9)\PROJETO%20FINAL\Projeto%20%20CREMA%20BR-45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00.132.171\check_list_csd$\Lote%2002\MG\27%20PROJETO%20BANCO%20MUNDIAL\1%20-%20BR-040(471,5%20ao%20532,9)-LOTE%205\Projeto%20Nova%20solu&#231;&#227;o%20(28-07-09)_SINAL.-MB\Projeto%20CREMA%20BR-040(471,5%20ao%20532,9)-LOTE%2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todos\MT-170%20(BRASNORTE%20-%20AGRIMAT)\2&#170;%20medi&#231;&#227;o%20Agrima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RQUIVOS\SharedDocs\Documents%20and%20Settings\jose.s.pinto\Desktop\DOCUMENTOS%20DA%20UL%2006-03\DIVERSOS\PATOS%20DIVERSOS-EMERGENCIAS\PATO%20%20BR-356%20(Ref.%20Mar.%202008)%20(20-06-2008)%2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LOTE%2004\BR-163\6&#170;%20ap&#243;s%20repac.%20LOTE%2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BR-163\6&#170;%20ap&#243;s%20repac.%20LOTE%2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NIT-CBA-SR-f02\ENGENHARIA\BIRIBA\CHAPADA%20III\MED%20SINFRA%20CHAPA%20III\1&#170;%20Medi&#231;&#227;o%20SINFR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ervidor\trabalhos\Constantino\5%20-%20RIO%20SANGUE\4&#176;%20Medi&#231;&#227;o%20de%20Ponte%20de%20Concreto%20Armado%20Sobre%20o%20Rio%20Sangue%20-%20PARALIZA&#199;&#195;O.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Documents%20and%20Settings\amauri.lima\Configura&#231;&#245;es%20locais\Temporary%20Internet%20Files\OLK7AC\modelo%20br153_parais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invisioncontaxnet/DADOS/NRH-1231/B&#244;nus%20Gerencial%202001/Filiais/Cear&#225;/DIR%20MERCADO%20CONSUMIDOR.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ervidor\todos\MT-249\MEDI&#199;&#213;ES%20CONTRATO%20LOTES%201%20E%202\MEDI&#199;&#195;O%20%20KM%2025\5&#170;%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PROGRA~1\Meus%20documentos\Rod%20Canavieira\PROTOTIPO%20DE%20MEDI&#199;&#195;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C&#243;pia%20de%205&#170;%20Revis&#227;o%20CONTRATO%20PD-13-004-01%20OP2a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aia-melo-ap\sala%20t&#233;cnica\CVRD\03pr5681\calculo\TAB-MO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inanceiro\c\Or&#231;amentos\Orc%20381\Orc%20Trevo%20Takono\OR960887.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Modelo%20Controle%20de%20Horas1"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nts%20and%20Settings\rodrigo.mendonca.INTRANET\Desktop\ARQUIVOS\SICRO%202\Atualiza&#231;&#227;o%20M&#227;o%20de%20Obr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LOTE%2004\MT%20170%20(Brasnorte%20-%20Rio%20Juruena%20AGRIMAT)\Medi&#231;&#245;es%20Agrimat%20SINFRA\2&#170;%20Medi&#231;&#227;o%20Oficial%20Agrimat%20IC-001%20Set_200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e047805\c\AN&#193;LISE%20CEAR&#193;\BadeR99_C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aia-melo-ap\sala%20t&#233;cnica\Documents%20and%20Settings\Ricardo\Meus%20documentos\Manaus\BR%20319%202005\Planilha%20Br%20319%202005.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unzipped\Tomada%20de%20Pre&#231;os%20BR222\WINDOWS\TEMP\WINDOWS\Desktop\Obras%20diversas\Leopoldina\Or&#231;amentos\Orc%20381\Orc%20Trevo%20Takono\OR96088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_aroldo\meus%20documentos\Backup_Gecc\Meus%20documentos\Arquivos\RICARDO\ENSERCON\Arquivos\RICARDO\TRIUNFO\21&#170;%20medi&#231;&#227;o%20199%20ap&#243;s%202&#170;%20repactua&#231;&#227;o%201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xecucao\lobo%201\Renato%20Lobo\234%20MBR\Planilhas\Vargem%20Grand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xecucao\lobo%201\Renato%20Lobo\Or&#231;amento.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WINDOWS\TEMP\WINDOWS\TEMP\Meus%20Documentos\Ger&#234;ncia\Ic&#243;\Pato%20BR%20116%20Ic&#243;%20(%20licita&#231;&#227;o).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vrdslssa01\dados\CONTRATO\372-01\SIS\372-01-00-411-001-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Documents%20and%20Settings\Obra\Configura&#231;&#245;es%20locais\Temporary%20Internet%20Files\Content.IE5\4DW1IBG9\WINDOWS\TEMP\WINDOWS\Desktop\Obras%20diversas\Leopoldina\Or&#231;amentos\Orc%20381\Orc%20Trevo%20Takono\OR96088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MED%20DNIT%2046&#170;%20VILMARK.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webmail1.brturbo.com/servlet/webmail/Linear-Pavimento%20Existente-Modelo%20Preenchido.xls?event=wem_DownloadAnexo&amp;ane_cod=1013809274961&amp;tipodoarquivo=application/Meus%20Documentos\FV-DNER.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e036097\ce036097\WINDOWS\Desktop\Report%20t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aia-melo-ap\sala%20t&#233;cnica\Users\Marco%20Tulio\Documents\3%20BMR%20EMPREENDIMENTOS\BEADELL\TERRAPLENAGEM%20NORTH%20MILL%20POND\TERRAPLENAGEM%20NORTH%20MILL%20POND%20-%20REVIS&#195;O%20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roldo\Meus%20documentos\Aroldo\Obras%20em%20Andamento\Sapezal\Medi&#231;&#245;es\23&#170;%20Medi&#231;&#227;o\23&#170;%20Medi&#231;&#227;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otebook\Meus%20documentos\BR-222%20Sobral\Altera&#231;&#227;o%20de%20projeto\6&#170;Alt.Projeto%20jan01-corre&#231;&#227;o%20II.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20corixa%20fi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Users\Marlon\Documents\DNIT\CONSERVA%20BR-364%20-%20KM%200%20-%20102,9%20-%20NOTEMPER\Adequa&#231;&#227;o%20Notemper%20%20-%202012%2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1&#170;%20MEDI&#199;&#195;O%20%20viso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Users\M&#225;rio\AppData\Local\Microsoft\Windows\Temporary%20Internet%20Files\Content.Outlook\OM65OGO8\Users\M&#225;rio\Documents\Meus%20arquivos%20recebidos\AVAN&#199;O%20F&#205;SICO-13507-05&#170;MP-0907-RELAT&#211;RIO.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mail.uol.com.br/Documents%20and%20Settings/JO&#195;O%20PEDRO%20BEZERRA/Meus%20documentos/J_P/PD_11019_01/Edi%20DNIT/RELATORIO%20DNIT%20CBUQ%20AGO_05%20PILOTO_RESTAUR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mail.uol.com.br/Sercel/Meus%20documentos/JP/PD_11019_01/Edi%20DNIT/RELATORIO%20DNIT%20CBUQ%20AGO_05%20PILOTO_RESTAU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RVSSM\Users\operador\Documents\DNIT\PATO%202011\MODELOS\patos\diamantino(andr&#233;)\PATO_km614,4_km799,3%20-%20rev07%20-%20sicro%20mt%20set%20-10%20(alt%20betuminoso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MODELO_MEDI&#199;&#195;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18&#170;%20medi&#231;&#227;o\Medi&#231;&#227;o%2018&#170;%20Campo%20soment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opografia\shareddocs\linda\Planilha-cronograma-Fabrica%20Nova.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SSM\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262DE2DD\Or%2525C3%2525A7amento%252520Sta%252520Helena%252520Guarant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encomind\Aditivo%20Corrigido.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ocuments%20and%20Settings\testes\Meus%20documentos\Dbellllll\Meus%20documentos\Obra%20318TS\Medi&#231;&#245;es\Auditoria\DVOP-TANGAR&#193;\10&#170;%20Avalia&#231;&#227;o.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ERT\SYS\WINDOWS\CARMA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inanceiro\c\WINDOWS\Temporary%20Internet%20Files\Content.IE5\O1QRGHI7\Planiha%20Santa%20Luzia%20-%20atualizada.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vrdslssa01\dados\gefen\Estatistica\Estatistica2002\ANUAPLAN\Loco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ATO%20-%20BR%20-%20425%20aditiv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60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RVSSM\TCM%20Engenharia%20e%20Empreendimentos\BR-459%20Obra%20260\Medi&#231;&#245;es%20DNIT\Medi&#231;&#227;o%2015.2004%20-%20Fevereiro2004\TCM\BR-459%20Obra%20260\Medi&#231;&#245;es%20TCM\Medi&#231;&#227;o%2009.2003%20-%20Agosto2003\MEDI&#199;&#195;O%20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idor\engenharia\Agrimat%20Engenharia\Obras\Obra%20126%20-%20Guia\Medi&#231;&#245;es%20SEET\5&#170;%20Medi&#231;&#227;o\5&#170;%20Medi&#231;&#227;o%20Repactuada%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ervidor\todos\Documents%20and%20Settings\Ricardo\Meus%20documentos\RICARDO\CAVALCA\MT%20220\4&#170;%20Medi&#231;&#227;o%20Reajustada.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email.terra.com.br/WINDOWS/TEMP/WINDOWS/TEMP/Meus%20Documentos/Ger&#234;ncia/Ic&#243;/Pato%20BR%20116%20Ic&#243;%20(%20licita&#231;&#227;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NIT-CBA-SR-F02\Concorrencia\PLANEJAMENTO\PL%202004\Amap&#225;\BR-156-AP%20SUL\PL%20BR-156%20AP%20SUL%20atu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SSM\Meus%20documentos\Arquivos%20BR-459%20TCM%20EDEMILSON\Projeto%20Executivo%20BR-459%20COPAVEL\04-03-2004\Meus%20documentos\EGESA\Br-482mg\Volume2\CANA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RVSSM\Users\FLVIOE~1\AppData\Local\Temp\Meus%20documentos\EGESA\Br-482mg\Volume2\CANA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ia-melo-ap\sala%20t&#233;cnica\Ricardo%20Mesquita\180105\Meus%20documentos\BR%20242\Vicente\GAUTAMA%20MENSA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Felipe\planejamento\planejamento\RIP-FFS\PROPOSTAS%202004\CONTROLE%20DE%20PROPOSTAS%202004.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manjo01\Grupos$\APS%20NAVI\PLANEJP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79360D4\1&#170;MEDI~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idor-f1\Biblioteca\Quadro%20de%20Quantidades%20-%20DNIT-DER\DNIT-DNER\Planilha%20de%20Quantitativo%20em%20Branco.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Documents%20and%20Settings\Administrador\Meus%20documentos\Pontes\Rio%20Arinos\Documents%20and%20Settings\testes\Meus%20documentos\mb\MB\PONTES%20-%20MT\MT%20220_Rio%20das%20Antas_45m\1&#170;%20Medi&#231;&#227;o_Rio%20das%20Antas_07_2006_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Anexos%20PGQ.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corixa%20final.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Documents%20and%20Settings\Administrador\Meus%20documentos\Pontes\Rio%20Arinos\Documents%20and%20Settings\testes\Meus%20documentos\mb\MB\PONTES%20-%20MT\BR%20158_Rio%20Tr&#234;s%20Marias\1&#170;%20Medi&#231;&#227;o_3%20Marias.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NIT-CBA-SR-f02\ENGENHARIA\Users\Marlon\Documents\DNIT\CONSERVA%20BR-364%20-%20KM%200%20-%20102,9%20-%20NOTEMPER\Users\rferlete\Downloads\Adequa&#231;&#227;o%20Notemper%20%20SR%20012_09%20S_REFLEXO(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Dnit-cba-sr-f02\editais\1%20-%20DOC%20CONTRATO\BR-267-PATO%20km%20290,10%20ao%20396,4.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NIT-CBA-SR-f02\ENGENHARIA\Arquivos%20do%20usuario\Documents\GER&#202;NCIA\OBRAS%20MT\CC-2.03.MT.101%20%20CONSERVA%20JANGADA\MEDI&#199;&#213;ES\3&#170;%20MEDI&#199;&#195;O_SETEMBRO-2015%20CONTRATO%20480-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us%20documentos\pato2004br262\composi&#231;&#227;opadr&#227;o.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Diversos/PROTOTIPO%20DE%20MEDI&#199;&#195;O.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aia-melo-ap\sala%20t&#233;cnica\DOCUME~1\Kleber\CONFIG~1\Temp\Rar$DI00.078\Users\John\AppData\Local\Microsoft\Windows\Temporary%20Internet%20Files\Content.Outlook\CC85NLIV\K0003MBR\CALCULOS\TABELA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BR163PD.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30856\c\GEFEN\Relatorio%20IC\GEFEN\GEFEN20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Documents%20and%20Settings\bolivar.euler\Meus%20documentos\DNIT\LICITA&#199;&#213;ES\Restaura&#231;&#227;o\PATO%20BR%20242%20-%20KM%20305,0%20a%20410,7%20-%20Peixe\modelo%20br153_paraiso.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Documents%20and%20Settings\ana.gondim\Configura&#231;&#245;es%20locais\Temporary%20Internet%20Files\Content.IE5\G19FC9AP\Meus%20documentos\Gerencia%20Obra\DNER\Ic&#243;\Pato%20BR%20116%20Ic&#243;%20para%20licitacao.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nit-cba-sr-f02\editais\DNITROG&#201;RIO\PATOS%20C&#193;CERES%20DEFINITIVOS\WINDOWS\Temporary%20Internet%20Files\Content.IE5\Q9YZIJ83\file:\A:\TEMP\Or%2525C3%2525A7amento%252520Sta%252520Helena%252520Guaranta.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TEMP\Or&#231;amento%20Sta%20Helena%20Guaranta.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BadeR2000_NRJ.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RecLiqServ2000.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BadeR2000_TNL.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NIT-CBA-SR-F02\Users\FLVIOE~1\AppData\Local\Temp\Documents%20and%20Settings\gas\Configura&#231;&#245;es%20locais\Temporary%20Internet%20Files\Content.Outlook\NY2PGIY1\Documents%20and%20Settings\emsa\Meus%20documentos\Medicao-Obra71"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ndre\c\Documents%20and%20Settings\Castelar\Meus%20documentos\Backup%20Uni&#227;o%204-5%20(D)\OBRA%20CANOINHAS\Castellar%20Engenharia%20Ltda%20-%20CANOINHAS\FINAN&#199;AS\Uniao\Medi&#231;&#227;o%20Castellar\61MCBMI.DNIT.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Servidor\todos\ARQEXCEL\DMA2\CLEONICE\MEDCRALMEID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3193682F\modelo%20br153_paraiso.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NIT-CBA-SR-f02\EDITAIS\Users\ULCAC\Desktop\Diversos%20DNIT\TRABALHO\TECNICA%20VIARIA%20CONSTRU&#199;&#213;ES\1%20-%20DOC%20CONTRATO\BR-267-PATO%2003_07correto%20km%20125%20%20248.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Y:\L&#205;VIO\BR-163\E-mail%20da%20Meri\laboratorio\ASFALTO\TRA&#199;O-%20CBUQ-%20%20%20%20%20%20%20MATERIAL%20PEDREIRA%20ICAL\TRA&#199;O-%20CBUQ-%20%20%20%20%20%20%20MATERIAL%20PEDREIRA%20ICAL.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repeated%20header"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mail-b.uol.com.br/cgi-bin/webmail/ARQUIVOS/OR&#199;AMENTO/Guia%20Lopes%20BR267/OR&#199;AMENTO%20E%20CRONOGRAMA%20G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mail-b.uol.com.br/cgi-bin/webmail/ARQUIVOS/OR&#199;AMENTO/Resumo_Cronograma_Maracaju.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i&#231;ao%20rondonopolis\pato%20e%2056%20MP%20J.Florentino\medi&#231;&#227;o%2058\REL.%20DNIT%2058%20maio_07%201&#170;VERS&#195;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nit-cba-sr-f01\engenharia\Jos&#233;%20Marcos%20Monteiro%20-%2054172\RODOVIAS\BR%20364\01.PATO\01.Editais\BR364%20-%20KM%20799,3%20ao%20879,3\Pato%20-%20BR-364%20(Itanorte)\03.Pato%20Itanorte%20-%20Campo%20Novo%20(FINAL)%20(FINAL).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3&#170;%20MEDI&#199;&#195;O%20%20novembro-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Medi&#231;&#227;o%20Carreteiros\Medi&#231;&#227;o%20de%20Carreteiro%20Autonom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nts%20and%20Settings\testes\Meus%20documentos\Dbellllll\Arinos\2&#170;%20Medi&#231;&#227;o_Arinos_.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SRVSSM\Meus%20Documentos\FV-DNER.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ervidor2\Secor\MT%20-%20249%20Ent&#176;%20235%20-%20BR%20-%20163%20(nova%20mutun)\EVERALDO\email_Andrea_Maysa_13-10-2005\01&#170;%20MEDI&#199;&#195;O%20PROVIS&#211;RIA%20-%20AGO-0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webmail.globo.com/Estrategico/Neg&#243;cios/Diversos/Ultrasson/caminh&#245;es%20GAPUN.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PROJETOS/00-KALU/0000000-APIACAS%20ESCOLA/0-REVIS&#195;O/PLANILHA%20COMPLET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Backup\meusdoc\Ricardo\MEDI&#199;&#213;ES%20ABRIL%202008\Documents%20and%20Settings\CLIENTE\Meus%20documentos\LOTE%2021\Medi&#231;&#227;o%2015&#17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Documents%20and%20Settings\Administrador\Configura&#231;&#245;es%20locais\Temporary%20Internet%20Files\Content.IE5\GNE9PSBE\Backup%20Laercio\PARTI&#199;&#195;O_C\DNIT%20-%20Travessias%20Urbanas\Agua%20Boa\Or&#231;amento%20da%20Minuta%20(Trav%20Urb%20Agua%20Bo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rojetos%20F&#225;bio\tra&#231;o%20cbuq%20faixa%20c%20Carpizza%20CONT.%20LEST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mt004cba\editais\SETOR%20DE%20PROJETOS\PATO\PATO%20Ricardo%20-%20BR-262_km%20466,5%20-%20km%20600,8\Meus%20documentos\pato2004br262\composi&#231;&#227;opadr&#227;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a-melo-ap\sala%20t&#233;cnica\DOCUME~1\c0054676\CONFIG~1\Temp\notes661640\OR&#199;AMENTO%20PASSARELA%20BURITICUPU%2013%2005%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Backup%20Laercio\PARTI&#199;&#195;O_C\DNIT%20-%20Travessias%20Urbanas\Agua%20Boa\Or&#231;amento%20da%20Minuta%20(Trav%20Urb%20Agua%20Bo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Itens%20Controle%202002%20(BH)\itens%20de%20controle\Ic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marcos.medeiros\Meus%20documentos\CONTRATOS\MANUTEN&#199;&#195;O\C&#243;pia%20de%205&#170;%20Revis&#227;o%20CONTRATO%20PD-13-004-01%20OP2at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infra-docs\User%20Data$\windows\TEMP\1&#170;%20MED%20PROV%20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CUSTOS\Gest&#227;oPortoCompPE\GESEN\PdcGesen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DOC_EXCE\ESTATIST\E_AC_99\DEFN\FRQDFN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Engenharia\Meus%20documentos\ANAST&#193;CIO\SERCEL\BR2629908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fra-docs\User%20Data$\Diversos\PROTOTIPO%20DE%20MEDI&#199;&#195;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a-melo-ap\sala%20t&#233;cnica\CVRD\98PR2331\CALCULO\TAB-MO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Y:\Backup\meusdoc\Ricardo\MEDI&#199;&#213;ES%20ABRIL%202008\Documents%20and%20Settings\testes\Meus%20documentos\Dbellllll\Arinos\2&#170;%20Medi&#231;&#227;o_Arinos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5&#170;_MEDI&#199;&#195;O_MT-24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FRANCISCO%20MARIANO\lea\Meus%20documentos\u%20arquivos\Meus%20documentos\obra38%20NILTON\Medicao%20Maio%20Obra\PROTOTIPO%20DE%20MEDI&#199;&#195;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NIT-CBA-SR-F02\Concorrencia\LICITA&#199;&#195;O\DNIT\BR-101%20-%20SC%20EDITAL%200003-02\LOTE%2028%20apresenta&#231;&#227;o\cd\Lote%2028%20SC\gelson\XLS\CUSTOS\DNER398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21&#170;%20medi&#231;&#227;o\Med%2021&#17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M&#225;rio\AppData\Local\Microsoft\Windows\Temporary%20Internet%20Files\Content.Outlook\OM65OGO8\Documents%20and%20Settings\Marsoft-Informatica\Configura&#231;&#245;es%20locais\Temporary%20Internet%20Files\Conten"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Y:\Backup\meusdoc\Ricardo\MEDI&#199;&#213;ES%20ABRIL%202008\GIOVANI\MT-270(TORQUE)\Medi&#231;&#245;es%20Br163\1&#170;MEDI~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Administrador\Configura&#231;&#245;es%20locais\Temporary%20Internet%20Files\Content.IE5\GNE9PSBE\MT-170%20(BRASNORTE%20-%20AGRIMAT)\2&#170;%20medi&#231;&#227;o%20Agrim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_PROSUL2\APPL\USR\GELSON\XLS\CONSAPPE\SISNORTE\REORDENA\11BR28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nit-cba-sr-f02\editais\Users\ULCAC\Desktop\BR-174-PATO%20km%201093,90%20ao%20km%201258,9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NIT-CBA-SR-f02\EDITAIS\Users\ULCAC\Desktop\Diversos%20DNIT\TRABALHO\TECNICA%20VIARIA%20CONSTRU&#199;&#213;ES\1%20-%20DOC%20CONTRATO\C&#243;pia%20de%20Pato%2016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NOVA%20CONQUISTA\GIOVANI\MT-270(TORQUE)\Medi&#231;&#245;es%20Br163\1&#170;MEDI~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idor\todos\windows\TEMP\1&#170;%20MED%20PROV%20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g_aroldo\meus%20documentos\Meus%20documentos\Sapezal\Medi&#231;&#227;o%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gio\c\Edilson\Triunfo\Obra\Obra%20n&#186;%20199\2&#170;%20Repactua&#231;&#227;o\10&#170;%20medi&#231;&#227;o%20Triunfo%20Contrato%20195_93%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a-melo-ap\sala%20t&#233;cnica\WINDOWS\TEMP\WINDOWS\TEMP\WINDOWS\TEMP\Calc.Medi&#231;&#227;o%20BR-010%20PD-15-01011-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Y:\L&#205;VIO\BR-163\E-mail%20da%20Meri\Meus%20documentos\ASFALTO\TRA&#199;O-%20CBUQ-%20%20%20%20%20%20SUDECAP-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auditoria.mt.gov.br/Users/Daniel/Downloads/Medicao%2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infra-docs\User%20Data$\Documents%20and%20Settings\Topografia%20Artemio\Desktop\P.%20G\Medi&#231;&#245;es%20de%20Porto%20dos%20Ga&#250;chos%20SINFRA\4&#170;%20Medi&#231;&#227;o%20Reajustada%20Ofici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2011\PATO'S\BR158%20-%20%20km%20637%20ao%20697%20(pinda&#237;ba)\antigos\auxiliar\auxili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ransportes\c\Meus%20Documentos\Planaltina\Boletim%20de%20Medi&#231;&#227;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cavalcaengenharia-my.sharepoint.com/Documents%20and%20Settings/samuel/Configura&#231;&#245;es%20locais/Temporary%20Internet%20Files/OLK49/Medi&#231;&#227;o%20Model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nit-cba-sr-f02\editais\ENGENHARIA\Lucio%20Pinheiro%20-%2054112\PATOs\2014\PATO364%20502_588\PATO%20BR_364%20Alterado%2013_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UEVTMA1\USUARIO\Meus%20documentos\Nuno\CVRD\CVRDMen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marlon.pedrini\Documents\DNIT\CONTRATOS\CONSERVA%20BR-364%20-%20KM%20102,9%20-%20201,0%20-%20CASTELAR\MEDI&#199;OES\19&#170;%20MP%20-%20SR-MT-627-201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NER\Aguas%20lindas\Dados%20Gerais\FV-DNE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SSM\Users\FLVIOE~1\AppData\Local\Temp\Meus%20Documentos\FV-DNE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0798\TECNICO\TEACOMP\LOTE06\P09\P10\RELAT6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SSM\Users\FLVIOE~1\AppData\Local\Temp\0798\TECNICO\TEACOMP\LOTE06\P09\P10\RELAT6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ng_001\c\Meus%20documentos\Excel\Seet\Chapad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ngenharia1\DADOS1%20(D)\ENGENHARIA\Obras\Obra%20236%20-%20Brasnorte\2&#170;%20Medi&#231;&#227;o\2&#170;%20medi&#231;&#227;o%20Agrima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ia-melo-ap\sala%20t&#233;cnica\Meus%20documentos\Rog&#233;rio\Toronto\Licita&#231;&#245;es\Calha%20do%20Madeira\Interior\Compos.Sistema%20Vi&#225;rio\PavimManaus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ia-melo-ap\sala%20t&#233;cnica\WINDOWS\TEMP\Interior\Compos.Sistema%20Vi&#225;rio\PavimManaus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NIT-CBA-SR-f02\ENGENHARIA\Users\rodrigo.fuentes\Google%20Drive\CONSERVA%20ALTO%20GAR&#199;AS%20-%20MT\1-%20CONTRATO\PATO%20BR_364%200_11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arcelo\Geoserv\MT%20-%20140\Medi&#231;&#245;es\Obra%20MT-140\SINFRA\Medi&#231;&#227;o%20Geral\1&#170;%20Medi&#231;&#227;o%20SE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2011\PATO'S\BR158%20-%20%20km%20637%20ao%20697%20(pinda&#237;ba)\antigos\PATO_km614,4_km799,3%20-%20rev06%20-%20sicro%20mt%20set%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nit-cba-sr-f02\editais\EDITAIS\Engenharia\Editais%202018\Pregao\Edital%20XXX%202018%20-%20BR%20242%20-%20Km%200,00%20ao%20119,00%20(n&#227;o%20pav.)\PATO%20BR-242%200%20ao%20119%20-%20QUANT%20ONERAD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NIT-CBA-SR-f02\ENGENHARIA\Eng_aroldo\Aroldo\Meus%20documentos\Sapezal\Meus%20documentos\CUSTHO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93703813687\Desktop\Users\Nevair\Downloads\OS%20026-2017%20-%20Uni&#227;o%20do%20Norte%20MT%20322\UNI&#195;O%20DO%20NORTE%20OR&#199;AMENTO\BD_SICRO2_NOV_16_174_CD.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vrdslssa01\dados\@RELATORIOS\recolhimento%20de%20trilhos%20na%20EFC\levantamento_trilho\VPL-Recolh-TRxDor-COM%20REPERFILAMENTO-Vx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elso\PLANILHAS%20LAB\Faixa%20C\PROJ.CBUQ%20F-B-116060220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Documents%20and%20Settings\ELEANDRO\Meus%20documentos\LICITA&#199;&#213;ES\DNIT\CP%20220-2006-MT\Edital\ANEXOS%20-%20BR_364_MT_2006%20CONSERVA&#199;&#195;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8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CLIENTE\Meus%20documentos\LOTE%2021\Medi&#231;&#227;o%2015&#17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20corixa%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ia-melo-ap\sala%20t&#233;cnica\Dati\Ferrari...%20uno%20spetacolo\computo_contrattuale_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EONARDO\Leonardo\BR-230,405%20e%20116%20(Gerobra-Cajazeiras)\Medi&#231;&#245;es%2018-06-02\Paramarsh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ndre\c\Conseva\Cons-116\MEDICOES\61MCBMI.DNI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SKTOP-L9HVUT\Kalu's%20shared%20workspace\Documents%20and%20Settings\LUIZ%20T%20PARISI\Meus%20documentos\SINFRA\OBRA_MTO60_POCONE_IBAMA\CONSTRUTORA\MEDI&#199;&#213;ES\SEGUNDA%20MED_SINFR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Conta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20DNIT%201&#170;%20MP%20contrato%20novo(ap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vrdslssa01\dados\WINDOWS\TEMP\Passageiro\Itens%20Control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omputador-7071\C\6&#170;%20MED%20-%20AGESUL%20REAL\5COM15~1\SERVIA1.XLS"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file:///\\Maia-melo-ap\sala%20t&#233;cnica\DOCUME~1\windows\CONFIG~1\Temp\Rar$DI00.125\DOCUME~1\windows\CONFIG~1\Temp\Rar$DI00.843\Documents%20and%20Settings\Marcio\Meus%20documentos\ARQUIVOS%20WO\Edital%20Manut%20e%20Obras\Anexo%20I%20-%20Lote%202A%20GAISR.xls?815A4D42" TargetMode="External"/><Relationship Id="rId1" Type="http://schemas.openxmlformats.org/officeDocument/2006/relationships/externalLinkPath" Target="file:///\\815A4D42\Anexo%20I%20-%20Lote%202A%20GA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PLMUSEU_Rev_Jul-00"/>
      <sheetName val="PLMUSEU_Rev_Mai-00_(Med)"/>
      <sheetName val="PLMUSEU_(3)"/>
      <sheetName val="Planilha_Apresent"/>
      <sheetName val="COMPAC ATERRO 95 PROCTOR 251 GO"/>
      <sheetName val="COMPOS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Reajustamento"/>
      <sheetName val="Reajustamento"/>
      <sheetName val="Ofício"/>
      <sheetName val="RESUMO - MEDIÇÃO"/>
      <sheetName val="Regula"/>
      <sheetName val="Sub-base"/>
      <sheetName val="Base"/>
      <sheetName val="DRENAGEM"/>
      <sheetName val="Imprimação"/>
      <sheetName val="TSD"/>
      <sheetName val="TSS"/>
      <sheetName val="AGREGADOS"/>
      <sheetName val="terraplenagem"/>
      <sheetName val="Cabeçalho"/>
      <sheetName val="Desmatamento "/>
      <sheetName val="DMT"/>
      <sheetName val="Corte"/>
      <sheetName val="Aterro"/>
      <sheetName val="Forro de cascalho"/>
    </sheetNames>
    <sheetDataSet>
      <sheetData sheetId="0" refreshError="1"/>
      <sheetData sheetId="1" refreshError="1"/>
      <sheetData sheetId="2" refreshError="1"/>
      <sheetData sheetId="3" refreshError="1"/>
      <sheetData sheetId="4">
        <row r="34">
          <cell r="I34">
            <v>286221.84600000002</v>
          </cell>
        </row>
      </sheetData>
      <sheetData sheetId="5">
        <row r="32">
          <cell r="S32">
            <v>1787672.38</v>
          </cell>
        </row>
      </sheetData>
      <sheetData sheetId="6" refreshError="1"/>
      <sheetData sheetId="7" refreshError="1"/>
      <sheetData sheetId="8">
        <row r="33">
          <cell r="I33">
            <v>176600</v>
          </cell>
          <cell r="K33">
            <v>191.61099999999999</v>
          </cell>
        </row>
      </sheetData>
      <sheetData sheetId="9">
        <row r="35">
          <cell r="L35">
            <v>399.53899999999999</v>
          </cell>
        </row>
      </sheetData>
      <sheetData sheetId="10" refreshError="1"/>
      <sheetData sheetId="11">
        <row r="34">
          <cell r="P34">
            <v>1378563.564</v>
          </cell>
        </row>
      </sheetData>
      <sheetData sheetId="12" refreshError="1"/>
      <sheetData sheetId="13">
        <row r="23">
          <cell r="C23" t="str">
            <v>Diamantino-MT, 11 de setembro de 2005</v>
          </cell>
        </row>
      </sheetData>
      <sheetData sheetId="14" refreshError="1"/>
      <sheetData sheetId="15">
        <row r="147">
          <cell r="AI147">
            <v>5343.4576000000015</v>
          </cell>
          <cell r="AJ147">
            <v>4156.308</v>
          </cell>
          <cell r="AK147">
            <v>57727.772699999994</v>
          </cell>
          <cell r="AL147">
            <v>65815.522500000006</v>
          </cell>
          <cell r="AM147">
            <v>3276.0481</v>
          </cell>
          <cell r="AN147">
            <v>0</v>
          </cell>
          <cell r="AO147">
            <v>2632.8250000000003</v>
          </cell>
        </row>
      </sheetData>
      <sheetData sheetId="16" refreshError="1"/>
      <sheetData sheetId="17"/>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 val="projeto"/>
      <sheetName val="tlmb"/>
      <sheetName val="ORÇAMENTO"/>
    </sheetNames>
    <sheetDataSet>
      <sheetData sheetId="0"/>
      <sheetData sheetId="1">
        <row r="2">
          <cell r="C2" t="str">
            <v>Rondonópolis/MT</v>
          </cell>
          <cell r="E2" t="str">
            <v>SUPERINTENDÊNCIA REGIONAL NO ESTADO DE MATO GROSSO</v>
          </cell>
        </row>
        <row r="3">
          <cell r="C3" t="str">
            <v>Engº Gonçalo de Souza Neves</v>
          </cell>
          <cell r="E3" t="str">
            <v>Supervisor da UL/SR/DNIT/MT</v>
          </cell>
        </row>
      </sheetData>
      <sheetData sheetId="2"/>
      <sheetData sheetId="3"/>
      <sheetData sheetId="4"/>
      <sheetData sheetId="5"/>
      <sheetData sheetId="6"/>
      <sheetData sheetId="7"/>
      <sheetData sheetId="8">
        <row r="16">
          <cell r="F16">
            <v>0</v>
          </cell>
        </row>
        <row r="17">
          <cell r="F17">
            <v>2275.8989999999999</v>
          </cell>
        </row>
        <row r="18">
          <cell r="F18">
            <v>0</v>
          </cell>
        </row>
        <row r="19">
          <cell r="F19">
            <v>1672.1990000000001</v>
          </cell>
        </row>
        <row r="30">
          <cell r="F30">
            <v>618.86400000000003</v>
          </cell>
        </row>
        <row r="31">
          <cell r="F31">
            <v>1129</v>
          </cell>
        </row>
        <row r="32">
          <cell r="F32">
            <v>0</v>
          </cell>
        </row>
        <row r="45">
          <cell r="F45">
            <v>0</v>
          </cell>
        </row>
        <row r="46">
          <cell r="F46">
            <v>0</v>
          </cell>
        </row>
      </sheetData>
      <sheetData sheetId="9">
        <row r="16">
          <cell r="E16">
            <v>292600</v>
          </cell>
        </row>
        <row r="25">
          <cell r="B25">
            <v>3948.098</v>
          </cell>
        </row>
        <row r="33">
          <cell r="B33">
            <v>11416.5</v>
          </cell>
        </row>
        <row r="41">
          <cell r="B41">
            <v>844.66399999999999</v>
          </cell>
        </row>
        <row r="47">
          <cell r="E47">
            <v>333.33300000000003</v>
          </cell>
        </row>
        <row r="53">
          <cell r="E53">
            <v>7315</v>
          </cell>
        </row>
      </sheetData>
      <sheetData sheetId="10">
        <row r="17">
          <cell r="H17">
            <v>844.66399999999999</v>
          </cell>
        </row>
        <row r="25">
          <cell r="H25">
            <v>401805.685</v>
          </cell>
        </row>
        <row r="31">
          <cell r="H31">
            <v>4114.7629999999999</v>
          </cell>
        </row>
        <row r="37">
          <cell r="H37">
            <v>0</v>
          </cell>
        </row>
        <row r="49">
          <cell r="H49">
            <v>0</v>
          </cell>
        </row>
        <row r="55">
          <cell r="H55">
            <v>0</v>
          </cell>
        </row>
        <row r="64">
          <cell r="H64">
            <v>1129</v>
          </cell>
        </row>
        <row r="70">
          <cell r="H70">
            <v>1111.1099999999999</v>
          </cell>
        </row>
        <row r="76">
          <cell r="H76">
            <v>0</v>
          </cell>
        </row>
      </sheetData>
      <sheetData sheetId="11"/>
      <sheetData sheetId="12"/>
      <sheetData sheetId="13">
        <row r="26">
          <cell r="H26">
            <v>2194.5</v>
          </cell>
        </row>
        <row r="46">
          <cell r="H46">
            <v>20900</v>
          </cell>
        </row>
      </sheetData>
      <sheetData sheetId="14"/>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a Obra"/>
      <sheetName val="RESUMO"/>
      <sheetName val="Abc Insumos"/>
      <sheetName val="EPI"/>
      <sheetName val="Mobilização de Pessoal"/>
      <sheetName val="Baixadas"/>
      <sheetName val="Mobiliário"/>
      <sheetName val="Construções"/>
      <sheetName val="Mobilização de Equipamentos"/>
      <sheetName val="Perequidireto"/>
      <sheetName val="Mão de Obra"/>
      <sheetName val="Equipamentos"/>
      <sheetName val="Materiais"/>
      <sheetName val="Diversos-Caixa"/>
      <sheetName val="Subempreiteiros"/>
      <sheetName val="Organograma da Obra"/>
      <sheetName val="CroPermMO"/>
      <sheetName val="CroPermEQ"/>
      <sheetName val="Custo Indir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 val="DADOS GERAIS"/>
      <sheetName val="SERVIÇOS digitado"/>
      <sheetName val="ORÇAMENTO 01"/>
      <sheetName val="tlmb"/>
      <sheetName val="TLCB5"/>
      <sheetName val="Página 16"/>
      <sheetName val="SERVIÇOS"/>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F6" t="str">
            <v>m</v>
          </cell>
          <cell r="H6" t="str">
            <v>PAV2</v>
          </cell>
          <cell r="L6">
            <v>0</v>
          </cell>
        </row>
        <row r="7">
          <cell r="B7" t="str">
            <v>0.1.2</v>
          </cell>
          <cell r="D7" t="str">
            <v xml:space="preserve">21.01.02 </v>
          </cell>
          <cell r="F7" t="str">
            <v>m</v>
          </cell>
          <cell r="H7" t="str">
            <v>PAV3</v>
          </cell>
          <cell r="L7">
            <v>0</v>
          </cell>
        </row>
        <row r="8">
          <cell r="B8" t="str">
            <v>0.1.3</v>
          </cell>
          <cell r="D8" t="str">
            <v>21.01.03</v>
          </cell>
          <cell r="F8" t="str">
            <v>m</v>
          </cell>
          <cell r="H8" t="str">
            <v>PAV4</v>
          </cell>
          <cell r="L8">
            <v>0</v>
          </cell>
        </row>
        <row r="9">
          <cell r="B9" t="str">
            <v>0.1.4</v>
          </cell>
          <cell r="D9" t="str">
            <v xml:space="preserve">21.01.04 </v>
          </cell>
          <cell r="F9" t="str">
            <v>m</v>
          </cell>
          <cell r="H9" t="str">
            <v>PAV5</v>
          </cell>
          <cell r="L9">
            <v>0</v>
          </cell>
        </row>
        <row r="10">
          <cell r="B10" t="str">
            <v>0.1.5</v>
          </cell>
          <cell r="D10" t="str">
            <v>21.01.05</v>
          </cell>
          <cell r="F10" t="str">
            <v>m</v>
          </cell>
          <cell r="H10" t="str">
            <v>PAV6</v>
          </cell>
          <cell r="L10">
            <v>0</v>
          </cell>
        </row>
        <row r="11">
          <cell r="B11" t="str">
            <v>0.1.6</v>
          </cell>
          <cell r="D11" t="str">
            <v xml:space="preserve">21.01.06 </v>
          </cell>
          <cell r="F11" t="str">
            <v>m</v>
          </cell>
          <cell r="H11" t="str">
            <v>PAV7</v>
          </cell>
          <cell r="L11">
            <v>0</v>
          </cell>
        </row>
        <row r="12">
          <cell r="B12" t="str">
            <v>0.1.7</v>
          </cell>
          <cell r="D12" t="str">
            <v>21.01.07</v>
          </cell>
          <cell r="F12" t="str">
            <v>un</v>
          </cell>
          <cell r="H12" t="str">
            <v>DRE</v>
          </cell>
          <cell r="L12">
            <v>0</v>
          </cell>
        </row>
        <row r="13">
          <cell r="B13" t="str">
            <v>0.1.8</v>
          </cell>
          <cell r="D13" t="str">
            <v xml:space="preserve">21.01.08 </v>
          </cell>
          <cell r="F13" t="str">
            <v>un</v>
          </cell>
          <cell r="H13" t="str">
            <v>VDT</v>
          </cell>
          <cell r="L13">
            <v>0</v>
          </cell>
        </row>
        <row r="14">
          <cell r="B14" t="str">
            <v>0.1.9</v>
          </cell>
          <cell r="D14" t="str">
            <v>21.01.09</v>
          </cell>
          <cell r="F14" t="str">
            <v>km x equip.</v>
          </cell>
          <cell r="H14" t="str">
            <v>IMO</v>
          </cell>
          <cell r="L14">
            <v>0</v>
          </cell>
        </row>
        <row r="15">
          <cell r="B15" t="str">
            <v>0.1.10</v>
          </cell>
          <cell r="D15" t="str">
            <v xml:space="preserve">21.01.10 </v>
          </cell>
          <cell r="F15" t="str">
            <v>m</v>
          </cell>
        </row>
        <row r="16">
          <cell r="B16" t="str">
            <v>0.1.11</v>
          </cell>
          <cell r="D16" t="str">
            <v>21.01.11</v>
          </cell>
          <cell r="F16" t="str">
            <v>equip.</v>
          </cell>
        </row>
        <row r="17">
          <cell r="B17" t="str">
            <v>0.1.12</v>
          </cell>
          <cell r="D17" t="str">
            <v>21.01.12</v>
          </cell>
          <cell r="F17" t="str">
            <v>equip.</v>
          </cell>
        </row>
        <row r="18">
          <cell r="B18" t="str">
            <v>0.1.13</v>
          </cell>
          <cell r="D18" t="str">
            <v>21.01.13</v>
          </cell>
          <cell r="F18" t="str">
            <v>m</v>
          </cell>
        </row>
        <row r="19">
          <cell r="B19" t="str">
            <v>0.1.14</v>
          </cell>
          <cell r="D19" t="str">
            <v>21.01.14</v>
          </cell>
          <cell r="F19" t="str">
            <v>obra</v>
          </cell>
        </row>
        <row r="20">
          <cell r="B20" t="str">
            <v>0.1.15</v>
          </cell>
          <cell r="D20" t="str">
            <v>21.01.15</v>
          </cell>
          <cell r="F20" t="str">
            <v>sond.</v>
          </cell>
        </row>
        <row r="21">
          <cell r="B21" t="str">
            <v>0.1.16</v>
          </cell>
          <cell r="D21" t="str">
            <v>21.01.16</v>
          </cell>
          <cell r="F21" t="str">
            <v>sond.</v>
          </cell>
        </row>
        <row r="22">
          <cell r="B22" t="str">
            <v>0.1.17</v>
          </cell>
          <cell r="D22" t="str">
            <v xml:space="preserve">21.01.17 </v>
          </cell>
          <cell r="F22" t="str">
            <v>m</v>
          </cell>
        </row>
        <row r="23">
          <cell r="B23" t="str">
            <v>0.1.18</v>
          </cell>
          <cell r="D23" t="str">
            <v>21.01.18</v>
          </cell>
          <cell r="F23" t="str">
            <v>m</v>
          </cell>
        </row>
        <row r="24">
          <cell r="B24" t="str">
            <v>0.1.19</v>
          </cell>
          <cell r="D24" t="str">
            <v xml:space="preserve">21.01.19 </v>
          </cell>
          <cell r="F24" t="str">
            <v>m</v>
          </cell>
        </row>
        <row r="25">
          <cell r="B25" t="str">
            <v>0.1.20</v>
          </cell>
          <cell r="D25" t="str">
            <v xml:space="preserve">21.01.20 </v>
          </cell>
          <cell r="F25" t="str">
            <v>m</v>
          </cell>
        </row>
        <row r="26">
          <cell r="B26" t="str">
            <v>0.1.21</v>
          </cell>
          <cell r="D26" t="str">
            <v>21.01.21</v>
          </cell>
          <cell r="F26" t="str">
            <v>m</v>
          </cell>
        </row>
        <row r="27">
          <cell r="B27" t="str">
            <v>0.1.22</v>
          </cell>
          <cell r="D27" t="str">
            <v>21.01.22</v>
          </cell>
          <cell r="F27" t="str">
            <v>m</v>
          </cell>
        </row>
        <row r="28">
          <cell r="B28" t="str">
            <v>0.1.23</v>
          </cell>
          <cell r="D28" t="str">
            <v>21.01.23</v>
          </cell>
          <cell r="F28" t="str">
            <v>m</v>
          </cell>
        </row>
        <row r="29">
          <cell r="B29" t="str">
            <v>0.1.24</v>
          </cell>
          <cell r="D29" t="str">
            <v>21.01.24</v>
          </cell>
          <cell r="F29" t="str">
            <v>m</v>
          </cell>
        </row>
        <row r="30">
          <cell r="B30" t="str">
            <v>0.1.25</v>
          </cell>
          <cell r="D30" t="str">
            <v xml:space="preserve">21.01.25 </v>
          </cell>
          <cell r="F30" t="str">
            <v>m</v>
          </cell>
        </row>
        <row r="31">
          <cell r="B31" t="str">
            <v>0.1.26</v>
          </cell>
          <cell r="D31" t="str">
            <v>21.01.26</v>
          </cell>
          <cell r="F31" t="str">
            <v>m</v>
          </cell>
        </row>
        <row r="32">
          <cell r="B32" t="str">
            <v>0.1.27</v>
          </cell>
          <cell r="D32" t="str">
            <v>21.01.27</v>
          </cell>
          <cell r="F32" t="str">
            <v>m</v>
          </cell>
        </row>
        <row r="33">
          <cell r="B33" t="str">
            <v>0.1.28</v>
          </cell>
          <cell r="D33" t="str">
            <v>21.01.28</v>
          </cell>
          <cell r="F33" t="str">
            <v>m</v>
          </cell>
        </row>
        <row r="34">
          <cell r="B34" t="str">
            <v>0.1.29</v>
          </cell>
          <cell r="D34" t="str">
            <v>21.01.29</v>
          </cell>
          <cell r="F34" t="str">
            <v>m</v>
          </cell>
        </row>
        <row r="35">
          <cell r="B35" t="str">
            <v>0.1.30</v>
          </cell>
          <cell r="D35" t="str">
            <v>21.01.30</v>
          </cell>
          <cell r="F35" t="str">
            <v>m</v>
          </cell>
        </row>
        <row r="36">
          <cell r="B36" t="str">
            <v>0.1.31</v>
          </cell>
          <cell r="D36" t="str">
            <v>21.02.01</v>
          </cell>
          <cell r="F36" t="str">
            <v>m²</v>
          </cell>
        </row>
        <row r="37">
          <cell r="B37" t="str">
            <v>0.1.32</v>
          </cell>
          <cell r="D37" t="str">
            <v>21.02.02</v>
          </cell>
          <cell r="F37" t="str">
            <v>m²</v>
          </cell>
        </row>
        <row r="38">
          <cell r="B38" t="str">
            <v>0.1.33</v>
          </cell>
          <cell r="D38" t="str">
            <v>21.02.03</v>
          </cell>
          <cell r="F38" t="str">
            <v>m²</v>
          </cell>
        </row>
        <row r="39">
          <cell r="B39" t="str">
            <v>0.1.34</v>
          </cell>
          <cell r="D39" t="str">
            <v>21.02.04</v>
          </cell>
          <cell r="F39" t="str">
            <v>m²</v>
          </cell>
        </row>
        <row r="40">
          <cell r="B40" t="str">
            <v>0.1.35</v>
          </cell>
          <cell r="D40" t="str">
            <v>21.02.05</v>
          </cell>
          <cell r="F40" t="str">
            <v>m²</v>
          </cell>
        </row>
        <row r="41">
          <cell r="B41" t="str">
            <v>0.1.36</v>
          </cell>
          <cell r="D41" t="str">
            <v>21.02.06</v>
          </cell>
          <cell r="F41" t="str">
            <v>m²</v>
          </cell>
        </row>
        <row r="42">
          <cell r="B42" t="str">
            <v>0.1.37</v>
          </cell>
          <cell r="D42" t="str">
            <v>21.02.07</v>
          </cell>
          <cell r="F42" t="str">
            <v>m²</v>
          </cell>
        </row>
        <row r="43">
          <cell r="B43" t="str">
            <v>0.1.38</v>
          </cell>
          <cell r="D43" t="str">
            <v>21.02.08</v>
          </cell>
          <cell r="F43" t="str">
            <v>m²</v>
          </cell>
        </row>
        <row r="44">
          <cell r="B44" t="str">
            <v>0.1.39</v>
          </cell>
          <cell r="D44" t="str">
            <v>21.02.09</v>
          </cell>
          <cell r="F44" t="str">
            <v>m²</v>
          </cell>
        </row>
        <row r="45">
          <cell r="B45" t="str">
            <v>0.1.40</v>
          </cell>
          <cell r="D45" t="str">
            <v>21.02.10</v>
          </cell>
          <cell r="F45" t="str">
            <v>m²</v>
          </cell>
        </row>
        <row r="46">
          <cell r="B46" t="str">
            <v>0.1.41</v>
          </cell>
          <cell r="D46" t="str">
            <v>21.02.11</v>
          </cell>
          <cell r="F46" t="str">
            <v>m²</v>
          </cell>
        </row>
        <row r="47">
          <cell r="B47" t="str">
            <v>0.1.42</v>
          </cell>
          <cell r="D47" t="str">
            <v xml:space="preserve">21.02.12 </v>
          </cell>
          <cell r="F47" t="str">
            <v>m²</v>
          </cell>
        </row>
        <row r="48">
          <cell r="B48" t="str">
            <v>0.1.43</v>
          </cell>
          <cell r="D48" t="str">
            <v>21.02.13</v>
          </cell>
          <cell r="F48" t="str">
            <v>km</v>
          </cell>
        </row>
        <row r="49">
          <cell r="B49" t="str">
            <v>0.1.44</v>
          </cell>
          <cell r="D49" t="str">
            <v>21.02.14</v>
          </cell>
          <cell r="F49" t="str">
            <v>km</v>
          </cell>
        </row>
        <row r="50">
          <cell r="B50" t="str">
            <v>0.1.45</v>
          </cell>
          <cell r="D50" t="str">
            <v>21.02.15</v>
          </cell>
          <cell r="F50" t="str">
            <v>km</v>
          </cell>
        </row>
        <row r="51">
          <cell r="B51" t="str">
            <v>0.1.46</v>
          </cell>
          <cell r="D51" t="str">
            <v>21.02.16</v>
          </cell>
          <cell r="F51" t="str">
            <v>km</v>
          </cell>
        </row>
        <row r="52">
          <cell r="B52" t="str">
            <v>0.1.47</v>
          </cell>
          <cell r="D52" t="str">
            <v>21.02.17</v>
          </cell>
          <cell r="F52" t="str">
            <v>km</v>
          </cell>
        </row>
        <row r="53">
          <cell r="B53" t="str">
            <v>0.1.48</v>
          </cell>
          <cell r="D53" t="str">
            <v>21.02.18</v>
          </cell>
          <cell r="F53" t="str">
            <v>km</v>
          </cell>
        </row>
        <row r="54">
          <cell r="B54" t="str">
            <v>0.1.49</v>
          </cell>
          <cell r="D54" t="str">
            <v>21.02.19</v>
          </cell>
          <cell r="F54" t="str">
            <v>km</v>
          </cell>
        </row>
        <row r="55">
          <cell r="B55" t="str">
            <v>0.1.50</v>
          </cell>
          <cell r="D55" t="str">
            <v>21.02.20</v>
          </cell>
          <cell r="F55" t="str">
            <v>km</v>
          </cell>
        </row>
        <row r="56">
          <cell r="B56" t="str">
            <v>0.1.51</v>
          </cell>
          <cell r="D56" t="str">
            <v>21.02.21</v>
          </cell>
          <cell r="F56" t="str">
            <v>km</v>
          </cell>
        </row>
        <row r="57">
          <cell r="B57" t="str">
            <v>0.1.52</v>
          </cell>
          <cell r="D57" t="str">
            <v>21.02.22</v>
          </cell>
          <cell r="F57" t="str">
            <v>km</v>
          </cell>
        </row>
        <row r="58">
          <cell r="B58" t="str">
            <v>0.1.53</v>
          </cell>
          <cell r="D58" t="str">
            <v>21.02.23</v>
          </cell>
          <cell r="F58" t="str">
            <v>km</v>
          </cell>
        </row>
        <row r="59">
          <cell r="B59" t="str">
            <v>0.1.54</v>
          </cell>
          <cell r="D59" t="str">
            <v>21.02.24</v>
          </cell>
          <cell r="F59" t="str">
            <v>km</v>
          </cell>
        </row>
        <row r="60">
          <cell r="B60" t="str">
            <v>0.1.55</v>
          </cell>
          <cell r="D60" t="str">
            <v>21.02.25</v>
          </cell>
          <cell r="F60" t="str">
            <v>km</v>
          </cell>
        </row>
        <row r="61">
          <cell r="B61" t="str">
            <v>0.1.56</v>
          </cell>
          <cell r="D61" t="str">
            <v>21.02.26</v>
          </cell>
          <cell r="F61" t="str">
            <v>km</v>
          </cell>
        </row>
        <row r="62">
          <cell r="B62" t="str">
            <v>0.1.57</v>
          </cell>
          <cell r="D62" t="str">
            <v>21.02.27</v>
          </cell>
          <cell r="F62" t="str">
            <v>km</v>
          </cell>
        </row>
        <row r="63">
          <cell r="B63" t="str">
            <v>0.1.58</v>
          </cell>
          <cell r="D63" t="str">
            <v xml:space="preserve">21.02.28 </v>
          </cell>
          <cell r="F63" t="str">
            <v>km</v>
          </cell>
        </row>
        <row r="64">
          <cell r="B64" t="str">
            <v>0.1.59</v>
          </cell>
          <cell r="D64" t="str">
            <v>21.02.29</v>
          </cell>
          <cell r="F64" t="str">
            <v>km</v>
          </cell>
        </row>
        <row r="65">
          <cell r="B65" t="str">
            <v>0.1.60</v>
          </cell>
          <cell r="D65" t="str">
            <v>21.02.30</v>
          </cell>
          <cell r="F65" t="str">
            <v>km</v>
          </cell>
        </row>
        <row r="66">
          <cell r="B66" t="str">
            <v>0.1.61</v>
          </cell>
          <cell r="D66" t="str">
            <v>21.02.31</v>
          </cell>
          <cell r="F66" t="str">
            <v>km</v>
          </cell>
        </row>
        <row r="67">
          <cell r="B67" t="str">
            <v>0.1.62</v>
          </cell>
          <cell r="D67" t="str">
            <v>21.02.32</v>
          </cell>
          <cell r="F67" t="str">
            <v>km</v>
          </cell>
        </row>
        <row r="68">
          <cell r="B68" t="str">
            <v>0.1.63</v>
          </cell>
          <cell r="D68" t="str">
            <v>21.02.33</v>
          </cell>
          <cell r="F68" t="str">
            <v>km</v>
          </cell>
        </row>
        <row r="69">
          <cell r="B69" t="str">
            <v>0.1.64</v>
          </cell>
          <cell r="D69" t="str">
            <v>21.02.34</v>
          </cell>
          <cell r="F69" t="str">
            <v>km</v>
          </cell>
        </row>
        <row r="70">
          <cell r="B70" t="str">
            <v>0.1.65</v>
          </cell>
          <cell r="D70" t="str">
            <v>21.02.35</v>
          </cell>
          <cell r="F70" t="str">
            <v>km</v>
          </cell>
        </row>
        <row r="71">
          <cell r="B71" t="str">
            <v>0.1.66</v>
          </cell>
          <cell r="D71" t="str">
            <v>21.02.36</v>
          </cell>
          <cell r="F71" t="str">
            <v>km</v>
          </cell>
        </row>
        <row r="72">
          <cell r="B72" t="str">
            <v>0.1.67</v>
          </cell>
          <cell r="D72" t="str">
            <v>21.02.37</v>
          </cell>
          <cell r="F72" t="str">
            <v>km</v>
          </cell>
        </row>
        <row r="73">
          <cell r="B73" t="str">
            <v>0.1.68</v>
          </cell>
          <cell r="D73" t="str">
            <v>21.02.38</v>
          </cell>
          <cell r="F73" t="str">
            <v>km</v>
          </cell>
        </row>
        <row r="74">
          <cell r="B74" t="str">
            <v>0.1.69</v>
          </cell>
          <cell r="D74" t="str">
            <v>21.02.39</v>
          </cell>
          <cell r="F74" t="str">
            <v>km</v>
          </cell>
        </row>
        <row r="75">
          <cell r="B75" t="str">
            <v>0.1.70</v>
          </cell>
          <cell r="D75" t="str">
            <v>21.02.40</v>
          </cell>
          <cell r="F75" t="str">
            <v>km</v>
          </cell>
        </row>
        <row r="76">
          <cell r="B76" t="str">
            <v>0.1.71</v>
          </cell>
          <cell r="D76" t="str">
            <v>21.02.41</v>
          </cell>
          <cell r="F76" t="str">
            <v>km</v>
          </cell>
        </row>
        <row r="77">
          <cell r="B77" t="str">
            <v>0.1.72</v>
          </cell>
          <cell r="D77" t="str">
            <v>21.02.42</v>
          </cell>
          <cell r="F77" t="str">
            <v>km</v>
          </cell>
        </row>
        <row r="78">
          <cell r="B78" t="str">
            <v>0.1.73</v>
          </cell>
          <cell r="D78" t="str">
            <v>21.02.43</v>
          </cell>
          <cell r="F78" t="str">
            <v>km</v>
          </cell>
        </row>
        <row r="79">
          <cell r="B79" t="str">
            <v>0.1.74</v>
          </cell>
          <cell r="D79" t="str">
            <v>21.02.44</v>
          </cell>
          <cell r="F79" t="str">
            <v>km</v>
          </cell>
        </row>
        <row r="80">
          <cell r="B80" t="str">
            <v>0.1.75</v>
          </cell>
          <cell r="D80" t="str">
            <v>21.02.45</v>
          </cell>
          <cell r="F80" t="str">
            <v>km</v>
          </cell>
        </row>
        <row r="81">
          <cell r="B81" t="str">
            <v>0.1.76</v>
          </cell>
          <cell r="D81" t="str">
            <v>21.02.46</v>
          </cell>
          <cell r="F81" t="str">
            <v>km</v>
          </cell>
        </row>
        <row r="82">
          <cell r="B82" t="str">
            <v>0.1.77</v>
          </cell>
          <cell r="D82" t="str">
            <v>21.02.47</v>
          </cell>
          <cell r="F82" t="str">
            <v>km</v>
          </cell>
        </row>
        <row r="83">
          <cell r="B83" t="str">
            <v>0.1.78</v>
          </cell>
          <cell r="D83" t="str">
            <v>21.02.48</v>
          </cell>
          <cell r="F83" t="str">
            <v>km</v>
          </cell>
        </row>
        <row r="84">
          <cell r="B84" t="str">
            <v>0.1.79</v>
          </cell>
          <cell r="D84" t="str">
            <v>21.02.49</v>
          </cell>
          <cell r="F84" t="str">
            <v>km</v>
          </cell>
        </row>
        <row r="85">
          <cell r="B85" t="str">
            <v>0.1.80</v>
          </cell>
          <cell r="D85" t="str">
            <v>21.02.50</v>
          </cell>
          <cell r="F85" t="str">
            <v>km</v>
          </cell>
        </row>
        <row r="86">
          <cell r="B86" t="str">
            <v>0.1.81</v>
          </cell>
          <cell r="D86" t="str">
            <v>21.02.51</v>
          </cell>
          <cell r="F86" t="str">
            <v>km</v>
          </cell>
        </row>
        <row r="87">
          <cell r="B87" t="str">
            <v>0.1.82</v>
          </cell>
          <cell r="D87" t="str">
            <v>21.02.52</v>
          </cell>
          <cell r="F87" t="str">
            <v>m²</v>
          </cell>
        </row>
        <row r="88">
          <cell r="B88" t="str">
            <v>0.1.83</v>
          </cell>
          <cell r="D88" t="str">
            <v>21.02.53</v>
          </cell>
          <cell r="F88" t="str">
            <v>m²</v>
          </cell>
        </row>
        <row r="89">
          <cell r="B89" t="str">
            <v>0.1.84</v>
          </cell>
          <cell r="D89" t="str">
            <v>21.02.54</v>
          </cell>
          <cell r="F89" t="str">
            <v>m²</v>
          </cell>
        </row>
        <row r="90">
          <cell r="B90" t="str">
            <v>0.1.85</v>
          </cell>
          <cell r="D90" t="str">
            <v>21.02.55</v>
          </cell>
          <cell r="F90" t="str">
            <v>m²</v>
          </cell>
        </row>
        <row r="91">
          <cell r="B91" t="str">
            <v>0.1.86</v>
          </cell>
          <cell r="D91" t="str">
            <v>21.02.56</v>
          </cell>
          <cell r="F91" t="str">
            <v>m²</v>
          </cell>
        </row>
        <row r="92">
          <cell r="B92" t="str">
            <v>0.1.87</v>
          </cell>
          <cell r="D92" t="str">
            <v>21.02.57</v>
          </cell>
          <cell r="F92" t="str">
            <v>m²</v>
          </cell>
        </row>
        <row r="93">
          <cell r="B93" t="str">
            <v>0.1.88</v>
          </cell>
          <cell r="D93" t="str">
            <v>21.02.58</v>
          </cell>
          <cell r="F93" t="str">
            <v>m²</v>
          </cell>
        </row>
        <row r="94">
          <cell r="B94" t="str">
            <v>0.1.89</v>
          </cell>
          <cell r="D94" t="str">
            <v>21.02.59</v>
          </cell>
          <cell r="F94" t="str">
            <v>m²</v>
          </cell>
        </row>
        <row r="95">
          <cell r="B95" t="str">
            <v>0.1.90</v>
          </cell>
          <cell r="D95" t="str">
            <v>21.02.60</v>
          </cell>
          <cell r="F95" t="str">
            <v>m²</v>
          </cell>
        </row>
        <row r="96">
          <cell r="B96" t="str">
            <v>0.1.91</v>
          </cell>
          <cell r="D96" t="str">
            <v>21.02.61</v>
          </cell>
          <cell r="F96" t="str">
            <v>m²</v>
          </cell>
        </row>
        <row r="97">
          <cell r="B97" t="str">
            <v>0.1.92</v>
          </cell>
          <cell r="D97" t="str">
            <v>21.02.62</v>
          </cell>
          <cell r="F97" t="str">
            <v>m²</v>
          </cell>
        </row>
        <row r="98">
          <cell r="B98" t="str">
            <v>0.1.93</v>
          </cell>
          <cell r="D98" t="str">
            <v>21.02.63</v>
          </cell>
          <cell r="F98" t="str">
            <v>m²</v>
          </cell>
        </row>
        <row r="99">
          <cell r="B99" t="str">
            <v>0.1.94</v>
          </cell>
          <cell r="D99" t="str">
            <v>21.02.64</v>
          </cell>
          <cell r="F99" t="str">
            <v>km</v>
          </cell>
        </row>
        <row r="100">
          <cell r="B100" t="str">
            <v>0.1.95</v>
          </cell>
          <cell r="D100" t="str">
            <v>21.02.65</v>
          </cell>
          <cell r="F100" t="str">
            <v>km</v>
          </cell>
        </row>
        <row r="101">
          <cell r="B101" t="str">
            <v>0.1.96</v>
          </cell>
          <cell r="D101" t="str">
            <v>21.02.66</v>
          </cell>
          <cell r="F101" t="str">
            <v>km</v>
          </cell>
        </row>
        <row r="102">
          <cell r="B102" t="str">
            <v>0.1.97</v>
          </cell>
          <cell r="D102" t="str">
            <v>21.02.67</v>
          </cell>
          <cell r="F102" t="str">
            <v>km</v>
          </cell>
        </row>
        <row r="103">
          <cell r="B103" t="str">
            <v>0.1.98</v>
          </cell>
          <cell r="D103" t="str">
            <v>21.02.68</v>
          </cell>
          <cell r="F103" t="str">
            <v>km</v>
          </cell>
        </row>
        <row r="104">
          <cell r="B104" t="str">
            <v>0.1.99</v>
          </cell>
          <cell r="D104" t="str">
            <v>21.02.69</v>
          </cell>
          <cell r="F104" t="str">
            <v>km</v>
          </cell>
        </row>
        <row r="105">
          <cell r="B105" t="str">
            <v>0.1.100</v>
          </cell>
          <cell r="D105" t="str">
            <v>21.02.70</v>
          </cell>
          <cell r="F105" t="str">
            <v>km</v>
          </cell>
        </row>
        <row r="106">
          <cell r="B106" t="str">
            <v>0.1.101</v>
          </cell>
          <cell r="D106" t="str">
            <v>21.03.01</v>
          </cell>
          <cell r="F106" t="str">
            <v>m</v>
          </cell>
        </row>
        <row r="107">
          <cell r="B107" t="str">
            <v>0.1.102</v>
          </cell>
          <cell r="D107" t="str">
            <v>21.03.02</v>
          </cell>
          <cell r="F107" t="str">
            <v>m</v>
          </cell>
        </row>
        <row r="108">
          <cell r="B108" t="str">
            <v>0.1.103</v>
          </cell>
          <cell r="D108" t="str">
            <v>21.03.03</v>
          </cell>
          <cell r="F108" t="str">
            <v>m</v>
          </cell>
        </row>
        <row r="109">
          <cell r="B109" t="str">
            <v>0.1.104</v>
          </cell>
          <cell r="D109" t="str">
            <v>21.03.06</v>
          </cell>
          <cell r="F109" t="str">
            <v>m</v>
          </cell>
        </row>
        <row r="110">
          <cell r="B110" t="str">
            <v>0.1.105</v>
          </cell>
          <cell r="D110" t="str">
            <v>21.03.07</v>
          </cell>
          <cell r="F110" t="str">
            <v>m</v>
          </cell>
        </row>
        <row r="111">
          <cell r="B111" t="str">
            <v>0.1.106</v>
          </cell>
          <cell r="D111" t="str">
            <v>21.03.08</v>
          </cell>
          <cell r="F111" t="str">
            <v>m</v>
          </cell>
        </row>
        <row r="112">
          <cell r="B112" t="str">
            <v>0.1.107</v>
          </cell>
          <cell r="D112" t="str">
            <v>21.03.09</v>
          </cell>
          <cell r="F112" t="str">
            <v>m</v>
          </cell>
        </row>
        <row r="113">
          <cell r="B113" t="str">
            <v>0.1.108</v>
          </cell>
          <cell r="D113" t="str">
            <v>21.03.10</v>
          </cell>
          <cell r="F113" t="str">
            <v>un</v>
          </cell>
        </row>
        <row r="114">
          <cell r="B114" t="str">
            <v>0.1.109</v>
          </cell>
          <cell r="D114" t="str">
            <v>21.03.11.07</v>
          </cell>
          <cell r="F114" t="str">
            <v>m²</v>
          </cell>
        </row>
        <row r="115">
          <cell r="B115" t="str">
            <v>0.1.110</v>
          </cell>
          <cell r="D115" t="str">
            <v>21.04.01</v>
          </cell>
          <cell r="F115" t="str">
            <v>m</v>
          </cell>
        </row>
        <row r="116">
          <cell r="B116" t="str">
            <v>0.1.111</v>
          </cell>
          <cell r="D116" t="str">
            <v>21.04.02</v>
          </cell>
          <cell r="F116" t="str">
            <v>m</v>
          </cell>
        </row>
        <row r="117">
          <cell r="B117" t="str">
            <v>0.1.112</v>
          </cell>
          <cell r="D117" t="str">
            <v>21.04.03</v>
          </cell>
          <cell r="F117" t="str">
            <v>m</v>
          </cell>
        </row>
        <row r="118">
          <cell r="B118" t="str">
            <v>0.1.113</v>
          </cell>
          <cell r="D118" t="str">
            <v>21.05.01</v>
          </cell>
          <cell r="F118" t="str">
            <v>m³</v>
          </cell>
        </row>
        <row r="119">
          <cell r="B119" t="str">
            <v>0.1.114</v>
          </cell>
          <cell r="D119" t="str">
            <v>21.05.02</v>
          </cell>
          <cell r="F119" t="str">
            <v>m³</v>
          </cell>
        </row>
        <row r="120">
          <cell r="B120" t="str">
            <v>0.1.115</v>
          </cell>
          <cell r="D120" t="str">
            <v>21.05.04</v>
          </cell>
          <cell r="F120" t="str">
            <v>m³</v>
          </cell>
        </row>
        <row r="121">
          <cell r="B121" t="str">
            <v>0.1.116</v>
          </cell>
          <cell r="D121" t="str">
            <v>21.05.05</v>
          </cell>
          <cell r="F121" t="str">
            <v>m²</v>
          </cell>
        </row>
        <row r="122">
          <cell r="B122" t="str">
            <v>0.1.117</v>
          </cell>
          <cell r="D122" t="str">
            <v>21.05.06</v>
          </cell>
          <cell r="F122" t="str">
            <v>m²</v>
          </cell>
        </row>
        <row r="123">
          <cell r="B123" t="str">
            <v>0.1.118</v>
          </cell>
          <cell r="D123" t="str">
            <v>21.05.07</v>
          </cell>
          <cell r="F123" t="str">
            <v>m³</v>
          </cell>
        </row>
        <row r="124">
          <cell r="B124" t="str">
            <v>0.1.119</v>
          </cell>
          <cell r="D124" t="str">
            <v>21.05.08</v>
          </cell>
          <cell r="F124" t="str">
            <v>m</v>
          </cell>
        </row>
        <row r="125">
          <cell r="B125" t="str">
            <v>0.1.120</v>
          </cell>
          <cell r="D125" t="str">
            <v>21.05.09</v>
          </cell>
          <cell r="F125" t="str">
            <v>m²</v>
          </cell>
        </row>
        <row r="126">
          <cell r="B126" t="str">
            <v>0.1.121</v>
          </cell>
          <cell r="D126" t="str">
            <v>21.05.10</v>
          </cell>
          <cell r="F126" t="str">
            <v>m</v>
          </cell>
        </row>
        <row r="128">
          <cell r="B128" t="str">
            <v>Cód. Colinas</v>
          </cell>
          <cell r="D128" t="str">
            <v>Código</v>
          </cell>
          <cell r="F128" t="str">
            <v>Unid.</v>
          </cell>
        </row>
        <row r="131">
          <cell r="D131" t="str">
            <v>FASE 22 - TERRAPLENAGEM</v>
          </cell>
        </row>
        <row r="132">
          <cell r="B132" t="str">
            <v>1.1.1</v>
          </cell>
          <cell r="D132" t="str">
            <v>22.01.01</v>
          </cell>
          <cell r="F132" t="str">
            <v>m²</v>
          </cell>
        </row>
        <row r="133">
          <cell r="B133" t="str">
            <v>1.1.2</v>
          </cell>
          <cell r="D133" t="str">
            <v>22.01.02</v>
          </cell>
          <cell r="F133" t="str">
            <v>m²</v>
          </cell>
        </row>
        <row r="134">
          <cell r="B134" t="str">
            <v>1.1.3</v>
          </cell>
          <cell r="D134" t="str">
            <v>22.01.03</v>
          </cell>
          <cell r="F134" t="str">
            <v>m²</v>
          </cell>
        </row>
        <row r="135">
          <cell r="B135" t="str">
            <v>1.1.4</v>
          </cell>
          <cell r="D135" t="str">
            <v>22.01.04</v>
          </cell>
          <cell r="F135" t="str">
            <v>un</v>
          </cell>
        </row>
        <row r="136">
          <cell r="B136" t="str">
            <v>1.1.5</v>
          </cell>
          <cell r="D136" t="str">
            <v>22.01.05</v>
          </cell>
          <cell r="F136" t="str">
            <v>un</v>
          </cell>
        </row>
        <row r="137">
          <cell r="B137" t="str">
            <v>1.1.6</v>
          </cell>
          <cell r="D137" t="str">
            <v>22.01.06</v>
          </cell>
          <cell r="F137" t="str">
            <v>m²</v>
          </cell>
        </row>
        <row r="138">
          <cell r="B138" t="str">
            <v>1.1.7</v>
          </cell>
          <cell r="D138" t="str">
            <v>22.01.07</v>
          </cell>
          <cell r="F138" t="str">
            <v>m³</v>
          </cell>
        </row>
        <row r="139">
          <cell r="B139" t="str">
            <v>1.1.8</v>
          </cell>
          <cell r="D139" t="str">
            <v>22.02.01.01</v>
          </cell>
          <cell r="F139" t="str">
            <v>m³</v>
          </cell>
        </row>
        <row r="140">
          <cell r="B140" t="str">
            <v>1.1.9</v>
          </cell>
          <cell r="D140" t="str">
            <v>22.02.01.02</v>
          </cell>
          <cell r="F140" t="str">
            <v>m³</v>
          </cell>
        </row>
        <row r="141">
          <cell r="B141" t="str">
            <v>1.1.10</v>
          </cell>
          <cell r="D141" t="str">
            <v>22.02.01.03</v>
          </cell>
          <cell r="F141" t="str">
            <v>m³</v>
          </cell>
        </row>
        <row r="142">
          <cell r="B142" t="str">
            <v>1.1.11</v>
          </cell>
          <cell r="D142" t="str">
            <v>22.02.02</v>
          </cell>
          <cell r="F142" t="str">
            <v>m³</v>
          </cell>
        </row>
        <row r="143">
          <cell r="B143" t="str">
            <v>1.1.12</v>
          </cell>
          <cell r="D143" t="str">
            <v>22.02.03</v>
          </cell>
          <cell r="F143" t="str">
            <v>m³</v>
          </cell>
        </row>
        <row r="144">
          <cell r="B144" t="str">
            <v>1.1.13</v>
          </cell>
          <cell r="D144" t="str">
            <v>22.02.04</v>
          </cell>
          <cell r="F144" t="str">
            <v>m³</v>
          </cell>
        </row>
        <row r="145">
          <cell r="B145" t="str">
            <v>1.1.14</v>
          </cell>
          <cell r="D145" t="str">
            <v>22.02.05</v>
          </cell>
          <cell r="F145" t="str">
            <v>m³</v>
          </cell>
        </row>
        <row r="146">
          <cell r="B146" t="str">
            <v>1.1.15</v>
          </cell>
          <cell r="D146" t="str">
            <v>22.02.06</v>
          </cell>
          <cell r="F146" t="str">
            <v>m³</v>
          </cell>
        </row>
        <row r="147">
          <cell r="B147" t="str">
            <v>1.1.16</v>
          </cell>
          <cell r="D147" t="str">
            <v>22.02.07</v>
          </cell>
          <cell r="F147" t="str">
            <v>m³</v>
          </cell>
        </row>
        <row r="148">
          <cell r="B148" t="str">
            <v>1.1.17</v>
          </cell>
          <cell r="D148" t="str">
            <v>22.02.08</v>
          </cell>
          <cell r="F148" t="str">
            <v>m³</v>
          </cell>
        </row>
        <row r="149">
          <cell r="B149" t="str">
            <v>1.1.18</v>
          </cell>
          <cell r="D149" t="str">
            <v>22.02.09</v>
          </cell>
          <cell r="F149" t="str">
            <v>m³</v>
          </cell>
        </row>
        <row r="150">
          <cell r="B150" t="str">
            <v>1.1.19</v>
          </cell>
          <cell r="D150" t="str">
            <v>22.03.01</v>
          </cell>
          <cell r="F150" t="str">
            <v>m³xkm</v>
          </cell>
        </row>
        <row r="151">
          <cell r="B151" t="str">
            <v>1.1.20</v>
          </cell>
          <cell r="D151" t="str">
            <v>22.03.02</v>
          </cell>
          <cell r="F151" t="str">
            <v>m³xkm</v>
          </cell>
        </row>
        <row r="152">
          <cell r="B152" t="str">
            <v>1.1.21</v>
          </cell>
          <cell r="D152" t="str">
            <v>22.03.03</v>
          </cell>
          <cell r="F152" t="str">
            <v>m³xkm</v>
          </cell>
        </row>
        <row r="153">
          <cell r="B153" t="str">
            <v>1.1.22</v>
          </cell>
          <cell r="D153" t="str">
            <v>22.03.04</v>
          </cell>
          <cell r="F153" t="str">
            <v>m³xkm</v>
          </cell>
        </row>
        <row r="154">
          <cell r="B154" t="str">
            <v>1.1.23</v>
          </cell>
          <cell r="D154" t="str">
            <v>22.03.05</v>
          </cell>
          <cell r="F154" t="str">
            <v>m³xkm</v>
          </cell>
        </row>
        <row r="155">
          <cell r="B155" t="str">
            <v>1.1.24</v>
          </cell>
          <cell r="D155" t="str">
            <v>22.03.06</v>
          </cell>
          <cell r="F155" t="str">
            <v>m³xkm</v>
          </cell>
        </row>
        <row r="156">
          <cell r="B156" t="str">
            <v>1.1.25</v>
          </cell>
          <cell r="D156" t="str">
            <v>22.03.07</v>
          </cell>
          <cell r="F156" t="str">
            <v>m³xkm</v>
          </cell>
        </row>
        <row r="157">
          <cell r="B157" t="str">
            <v>1.1.26</v>
          </cell>
          <cell r="D157" t="str">
            <v>22.03.08</v>
          </cell>
          <cell r="F157" t="str">
            <v>m³xkm</v>
          </cell>
        </row>
        <row r="158">
          <cell r="B158" t="str">
            <v>1.1.27</v>
          </cell>
          <cell r="D158" t="str">
            <v>22.03.09</v>
          </cell>
          <cell r="F158" t="str">
            <v>m³xkm</v>
          </cell>
        </row>
        <row r="159">
          <cell r="B159" t="str">
            <v>1.1.28</v>
          </cell>
          <cell r="D159" t="str">
            <v>22.03.10</v>
          </cell>
          <cell r="F159" t="str">
            <v>m³xkm</v>
          </cell>
        </row>
        <row r="160">
          <cell r="B160" t="str">
            <v>1.1.29</v>
          </cell>
          <cell r="D160" t="str">
            <v>22.03.11</v>
          </cell>
          <cell r="F160" t="str">
            <v>m³xkm</v>
          </cell>
        </row>
        <row r="161">
          <cell r="B161" t="str">
            <v>1.1.30</v>
          </cell>
          <cell r="D161" t="str">
            <v>22.03.12</v>
          </cell>
          <cell r="F161" t="str">
            <v>m³xkm</v>
          </cell>
        </row>
        <row r="162">
          <cell r="B162" t="str">
            <v>1.1.31</v>
          </cell>
          <cell r="D162" t="str">
            <v>22.04.01</v>
          </cell>
          <cell r="F162" t="str">
            <v>m³</v>
          </cell>
        </row>
        <row r="163">
          <cell r="B163" t="str">
            <v>1.1.32</v>
          </cell>
          <cell r="D163" t="str">
            <v>22.06.01</v>
          </cell>
          <cell r="F163" t="str">
            <v>m³</v>
          </cell>
        </row>
        <row r="164">
          <cell r="B164" t="str">
            <v>1.1.33</v>
          </cell>
          <cell r="D164" t="str">
            <v>22.06.04</v>
          </cell>
          <cell r="F164" t="str">
            <v>m³</v>
          </cell>
        </row>
        <row r="165">
          <cell r="B165" t="str">
            <v>1.1.34</v>
          </cell>
          <cell r="D165" t="str">
            <v>22.06.05</v>
          </cell>
          <cell r="F165" t="str">
            <v>m³</v>
          </cell>
        </row>
        <row r="166">
          <cell r="B166" t="str">
            <v>1.1.35</v>
          </cell>
          <cell r="D166" t="str">
            <v>22.07.01</v>
          </cell>
          <cell r="F166" t="str">
            <v>m</v>
          </cell>
        </row>
        <row r="168">
          <cell r="B168" t="str">
            <v>Cód. Colinas</v>
          </cell>
          <cell r="D168" t="str">
            <v>Código</v>
          </cell>
          <cell r="F168" t="str">
            <v>Unid.</v>
          </cell>
        </row>
        <row r="171">
          <cell r="D171" t="str">
            <v>FASE 23 - PAVIMENTAÇÃO</v>
          </cell>
        </row>
        <row r="172">
          <cell r="B172" t="str">
            <v>3.1.1</v>
          </cell>
          <cell r="D172" t="str">
            <v>23.01.01</v>
          </cell>
          <cell r="F172" t="str">
            <v>m³</v>
          </cell>
        </row>
        <row r="173">
          <cell r="B173" t="str">
            <v>3.1.2</v>
          </cell>
          <cell r="D173" t="str">
            <v>23.02.01</v>
          </cell>
          <cell r="F173" t="str">
            <v>m²</v>
          </cell>
        </row>
        <row r="174">
          <cell r="B174" t="str">
            <v>3.1.3</v>
          </cell>
          <cell r="D174" t="str">
            <v>23.02.02</v>
          </cell>
          <cell r="F174" t="str">
            <v>m²</v>
          </cell>
        </row>
        <row r="175">
          <cell r="B175" t="str">
            <v>3.1.4</v>
          </cell>
          <cell r="D175" t="str">
            <v>23.03.01</v>
          </cell>
          <cell r="F175" t="str">
            <v>m³</v>
          </cell>
        </row>
        <row r="176">
          <cell r="B176" t="str">
            <v>3.1.5</v>
          </cell>
          <cell r="D176" t="str">
            <v>23.03.02.01</v>
          </cell>
          <cell r="F176" t="str">
            <v>m³xkm</v>
          </cell>
        </row>
        <row r="177">
          <cell r="B177" t="str">
            <v>3.1.6</v>
          </cell>
          <cell r="D177" t="str">
            <v>23.03.02.02</v>
          </cell>
          <cell r="F177" t="str">
            <v>m³xkm</v>
          </cell>
        </row>
        <row r="178">
          <cell r="B178" t="str">
            <v>3.1.7</v>
          </cell>
          <cell r="D178" t="str">
            <v>23.03.02.03</v>
          </cell>
          <cell r="F178" t="str">
            <v>m³xkm</v>
          </cell>
        </row>
        <row r="179">
          <cell r="B179" t="str">
            <v>3.1.8</v>
          </cell>
          <cell r="D179" t="str">
            <v>23.03.02.04</v>
          </cell>
          <cell r="F179" t="str">
            <v>m³xkm</v>
          </cell>
        </row>
        <row r="180">
          <cell r="B180" t="str">
            <v>3.1.9</v>
          </cell>
          <cell r="D180" t="str">
            <v>23.03.02.05</v>
          </cell>
          <cell r="F180" t="str">
            <v>m³xkm</v>
          </cell>
        </row>
        <row r="181">
          <cell r="B181" t="str">
            <v>3.1.10</v>
          </cell>
          <cell r="D181" t="str">
            <v>23.03.02.06</v>
          </cell>
          <cell r="F181" t="str">
            <v>m³xkm</v>
          </cell>
        </row>
        <row r="182">
          <cell r="B182" t="str">
            <v>3.1.11</v>
          </cell>
          <cell r="D182" t="str">
            <v>23.03.03</v>
          </cell>
          <cell r="F182" t="str">
            <v>m³</v>
          </cell>
        </row>
        <row r="183">
          <cell r="B183" t="str">
            <v>3.1.12</v>
          </cell>
          <cell r="D183" t="str">
            <v>23.03.04</v>
          </cell>
          <cell r="F183" t="str">
            <v>m³</v>
          </cell>
        </row>
        <row r="184">
          <cell r="B184" t="str">
            <v>3.1.13</v>
          </cell>
          <cell r="D184" t="str">
            <v>23.04.01.01.26</v>
          </cell>
          <cell r="F184" t="str">
            <v>m³</v>
          </cell>
        </row>
        <row r="185">
          <cell r="B185" t="str">
            <v>3.1.14</v>
          </cell>
          <cell r="D185" t="str">
            <v>23.04.01.02</v>
          </cell>
          <cell r="F185" t="str">
            <v>m³</v>
          </cell>
        </row>
        <row r="186">
          <cell r="B186" t="str">
            <v>3.1.15</v>
          </cell>
          <cell r="D186" t="str">
            <v>23.04.01.03</v>
          </cell>
          <cell r="F186" t="str">
            <v>m³</v>
          </cell>
        </row>
        <row r="187">
          <cell r="B187" t="str">
            <v>3.1.16</v>
          </cell>
          <cell r="D187" t="str">
            <v>23.04.01.04</v>
          </cell>
          <cell r="F187" t="str">
            <v>m³</v>
          </cell>
        </row>
        <row r="188">
          <cell r="B188" t="str">
            <v>3.1.17</v>
          </cell>
          <cell r="D188" t="str">
            <v>23.04.01.05</v>
          </cell>
          <cell r="F188" t="str">
            <v>m³</v>
          </cell>
        </row>
        <row r="189">
          <cell r="B189" t="str">
            <v>3.1.18</v>
          </cell>
          <cell r="D189" t="str">
            <v>23.04.01.06</v>
          </cell>
          <cell r="F189" t="str">
            <v>m³</v>
          </cell>
        </row>
        <row r="190">
          <cell r="B190" t="str">
            <v>3.1.19</v>
          </cell>
          <cell r="D190" t="str">
            <v>23.04.01.07</v>
          </cell>
          <cell r="F190" t="str">
            <v>m³</v>
          </cell>
        </row>
        <row r="191">
          <cell r="B191" t="str">
            <v>3.1.20</v>
          </cell>
          <cell r="D191" t="str">
            <v>23.04.01.08</v>
          </cell>
          <cell r="F191" t="str">
            <v>m³</v>
          </cell>
        </row>
        <row r="192">
          <cell r="B192" t="str">
            <v>3.1.21</v>
          </cell>
          <cell r="D192" t="str">
            <v>23.04.01.09</v>
          </cell>
          <cell r="F192" t="str">
            <v>m³</v>
          </cell>
        </row>
        <row r="193">
          <cell r="B193" t="str">
            <v>3.1.22</v>
          </cell>
          <cell r="D193" t="str">
            <v>23.04.01.10</v>
          </cell>
          <cell r="F193" t="str">
            <v>m³</v>
          </cell>
        </row>
        <row r="194">
          <cell r="B194" t="str">
            <v>3.1.23</v>
          </cell>
          <cell r="D194" t="str">
            <v>23.04.01.11</v>
          </cell>
          <cell r="F194" t="str">
            <v>m³</v>
          </cell>
        </row>
        <row r="195">
          <cell r="B195" t="str">
            <v>3.1.24</v>
          </cell>
          <cell r="D195" t="str">
            <v>23.04.01.12</v>
          </cell>
          <cell r="F195" t="str">
            <v>m³</v>
          </cell>
        </row>
        <row r="196">
          <cell r="B196" t="str">
            <v>3.1.25</v>
          </cell>
          <cell r="D196" t="str">
            <v>23.04.01.13</v>
          </cell>
          <cell r="F196" t="str">
            <v>m³</v>
          </cell>
        </row>
        <row r="197">
          <cell r="B197" t="str">
            <v>3.1.26</v>
          </cell>
          <cell r="D197" t="str">
            <v>23.04.01.14</v>
          </cell>
          <cell r="F197" t="str">
            <v>m³</v>
          </cell>
        </row>
        <row r="198">
          <cell r="B198" t="str">
            <v>3.1.27</v>
          </cell>
          <cell r="D198" t="str">
            <v>23.04.01.15</v>
          </cell>
          <cell r="F198" t="str">
            <v>m³</v>
          </cell>
        </row>
        <row r="199">
          <cell r="B199" t="str">
            <v>3.1.28</v>
          </cell>
          <cell r="D199" t="str">
            <v>23.04.01.16</v>
          </cell>
          <cell r="F199" t="str">
            <v>m³</v>
          </cell>
        </row>
        <row r="200">
          <cell r="B200" t="str">
            <v>3.1.29</v>
          </cell>
          <cell r="D200" t="str">
            <v>23.04.01.17</v>
          </cell>
          <cell r="F200" t="str">
            <v>m³</v>
          </cell>
        </row>
        <row r="201">
          <cell r="B201" t="str">
            <v>3.1.30</v>
          </cell>
          <cell r="D201" t="str">
            <v>23.04.01.18</v>
          </cell>
          <cell r="F201" t="str">
            <v>m³</v>
          </cell>
        </row>
        <row r="202">
          <cell r="B202" t="str">
            <v>3.1.31</v>
          </cell>
          <cell r="D202" t="str">
            <v>23.04.01.19</v>
          </cell>
          <cell r="F202" t="str">
            <v>m³</v>
          </cell>
        </row>
        <row r="203">
          <cell r="B203" t="str">
            <v>3.1.32</v>
          </cell>
          <cell r="D203" t="str">
            <v>23.04.01.20</v>
          </cell>
          <cell r="F203" t="str">
            <v>m³</v>
          </cell>
        </row>
        <row r="204">
          <cell r="B204" t="str">
            <v>3.1.33</v>
          </cell>
          <cell r="D204" t="str">
            <v>23.04.02.01</v>
          </cell>
          <cell r="F204" t="str">
            <v>m³</v>
          </cell>
        </row>
        <row r="205">
          <cell r="B205" t="str">
            <v>3.1.34</v>
          </cell>
          <cell r="D205" t="str">
            <v>23.04.02.02</v>
          </cell>
          <cell r="F205" t="str">
            <v>m³</v>
          </cell>
        </row>
        <row r="206">
          <cell r="B206" t="str">
            <v>3.1.35</v>
          </cell>
          <cell r="D206" t="str">
            <v>23.04.02.03</v>
          </cell>
          <cell r="F206" t="str">
            <v>m³</v>
          </cell>
        </row>
        <row r="207">
          <cell r="B207" t="str">
            <v>3.1.36</v>
          </cell>
          <cell r="D207" t="str">
            <v>23.04.02.04</v>
          </cell>
          <cell r="F207" t="str">
            <v>m³</v>
          </cell>
        </row>
        <row r="208">
          <cell r="B208" t="str">
            <v>3.1.37</v>
          </cell>
          <cell r="D208" t="str">
            <v>23.04.02.05</v>
          </cell>
          <cell r="F208" t="str">
            <v>m³</v>
          </cell>
        </row>
        <row r="209">
          <cell r="B209" t="str">
            <v>3.1.38</v>
          </cell>
          <cell r="D209" t="str">
            <v>23.04.02.07</v>
          </cell>
          <cell r="F209" t="str">
            <v>m³</v>
          </cell>
        </row>
        <row r="210">
          <cell r="B210" t="str">
            <v>3.1.39</v>
          </cell>
          <cell r="D210" t="str">
            <v>23.04.02.09</v>
          </cell>
          <cell r="F210" t="str">
            <v>m³</v>
          </cell>
        </row>
        <row r="211">
          <cell r="B211" t="str">
            <v>3.1.40</v>
          </cell>
          <cell r="D211" t="str">
            <v>23.04.02.11</v>
          </cell>
          <cell r="F211" t="str">
            <v>m³</v>
          </cell>
        </row>
        <row r="212">
          <cell r="B212" t="str">
            <v>3.1.41</v>
          </cell>
          <cell r="D212" t="str">
            <v>23.04.02.13</v>
          </cell>
          <cell r="F212" t="str">
            <v>m³</v>
          </cell>
        </row>
        <row r="213">
          <cell r="B213" t="str">
            <v>3.1.42</v>
          </cell>
          <cell r="D213" t="str">
            <v>23.04.03.01</v>
          </cell>
          <cell r="F213" t="str">
            <v>m³</v>
          </cell>
        </row>
        <row r="214">
          <cell r="B214" t="str">
            <v>3.1.43</v>
          </cell>
          <cell r="D214" t="str">
            <v>23.04.03.02</v>
          </cell>
          <cell r="F214" t="str">
            <v>m³</v>
          </cell>
        </row>
        <row r="215">
          <cell r="B215" t="str">
            <v>3.1.44</v>
          </cell>
          <cell r="D215" t="str">
            <v>23.04.03.03</v>
          </cell>
          <cell r="F215" t="str">
            <v>m³</v>
          </cell>
        </row>
        <row r="216">
          <cell r="B216" t="str">
            <v>3.1.45</v>
          </cell>
          <cell r="D216" t="str">
            <v>23.04.03.04</v>
          </cell>
          <cell r="F216" t="str">
            <v>m³</v>
          </cell>
        </row>
        <row r="217">
          <cell r="B217" t="str">
            <v>3.1.46</v>
          </cell>
          <cell r="D217" t="str">
            <v>23.04.04.01</v>
          </cell>
          <cell r="F217" t="str">
            <v>m³</v>
          </cell>
        </row>
        <row r="218">
          <cell r="B218" t="str">
            <v>3.1.47</v>
          </cell>
          <cell r="D218" t="str">
            <v>23.04.04.02</v>
          </cell>
          <cell r="F218" t="str">
            <v>m³</v>
          </cell>
        </row>
        <row r="219">
          <cell r="B219" t="str">
            <v>3.1.48</v>
          </cell>
          <cell r="D219" t="str">
            <v>23.04.04.03</v>
          </cell>
          <cell r="F219" t="str">
            <v>m³</v>
          </cell>
        </row>
        <row r="220">
          <cell r="B220" t="str">
            <v>3.1.49</v>
          </cell>
          <cell r="D220" t="str">
            <v>23.04.04.04</v>
          </cell>
          <cell r="F220" t="str">
            <v>m³</v>
          </cell>
        </row>
        <row r="221">
          <cell r="B221" t="str">
            <v>3.1.50</v>
          </cell>
          <cell r="D221" t="str">
            <v>23.04.05.01</v>
          </cell>
          <cell r="F221" t="str">
            <v>m³</v>
          </cell>
        </row>
        <row r="222">
          <cell r="B222" t="str">
            <v>3.1.51</v>
          </cell>
          <cell r="D222" t="str">
            <v>23.04.06.01</v>
          </cell>
          <cell r="F222" t="str">
            <v>m³</v>
          </cell>
        </row>
        <row r="223">
          <cell r="B223" t="str">
            <v>3.1.52</v>
          </cell>
          <cell r="D223" t="str">
            <v>23.04.06.02</v>
          </cell>
          <cell r="F223" t="str">
            <v>m³</v>
          </cell>
        </row>
        <row r="224">
          <cell r="B224" t="str">
            <v>3.1.53</v>
          </cell>
          <cell r="D224" t="str">
            <v>23.04.07.01</v>
          </cell>
          <cell r="F224" t="str">
            <v>m³</v>
          </cell>
        </row>
        <row r="225">
          <cell r="B225" t="str">
            <v>3.1.54</v>
          </cell>
          <cell r="D225" t="str">
            <v>23.04.07.03</v>
          </cell>
          <cell r="F225" t="str">
            <v>m³</v>
          </cell>
        </row>
        <row r="226">
          <cell r="B226" t="str">
            <v>3.1.55</v>
          </cell>
          <cell r="D226" t="str">
            <v>23.05.01</v>
          </cell>
          <cell r="F226" t="str">
            <v>m²</v>
          </cell>
        </row>
        <row r="227">
          <cell r="B227" t="str">
            <v>3.1.56</v>
          </cell>
          <cell r="D227" t="str">
            <v>23.05.02</v>
          </cell>
          <cell r="F227" t="str">
            <v>m²</v>
          </cell>
        </row>
        <row r="228">
          <cell r="B228" t="str">
            <v>3.1.57</v>
          </cell>
          <cell r="D228" t="str">
            <v>23.05.03</v>
          </cell>
          <cell r="F228" t="str">
            <v>m²</v>
          </cell>
        </row>
        <row r="229">
          <cell r="B229" t="str">
            <v>3.1.58</v>
          </cell>
          <cell r="D229" t="str">
            <v>23.05.04</v>
          </cell>
          <cell r="F229" t="str">
            <v>m²</v>
          </cell>
        </row>
        <row r="230">
          <cell r="B230" t="str">
            <v>3.1.59</v>
          </cell>
          <cell r="D230" t="str">
            <v>23.06.01</v>
          </cell>
          <cell r="F230" t="str">
            <v>m²</v>
          </cell>
        </row>
        <row r="231">
          <cell r="B231" t="str">
            <v>3.1.60</v>
          </cell>
          <cell r="D231" t="str">
            <v>23.06.02</v>
          </cell>
          <cell r="F231" t="str">
            <v>m³</v>
          </cell>
        </row>
        <row r="232">
          <cell r="B232" t="str">
            <v>3.1.61</v>
          </cell>
          <cell r="D232" t="str">
            <v>23.06.03</v>
          </cell>
          <cell r="F232" t="str">
            <v>m³</v>
          </cell>
        </row>
        <row r="233">
          <cell r="B233" t="str">
            <v>3.1.62</v>
          </cell>
          <cell r="D233" t="str">
            <v>23.06.04</v>
          </cell>
          <cell r="F233" t="str">
            <v>m²</v>
          </cell>
        </row>
        <row r="234">
          <cell r="B234" t="str">
            <v>3.1.63</v>
          </cell>
          <cell r="D234" t="str">
            <v>23.06.04.01</v>
          </cell>
          <cell r="F234" t="str">
            <v>m²</v>
          </cell>
        </row>
        <row r="235">
          <cell r="B235" t="str">
            <v>3.1.64</v>
          </cell>
          <cell r="D235" t="str">
            <v>23.06.05</v>
          </cell>
          <cell r="F235" t="str">
            <v>m²</v>
          </cell>
        </row>
        <row r="236">
          <cell r="B236" t="str">
            <v>3.1.65</v>
          </cell>
          <cell r="D236" t="str">
            <v>23.06.06</v>
          </cell>
          <cell r="F236" t="str">
            <v>m²</v>
          </cell>
        </row>
        <row r="237">
          <cell r="B237" t="str">
            <v>3.1.66</v>
          </cell>
          <cell r="D237" t="str">
            <v>23.06.07</v>
          </cell>
          <cell r="F237" t="str">
            <v>m²</v>
          </cell>
        </row>
        <row r="238">
          <cell r="B238" t="str">
            <v>3.1.67</v>
          </cell>
          <cell r="D238" t="str">
            <v>23.06.08</v>
          </cell>
          <cell r="F238" t="str">
            <v>m³</v>
          </cell>
        </row>
        <row r="239">
          <cell r="B239" t="str">
            <v>3.1.68</v>
          </cell>
          <cell r="D239" t="str">
            <v>23.06.09</v>
          </cell>
          <cell r="F239" t="str">
            <v>m³</v>
          </cell>
        </row>
        <row r="240">
          <cell r="B240" t="str">
            <v>3.1.69</v>
          </cell>
          <cell r="D240" t="str">
            <v>23.07.01</v>
          </cell>
          <cell r="F240" t="str">
            <v>m³</v>
          </cell>
        </row>
        <row r="241">
          <cell r="B241" t="str">
            <v>3.1.70</v>
          </cell>
          <cell r="D241" t="str">
            <v>23.08.01.01</v>
          </cell>
          <cell r="F241" t="str">
            <v>m³</v>
          </cell>
        </row>
        <row r="242">
          <cell r="B242" t="str">
            <v>3.1.71</v>
          </cell>
          <cell r="D242" t="str">
            <v>23.08.02</v>
          </cell>
          <cell r="F242" t="str">
            <v>m³</v>
          </cell>
        </row>
        <row r="243">
          <cell r="B243" t="str">
            <v>3.1.72</v>
          </cell>
          <cell r="D243" t="str">
            <v>23.08.02.01</v>
          </cell>
          <cell r="F243" t="str">
            <v>m³</v>
          </cell>
        </row>
        <row r="244">
          <cell r="B244" t="str">
            <v>3.1.73</v>
          </cell>
          <cell r="D244" t="str">
            <v>23.08.03.01</v>
          </cell>
          <cell r="F244" t="str">
            <v>m³</v>
          </cell>
        </row>
        <row r="245">
          <cell r="B245" t="str">
            <v>3.1.74</v>
          </cell>
          <cell r="D245" t="str">
            <v>23.08.03.03</v>
          </cell>
          <cell r="F245" t="str">
            <v>m³</v>
          </cell>
        </row>
        <row r="246">
          <cell r="B246" t="str">
            <v>3.1.75</v>
          </cell>
          <cell r="D246" t="str">
            <v>23.08.06</v>
          </cell>
          <cell r="F246" t="str">
            <v>m³</v>
          </cell>
        </row>
        <row r="247">
          <cell r="B247" t="str">
            <v>3.1.76</v>
          </cell>
          <cell r="D247" t="str">
            <v>23.09.01</v>
          </cell>
          <cell r="F247" t="str">
            <v>m²</v>
          </cell>
        </row>
        <row r="248">
          <cell r="B248" t="str">
            <v>3.1.77</v>
          </cell>
          <cell r="D248" t="str">
            <v>23.09.02</v>
          </cell>
          <cell r="F248" t="str">
            <v>m²</v>
          </cell>
        </row>
        <row r="249">
          <cell r="B249" t="str">
            <v>3.1.78</v>
          </cell>
          <cell r="D249" t="str">
            <v>23.10.01</v>
          </cell>
          <cell r="F249" t="str">
            <v>m³</v>
          </cell>
        </row>
        <row r="250">
          <cell r="B250" t="str">
            <v>3.1.79</v>
          </cell>
          <cell r="D250" t="str">
            <v>23.11.01</v>
          </cell>
          <cell r="F250" t="str">
            <v>m³</v>
          </cell>
        </row>
        <row r="251">
          <cell r="B251" t="str">
            <v>3.1.80</v>
          </cell>
          <cell r="D251" t="str">
            <v>23.11.03</v>
          </cell>
          <cell r="F251" t="str">
            <v>m³</v>
          </cell>
        </row>
        <row r="252">
          <cell r="B252" t="str">
            <v>3.1.81</v>
          </cell>
          <cell r="D252" t="str">
            <v>23.12.01</v>
          </cell>
          <cell r="F252" t="str">
            <v>m²</v>
          </cell>
        </row>
        <row r="253">
          <cell r="B253" t="str">
            <v>3.1.82</v>
          </cell>
          <cell r="D253" t="str">
            <v>23.12.02</v>
          </cell>
          <cell r="F253" t="str">
            <v>m²</v>
          </cell>
        </row>
        <row r="254">
          <cell r="B254" t="str">
            <v>3.1.83</v>
          </cell>
          <cell r="D254" t="str">
            <v>23.12.03</v>
          </cell>
          <cell r="F254" t="str">
            <v>m²</v>
          </cell>
        </row>
        <row r="256">
          <cell r="B256" t="str">
            <v>Cód. Colinas</v>
          </cell>
          <cell r="D256" t="str">
            <v>Código</v>
          </cell>
          <cell r="F256" t="str">
            <v>Unid.</v>
          </cell>
        </row>
        <row r="259">
          <cell r="D259" t="str">
            <v>FASE 24 - OBRAS DE ARTE CORRENTE E DRENAGEM</v>
          </cell>
        </row>
        <row r="260">
          <cell r="B260" t="str">
            <v>4.1.1</v>
          </cell>
          <cell r="D260" t="str">
            <v>24.01.01</v>
          </cell>
          <cell r="F260" t="str">
            <v>m³</v>
          </cell>
        </row>
        <row r="261">
          <cell r="B261" t="str">
            <v>4.1.2</v>
          </cell>
          <cell r="D261" t="str">
            <v>24.02.01</v>
          </cell>
          <cell r="F261" t="str">
            <v>m³</v>
          </cell>
        </row>
        <row r="262">
          <cell r="B262" t="str">
            <v>4.1.3</v>
          </cell>
          <cell r="D262" t="str">
            <v>24.02.02</v>
          </cell>
          <cell r="F262" t="str">
            <v>m³</v>
          </cell>
        </row>
        <row r="263">
          <cell r="B263" t="str">
            <v>4.1.4</v>
          </cell>
          <cell r="D263" t="str">
            <v>24.02.03</v>
          </cell>
          <cell r="F263" t="str">
            <v>m³</v>
          </cell>
        </row>
        <row r="264">
          <cell r="B264" t="str">
            <v>4.1.5</v>
          </cell>
          <cell r="D264" t="str">
            <v>24.02.04</v>
          </cell>
          <cell r="F264" t="str">
            <v>m³</v>
          </cell>
        </row>
        <row r="265">
          <cell r="B265" t="str">
            <v>4.1.6</v>
          </cell>
          <cell r="D265" t="str">
            <v>24.02.05</v>
          </cell>
          <cell r="F265" t="str">
            <v>m³</v>
          </cell>
        </row>
        <row r="266">
          <cell r="B266" t="str">
            <v>4.1.7</v>
          </cell>
          <cell r="D266" t="str">
            <v>24.02.08</v>
          </cell>
          <cell r="F266" t="str">
            <v>m³</v>
          </cell>
        </row>
        <row r="267">
          <cell r="B267" t="str">
            <v>4.1.8</v>
          </cell>
          <cell r="D267" t="str">
            <v xml:space="preserve">24.02.09 </v>
          </cell>
          <cell r="F267" t="str">
            <v>m³</v>
          </cell>
        </row>
        <row r="268">
          <cell r="B268" t="str">
            <v>4.1.9</v>
          </cell>
          <cell r="D268" t="str">
            <v>24.02.10</v>
          </cell>
          <cell r="F268" t="str">
            <v>m³</v>
          </cell>
        </row>
        <row r="269">
          <cell r="B269" t="str">
            <v>4.1.10</v>
          </cell>
          <cell r="D269" t="str">
            <v>24.02.11</v>
          </cell>
          <cell r="F269" t="str">
            <v>m³</v>
          </cell>
        </row>
        <row r="270">
          <cell r="B270" t="str">
            <v>4.1.11</v>
          </cell>
          <cell r="D270" t="str">
            <v>24.02.12</v>
          </cell>
          <cell r="F270" t="str">
            <v>m³</v>
          </cell>
        </row>
        <row r="271">
          <cell r="B271" t="str">
            <v>4.1.12</v>
          </cell>
          <cell r="D271" t="str">
            <v>24.02.13</v>
          </cell>
          <cell r="F271" t="str">
            <v>m³</v>
          </cell>
        </row>
        <row r="272">
          <cell r="B272" t="str">
            <v>4.1.13</v>
          </cell>
          <cell r="D272" t="str">
            <v>24.02.14</v>
          </cell>
          <cell r="F272" t="str">
            <v>m³</v>
          </cell>
        </row>
        <row r="273">
          <cell r="B273" t="str">
            <v>4.1.14</v>
          </cell>
          <cell r="D273" t="str">
            <v>24.02.15</v>
          </cell>
          <cell r="F273" t="str">
            <v>m³</v>
          </cell>
        </row>
        <row r="274">
          <cell r="B274" t="str">
            <v>4.1.15</v>
          </cell>
          <cell r="D274" t="str">
            <v>24.03.01</v>
          </cell>
          <cell r="F274" t="str">
            <v>m²</v>
          </cell>
        </row>
        <row r="275">
          <cell r="B275" t="str">
            <v>4.1.16</v>
          </cell>
          <cell r="D275" t="str">
            <v>24.03.02</v>
          </cell>
          <cell r="F275" t="str">
            <v>m²</v>
          </cell>
        </row>
        <row r="276">
          <cell r="B276" t="str">
            <v>4.1.17</v>
          </cell>
          <cell r="D276" t="str">
            <v>24.03.04</v>
          </cell>
          <cell r="F276" t="str">
            <v>m³</v>
          </cell>
        </row>
        <row r="277">
          <cell r="B277" t="str">
            <v>4.1.18</v>
          </cell>
          <cell r="D277" t="str">
            <v>24.03.05</v>
          </cell>
          <cell r="F277" t="str">
            <v>m³</v>
          </cell>
        </row>
        <row r="278">
          <cell r="B278" t="str">
            <v>4.1.19</v>
          </cell>
          <cell r="D278" t="str">
            <v>24.03.06</v>
          </cell>
          <cell r="F278" t="str">
            <v>m²</v>
          </cell>
        </row>
        <row r="279">
          <cell r="B279" t="str">
            <v>4.1.20</v>
          </cell>
          <cell r="D279" t="str">
            <v>24.03.07</v>
          </cell>
          <cell r="F279" t="str">
            <v>m²</v>
          </cell>
        </row>
        <row r="280">
          <cell r="B280" t="str">
            <v>4.1.21</v>
          </cell>
          <cell r="D280" t="str">
            <v>24.03.08</v>
          </cell>
          <cell r="F280" t="str">
            <v>m²</v>
          </cell>
        </row>
        <row r="281">
          <cell r="B281" t="str">
            <v>4.1.22</v>
          </cell>
          <cell r="D281" t="str">
            <v>24.04.01</v>
          </cell>
          <cell r="F281" t="str">
            <v>m³</v>
          </cell>
        </row>
        <row r="282">
          <cell r="B282" t="str">
            <v>4.1.23</v>
          </cell>
          <cell r="D282" t="str">
            <v>24.04.02</v>
          </cell>
          <cell r="F282" t="str">
            <v>m³</v>
          </cell>
        </row>
        <row r="283">
          <cell r="B283" t="str">
            <v>4.1.24</v>
          </cell>
          <cell r="D283" t="str">
            <v>24.04.03</v>
          </cell>
          <cell r="F283" t="str">
            <v>m³</v>
          </cell>
        </row>
        <row r="284">
          <cell r="B284" t="str">
            <v>4.1.25</v>
          </cell>
          <cell r="D284" t="str">
            <v>24.04.04</v>
          </cell>
          <cell r="F284" t="str">
            <v>m³</v>
          </cell>
        </row>
        <row r="285">
          <cell r="B285" t="str">
            <v>4.1.26</v>
          </cell>
          <cell r="D285" t="str">
            <v>24.05.01</v>
          </cell>
          <cell r="F285" t="str">
            <v>m²</v>
          </cell>
        </row>
        <row r="286">
          <cell r="B286" t="str">
            <v>4.1.27</v>
          </cell>
          <cell r="D286" t="str">
            <v>24.05.02</v>
          </cell>
          <cell r="F286" t="str">
            <v>m²</v>
          </cell>
        </row>
        <row r="287">
          <cell r="B287" t="str">
            <v>4.1.28</v>
          </cell>
          <cell r="D287" t="str">
            <v>24.06.01</v>
          </cell>
          <cell r="F287" t="str">
            <v>kg</v>
          </cell>
        </row>
        <row r="288">
          <cell r="B288" t="str">
            <v>4.1.29</v>
          </cell>
          <cell r="D288" t="str">
            <v>24.06.02</v>
          </cell>
          <cell r="F288" t="str">
            <v>kg</v>
          </cell>
        </row>
        <row r="289">
          <cell r="B289" t="str">
            <v>4.1.30</v>
          </cell>
          <cell r="D289" t="str">
            <v xml:space="preserve">24.06.03 </v>
          </cell>
          <cell r="F289" t="str">
            <v>kg</v>
          </cell>
        </row>
        <row r="290">
          <cell r="B290" t="str">
            <v>4.1.31</v>
          </cell>
          <cell r="D290" t="str">
            <v>24.06.04</v>
          </cell>
          <cell r="F290" t="str">
            <v>m³</v>
          </cell>
        </row>
        <row r="291">
          <cell r="B291" t="str">
            <v>4.1.32</v>
          </cell>
          <cell r="D291" t="str">
            <v>24.07.01</v>
          </cell>
          <cell r="F291" t="str">
            <v>m³</v>
          </cell>
        </row>
        <row r="292">
          <cell r="B292" t="str">
            <v>4.1.33</v>
          </cell>
          <cell r="D292" t="str">
            <v>24.07.02</v>
          </cell>
          <cell r="F292" t="str">
            <v>m³</v>
          </cell>
        </row>
        <row r="293">
          <cell r="B293" t="str">
            <v>4.1.34</v>
          </cell>
          <cell r="D293" t="str">
            <v>24.07.03</v>
          </cell>
          <cell r="F293" t="str">
            <v>m³</v>
          </cell>
        </row>
        <row r="294">
          <cell r="B294" t="str">
            <v>4.1.35</v>
          </cell>
          <cell r="D294" t="str">
            <v>24.07.04</v>
          </cell>
          <cell r="F294" t="str">
            <v>m³</v>
          </cell>
        </row>
        <row r="295">
          <cell r="B295" t="str">
            <v>4.1.36</v>
          </cell>
          <cell r="D295" t="str">
            <v>24.07.05</v>
          </cell>
          <cell r="F295" t="str">
            <v>m³</v>
          </cell>
        </row>
        <row r="296">
          <cell r="B296" t="str">
            <v>4.1.37</v>
          </cell>
          <cell r="D296" t="str">
            <v>24.07.07</v>
          </cell>
          <cell r="F296" t="str">
            <v>m³</v>
          </cell>
        </row>
        <row r="297">
          <cell r="B297" t="str">
            <v>4.1.38</v>
          </cell>
          <cell r="D297" t="str">
            <v>24.07.08</v>
          </cell>
          <cell r="F297" t="str">
            <v>m³</v>
          </cell>
        </row>
        <row r="298">
          <cell r="B298" t="str">
            <v>4.1.39</v>
          </cell>
          <cell r="D298" t="str">
            <v>24.07.09</v>
          </cell>
          <cell r="F298" t="str">
            <v>m³</v>
          </cell>
        </row>
        <row r="299">
          <cell r="B299" t="str">
            <v>4.1.40</v>
          </cell>
          <cell r="D299" t="str">
            <v>24.07.10</v>
          </cell>
          <cell r="F299" t="str">
            <v>m³</v>
          </cell>
        </row>
        <row r="300">
          <cell r="B300" t="str">
            <v>4.1.41</v>
          </cell>
          <cell r="D300" t="str">
            <v>24.07.11</v>
          </cell>
          <cell r="F300" t="str">
            <v>m³</v>
          </cell>
        </row>
        <row r="301">
          <cell r="B301" t="str">
            <v>4.1.42</v>
          </cell>
          <cell r="D301" t="str">
            <v>24.07.12</v>
          </cell>
          <cell r="F301" t="str">
            <v>m³</v>
          </cell>
        </row>
        <row r="302">
          <cell r="B302" t="str">
            <v>4.1.43</v>
          </cell>
          <cell r="D302" t="str">
            <v>24.07.13</v>
          </cell>
          <cell r="F302" t="str">
            <v>m³</v>
          </cell>
        </row>
        <row r="303">
          <cell r="B303" t="str">
            <v>4.1.44</v>
          </cell>
          <cell r="D303" t="str">
            <v>24.08.01</v>
          </cell>
          <cell r="F303" t="str">
            <v>m</v>
          </cell>
        </row>
        <row r="304">
          <cell r="B304" t="str">
            <v>4.1.45</v>
          </cell>
          <cell r="D304" t="str">
            <v>24.08.02</v>
          </cell>
          <cell r="F304" t="str">
            <v>m</v>
          </cell>
        </row>
        <row r="305">
          <cell r="B305" t="str">
            <v>4.1.46</v>
          </cell>
          <cell r="D305" t="str">
            <v>24.09.01</v>
          </cell>
          <cell r="F305" t="str">
            <v>m³</v>
          </cell>
        </row>
        <row r="306">
          <cell r="B306" t="str">
            <v>4.1.47</v>
          </cell>
          <cell r="D306" t="str">
            <v>24.09.02</v>
          </cell>
          <cell r="F306" t="str">
            <v>m³</v>
          </cell>
        </row>
        <row r="307">
          <cell r="B307" t="str">
            <v>4.1.48</v>
          </cell>
          <cell r="D307" t="str">
            <v>24.09.03</v>
          </cell>
          <cell r="F307" t="str">
            <v>m³</v>
          </cell>
        </row>
        <row r="308">
          <cell r="B308" t="str">
            <v>4.1.49</v>
          </cell>
          <cell r="D308" t="str">
            <v>24.09.04</v>
          </cell>
          <cell r="F308" t="str">
            <v>m³</v>
          </cell>
        </row>
        <row r="309">
          <cell r="B309" t="str">
            <v>4.1.50</v>
          </cell>
        </row>
        <row r="310">
          <cell r="B310" t="str">
            <v>4.1.51</v>
          </cell>
        </row>
        <row r="311">
          <cell r="B311" t="str">
            <v>4.1.52</v>
          </cell>
          <cell r="D311" t="str">
            <v>24.09.05.01</v>
          </cell>
          <cell r="F311" t="str">
            <v>m²</v>
          </cell>
        </row>
        <row r="312">
          <cell r="B312" t="str">
            <v>4.1.53</v>
          </cell>
          <cell r="D312" t="str">
            <v>24.09.06.01</v>
          </cell>
          <cell r="F312" t="str">
            <v>m²</v>
          </cell>
        </row>
        <row r="313">
          <cell r="B313" t="str">
            <v>4.1.54</v>
          </cell>
          <cell r="D313" t="str">
            <v>24.09.07.01</v>
          </cell>
          <cell r="F313" t="str">
            <v>m²</v>
          </cell>
        </row>
        <row r="314">
          <cell r="B314" t="str">
            <v>4.1.55</v>
          </cell>
          <cell r="D314" t="str">
            <v>24.09.08.01</v>
          </cell>
          <cell r="F314" t="str">
            <v>m²</v>
          </cell>
        </row>
        <row r="315">
          <cell r="B315" t="str">
            <v>4.1.56</v>
          </cell>
          <cell r="D315" t="str">
            <v>24.09.09.01</v>
          </cell>
          <cell r="F315" t="str">
            <v>m²</v>
          </cell>
        </row>
        <row r="316">
          <cell r="B316" t="str">
            <v>4.1.57</v>
          </cell>
          <cell r="D316" t="str">
            <v>24.09.10.01</v>
          </cell>
          <cell r="F316" t="str">
            <v>m²</v>
          </cell>
        </row>
        <row r="317">
          <cell r="B317" t="str">
            <v>4.1.58</v>
          </cell>
          <cell r="D317" t="str">
            <v>24.09.11</v>
          </cell>
          <cell r="F317" t="str">
            <v>m³</v>
          </cell>
        </row>
        <row r="318">
          <cell r="B318" t="str">
            <v>4.1.59</v>
          </cell>
          <cell r="D318" t="str">
            <v>24.09.12</v>
          </cell>
          <cell r="F318" t="str">
            <v>m³</v>
          </cell>
        </row>
        <row r="319">
          <cell r="B319" t="str">
            <v>4.1.60</v>
          </cell>
          <cell r="D319" t="str">
            <v>24.09.13</v>
          </cell>
          <cell r="F319" t="str">
            <v>m³</v>
          </cell>
        </row>
        <row r="320">
          <cell r="B320" t="str">
            <v>4.1.61</v>
          </cell>
          <cell r="D320" t="str">
            <v>24.10.02</v>
          </cell>
          <cell r="F320" t="str">
            <v>m³</v>
          </cell>
        </row>
        <row r="321">
          <cell r="B321" t="str">
            <v>4.1.62</v>
          </cell>
          <cell r="D321" t="str">
            <v>24.10.03</v>
          </cell>
          <cell r="F321" t="str">
            <v>m³</v>
          </cell>
        </row>
        <row r="322">
          <cell r="B322" t="str">
            <v>4.1.63</v>
          </cell>
          <cell r="D322" t="str">
            <v>24.11.01</v>
          </cell>
          <cell r="F322" t="str">
            <v>m³</v>
          </cell>
        </row>
        <row r="323">
          <cell r="B323" t="str">
            <v>4.1.64</v>
          </cell>
          <cell r="D323" t="str">
            <v>24.11.02</v>
          </cell>
          <cell r="F323" t="str">
            <v>m³</v>
          </cell>
        </row>
        <row r="324">
          <cell r="B324" t="str">
            <v>4.1.65</v>
          </cell>
          <cell r="D324" t="str">
            <v>24.11.04</v>
          </cell>
          <cell r="F324" t="str">
            <v>m³</v>
          </cell>
        </row>
        <row r="325">
          <cell r="B325" t="str">
            <v>4.1.66</v>
          </cell>
          <cell r="D325" t="str">
            <v>24.11.05</v>
          </cell>
          <cell r="F325" t="str">
            <v>m³</v>
          </cell>
        </row>
        <row r="326">
          <cell r="B326" t="str">
            <v>4.1.67</v>
          </cell>
          <cell r="D326" t="str">
            <v>24.11.07</v>
          </cell>
          <cell r="F326" t="str">
            <v>m²</v>
          </cell>
        </row>
        <row r="327">
          <cell r="B327" t="str">
            <v>4.1.68</v>
          </cell>
          <cell r="D327" t="str">
            <v>24.12.01.01</v>
          </cell>
          <cell r="F327" t="str">
            <v>m³</v>
          </cell>
        </row>
        <row r="328">
          <cell r="B328" t="str">
            <v>4.1.69</v>
          </cell>
          <cell r="D328" t="str">
            <v>24.12.01.02</v>
          </cell>
          <cell r="F328" t="str">
            <v>m³</v>
          </cell>
        </row>
        <row r="329">
          <cell r="B329" t="str">
            <v>4.1.70</v>
          </cell>
          <cell r="D329" t="str">
            <v>24.12.02</v>
          </cell>
          <cell r="F329" t="str">
            <v>m³</v>
          </cell>
        </row>
        <row r="330">
          <cell r="B330" t="str">
            <v>4.1.71</v>
          </cell>
          <cell r="D330" t="str">
            <v>24.12.03</v>
          </cell>
          <cell r="F330" t="str">
            <v>m³</v>
          </cell>
        </row>
        <row r="331">
          <cell r="B331" t="str">
            <v>4.1.72</v>
          </cell>
          <cell r="D331" t="str">
            <v>24.12.05</v>
          </cell>
          <cell r="F331" t="str">
            <v>m³</v>
          </cell>
        </row>
        <row r="332">
          <cell r="B332" t="str">
            <v>4.1.73</v>
          </cell>
          <cell r="D332" t="str">
            <v xml:space="preserve">24.12.06 </v>
          </cell>
          <cell r="F332" t="str">
            <v>m³</v>
          </cell>
        </row>
        <row r="333">
          <cell r="B333" t="str">
            <v>4.1.74</v>
          </cell>
          <cell r="D333" t="str">
            <v>24.12.08</v>
          </cell>
          <cell r="F333" t="str">
            <v>m³</v>
          </cell>
        </row>
        <row r="334">
          <cell r="B334" t="str">
            <v>4.1.75</v>
          </cell>
          <cell r="D334" t="str">
            <v>24.13.01</v>
          </cell>
          <cell r="F334" t="str">
            <v>m³</v>
          </cell>
        </row>
        <row r="335">
          <cell r="B335" t="str">
            <v>4.1.76</v>
          </cell>
          <cell r="D335" t="str">
            <v>24.13.02</v>
          </cell>
          <cell r="F335" t="str">
            <v>m³</v>
          </cell>
        </row>
        <row r="336">
          <cell r="B336" t="str">
            <v>4.1.77</v>
          </cell>
          <cell r="D336" t="str">
            <v>24.13.03</v>
          </cell>
          <cell r="F336" t="str">
            <v>m³</v>
          </cell>
        </row>
        <row r="337">
          <cell r="B337" t="str">
            <v>4.1.78</v>
          </cell>
          <cell r="D337" t="str">
            <v>24.13.04</v>
          </cell>
          <cell r="F337" t="str">
            <v>m³</v>
          </cell>
        </row>
        <row r="338">
          <cell r="B338" t="str">
            <v>4.1.79</v>
          </cell>
          <cell r="D338" t="str">
            <v>24.13.05</v>
          </cell>
          <cell r="F338" t="str">
            <v>m³</v>
          </cell>
        </row>
        <row r="339">
          <cell r="B339" t="str">
            <v>4.1.80</v>
          </cell>
          <cell r="D339" t="str">
            <v>24.13.06</v>
          </cell>
          <cell r="F339" t="str">
            <v>m³</v>
          </cell>
        </row>
        <row r="340">
          <cell r="B340" t="str">
            <v>4.1.81</v>
          </cell>
          <cell r="D340" t="str">
            <v>24.13.07</v>
          </cell>
          <cell r="F340" t="str">
            <v>m³</v>
          </cell>
        </row>
        <row r="341">
          <cell r="B341" t="str">
            <v>4.1.82</v>
          </cell>
          <cell r="D341" t="str">
            <v>24.14.01</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F348" t="str">
            <v>kg</v>
          </cell>
        </row>
        <row r="349">
          <cell r="B349" t="str">
            <v>4.1.90</v>
          </cell>
          <cell r="D349" t="str">
            <v>24.15.01</v>
          </cell>
          <cell r="F349" t="str">
            <v>m</v>
          </cell>
        </row>
        <row r="350">
          <cell r="B350" t="str">
            <v>4.1.91</v>
          </cell>
          <cell r="D350" t="str">
            <v>24.15.02</v>
          </cell>
          <cell r="F350" t="str">
            <v>m</v>
          </cell>
        </row>
        <row r="351">
          <cell r="B351" t="str">
            <v>4.1.92</v>
          </cell>
          <cell r="D351" t="str">
            <v>24.15.03</v>
          </cell>
          <cell r="F351" t="str">
            <v>m</v>
          </cell>
        </row>
        <row r="352">
          <cell r="B352" t="str">
            <v>4.1.93</v>
          </cell>
          <cell r="D352" t="str">
            <v>24.15.04</v>
          </cell>
          <cell r="F352" t="str">
            <v>m</v>
          </cell>
        </row>
        <row r="353">
          <cell r="B353" t="str">
            <v>4.1.94</v>
          </cell>
          <cell r="D353" t="str">
            <v>24.15.05</v>
          </cell>
          <cell r="F353" t="str">
            <v>m</v>
          </cell>
        </row>
        <row r="354">
          <cell r="B354" t="str">
            <v>4.1.95</v>
          </cell>
          <cell r="D354" t="str">
            <v>24.15.07</v>
          </cell>
          <cell r="F354" t="str">
            <v>m</v>
          </cell>
        </row>
        <row r="355">
          <cell r="B355" t="str">
            <v>4.1.96</v>
          </cell>
          <cell r="D355" t="str">
            <v>24.15.08</v>
          </cell>
          <cell r="F355" t="str">
            <v>m</v>
          </cell>
        </row>
        <row r="356">
          <cell r="B356" t="str">
            <v>4.1.97</v>
          </cell>
          <cell r="D356" t="str">
            <v>24.15.09</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F364" t="str">
            <v>m</v>
          </cell>
        </row>
        <row r="365">
          <cell r="B365" t="str">
            <v>4.1.106</v>
          </cell>
          <cell r="D365" t="str">
            <v>24.16.02</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F370" t="str">
            <v>m</v>
          </cell>
        </row>
        <row r="371">
          <cell r="B371" t="str">
            <v>4.1.112</v>
          </cell>
          <cell r="D371" t="str">
            <v>24.16.08</v>
          </cell>
          <cell r="F371" t="str">
            <v>m</v>
          </cell>
        </row>
        <row r="372">
          <cell r="B372" t="str">
            <v>4.1.113</v>
          </cell>
          <cell r="D372" t="str">
            <v>24.16.09</v>
          </cell>
          <cell r="F372" t="str">
            <v>m</v>
          </cell>
        </row>
        <row r="373">
          <cell r="B373" t="str">
            <v>4.1.114</v>
          </cell>
          <cell r="D373" t="str">
            <v>24.16.10.10</v>
          </cell>
          <cell r="F373" t="str">
            <v>m</v>
          </cell>
        </row>
        <row r="374">
          <cell r="B374" t="str">
            <v>4.1.115</v>
          </cell>
          <cell r="D374" t="str">
            <v>24.16.11</v>
          </cell>
          <cell r="F374" t="str">
            <v>m</v>
          </cell>
        </row>
        <row r="375">
          <cell r="B375" t="str">
            <v>4.1.116</v>
          </cell>
          <cell r="D375" t="str">
            <v>24.16.12</v>
          </cell>
          <cell r="F375" t="str">
            <v>m</v>
          </cell>
        </row>
        <row r="376">
          <cell r="B376" t="str">
            <v>4.1.117</v>
          </cell>
          <cell r="D376" t="str">
            <v>24.16.13</v>
          </cell>
          <cell r="F376" t="str">
            <v>m</v>
          </cell>
        </row>
        <row r="377">
          <cell r="B377" t="str">
            <v>4.1.118</v>
          </cell>
          <cell r="D377" t="str">
            <v>24.16.14</v>
          </cell>
          <cell r="F377" t="str">
            <v>m</v>
          </cell>
        </row>
        <row r="378">
          <cell r="B378" t="str">
            <v>4.1.119</v>
          </cell>
          <cell r="D378" t="str">
            <v>24.16.15</v>
          </cell>
          <cell r="F378" t="str">
            <v>m</v>
          </cell>
        </row>
        <row r="379">
          <cell r="B379" t="str">
            <v>4.1.120</v>
          </cell>
          <cell r="D379" t="str">
            <v>24.16.16</v>
          </cell>
          <cell r="F379" t="str">
            <v>m</v>
          </cell>
        </row>
        <row r="380">
          <cell r="B380" t="str">
            <v>4.1.121</v>
          </cell>
          <cell r="D380" t="str">
            <v>24.16.17</v>
          </cell>
          <cell r="F380" t="str">
            <v>m</v>
          </cell>
        </row>
        <row r="381">
          <cell r="B381" t="str">
            <v>4.1.122</v>
          </cell>
          <cell r="D381" t="str">
            <v>24.16.18</v>
          </cell>
          <cell r="F381" t="str">
            <v>m</v>
          </cell>
        </row>
        <row r="382">
          <cell r="B382" t="str">
            <v>4.1.123</v>
          </cell>
          <cell r="D382" t="str">
            <v>24.16.19</v>
          </cell>
          <cell r="F382" t="str">
            <v>m</v>
          </cell>
        </row>
        <row r="383">
          <cell r="B383" t="str">
            <v>4.1.124</v>
          </cell>
          <cell r="D383" t="str">
            <v>24.16.20</v>
          </cell>
          <cell r="F383" t="str">
            <v>m</v>
          </cell>
        </row>
        <row r="384">
          <cell r="B384" t="str">
            <v>4.1.125</v>
          </cell>
          <cell r="D384" t="str">
            <v>24.16.21</v>
          </cell>
          <cell r="F384" t="str">
            <v>m</v>
          </cell>
        </row>
        <row r="385">
          <cell r="B385" t="str">
            <v>4.1.126</v>
          </cell>
          <cell r="D385" t="str">
            <v>24.16.22</v>
          </cell>
          <cell r="F385" t="str">
            <v>m</v>
          </cell>
        </row>
        <row r="386">
          <cell r="B386" t="str">
            <v>4.1.127</v>
          </cell>
          <cell r="D386" t="str">
            <v>24.16.23</v>
          </cell>
          <cell r="F386" t="str">
            <v>m</v>
          </cell>
        </row>
        <row r="387">
          <cell r="B387" t="str">
            <v>4.1.128</v>
          </cell>
          <cell r="D387" t="str">
            <v>24.16.24</v>
          </cell>
          <cell r="F387" t="str">
            <v>m</v>
          </cell>
        </row>
        <row r="388">
          <cell r="B388" t="str">
            <v>4.1.129</v>
          </cell>
          <cell r="D388" t="str">
            <v>24.16.25</v>
          </cell>
          <cell r="F388" t="str">
            <v>m</v>
          </cell>
        </row>
        <row r="389">
          <cell r="B389" t="str">
            <v>4.1.130</v>
          </cell>
          <cell r="D389" t="str">
            <v>24.16.26</v>
          </cell>
          <cell r="F389" t="str">
            <v>m</v>
          </cell>
        </row>
        <row r="390">
          <cell r="B390" t="str">
            <v>4.1.131</v>
          </cell>
          <cell r="D390" t="str">
            <v>24.16.27</v>
          </cell>
          <cell r="F390" t="str">
            <v>m</v>
          </cell>
        </row>
        <row r="391">
          <cell r="B391" t="str">
            <v>4.1.132</v>
          </cell>
          <cell r="D391" t="str">
            <v>24.16.28</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F396" t="str">
            <v>m</v>
          </cell>
        </row>
        <row r="397">
          <cell r="B397" t="str">
            <v>4.1.138</v>
          </cell>
          <cell r="D397" t="str">
            <v>24.18.02</v>
          </cell>
          <cell r="F397" t="str">
            <v>m</v>
          </cell>
        </row>
        <row r="398">
          <cell r="B398" t="str">
            <v>4.1.139</v>
          </cell>
          <cell r="D398" t="str">
            <v>24.18.03</v>
          </cell>
          <cell r="F398" t="str">
            <v>m</v>
          </cell>
        </row>
        <row r="399">
          <cell r="B399" t="str">
            <v>4.1.140</v>
          </cell>
          <cell r="D399" t="str">
            <v>24.19.01</v>
          </cell>
          <cell r="F399" t="str">
            <v>m³</v>
          </cell>
        </row>
        <row r="400">
          <cell r="B400" t="str">
            <v>4.1.141</v>
          </cell>
          <cell r="D400" t="str">
            <v>24.19.02</v>
          </cell>
          <cell r="F400" t="str">
            <v>m²</v>
          </cell>
        </row>
        <row r="401">
          <cell r="B401" t="str">
            <v>4.1.142</v>
          </cell>
          <cell r="D401" t="str">
            <v>24.19.03</v>
          </cell>
          <cell r="F401" t="str">
            <v>m</v>
          </cell>
        </row>
        <row r="402">
          <cell r="B402" t="str">
            <v>4.1.143</v>
          </cell>
          <cell r="D402" t="str">
            <v>24.19.04</v>
          </cell>
          <cell r="F402" t="str">
            <v>m³</v>
          </cell>
        </row>
        <row r="403">
          <cell r="B403" t="str">
            <v>4.1.144</v>
          </cell>
          <cell r="D403" t="str">
            <v>24.19.05</v>
          </cell>
          <cell r="F403" t="str">
            <v>m³</v>
          </cell>
        </row>
        <row r="404">
          <cell r="B404" t="str">
            <v>4.1.145</v>
          </cell>
          <cell r="D404" t="str">
            <v>24.19.06</v>
          </cell>
          <cell r="F404" t="str">
            <v>un</v>
          </cell>
        </row>
        <row r="405">
          <cell r="B405" t="str">
            <v>4.1.146</v>
          </cell>
          <cell r="D405" t="str">
            <v>24.19.07</v>
          </cell>
          <cell r="F405" t="str">
            <v>un</v>
          </cell>
        </row>
        <row r="406">
          <cell r="B406" t="str">
            <v>4.1.147</v>
          </cell>
          <cell r="D406" t="str">
            <v>24.19.07.01</v>
          </cell>
          <cell r="F406" t="str">
            <v>un</v>
          </cell>
        </row>
        <row r="407">
          <cell r="B407" t="str">
            <v>4.1.148</v>
          </cell>
          <cell r="D407" t="str">
            <v>24.19.08</v>
          </cell>
          <cell r="F407" t="str">
            <v>un</v>
          </cell>
        </row>
        <row r="408">
          <cell r="B408" t="str">
            <v>4.1.149</v>
          </cell>
          <cell r="D408" t="str">
            <v>24.20.01</v>
          </cell>
          <cell r="F408" t="str">
            <v>kg</v>
          </cell>
        </row>
        <row r="409">
          <cell r="B409" t="str">
            <v>4.1.150</v>
          </cell>
          <cell r="D409" t="str">
            <v>24.20.02</v>
          </cell>
          <cell r="F409" t="str">
            <v>kg</v>
          </cell>
        </row>
        <row r="410">
          <cell r="B410" t="str">
            <v>4.1.151</v>
          </cell>
          <cell r="D410" t="str">
            <v>24.20.03</v>
          </cell>
          <cell r="F410" t="str">
            <v>kg</v>
          </cell>
        </row>
        <row r="411">
          <cell r="B411" t="str">
            <v>4.1.152</v>
          </cell>
          <cell r="D411" t="str">
            <v>24.20.04</v>
          </cell>
          <cell r="F411" t="str">
            <v>kg</v>
          </cell>
        </row>
        <row r="412">
          <cell r="B412" t="str">
            <v>4.1.153</v>
          </cell>
          <cell r="D412" t="str">
            <v>24.21.01</v>
          </cell>
          <cell r="F412" t="str">
            <v>m</v>
          </cell>
        </row>
        <row r="413">
          <cell r="B413" t="str">
            <v>4.1.154</v>
          </cell>
          <cell r="D413" t="str">
            <v>24.21.02</v>
          </cell>
          <cell r="F413" t="str">
            <v>m</v>
          </cell>
        </row>
        <row r="414">
          <cell r="B414" t="str">
            <v>4.1.155</v>
          </cell>
          <cell r="D414" t="str">
            <v>24.21.03</v>
          </cell>
          <cell r="F414" t="str">
            <v>m</v>
          </cell>
        </row>
        <row r="416">
          <cell r="B416" t="str">
            <v>Cód. Colinas</v>
          </cell>
          <cell r="D416" t="str">
            <v>Código</v>
          </cell>
          <cell r="F416" t="str">
            <v>Unid.</v>
          </cell>
        </row>
        <row r="419">
          <cell r="D419" t="str">
            <v>FASE-25 OBRAS DE CONTENÇÃO</v>
          </cell>
        </row>
        <row r="420">
          <cell r="B420" t="str">
            <v>5.1.1</v>
          </cell>
          <cell r="D420" t="str">
            <v>25.01.01</v>
          </cell>
          <cell r="F420" t="str">
            <v>m³</v>
          </cell>
        </row>
        <row r="421">
          <cell r="B421" t="str">
            <v>5.1.2</v>
          </cell>
          <cell r="D421" t="str">
            <v>25.01.03.05</v>
          </cell>
          <cell r="F421" t="str">
            <v>m³</v>
          </cell>
        </row>
        <row r="422">
          <cell r="B422" t="str">
            <v>5.1.3</v>
          </cell>
          <cell r="D422" t="str">
            <v>25.02.01</v>
          </cell>
          <cell r="F422" t="str">
            <v>m³</v>
          </cell>
        </row>
        <row r="423">
          <cell r="B423" t="str">
            <v>5.1.4</v>
          </cell>
          <cell r="D423" t="str">
            <v>25.02.02</v>
          </cell>
          <cell r="F423" t="str">
            <v>m³</v>
          </cell>
        </row>
        <row r="424">
          <cell r="B424" t="str">
            <v>5.1.5</v>
          </cell>
          <cell r="D424" t="str">
            <v>25.02.03</v>
          </cell>
          <cell r="F424" t="str">
            <v>m³</v>
          </cell>
        </row>
        <row r="425">
          <cell r="B425" t="str">
            <v>5.1.6</v>
          </cell>
          <cell r="D425" t="str">
            <v>25.02.04</v>
          </cell>
          <cell r="F425" t="str">
            <v>m³</v>
          </cell>
        </row>
        <row r="426">
          <cell r="B426" t="str">
            <v>5.1.7</v>
          </cell>
          <cell r="D426" t="str">
            <v>25.02.05</v>
          </cell>
          <cell r="F426" t="str">
            <v>m³</v>
          </cell>
        </row>
        <row r="427">
          <cell r="B427" t="str">
            <v>5.1.8</v>
          </cell>
          <cell r="D427" t="str">
            <v>25.02.06</v>
          </cell>
          <cell r="F427" t="str">
            <v>m³</v>
          </cell>
        </row>
        <row r="428">
          <cell r="B428" t="str">
            <v>5.1.9</v>
          </cell>
          <cell r="D428" t="str">
            <v>25.02.07</v>
          </cell>
          <cell r="F428" t="str">
            <v>m³</v>
          </cell>
        </row>
        <row r="429">
          <cell r="B429" t="str">
            <v>5.1.10</v>
          </cell>
          <cell r="D429" t="str">
            <v>25.02.08</v>
          </cell>
          <cell r="F429" t="str">
            <v>m³</v>
          </cell>
        </row>
        <row r="430">
          <cell r="B430" t="str">
            <v>5.1.11</v>
          </cell>
          <cell r="D430" t="str">
            <v>25.02.09</v>
          </cell>
          <cell r="F430" t="str">
            <v>m³</v>
          </cell>
        </row>
        <row r="431">
          <cell r="B431" t="str">
            <v>5.1.12</v>
          </cell>
          <cell r="D431" t="str">
            <v>25.02.10</v>
          </cell>
          <cell r="F431" t="str">
            <v>m³</v>
          </cell>
        </row>
        <row r="432">
          <cell r="B432" t="str">
            <v>5.1.13</v>
          </cell>
          <cell r="D432" t="str">
            <v>25.02.11</v>
          </cell>
          <cell r="F432" t="str">
            <v>m³</v>
          </cell>
        </row>
        <row r="433">
          <cell r="B433" t="str">
            <v>5.1.14</v>
          </cell>
          <cell r="D433" t="str">
            <v>25.02.12</v>
          </cell>
          <cell r="F433" t="str">
            <v>m³</v>
          </cell>
        </row>
        <row r="434">
          <cell r="B434" t="str">
            <v>5.1.15</v>
          </cell>
          <cell r="D434" t="str">
            <v>25.02.13</v>
          </cell>
          <cell r="F434" t="str">
            <v>m³</v>
          </cell>
        </row>
        <row r="435">
          <cell r="B435" t="str">
            <v>5.1.16</v>
          </cell>
          <cell r="D435" t="str">
            <v>25.03.01</v>
          </cell>
          <cell r="F435" t="str">
            <v>m²</v>
          </cell>
        </row>
        <row r="436">
          <cell r="B436" t="str">
            <v>5.1.17</v>
          </cell>
          <cell r="D436" t="str">
            <v>25.03.02</v>
          </cell>
          <cell r="F436" t="str">
            <v>m²</v>
          </cell>
        </row>
        <row r="437">
          <cell r="B437" t="str">
            <v>5.1.18</v>
          </cell>
          <cell r="D437" t="str">
            <v>25.03.04</v>
          </cell>
          <cell r="F437" t="str">
            <v>m³</v>
          </cell>
        </row>
        <row r="438">
          <cell r="B438" t="str">
            <v>5.1.19</v>
          </cell>
          <cell r="D438" t="str">
            <v>25.03.05</v>
          </cell>
          <cell r="F438" t="str">
            <v>m³</v>
          </cell>
        </row>
        <row r="439">
          <cell r="B439" t="str">
            <v>5.1.20</v>
          </cell>
          <cell r="D439" t="str">
            <v>25.03.06</v>
          </cell>
          <cell r="F439" t="str">
            <v>m²</v>
          </cell>
        </row>
        <row r="440">
          <cell r="B440" t="str">
            <v>5.1.21</v>
          </cell>
          <cell r="D440" t="str">
            <v>25.03.08</v>
          </cell>
          <cell r="F440" t="str">
            <v>m²</v>
          </cell>
        </row>
        <row r="441">
          <cell r="B441" t="str">
            <v>5.1.22</v>
          </cell>
          <cell r="D441" t="str">
            <v>25.04.01</v>
          </cell>
          <cell r="F441" t="str">
            <v>m</v>
          </cell>
        </row>
        <row r="442">
          <cell r="B442" t="str">
            <v>5.1.23</v>
          </cell>
          <cell r="D442" t="str">
            <v>25.04.02</v>
          </cell>
          <cell r="F442" t="str">
            <v>m</v>
          </cell>
        </row>
        <row r="443">
          <cell r="B443" t="str">
            <v>5.1.24</v>
          </cell>
          <cell r="D443" t="str">
            <v>25.04.03</v>
          </cell>
          <cell r="F443" t="str">
            <v>m</v>
          </cell>
        </row>
        <row r="444">
          <cell r="B444" t="str">
            <v>5.1.25</v>
          </cell>
          <cell r="D444" t="str">
            <v>25.04.04</v>
          </cell>
          <cell r="F444" t="str">
            <v>m</v>
          </cell>
        </row>
        <row r="445">
          <cell r="B445" t="str">
            <v>5.1.26</v>
          </cell>
          <cell r="D445" t="str">
            <v>25.04.05</v>
          </cell>
          <cell r="F445" t="str">
            <v>m</v>
          </cell>
        </row>
        <row r="446">
          <cell r="B446" t="str">
            <v>5.1.27</v>
          </cell>
          <cell r="D446" t="str">
            <v>25.04.06</v>
          </cell>
          <cell r="F446" t="str">
            <v>kg</v>
          </cell>
        </row>
        <row r="447">
          <cell r="B447" t="str">
            <v>5.1.28</v>
          </cell>
          <cell r="D447" t="str">
            <v>25.04.07</v>
          </cell>
          <cell r="F447" t="str">
            <v>m</v>
          </cell>
        </row>
        <row r="448">
          <cell r="B448" t="str">
            <v>5.1.29</v>
          </cell>
          <cell r="D448" t="str">
            <v>25.04.08</v>
          </cell>
          <cell r="F448" t="str">
            <v>m</v>
          </cell>
        </row>
        <row r="449">
          <cell r="B449" t="str">
            <v>5.1.30</v>
          </cell>
          <cell r="D449" t="str">
            <v>25.04.09</v>
          </cell>
          <cell r="F449" t="str">
            <v>m</v>
          </cell>
        </row>
        <row r="450">
          <cell r="B450" t="str">
            <v>5.1.31</v>
          </cell>
          <cell r="D450" t="str">
            <v>25.04.10</v>
          </cell>
          <cell r="F450" t="str">
            <v>m</v>
          </cell>
        </row>
        <row r="451">
          <cell r="B451" t="str">
            <v>5.1.32</v>
          </cell>
          <cell r="D451" t="str">
            <v>25.04.11</v>
          </cell>
          <cell r="F451" t="str">
            <v>m</v>
          </cell>
        </row>
        <row r="452">
          <cell r="B452" t="str">
            <v>5.1.33</v>
          </cell>
          <cell r="D452" t="str">
            <v>25.04.12</v>
          </cell>
          <cell r="F452" t="str">
            <v>m</v>
          </cell>
        </row>
        <row r="453">
          <cell r="B453" t="str">
            <v>5.1.34</v>
          </cell>
          <cell r="D453" t="str">
            <v>25.04.13</v>
          </cell>
          <cell r="F453" t="str">
            <v>m</v>
          </cell>
        </row>
        <row r="454">
          <cell r="B454" t="str">
            <v>5.1.35</v>
          </cell>
          <cell r="D454" t="str">
            <v>25.04.14</v>
          </cell>
          <cell r="F454" t="str">
            <v>m</v>
          </cell>
        </row>
        <row r="455">
          <cell r="B455" t="str">
            <v>5.1.36</v>
          </cell>
          <cell r="D455" t="str">
            <v>25.04.15</v>
          </cell>
          <cell r="F455" t="str">
            <v>m</v>
          </cell>
        </row>
        <row r="456">
          <cell r="B456" t="str">
            <v>5.1.37</v>
          </cell>
          <cell r="D456" t="str">
            <v>25.04.16</v>
          </cell>
          <cell r="F456" t="str">
            <v>m</v>
          </cell>
        </row>
        <row r="457">
          <cell r="B457" t="str">
            <v>5.1.38</v>
          </cell>
          <cell r="D457" t="str">
            <v>25.04.17</v>
          </cell>
          <cell r="F457" t="str">
            <v>m</v>
          </cell>
        </row>
        <row r="458">
          <cell r="B458" t="str">
            <v>5.1.39</v>
          </cell>
          <cell r="D458" t="str">
            <v>25.04.18</v>
          </cell>
          <cell r="F458" t="str">
            <v>m</v>
          </cell>
        </row>
        <row r="459">
          <cell r="B459" t="str">
            <v>5.1.40</v>
          </cell>
          <cell r="D459" t="str">
            <v>25.04.19</v>
          </cell>
          <cell r="F459" t="str">
            <v>m</v>
          </cell>
        </row>
        <row r="460">
          <cell r="B460" t="str">
            <v>5.1.41</v>
          </cell>
          <cell r="D460" t="str">
            <v>25.04.20</v>
          </cell>
          <cell r="F460" t="str">
            <v>m</v>
          </cell>
        </row>
        <row r="461">
          <cell r="B461" t="str">
            <v>5.1.42</v>
          </cell>
          <cell r="D461" t="str">
            <v>25.04.21</v>
          </cell>
          <cell r="F461" t="str">
            <v>un</v>
          </cell>
        </row>
        <row r="462">
          <cell r="B462" t="str">
            <v>5.1.43</v>
          </cell>
          <cell r="D462" t="str">
            <v>25.05.01</v>
          </cell>
          <cell r="F462" t="str">
            <v>m³</v>
          </cell>
        </row>
        <row r="463">
          <cell r="B463" t="str">
            <v>5.1.44</v>
          </cell>
          <cell r="D463" t="str">
            <v>25.05.02</v>
          </cell>
          <cell r="F463" t="str">
            <v>m³</v>
          </cell>
        </row>
        <row r="464">
          <cell r="B464" t="str">
            <v>5.1.45</v>
          </cell>
          <cell r="D464" t="str">
            <v>25.06.01</v>
          </cell>
          <cell r="F464" t="str">
            <v>m²</v>
          </cell>
        </row>
        <row r="465">
          <cell r="B465" t="str">
            <v>5.1.46</v>
          </cell>
          <cell r="D465" t="str">
            <v>25.06.02</v>
          </cell>
          <cell r="F465" t="str">
            <v>m²</v>
          </cell>
        </row>
        <row r="466">
          <cell r="B466" t="str">
            <v>5.1.47</v>
          </cell>
          <cell r="D466" t="str">
            <v>25.07.01</v>
          </cell>
          <cell r="F466" t="str">
            <v>kg</v>
          </cell>
        </row>
        <row r="467">
          <cell r="B467" t="str">
            <v>5.1.48</v>
          </cell>
          <cell r="D467" t="str">
            <v>25.07.02</v>
          </cell>
          <cell r="F467" t="str">
            <v>kg</v>
          </cell>
        </row>
        <row r="468">
          <cell r="B468" t="str">
            <v>5.1.49</v>
          </cell>
          <cell r="D468" t="str">
            <v>25.07.03</v>
          </cell>
          <cell r="F468" t="str">
            <v>kg</v>
          </cell>
        </row>
        <row r="469">
          <cell r="B469" t="str">
            <v>5.1.50</v>
          </cell>
          <cell r="D469" t="str">
            <v>25.07.04</v>
          </cell>
          <cell r="F469" t="str">
            <v>kg</v>
          </cell>
        </row>
        <row r="470">
          <cell r="B470" t="str">
            <v>5.1.51</v>
          </cell>
          <cell r="D470" t="str">
            <v>25.07.05</v>
          </cell>
          <cell r="F470" t="str">
            <v>kg</v>
          </cell>
        </row>
        <row r="471">
          <cell r="B471" t="str">
            <v>5.1.52</v>
          </cell>
          <cell r="D471" t="str">
            <v>25.07.06</v>
          </cell>
          <cell r="F471" t="str">
            <v>kg</v>
          </cell>
        </row>
        <row r="472">
          <cell r="B472" t="str">
            <v>5.1.53</v>
          </cell>
          <cell r="D472" t="str">
            <v>25.08.02</v>
          </cell>
          <cell r="F472" t="str">
            <v>un</v>
          </cell>
        </row>
        <row r="473">
          <cell r="B473" t="str">
            <v>5.1.54</v>
          </cell>
          <cell r="D473" t="str">
            <v>25.08.03</v>
          </cell>
          <cell r="F473" t="str">
            <v>un</v>
          </cell>
        </row>
        <row r="474">
          <cell r="B474" t="str">
            <v>5.1.55</v>
          </cell>
          <cell r="D474" t="str">
            <v>25.08.04</v>
          </cell>
          <cell r="F474" t="str">
            <v>un</v>
          </cell>
        </row>
        <row r="475">
          <cell r="B475" t="str">
            <v>5.1.56</v>
          </cell>
          <cell r="D475" t="str">
            <v>25.08.05</v>
          </cell>
          <cell r="F475" t="str">
            <v>un</v>
          </cell>
        </row>
        <row r="476">
          <cell r="B476" t="str">
            <v>5.1.57</v>
          </cell>
          <cell r="D476" t="str">
            <v>25.08.06</v>
          </cell>
          <cell r="F476" t="str">
            <v>un</v>
          </cell>
        </row>
        <row r="477">
          <cell r="B477" t="str">
            <v>5.1.58</v>
          </cell>
          <cell r="D477" t="str">
            <v>25.08.07</v>
          </cell>
          <cell r="F477" t="str">
            <v>un</v>
          </cell>
        </row>
        <row r="478">
          <cell r="B478" t="str">
            <v>5.1.59</v>
          </cell>
          <cell r="D478" t="str">
            <v>25.08.09</v>
          </cell>
          <cell r="F478" t="str">
            <v>un</v>
          </cell>
        </row>
        <row r="479">
          <cell r="B479" t="str">
            <v>5.1.60</v>
          </cell>
          <cell r="D479" t="str">
            <v>25.08.10</v>
          </cell>
          <cell r="F479" t="str">
            <v>un</v>
          </cell>
        </row>
        <row r="480">
          <cell r="B480" t="str">
            <v>5.1.61</v>
          </cell>
          <cell r="D480" t="str">
            <v>25.08.12</v>
          </cell>
          <cell r="F480" t="str">
            <v>un</v>
          </cell>
        </row>
        <row r="481">
          <cell r="B481" t="str">
            <v>5.1.62</v>
          </cell>
          <cell r="D481" t="str">
            <v>25.08.15.01</v>
          </cell>
          <cell r="F481" t="str">
            <v>m</v>
          </cell>
        </row>
        <row r="482">
          <cell r="B482" t="str">
            <v>5.1.63</v>
          </cell>
          <cell r="D482" t="str">
            <v>25.08.15.02</v>
          </cell>
          <cell r="F482" t="str">
            <v>m</v>
          </cell>
        </row>
        <row r="483">
          <cell r="B483" t="str">
            <v>5.1.64</v>
          </cell>
          <cell r="D483" t="str">
            <v>25.08.15.03</v>
          </cell>
          <cell r="F483" t="str">
            <v>m</v>
          </cell>
        </row>
        <row r="484">
          <cell r="B484" t="str">
            <v>5.1.65</v>
          </cell>
          <cell r="D484" t="str">
            <v>25.08.15.04</v>
          </cell>
          <cell r="F484" t="str">
            <v>m</v>
          </cell>
        </row>
        <row r="485">
          <cell r="B485" t="str">
            <v>5.1.66</v>
          </cell>
          <cell r="D485" t="str">
            <v>25.08.16.02</v>
          </cell>
          <cell r="F485" t="str">
            <v>un</v>
          </cell>
        </row>
        <row r="486">
          <cell r="B486" t="str">
            <v>5.1.67</v>
          </cell>
          <cell r="D486" t="str">
            <v>25.08.16.02</v>
          </cell>
          <cell r="F486" t="str">
            <v>un</v>
          </cell>
        </row>
        <row r="487">
          <cell r="B487" t="str">
            <v>5.1.68</v>
          </cell>
          <cell r="D487" t="str">
            <v>25.08.16.03</v>
          </cell>
          <cell r="F487" t="str">
            <v>un</v>
          </cell>
        </row>
        <row r="488">
          <cell r="B488" t="str">
            <v>5.1.69</v>
          </cell>
          <cell r="D488" t="str">
            <v>25.09.01</v>
          </cell>
          <cell r="F488" t="str">
            <v>m³</v>
          </cell>
        </row>
        <row r="489">
          <cell r="B489" t="str">
            <v>5.1.70</v>
          </cell>
          <cell r="D489" t="str">
            <v>25.09.02</v>
          </cell>
          <cell r="F489" t="str">
            <v>m³</v>
          </cell>
        </row>
        <row r="490">
          <cell r="B490" t="str">
            <v>5.1.71</v>
          </cell>
          <cell r="D490" t="str">
            <v>25.09.03</v>
          </cell>
          <cell r="F490" t="str">
            <v>m³</v>
          </cell>
        </row>
        <row r="491">
          <cell r="B491" t="str">
            <v>5.1.72</v>
          </cell>
          <cell r="D491" t="str">
            <v>25.09.04</v>
          </cell>
          <cell r="F491" t="str">
            <v>m³</v>
          </cell>
        </row>
        <row r="492">
          <cell r="B492" t="str">
            <v>5.1.73</v>
          </cell>
          <cell r="D492" t="str">
            <v>25.09.05</v>
          </cell>
          <cell r="F492" t="str">
            <v>m³</v>
          </cell>
        </row>
        <row r="493">
          <cell r="B493" t="str">
            <v>5.1.74</v>
          </cell>
          <cell r="D493" t="str">
            <v>25.09.06</v>
          </cell>
          <cell r="F493" t="str">
            <v>m³</v>
          </cell>
        </row>
        <row r="494">
          <cell r="B494" t="str">
            <v>5.1.75</v>
          </cell>
          <cell r="D494" t="str">
            <v>25.09.07</v>
          </cell>
          <cell r="F494" t="str">
            <v>m³</v>
          </cell>
        </row>
        <row r="495">
          <cell r="B495" t="str">
            <v>5.1.76</v>
          </cell>
          <cell r="D495" t="str">
            <v>25.09.08</v>
          </cell>
          <cell r="F495" t="str">
            <v>m³</v>
          </cell>
        </row>
        <row r="496">
          <cell r="B496" t="str">
            <v>5.1.77</v>
          </cell>
          <cell r="D496" t="str">
            <v>25.09.10</v>
          </cell>
          <cell r="F496" t="str">
            <v>m³</v>
          </cell>
        </row>
        <row r="497">
          <cell r="B497" t="str">
            <v>5.1.78</v>
          </cell>
          <cell r="D497" t="str">
            <v>25.09.11</v>
          </cell>
          <cell r="F497" t="str">
            <v>m³</v>
          </cell>
        </row>
        <row r="498">
          <cell r="B498" t="str">
            <v>5.1.79</v>
          </cell>
          <cell r="D498" t="str">
            <v>25.09.12</v>
          </cell>
          <cell r="F498" t="str">
            <v>kg</v>
          </cell>
        </row>
        <row r="499">
          <cell r="B499" t="str">
            <v>5.1.80</v>
          </cell>
          <cell r="D499" t="str">
            <v>25.09.13</v>
          </cell>
          <cell r="F499" t="str">
            <v>m³</v>
          </cell>
        </row>
        <row r="500">
          <cell r="B500" t="str">
            <v>5.1.81</v>
          </cell>
          <cell r="D500" t="str">
            <v>25.09.14</v>
          </cell>
          <cell r="F500" t="str">
            <v>m³</v>
          </cell>
        </row>
        <row r="501">
          <cell r="B501" t="str">
            <v>5.1.82</v>
          </cell>
          <cell r="D501" t="str">
            <v>25.09.15</v>
          </cell>
          <cell r="F501" t="str">
            <v>m³</v>
          </cell>
        </row>
        <row r="502">
          <cell r="B502" t="str">
            <v>5.1.83</v>
          </cell>
          <cell r="D502" t="str">
            <v>25.10.01</v>
          </cell>
          <cell r="F502" t="str">
            <v>m</v>
          </cell>
        </row>
        <row r="503">
          <cell r="B503" t="str">
            <v>5.1.84</v>
          </cell>
          <cell r="D503" t="str">
            <v>25.10.02</v>
          </cell>
          <cell r="F503" t="str">
            <v>m</v>
          </cell>
        </row>
        <row r="504">
          <cell r="B504" t="str">
            <v>5.1.85</v>
          </cell>
          <cell r="D504" t="str">
            <v>25.10.03</v>
          </cell>
          <cell r="F504" t="str">
            <v>m</v>
          </cell>
        </row>
        <row r="505">
          <cell r="B505" t="str">
            <v>5.1.86</v>
          </cell>
          <cell r="D505" t="str">
            <v>25.10.04</v>
          </cell>
          <cell r="F505" t="str">
            <v>m</v>
          </cell>
        </row>
        <row r="506">
          <cell r="B506" t="str">
            <v>5.1.87</v>
          </cell>
          <cell r="D506" t="str">
            <v>25.10.05</v>
          </cell>
          <cell r="F506" t="str">
            <v>m</v>
          </cell>
        </row>
        <row r="507">
          <cell r="B507" t="str">
            <v>5.1.88</v>
          </cell>
          <cell r="D507" t="str">
            <v>25.10.06</v>
          </cell>
          <cell r="F507" t="str">
            <v>m</v>
          </cell>
        </row>
        <row r="508">
          <cell r="B508" t="str">
            <v>5.1.89</v>
          </cell>
          <cell r="D508" t="str">
            <v>25.10.07</v>
          </cell>
          <cell r="F508" t="str">
            <v>m</v>
          </cell>
        </row>
        <row r="509">
          <cell r="B509" t="str">
            <v>5.1.90</v>
          </cell>
          <cell r="D509" t="str">
            <v>25.10.08</v>
          </cell>
          <cell r="F509" t="str">
            <v>m</v>
          </cell>
        </row>
        <row r="510">
          <cell r="B510" t="str">
            <v>5.1.91</v>
          </cell>
          <cell r="D510" t="str">
            <v>25.10.09</v>
          </cell>
          <cell r="F510" t="str">
            <v>m</v>
          </cell>
        </row>
        <row r="511">
          <cell r="B511" t="str">
            <v>5.1.92</v>
          </cell>
          <cell r="D511" t="str">
            <v>25.10.10</v>
          </cell>
          <cell r="F511" t="str">
            <v>m</v>
          </cell>
        </row>
        <row r="512">
          <cell r="B512" t="str">
            <v>5.1.93</v>
          </cell>
          <cell r="D512" t="str">
            <v>25.10.11</v>
          </cell>
          <cell r="F512" t="str">
            <v>m</v>
          </cell>
        </row>
        <row r="513">
          <cell r="B513" t="str">
            <v>5.1.94</v>
          </cell>
          <cell r="D513" t="str">
            <v>25.10.12</v>
          </cell>
          <cell r="F513" t="str">
            <v>m</v>
          </cell>
        </row>
        <row r="514">
          <cell r="B514" t="str">
            <v>5.1.95</v>
          </cell>
          <cell r="D514" t="str">
            <v>25.11.01</v>
          </cell>
          <cell r="F514" t="str">
            <v>m³</v>
          </cell>
        </row>
        <row r="515">
          <cell r="B515" t="str">
            <v>5.1.96</v>
          </cell>
          <cell r="D515" t="str">
            <v>25.11.02</v>
          </cell>
          <cell r="F515" t="str">
            <v>m³</v>
          </cell>
        </row>
        <row r="516">
          <cell r="B516" t="str">
            <v>5.1.97</v>
          </cell>
          <cell r="D516" t="str">
            <v>25.11.03</v>
          </cell>
          <cell r="F516" t="str">
            <v>m³</v>
          </cell>
        </row>
        <row r="517">
          <cell r="B517" t="str">
            <v>5.1.98</v>
          </cell>
          <cell r="D517" t="str">
            <v>25.11.04</v>
          </cell>
          <cell r="F517" t="str">
            <v>m³</v>
          </cell>
        </row>
        <row r="518">
          <cell r="B518" t="str">
            <v>5.1.99</v>
          </cell>
          <cell r="D518" t="str">
            <v>25.11.05.01</v>
          </cell>
          <cell r="F518" t="str">
            <v>m²</v>
          </cell>
        </row>
        <row r="519">
          <cell r="B519" t="str">
            <v>5.1.100</v>
          </cell>
          <cell r="D519" t="str">
            <v>25.11.06.01</v>
          </cell>
          <cell r="F519" t="str">
            <v>m²</v>
          </cell>
        </row>
        <row r="520">
          <cell r="B520" t="str">
            <v>5.1.101</v>
          </cell>
          <cell r="D520" t="str">
            <v>25.11.07.01</v>
          </cell>
          <cell r="F520" t="str">
            <v>m²</v>
          </cell>
        </row>
        <row r="521">
          <cell r="B521" t="str">
            <v>5.1.102</v>
          </cell>
          <cell r="D521" t="str">
            <v>25.11.08.01</v>
          </cell>
          <cell r="F521" t="str">
            <v>m²</v>
          </cell>
        </row>
        <row r="522">
          <cell r="B522" t="str">
            <v>5.1.103</v>
          </cell>
          <cell r="D522" t="str">
            <v>25.11.09.01</v>
          </cell>
          <cell r="F522" t="str">
            <v>m²</v>
          </cell>
        </row>
        <row r="523">
          <cell r="B523" t="str">
            <v>5.1.104</v>
          </cell>
          <cell r="D523" t="str">
            <v>25.11.10.01</v>
          </cell>
          <cell r="F523" t="str">
            <v>m²</v>
          </cell>
        </row>
        <row r="524">
          <cell r="B524" t="str">
            <v>5.1.105</v>
          </cell>
          <cell r="D524" t="str">
            <v>25.11.11</v>
          </cell>
          <cell r="F524" t="str">
            <v>m³</v>
          </cell>
        </row>
        <row r="525">
          <cell r="B525" t="str">
            <v>5.1.106</v>
          </cell>
          <cell r="D525" t="str">
            <v>25.11.12</v>
          </cell>
          <cell r="F525" t="str">
            <v>m³</v>
          </cell>
        </row>
        <row r="526">
          <cell r="B526" t="str">
            <v>5.1.107</v>
          </cell>
          <cell r="D526" t="str">
            <v>25.12.02</v>
          </cell>
          <cell r="F526" t="str">
            <v>m³</v>
          </cell>
        </row>
        <row r="527">
          <cell r="B527" t="str">
            <v>5.1.108</v>
          </cell>
          <cell r="D527" t="str">
            <v>25.12.03</v>
          </cell>
          <cell r="F527" t="str">
            <v>m³</v>
          </cell>
        </row>
        <row r="528">
          <cell r="B528" t="str">
            <v>5.1.109</v>
          </cell>
          <cell r="D528" t="str">
            <v>25.13.02</v>
          </cell>
          <cell r="F528" t="str">
            <v>m³</v>
          </cell>
        </row>
        <row r="529">
          <cell r="B529" t="str">
            <v>5.1.110</v>
          </cell>
          <cell r="D529" t="str">
            <v>25.13.04</v>
          </cell>
          <cell r="F529" t="str">
            <v>m³</v>
          </cell>
        </row>
        <row r="530">
          <cell r="B530" t="str">
            <v>5.1.111</v>
          </cell>
          <cell r="D530" t="str">
            <v>25.13.05</v>
          </cell>
          <cell r="F530" t="str">
            <v>m³</v>
          </cell>
        </row>
        <row r="531">
          <cell r="B531" t="str">
            <v>5.1.112</v>
          </cell>
          <cell r="D531" t="str">
            <v>25.13.07</v>
          </cell>
          <cell r="F531" t="str">
            <v>m²</v>
          </cell>
        </row>
        <row r="532">
          <cell r="B532" t="str">
            <v>5.1.113</v>
          </cell>
          <cell r="D532" t="str">
            <v>25.14.01</v>
          </cell>
          <cell r="F532" t="str">
            <v>kg</v>
          </cell>
        </row>
        <row r="533">
          <cell r="B533" t="str">
            <v>5.1.114</v>
          </cell>
          <cell r="D533" t="str">
            <v>25.14.02</v>
          </cell>
          <cell r="F533" t="str">
            <v>kg</v>
          </cell>
        </row>
        <row r="534">
          <cell r="B534" t="str">
            <v>5.1.115</v>
          </cell>
          <cell r="D534" t="str">
            <v>25.15.03</v>
          </cell>
          <cell r="F534" t="str">
            <v>m</v>
          </cell>
        </row>
        <row r="535">
          <cell r="B535" t="str">
            <v>5.1.116</v>
          </cell>
          <cell r="D535" t="str">
            <v>25.15.04</v>
          </cell>
          <cell r="F535" t="str">
            <v>m</v>
          </cell>
        </row>
        <row r="536">
          <cell r="B536" t="str">
            <v>5.1.117</v>
          </cell>
          <cell r="D536" t="str">
            <v>25.15.05</v>
          </cell>
          <cell r="F536" t="str">
            <v>m</v>
          </cell>
        </row>
        <row r="537">
          <cell r="B537" t="str">
            <v>5.1.118</v>
          </cell>
          <cell r="D537" t="str">
            <v>25.15.06</v>
          </cell>
          <cell r="F537" t="str">
            <v>m</v>
          </cell>
        </row>
        <row r="538">
          <cell r="B538" t="str">
            <v>5.1.119</v>
          </cell>
          <cell r="D538" t="str">
            <v>25.15.07</v>
          </cell>
          <cell r="F538" t="str">
            <v>m</v>
          </cell>
        </row>
        <row r="539">
          <cell r="B539" t="str">
            <v>5.1.120</v>
          </cell>
          <cell r="D539" t="str">
            <v>25.15.08</v>
          </cell>
          <cell r="F539" t="str">
            <v>m</v>
          </cell>
        </row>
        <row r="540">
          <cell r="B540" t="str">
            <v>5.1.121</v>
          </cell>
          <cell r="D540" t="str">
            <v>25.15.09</v>
          </cell>
          <cell r="F540" t="str">
            <v>m</v>
          </cell>
        </row>
        <row r="541">
          <cell r="B541" t="str">
            <v>5.1.122</v>
          </cell>
          <cell r="D541" t="str">
            <v>25.15.11</v>
          </cell>
          <cell r="F541" t="str">
            <v>m</v>
          </cell>
        </row>
        <row r="542">
          <cell r="B542" t="str">
            <v>5.1.123</v>
          </cell>
          <cell r="D542" t="str">
            <v>25.15.12</v>
          </cell>
          <cell r="F542" t="str">
            <v>m</v>
          </cell>
        </row>
        <row r="543">
          <cell r="B543" t="str">
            <v>5.1.124</v>
          </cell>
          <cell r="D543" t="str">
            <v>25.18.01</v>
          </cell>
          <cell r="F543" t="str">
            <v>m²</v>
          </cell>
        </row>
        <row r="544">
          <cell r="B544" t="str">
            <v>5.1.125</v>
          </cell>
          <cell r="D544" t="str">
            <v>25.18.02</v>
          </cell>
          <cell r="F544" t="str">
            <v>m²</v>
          </cell>
        </row>
        <row r="546">
          <cell r="B546" t="str">
            <v>Cód. Colinas</v>
          </cell>
          <cell r="D546" t="str">
            <v>Código</v>
          </cell>
          <cell r="F546" t="str">
            <v>Unid.</v>
          </cell>
        </row>
        <row r="549">
          <cell r="D549" t="str">
            <v>FASE-26 OBRAS DE ARTE ESPECIAIS</v>
          </cell>
        </row>
        <row r="550">
          <cell r="B550" t="str">
            <v>6.1.1</v>
          </cell>
          <cell r="D550" t="str">
            <v>26.01.01</v>
          </cell>
          <cell r="F550" t="str">
            <v>m³</v>
          </cell>
        </row>
        <row r="551">
          <cell r="B551" t="str">
            <v>6.1.2</v>
          </cell>
          <cell r="D551" t="str">
            <v>26.01.02</v>
          </cell>
          <cell r="F551" t="str">
            <v>m³</v>
          </cell>
        </row>
        <row r="552">
          <cell r="B552" t="str">
            <v>6.1.3</v>
          </cell>
          <cell r="D552" t="str">
            <v>26.01.03</v>
          </cell>
          <cell r="F552" t="str">
            <v>m³</v>
          </cell>
        </row>
        <row r="553">
          <cell r="B553" t="str">
            <v>6.1.4</v>
          </cell>
          <cell r="D553" t="str">
            <v>26.02.01</v>
          </cell>
          <cell r="F553" t="str">
            <v>m</v>
          </cell>
        </row>
        <row r="554">
          <cell r="B554" t="str">
            <v>6.1.5</v>
          </cell>
          <cell r="D554" t="str">
            <v>26.02.02</v>
          </cell>
          <cell r="F554" t="str">
            <v>m</v>
          </cell>
        </row>
        <row r="555">
          <cell r="B555" t="str">
            <v>6.1.6</v>
          </cell>
          <cell r="D555" t="str">
            <v>26.02.03</v>
          </cell>
          <cell r="F555" t="str">
            <v>m</v>
          </cell>
        </row>
        <row r="556">
          <cell r="B556" t="str">
            <v>6.1.7</v>
          </cell>
          <cell r="D556" t="str">
            <v>26.02.04</v>
          </cell>
          <cell r="F556" t="str">
            <v>m</v>
          </cell>
        </row>
        <row r="557">
          <cell r="B557" t="str">
            <v>6.1.8</v>
          </cell>
          <cell r="D557" t="str">
            <v>26.02.05</v>
          </cell>
          <cell r="F557" t="str">
            <v>m</v>
          </cell>
        </row>
        <row r="558">
          <cell r="B558" t="str">
            <v>6.1.9</v>
          </cell>
          <cell r="D558" t="str">
            <v>26.02.06</v>
          </cell>
          <cell r="F558" t="str">
            <v>un</v>
          </cell>
        </row>
        <row r="559">
          <cell r="B559" t="str">
            <v>6.1.10</v>
          </cell>
          <cell r="D559" t="str">
            <v>26.02.07</v>
          </cell>
          <cell r="F559" t="str">
            <v>kg</v>
          </cell>
        </row>
        <row r="560">
          <cell r="B560" t="str">
            <v>6.1.11</v>
          </cell>
          <cell r="D560" t="str">
            <v>26.02.13</v>
          </cell>
          <cell r="F560" t="str">
            <v>m</v>
          </cell>
        </row>
        <row r="561">
          <cell r="B561" t="str">
            <v>6.1.12</v>
          </cell>
          <cell r="D561" t="str">
            <v>26.02.14</v>
          </cell>
          <cell r="F561" t="str">
            <v>m</v>
          </cell>
        </row>
        <row r="562">
          <cell r="B562" t="str">
            <v>6.1.13</v>
          </cell>
          <cell r="D562" t="str">
            <v>26.02.15</v>
          </cell>
          <cell r="F562" t="str">
            <v>m</v>
          </cell>
        </row>
        <row r="563">
          <cell r="B563" t="str">
            <v>6.1.14</v>
          </cell>
          <cell r="D563" t="str">
            <v>26.02.16</v>
          </cell>
          <cell r="F563" t="str">
            <v>m</v>
          </cell>
        </row>
        <row r="564">
          <cell r="B564" t="str">
            <v>6.1.15</v>
          </cell>
          <cell r="D564" t="str">
            <v>26.02.17</v>
          </cell>
          <cell r="F564" t="str">
            <v>m</v>
          </cell>
        </row>
        <row r="565">
          <cell r="B565" t="str">
            <v>6.1.16</v>
          </cell>
          <cell r="D565" t="str">
            <v>26.02.18</v>
          </cell>
          <cell r="F565" t="str">
            <v>m</v>
          </cell>
        </row>
        <row r="566">
          <cell r="B566" t="str">
            <v>6.1.17</v>
          </cell>
          <cell r="D566" t="str">
            <v>26.02.19</v>
          </cell>
          <cell r="F566" t="str">
            <v>un</v>
          </cell>
        </row>
        <row r="567">
          <cell r="B567" t="str">
            <v>6.1.18</v>
          </cell>
          <cell r="D567" t="str">
            <v>26.02.20</v>
          </cell>
          <cell r="F567" t="str">
            <v>kg</v>
          </cell>
        </row>
        <row r="568">
          <cell r="B568" t="str">
            <v>6.1.19</v>
          </cell>
          <cell r="D568" t="str">
            <v>26.02.21</v>
          </cell>
          <cell r="F568" t="str">
            <v>m</v>
          </cell>
        </row>
        <row r="569">
          <cell r="B569" t="str">
            <v>6.1.20</v>
          </cell>
          <cell r="D569" t="str">
            <v>26.02.22</v>
          </cell>
          <cell r="F569" t="str">
            <v>m</v>
          </cell>
        </row>
        <row r="570">
          <cell r="B570" t="str">
            <v>6.1.21</v>
          </cell>
          <cell r="D570" t="str">
            <v>26.03.25</v>
          </cell>
          <cell r="F570" t="str">
            <v>m³</v>
          </cell>
        </row>
        <row r="571">
          <cell r="B571" t="str">
            <v>6.1.22</v>
          </cell>
          <cell r="D571" t="str">
            <v>26.03.26</v>
          </cell>
          <cell r="F571" t="str">
            <v>m³</v>
          </cell>
        </row>
        <row r="572">
          <cell r="B572" t="str">
            <v>6.1.23</v>
          </cell>
          <cell r="D572" t="str">
            <v>26.03.27</v>
          </cell>
          <cell r="F572" t="str">
            <v>m³</v>
          </cell>
        </row>
        <row r="573">
          <cell r="B573" t="str">
            <v>6.1.24</v>
          </cell>
          <cell r="D573" t="str">
            <v>26.03.28</v>
          </cell>
          <cell r="F573" t="str">
            <v>m³</v>
          </cell>
        </row>
        <row r="574">
          <cell r="B574" t="str">
            <v>6.1.25</v>
          </cell>
          <cell r="D574" t="str">
            <v>26.04.01</v>
          </cell>
          <cell r="F574" t="str">
            <v>m³</v>
          </cell>
        </row>
        <row r="575">
          <cell r="B575" t="str">
            <v>6.1.26</v>
          </cell>
          <cell r="D575" t="str">
            <v>26.04.02</v>
          </cell>
          <cell r="F575" t="str">
            <v>m³</v>
          </cell>
        </row>
        <row r="576">
          <cell r="B576" t="str">
            <v>6.1.27</v>
          </cell>
          <cell r="D576" t="str">
            <v>26.04.03</v>
          </cell>
          <cell r="F576" t="str">
            <v>m³</v>
          </cell>
        </row>
        <row r="577">
          <cell r="B577" t="str">
            <v>6.1.28</v>
          </cell>
          <cell r="D577" t="str">
            <v>26.04.05</v>
          </cell>
          <cell r="F577" t="str">
            <v>m³</v>
          </cell>
        </row>
        <row r="578">
          <cell r="B578" t="str">
            <v>6.1.29</v>
          </cell>
          <cell r="D578" t="str">
            <v>26.04.06</v>
          </cell>
          <cell r="F578" t="str">
            <v>m³</v>
          </cell>
        </row>
        <row r="579">
          <cell r="B579" t="str">
            <v>6.1.30</v>
          </cell>
          <cell r="D579" t="str">
            <v>26.05.01</v>
          </cell>
          <cell r="F579" t="str">
            <v>m²</v>
          </cell>
        </row>
        <row r="580">
          <cell r="B580" t="str">
            <v>6.1.31</v>
          </cell>
          <cell r="D580" t="str">
            <v>26.05.02</v>
          </cell>
          <cell r="F580" t="str">
            <v>m²</v>
          </cell>
        </row>
        <row r="581">
          <cell r="B581" t="str">
            <v>6.1.32</v>
          </cell>
          <cell r="D581" t="str">
            <v>26.05.03</v>
          </cell>
          <cell r="F581" t="str">
            <v>m²</v>
          </cell>
        </row>
        <row r="582">
          <cell r="B582" t="str">
            <v>6.1.33</v>
          </cell>
          <cell r="D582" t="str">
            <v>26.05.04</v>
          </cell>
          <cell r="F582" t="str">
            <v>m²</v>
          </cell>
        </row>
        <row r="583">
          <cell r="B583" t="str">
            <v>6.1.34</v>
          </cell>
          <cell r="D583" t="str">
            <v>26.05.05</v>
          </cell>
          <cell r="F583" t="str">
            <v>m²</v>
          </cell>
        </row>
        <row r="584">
          <cell r="B584" t="str">
            <v>6.1.35</v>
          </cell>
          <cell r="D584" t="str">
            <v>26.05.06</v>
          </cell>
          <cell r="F584" t="str">
            <v>m²</v>
          </cell>
        </row>
        <row r="585">
          <cell r="B585" t="str">
            <v>6.1.36</v>
          </cell>
          <cell r="D585" t="str">
            <v>26.06.01</v>
          </cell>
          <cell r="F585" t="str">
            <v>kg</v>
          </cell>
        </row>
        <row r="586">
          <cell r="B586" t="str">
            <v>6.1.37</v>
          </cell>
          <cell r="D586" t="str">
            <v>26.06.02</v>
          </cell>
          <cell r="F586" t="str">
            <v>kg</v>
          </cell>
        </row>
        <row r="587">
          <cell r="B587" t="str">
            <v>6.1.38</v>
          </cell>
          <cell r="D587" t="str">
            <v>26.06.03</v>
          </cell>
          <cell r="F587" t="str">
            <v>kg</v>
          </cell>
        </row>
        <row r="588">
          <cell r="B588" t="str">
            <v>6.1.39</v>
          </cell>
          <cell r="D588" t="str">
            <v>26.06.04</v>
          </cell>
          <cell r="F588" t="str">
            <v>kg</v>
          </cell>
        </row>
        <row r="589">
          <cell r="B589" t="str">
            <v>6.1.40</v>
          </cell>
          <cell r="D589" t="str">
            <v>26.06.05</v>
          </cell>
          <cell r="F589" t="str">
            <v>kg</v>
          </cell>
        </row>
        <row r="590">
          <cell r="B590" t="str">
            <v>6.1.41</v>
          </cell>
          <cell r="D590" t="str">
            <v>26.06.06</v>
          </cell>
          <cell r="F590" t="str">
            <v>kg</v>
          </cell>
        </row>
        <row r="591">
          <cell r="B591" t="str">
            <v>6.1.42</v>
          </cell>
          <cell r="D591" t="str">
            <v>26.07.03</v>
          </cell>
          <cell r="F591" t="str">
            <v>un</v>
          </cell>
        </row>
        <row r="592">
          <cell r="B592" t="str">
            <v>6.1.43</v>
          </cell>
          <cell r="D592" t="str">
            <v>26.07.04</v>
          </cell>
          <cell r="F592" t="str">
            <v>un</v>
          </cell>
        </row>
        <row r="593">
          <cell r="B593" t="str">
            <v>6.1.44</v>
          </cell>
          <cell r="D593" t="str">
            <v>26.07.05</v>
          </cell>
          <cell r="F593" t="str">
            <v>un</v>
          </cell>
        </row>
        <row r="594">
          <cell r="B594" t="str">
            <v>6.1.45</v>
          </cell>
          <cell r="D594" t="str">
            <v>26.07.06</v>
          </cell>
          <cell r="F594" t="str">
            <v>un</v>
          </cell>
        </row>
        <row r="595">
          <cell r="B595" t="str">
            <v>6.1.46</v>
          </cell>
          <cell r="D595" t="str">
            <v>26.07.09</v>
          </cell>
          <cell r="F595" t="str">
            <v>un</v>
          </cell>
        </row>
        <row r="596">
          <cell r="B596" t="str">
            <v>6.1.47</v>
          </cell>
          <cell r="D596" t="str">
            <v>26.07.10</v>
          </cell>
          <cell r="F596" t="str">
            <v>un</v>
          </cell>
        </row>
        <row r="597">
          <cell r="B597" t="str">
            <v>6.1.48</v>
          </cell>
          <cell r="D597" t="str">
            <v>26.07.12</v>
          </cell>
          <cell r="F597" t="str">
            <v>un</v>
          </cell>
        </row>
        <row r="598">
          <cell r="B598" t="str">
            <v>6.1.49</v>
          </cell>
          <cell r="D598" t="str">
            <v>26.08.01</v>
          </cell>
          <cell r="F598" t="str">
            <v>dm³</v>
          </cell>
        </row>
        <row r="599">
          <cell r="B599" t="str">
            <v>6.1.50</v>
          </cell>
          <cell r="D599" t="str">
            <v>26.08.02</v>
          </cell>
          <cell r="F599" t="str">
            <v>dm³</v>
          </cell>
        </row>
        <row r="600">
          <cell r="B600" t="str">
            <v>6.1.51</v>
          </cell>
          <cell r="D600" t="str">
            <v>26.08.03</v>
          </cell>
          <cell r="F600" t="str">
            <v>dm²</v>
          </cell>
        </row>
        <row r="601">
          <cell r="B601" t="str">
            <v>6.1.52</v>
          </cell>
          <cell r="D601" t="str">
            <v>26.09.01</v>
          </cell>
          <cell r="F601" t="str">
            <v>m³</v>
          </cell>
        </row>
        <row r="602">
          <cell r="B602" t="str">
            <v>6.1.53</v>
          </cell>
          <cell r="D602" t="str">
            <v>26.09.02</v>
          </cell>
          <cell r="F602" t="str">
            <v>m³</v>
          </cell>
        </row>
        <row r="603">
          <cell r="B603" t="str">
            <v>6.1.54</v>
          </cell>
          <cell r="D603" t="str">
            <v>26.09.03</v>
          </cell>
          <cell r="F603" t="str">
            <v>m³</v>
          </cell>
        </row>
        <row r="604">
          <cell r="B604" t="str">
            <v>6.1.55</v>
          </cell>
          <cell r="D604" t="str">
            <v>26.09.04</v>
          </cell>
          <cell r="F604" t="str">
            <v>m³</v>
          </cell>
        </row>
        <row r="605">
          <cell r="B605" t="str">
            <v>6.1.56</v>
          </cell>
          <cell r="D605" t="str">
            <v>26.09.05</v>
          </cell>
          <cell r="F605" t="str">
            <v>m³</v>
          </cell>
        </row>
        <row r="606">
          <cell r="B606" t="str">
            <v>6.1.57</v>
          </cell>
          <cell r="D606" t="str">
            <v>26.09.06</v>
          </cell>
          <cell r="F606" t="str">
            <v>m³</v>
          </cell>
        </row>
        <row r="607">
          <cell r="B607" t="str">
            <v>6.1.58</v>
          </cell>
          <cell r="D607" t="str">
            <v>26.09.07</v>
          </cell>
          <cell r="F607" t="str">
            <v>m³</v>
          </cell>
        </row>
        <row r="608">
          <cell r="B608" t="str">
            <v>6.1.59</v>
          </cell>
          <cell r="D608" t="str">
            <v>26.09.09</v>
          </cell>
          <cell r="F608" t="str">
            <v>m³</v>
          </cell>
        </row>
        <row r="609">
          <cell r="B609" t="str">
            <v>6.1.60</v>
          </cell>
          <cell r="D609" t="str">
            <v>26.09.10</v>
          </cell>
          <cell r="F609" t="str">
            <v>m³</v>
          </cell>
        </row>
        <row r="610">
          <cell r="B610" t="str">
            <v>6.1.61</v>
          </cell>
          <cell r="D610" t="str">
            <v>26.09.11</v>
          </cell>
          <cell r="F610" t="str">
            <v>m³</v>
          </cell>
        </row>
        <row r="611">
          <cell r="B611" t="str">
            <v>6.1.62</v>
          </cell>
          <cell r="D611" t="str">
            <v>26.09.12</v>
          </cell>
          <cell r="F611" t="str">
            <v>m³</v>
          </cell>
        </row>
        <row r="612">
          <cell r="B612" t="str">
            <v>6.1.63</v>
          </cell>
          <cell r="D612" t="str">
            <v>26.09.13</v>
          </cell>
          <cell r="F612" t="str">
            <v>m³</v>
          </cell>
        </row>
        <row r="613">
          <cell r="B613" t="str">
            <v>6.1.64</v>
          </cell>
          <cell r="D613" t="str">
            <v>26.10.01</v>
          </cell>
          <cell r="F613" t="str">
            <v>m</v>
          </cell>
        </row>
        <row r="614">
          <cell r="B614" t="str">
            <v>6.1.65</v>
          </cell>
          <cell r="D614" t="str">
            <v>26.10.02</v>
          </cell>
          <cell r="F614" t="str">
            <v>m</v>
          </cell>
        </row>
        <row r="615">
          <cell r="B615" t="str">
            <v>6.1.66</v>
          </cell>
          <cell r="D615" t="str">
            <v>26.10.03</v>
          </cell>
          <cell r="F615" t="str">
            <v>m</v>
          </cell>
        </row>
        <row r="616">
          <cell r="B616" t="str">
            <v>6.1.67</v>
          </cell>
          <cell r="D616" t="str">
            <v>26.10.04</v>
          </cell>
          <cell r="F616" t="str">
            <v>m</v>
          </cell>
        </row>
        <row r="617">
          <cell r="B617" t="str">
            <v>6.1.68</v>
          </cell>
          <cell r="D617" t="str">
            <v>26.10.05</v>
          </cell>
          <cell r="F617" t="str">
            <v>m</v>
          </cell>
        </row>
        <row r="618">
          <cell r="B618" t="str">
            <v>6.1.69</v>
          </cell>
          <cell r="D618" t="str">
            <v>26.11.01</v>
          </cell>
          <cell r="F618" t="str">
            <v>m</v>
          </cell>
        </row>
        <row r="619">
          <cell r="B619" t="str">
            <v>6.1.70</v>
          </cell>
          <cell r="D619" t="str">
            <v>26.11.02</v>
          </cell>
          <cell r="F619" t="str">
            <v>m</v>
          </cell>
        </row>
        <row r="620">
          <cell r="B620" t="str">
            <v>6.1.71</v>
          </cell>
          <cell r="D620" t="str">
            <v>26.11.03</v>
          </cell>
          <cell r="F620" t="str">
            <v>m</v>
          </cell>
        </row>
        <row r="621">
          <cell r="B621" t="str">
            <v>6.1.72</v>
          </cell>
          <cell r="D621" t="str">
            <v>26.11.04</v>
          </cell>
          <cell r="F621" t="str">
            <v>m</v>
          </cell>
        </row>
        <row r="622">
          <cell r="B622" t="str">
            <v>6.1.73</v>
          </cell>
          <cell r="D622" t="str">
            <v>26.11.05</v>
          </cell>
          <cell r="F622" t="str">
            <v>m</v>
          </cell>
        </row>
        <row r="623">
          <cell r="B623" t="str">
            <v>6.1.74</v>
          </cell>
          <cell r="D623" t="str">
            <v>26.11.06</v>
          </cell>
          <cell r="F623" t="str">
            <v>m</v>
          </cell>
        </row>
        <row r="624">
          <cell r="B624" t="str">
            <v>6.1.75</v>
          </cell>
          <cell r="D624" t="str">
            <v>26.11.07</v>
          </cell>
          <cell r="F624" t="str">
            <v>m</v>
          </cell>
        </row>
        <row r="625">
          <cell r="B625" t="str">
            <v>6.1.76</v>
          </cell>
          <cell r="D625" t="str">
            <v>26.11.08</v>
          </cell>
          <cell r="F625" t="str">
            <v>m</v>
          </cell>
        </row>
        <row r="626">
          <cell r="B626" t="str">
            <v>6.1.77</v>
          </cell>
          <cell r="D626" t="str">
            <v>26.12.01</v>
          </cell>
          <cell r="F626" t="str">
            <v>m</v>
          </cell>
        </row>
        <row r="627">
          <cell r="B627" t="str">
            <v>6.1.78</v>
          </cell>
          <cell r="D627" t="str">
            <v>26.12.03</v>
          </cell>
          <cell r="F627" t="str">
            <v>m</v>
          </cell>
        </row>
        <row r="628">
          <cell r="B628" t="str">
            <v>6.1.79</v>
          </cell>
          <cell r="D628" t="str">
            <v>26.12.04</v>
          </cell>
          <cell r="F628" t="str">
            <v>m</v>
          </cell>
        </row>
        <row r="629">
          <cell r="B629" t="str">
            <v>6.1.80</v>
          </cell>
          <cell r="D629" t="str">
            <v>26.13.01</v>
          </cell>
          <cell r="F629" t="str">
            <v>un</v>
          </cell>
        </row>
        <row r="630">
          <cell r="B630" t="str">
            <v>6.1.81</v>
          </cell>
          <cell r="D630" t="str">
            <v>26.13.02</v>
          </cell>
          <cell r="F630" t="str">
            <v>un</v>
          </cell>
        </row>
        <row r="631">
          <cell r="B631" t="str">
            <v>6.1.82</v>
          </cell>
          <cell r="D631" t="str">
            <v>26.14.01</v>
          </cell>
          <cell r="F631" t="str">
            <v>m³</v>
          </cell>
        </row>
        <row r="632">
          <cell r="B632" t="str">
            <v>6.1.83</v>
          </cell>
          <cell r="D632" t="str">
            <v>26.14.03</v>
          </cell>
          <cell r="F632" t="str">
            <v>m²</v>
          </cell>
        </row>
        <row r="633">
          <cell r="B633" t="str">
            <v>6.1.84</v>
          </cell>
          <cell r="D633" t="str">
            <v>26.14.04</v>
          </cell>
          <cell r="F633" t="str">
            <v>m²</v>
          </cell>
        </row>
        <row r="634">
          <cell r="B634" t="str">
            <v>6.1.85</v>
          </cell>
          <cell r="D634" t="str">
            <v>26.15.01</v>
          </cell>
          <cell r="F634" t="str">
            <v>m³</v>
          </cell>
        </row>
        <row r="635">
          <cell r="B635" t="str">
            <v>6.1.86</v>
          </cell>
          <cell r="D635" t="str">
            <v>26.15.02</v>
          </cell>
          <cell r="F635" t="str">
            <v>m³</v>
          </cell>
        </row>
        <row r="636">
          <cell r="B636" t="str">
            <v>6.1.87</v>
          </cell>
          <cell r="D636" t="str">
            <v>26.15.03</v>
          </cell>
          <cell r="F636" t="str">
            <v>m³</v>
          </cell>
        </row>
        <row r="638">
          <cell r="B638" t="str">
            <v>Cód. Colinas</v>
          </cell>
          <cell r="D638" t="str">
            <v>Código</v>
          </cell>
          <cell r="F638" t="str">
            <v>Unid.</v>
          </cell>
        </row>
        <row r="641">
          <cell r="D641" t="str">
            <v>FASE-27 RECUPERAÇÃO DE OBRAS ARTE ESPECIAIS</v>
          </cell>
        </row>
        <row r="642">
          <cell r="B642" t="str">
            <v>7.1.1</v>
          </cell>
          <cell r="D642" t="str">
            <v>27.01.01</v>
          </cell>
          <cell r="F642" t="str">
            <v>dm³</v>
          </cell>
        </row>
        <row r="643">
          <cell r="B643" t="str">
            <v>7.1.2</v>
          </cell>
          <cell r="D643" t="str">
            <v>27.01.02</v>
          </cell>
          <cell r="F643" t="str">
            <v>m³</v>
          </cell>
        </row>
        <row r="644">
          <cell r="B644" t="str">
            <v>7.1.3</v>
          </cell>
          <cell r="D644" t="str">
            <v>27.01.03</v>
          </cell>
          <cell r="F644" t="str">
            <v>m³</v>
          </cell>
        </row>
        <row r="645">
          <cell r="B645" t="str">
            <v>7.1.4</v>
          </cell>
          <cell r="D645" t="str">
            <v>27.01.04</v>
          </cell>
          <cell r="F645" t="str">
            <v>tonxkm</v>
          </cell>
        </row>
        <row r="646">
          <cell r="B646" t="str">
            <v>7.1.5</v>
          </cell>
          <cell r="D646" t="str">
            <v>27.02.01</v>
          </cell>
          <cell r="F646" t="str">
            <v>m²</v>
          </cell>
        </row>
        <row r="647">
          <cell r="B647" t="str">
            <v>7.1.6</v>
          </cell>
          <cell r="D647" t="str">
            <v>27.02.02</v>
          </cell>
          <cell r="F647" t="str">
            <v>m²</v>
          </cell>
        </row>
        <row r="648">
          <cell r="B648" t="str">
            <v>7.1.7</v>
          </cell>
          <cell r="D648" t="str">
            <v>27.02.03</v>
          </cell>
          <cell r="F648" t="str">
            <v>m²</v>
          </cell>
        </row>
        <row r="649">
          <cell r="B649" t="str">
            <v>7.1.8</v>
          </cell>
          <cell r="D649" t="str">
            <v>27.02.04</v>
          </cell>
          <cell r="F649" t="str">
            <v>m²</v>
          </cell>
        </row>
        <row r="650">
          <cell r="B650" t="str">
            <v>7.1.9</v>
          </cell>
          <cell r="D650" t="str">
            <v>27.02.05</v>
          </cell>
          <cell r="F650" t="str">
            <v>m²</v>
          </cell>
        </row>
        <row r="651">
          <cell r="B651" t="str">
            <v>7.1.10</v>
          </cell>
          <cell r="D651" t="str">
            <v>27.02.06</v>
          </cell>
          <cell r="F651" t="str">
            <v>m²</v>
          </cell>
        </row>
        <row r="652">
          <cell r="B652" t="str">
            <v>7.1.11</v>
          </cell>
          <cell r="D652" t="str">
            <v>27.02.07</v>
          </cell>
          <cell r="F652" t="str">
            <v>m²</v>
          </cell>
        </row>
        <row r="653">
          <cell r="B653" t="str">
            <v>7.1.12</v>
          </cell>
          <cell r="D653" t="str">
            <v>27.02.08</v>
          </cell>
          <cell r="F653" t="str">
            <v>m</v>
          </cell>
        </row>
        <row r="654">
          <cell r="B654" t="str">
            <v>7.1.13</v>
          </cell>
          <cell r="D654" t="str">
            <v>27.02.09</v>
          </cell>
          <cell r="F654" t="str">
            <v>m²</v>
          </cell>
        </row>
        <row r="655">
          <cell r="B655" t="str">
            <v>7.1.14</v>
          </cell>
          <cell r="D655" t="str">
            <v>27.03.01</v>
          </cell>
          <cell r="F655" t="str">
            <v>m³</v>
          </cell>
        </row>
        <row r="656">
          <cell r="B656" t="str">
            <v>7.1.15</v>
          </cell>
          <cell r="D656" t="str">
            <v>27.03.02</v>
          </cell>
          <cell r="F656" t="str">
            <v>m³</v>
          </cell>
        </row>
        <row r="657">
          <cell r="B657" t="str">
            <v>7.1.16</v>
          </cell>
          <cell r="D657" t="str">
            <v>27.03.03</v>
          </cell>
          <cell r="F657" t="str">
            <v>m²</v>
          </cell>
        </row>
        <row r="658">
          <cell r="B658" t="str">
            <v>7.1.17</v>
          </cell>
          <cell r="D658" t="str">
            <v>27.04.01</v>
          </cell>
          <cell r="F658" t="str">
            <v>un</v>
          </cell>
        </row>
        <row r="659">
          <cell r="B659" t="str">
            <v>7.1.18</v>
          </cell>
          <cell r="D659" t="str">
            <v>27.04.02</v>
          </cell>
          <cell r="F659" t="str">
            <v>un</v>
          </cell>
        </row>
        <row r="660">
          <cell r="B660" t="str">
            <v>7.1.19</v>
          </cell>
          <cell r="D660" t="str">
            <v>27.04.03</v>
          </cell>
          <cell r="F660" t="str">
            <v>un</v>
          </cell>
        </row>
        <row r="661">
          <cell r="B661" t="str">
            <v>7.1.20</v>
          </cell>
          <cell r="D661" t="str">
            <v>27.04.04</v>
          </cell>
          <cell r="F661" t="str">
            <v>un</v>
          </cell>
        </row>
        <row r="662">
          <cell r="B662" t="str">
            <v>7.1.21</v>
          </cell>
          <cell r="D662" t="str">
            <v>27.04.05</v>
          </cell>
          <cell r="F662" t="str">
            <v>un</v>
          </cell>
        </row>
        <row r="663">
          <cell r="B663" t="str">
            <v>7.1.22</v>
          </cell>
          <cell r="D663" t="str">
            <v>27.04.06</v>
          </cell>
          <cell r="F663" t="str">
            <v>un</v>
          </cell>
        </row>
        <row r="664">
          <cell r="B664" t="str">
            <v>7.1.23</v>
          </cell>
          <cell r="D664" t="str">
            <v>27.04.07</v>
          </cell>
          <cell r="F664" t="str">
            <v>un</v>
          </cell>
        </row>
        <row r="665">
          <cell r="B665" t="str">
            <v>7.1.24</v>
          </cell>
          <cell r="D665" t="str">
            <v>27.04.08</v>
          </cell>
          <cell r="F665" t="str">
            <v>un</v>
          </cell>
        </row>
        <row r="666">
          <cell r="B666" t="str">
            <v>7.1.25</v>
          </cell>
          <cell r="D666" t="str">
            <v>27.04.09</v>
          </cell>
          <cell r="F666" t="str">
            <v>un</v>
          </cell>
        </row>
        <row r="667">
          <cell r="B667" t="str">
            <v>7.1.26</v>
          </cell>
          <cell r="D667" t="str">
            <v>27.04.10</v>
          </cell>
          <cell r="F667" t="str">
            <v>un</v>
          </cell>
        </row>
        <row r="668">
          <cell r="B668" t="str">
            <v>7.1.27</v>
          </cell>
          <cell r="D668" t="str">
            <v>27.04.11</v>
          </cell>
          <cell r="F668" t="str">
            <v>un</v>
          </cell>
        </row>
        <row r="669">
          <cell r="B669" t="str">
            <v>7.1.28</v>
          </cell>
          <cell r="D669" t="str">
            <v>27.04.12</v>
          </cell>
          <cell r="F669" t="str">
            <v>un</v>
          </cell>
        </row>
        <row r="670">
          <cell r="B670" t="str">
            <v>7.1.29</v>
          </cell>
          <cell r="D670" t="str">
            <v>27.05.01</v>
          </cell>
          <cell r="F670" t="str">
            <v>m²</v>
          </cell>
        </row>
        <row r="671">
          <cell r="B671" t="str">
            <v>7.1.30</v>
          </cell>
          <cell r="D671" t="str">
            <v>27.05.02</v>
          </cell>
          <cell r="F671" t="str">
            <v>m²</v>
          </cell>
        </row>
        <row r="672">
          <cell r="B672" t="str">
            <v>7.1.31</v>
          </cell>
          <cell r="D672" t="str">
            <v>27.05.03</v>
          </cell>
          <cell r="F672" t="str">
            <v>m²</v>
          </cell>
        </row>
        <row r="673">
          <cell r="B673" t="str">
            <v>7.1.32</v>
          </cell>
          <cell r="D673" t="str">
            <v>27.06.01</v>
          </cell>
          <cell r="F673" t="str">
            <v>kg</v>
          </cell>
        </row>
        <row r="674">
          <cell r="B674" t="str">
            <v>7.1.33</v>
          </cell>
          <cell r="D674" t="str">
            <v xml:space="preserve">27.06.02 </v>
          </cell>
          <cell r="F674" t="str">
            <v>kg</v>
          </cell>
        </row>
        <row r="675">
          <cell r="B675" t="str">
            <v>7.1.34</v>
          </cell>
          <cell r="D675" t="str">
            <v>27.06.03</v>
          </cell>
          <cell r="F675" t="str">
            <v>kg</v>
          </cell>
        </row>
        <row r="676">
          <cell r="B676" t="str">
            <v>7.1.35</v>
          </cell>
          <cell r="D676" t="str">
            <v>27.06.04</v>
          </cell>
          <cell r="F676" t="str">
            <v>kg</v>
          </cell>
        </row>
        <row r="677">
          <cell r="B677" t="str">
            <v>7.1.36</v>
          </cell>
          <cell r="D677" t="str">
            <v>27.06.05</v>
          </cell>
          <cell r="F677" t="str">
            <v>kg</v>
          </cell>
        </row>
        <row r="678">
          <cell r="B678" t="str">
            <v>7.1.37</v>
          </cell>
          <cell r="D678" t="str">
            <v>27.06.06</v>
          </cell>
          <cell r="F678" t="str">
            <v>kg</v>
          </cell>
        </row>
        <row r="679">
          <cell r="B679" t="str">
            <v>7.1.38</v>
          </cell>
          <cell r="D679" t="str">
            <v>27.06.07</v>
          </cell>
          <cell r="F679" t="str">
            <v>kg</v>
          </cell>
        </row>
        <row r="680">
          <cell r="B680" t="str">
            <v>7.1.39</v>
          </cell>
          <cell r="D680" t="str">
            <v>27.06.08</v>
          </cell>
          <cell r="F680" t="str">
            <v>kg</v>
          </cell>
        </row>
        <row r="681">
          <cell r="B681" t="str">
            <v>7.1.40</v>
          </cell>
          <cell r="D681" t="str">
            <v>27.06.09</v>
          </cell>
          <cell r="F681" t="str">
            <v>un</v>
          </cell>
        </row>
        <row r="682">
          <cell r="B682" t="str">
            <v>7.1.41</v>
          </cell>
          <cell r="D682" t="str">
            <v>27.06.10</v>
          </cell>
          <cell r="F682" t="str">
            <v>un</v>
          </cell>
        </row>
        <row r="683">
          <cell r="B683" t="str">
            <v>7.1.42</v>
          </cell>
          <cell r="D683" t="str">
            <v>27.06.11</v>
          </cell>
          <cell r="F683" t="str">
            <v>un</v>
          </cell>
        </row>
        <row r="684">
          <cell r="B684" t="str">
            <v>7.1.43</v>
          </cell>
          <cell r="D684" t="str">
            <v>27.06.12</v>
          </cell>
          <cell r="F684" t="str">
            <v>un</v>
          </cell>
        </row>
        <row r="685">
          <cell r="B685" t="str">
            <v>7.1.44</v>
          </cell>
          <cell r="D685" t="str">
            <v>27.06.13</v>
          </cell>
          <cell r="F685" t="str">
            <v>un</v>
          </cell>
        </row>
        <row r="686">
          <cell r="B686" t="str">
            <v>7.1.45</v>
          </cell>
          <cell r="D686" t="str">
            <v>27.06.14</v>
          </cell>
          <cell r="F686" t="str">
            <v>un</v>
          </cell>
        </row>
        <row r="687">
          <cell r="B687" t="str">
            <v>7.1.46</v>
          </cell>
          <cell r="D687" t="str">
            <v>27.06.15</v>
          </cell>
          <cell r="F687" t="str">
            <v>un</v>
          </cell>
        </row>
        <row r="688">
          <cell r="B688" t="str">
            <v>7.1.47</v>
          </cell>
          <cell r="D688" t="str">
            <v>27.06.16</v>
          </cell>
          <cell r="F688" t="str">
            <v>un</v>
          </cell>
        </row>
        <row r="689">
          <cell r="B689" t="str">
            <v>7.1.48</v>
          </cell>
          <cell r="D689" t="str">
            <v>27.06.17</v>
          </cell>
          <cell r="F689" t="str">
            <v>kg</v>
          </cell>
        </row>
        <row r="690">
          <cell r="B690" t="str">
            <v>7.1.49</v>
          </cell>
          <cell r="D690" t="str">
            <v>27.07.03</v>
          </cell>
          <cell r="F690" t="str">
            <v>un</v>
          </cell>
        </row>
        <row r="691">
          <cell r="B691" t="str">
            <v>7.1.50</v>
          </cell>
          <cell r="D691" t="str">
            <v>27.07.04</v>
          </cell>
          <cell r="F691" t="str">
            <v>un</v>
          </cell>
        </row>
        <row r="692">
          <cell r="B692" t="str">
            <v>7.1.51</v>
          </cell>
          <cell r="D692" t="str">
            <v>27.07.05</v>
          </cell>
          <cell r="F692" t="str">
            <v>un</v>
          </cell>
        </row>
        <row r="693">
          <cell r="B693" t="str">
            <v>7.1.52</v>
          </cell>
          <cell r="D693" t="str">
            <v xml:space="preserve">27.07.06 </v>
          </cell>
          <cell r="F693" t="str">
            <v>un</v>
          </cell>
        </row>
        <row r="694">
          <cell r="B694" t="str">
            <v>7.1.53</v>
          </cell>
          <cell r="D694" t="str">
            <v>27.07.09</v>
          </cell>
          <cell r="F694" t="str">
            <v>un</v>
          </cell>
        </row>
        <row r="695">
          <cell r="B695" t="str">
            <v>7.1.54</v>
          </cell>
          <cell r="D695" t="str">
            <v>27.07.10</v>
          </cell>
          <cell r="F695" t="str">
            <v>un</v>
          </cell>
        </row>
        <row r="696">
          <cell r="B696" t="str">
            <v>7.1.55</v>
          </cell>
          <cell r="D696" t="str">
            <v xml:space="preserve">27.07.12 </v>
          </cell>
          <cell r="F696" t="str">
            <v>un</v>
          </cell>
        </row>
        <row r="697">
          <cell r="B697" t="str">
            <v>7.1.56</v>
          </cell>
          <cell r="D697" t="str">
            <v>27.08.01</v>
          </cell>
          <cell r="F697" t="str">
            <v>dm³</v>
          </cell>
        </row>
        <row r="698">
          <cell r="B698" t="str">
            <v>7.1.57</v>
          </cell>
          <cell r="D698" t="str">
            <v>27.08.02</v>
          </cell>
          <cell r="F698" t="str">
            <v>dm³</v>
          </cell>
        </row>
        <row r="699">
          <cell r="B699" t="str">
            <v>7.1.58</v>
          </cell>
          <cell r="D699" t="str">
            <v>27.09.01</v>
          </cell>
          <cell r="F699" t="str">
            <v>m³</v>
          </cell>
        </row>
        <row r="700">
          <cell r="B700" t="str">
            <v>7.1.59</v>
          </cell>
          <cell r="D700" t="str">
            <v>27.09.02</v>
          </cell>
          <cell r="F700" t="str">
            <v>m³</v>
          </cell>
        </row>
        <row r="701">
          <cell r="B701" t="str">
            <v>7.1.60</v>
          </cell>
          <cell r="D701" t="str">
            <v xml:space="preserve">27.09.03 </v>
          </cell>
          <cell r="F701" t="str">
            <v>m³</v>
          </cell>
        </row>
        <row r="702">
          <cell r="B702" t="str">
            <v>7.1.61</v>
          </cell>
          <cell r="D702" t="str">
            <v>27.09.04</v>
          </cell>
          <cell r="F702" t="str">
            <v>m³</v>
          </cell>
        </row>
        <row r="703">
          <cell r="B703" t="str">
            <v>7.1.62</v>
          </cell>
          <cell r="D703" t="str">
            <v>27.09.05</v>
          </cell>
          <cell r="F703" t="str">
            <v>m³</v>
          </cell>
        </row>
        <row r="704">
          <cell r="B704" t="str">
            <v>7.1.63</v>
          </cell>
          <cell r="D704" t="str">
            <v>27.09.07</v>
          </cell>
          <cell r="F704" t="str">
            <v>m³</v>
          </cell>
        </row>
        <row r="705">
          <cell r="B705" t="str">
            <v>7.1.64</v>
          </cell>
          <cell r="D705" t="str">
            <v>27.09.08</v>
          </cell>
          <cell r="F705" t="str">
            <v>m³</v>
          </cell>
        </row>
        <row r="706">
          <cell r="B706" t="str">
            <v>7.1.65</v>
          </cell>
          <cell r="D706" t="str">
            <v xml:space="preserve">27.09.09 </v>
          </cell>
          <cell r="F706" t="str">
            <v>m³</v>
          </cell>
        </row>
        <row r="707">
          <cell r="B707" t="str">
            <v>7.1.66</v>
          </cell>
          <cell r="D707" t="str">
            <v>27.09.10</v>
          </cell>
          <cell r="F707" t="str">
            <v>m³</v>
          </cell>
        </row>
        <row r="708">
          <cell r="B708" t="str">
            <v>7.1.67</v>
          </cell>
          <cell r="D708" t="str">
            <v>27.09.11</v>
          </cell>
          <cell r="F708" t="str">
            <v>m³</v>
          </cell>
        </row>
        <row r="709">
          <cell r="B709" t="str">
            <v>7.1.68</v>
          </cell>
          <cell r="D709" t="str">
            <v>27.09.12</v>
          </cell>
          <cell r="F709" t="str">
            <v>m³</v>
          </cell>
        </row>
        <row r="710">
          <cell r="B710" t="str">
            <v>7.1.69</v>
          </cell>
          <cell r="D710" t="str">
            <v>27.09.13</v>
          </cell>
          <cell r="F710" t="str">
            <v>m³</v>
          </cell>
        </row>
        <row r="711">
          <cell r="B711" t="str">
            <v>7.1.70</v>
          </cell>
          <cell r="D711" t="str">
            <v>27.09.14</v>
          </cell>
          <cell r="F711" t="str">
            <v>m³</v>
          </cell>
        </row>
        <row r="712">
          <cell r="B712" t="str">
            <v>7.1.71</v>
          </cell>
          <cell r="D712" t="str">
            <v>27.09.15</v>
          </cell>
          <cell r="F712" t="str">
            <v>m³</v>
          </cell>
        </row>
        <row r="713">
          <cell r="B713" t="str">
            <v>7.1.72</v>
          </cell>
          <cell r="D713" t="str">
            <v>27.09.16</v>
          </cell>
          <cell r="F713" t="str">
            <v>m³</v>
          </cell>
        </row>
        <row r="714">
          <cell r="B714" t="str">
            <v>7.1.73</v>
          </cell>
          <cell r="D714" t="str">
            <v>27.10.01</v>
          </cell>
          <cell r="F714" t="str">
            <v>m</v>
          </cell>
        </row>
        <row r="715">
          <cell r="B715" t="str">
            <v>7.1.74</v>
          </cell>
          <cell r="D715" t="str">
            <v>27.10.02</v>
          </cell>
          <cell r="F715" t="str">
            <v>m</v>
          </cell>
        </row>
        <row r="716">
          <cell r="B716" t="str">
            <v>7.1.75</v>
          </cell>
          <cell r="D716" t="str">
            <v>27.10.03</v>
          </cell>
          <cell r="F716" t="str">
            <v>m</v>
          </cell>
        </row>
        <row r="717">
          <cell r="B717" t="str">
            <v>7.1.76</v>
          </cell>
          <cell r="D717" t="str">
            <v>27.10.04</v>
          </cell>
          <cell r="F717" t="str">
            <v>m</v>
          </cell>
        </row>
        <row r="718">
          <cell r="B718" t="str">
            <v>7.1.77</v>
          </cell>
          <cell r="D718" t="str">
            <v>27.11.01</v>
          </cell>
          <cell r="F718" t="str">
            <v>m³</v>
          </cell>
        </row>
        <row r="719">
          <cell r="B719" t="str">
            <v>7.1.78</v>
          </cell>
          <cell r="D719" t="str">
            <v>27.11.02</v>
          </cell>
          <cell r="F719" t="str">
            <v>kg</v>
          </cell>
        </row>
        <row r="720">
          <cell r="B720" t="str">
            <v>7.1.79</v>
          </cell>
          <cell r="D720" t="str">
            <v>27.11.03</v>
          </cell>
          <cell r="F720" t="str">
            <v>kg</v>
          </cell>
        </row>
        <row r="721">
          <cell r="B721" t="str">
            <v>7.1.80</v>
          </cell>
          <cell r="D721" t="str">
            <v>27.11.05</v>
          </cell>
          <cell r="F721" t="str">
            <v>kg</v>
          </cell>
        </row>
        <row r="722">
          <cell r="B722" t="str">
            <v>7.1.81</v>
          </cell>
          <cell r="D722" t="str">
            <v>27.11.09</v>
          </cell>
          <cell r="F722" t="str">
            <v>m³</v>
          </cell>
        </row>
        <row r="723">
          <cell r="B723" t="str">
            <v>7.1.82</v>
          </cell>
          <cell r="D723" t="str">
            <v>27.11.10</v>
          </cell>
          <cell r="F723" t="str">
            <v>m²</v>
          </cell>
        </row>
        <row r="724">
          <cell r="B724" t="str">
            <v>7.1.83</v>
          </cell>
          <cell r="D724" t="str">
            <v>27.12.01</v>
          </cell>
          <cell r="F724" t="str">
            <v>m</v>
          </cell>
        </row>
        <row r="725">
          <cell r="B725" t="str">
            <v>7.1.84</v>
          </cell>
          <cell r="D725" t="str">
            <v>27.12.03</v>
          </cell>
          <cell r="F725" t="str">
            <v>m</v>
          </cell>
        </row>
        <row r="726">
          <cell r="B726" t="str">
            <v>7.1.85</v>
          </cell>
          <cell r="D726" t="str">
            <v>27.12.04</v>
          </cell>
          <cell r="F726" t="str">
            <v>m</v>
          </cell>
        </row>
        <row r="727">
          <cell r="B727" t="str">
            <v>7.1.86</v>
          </cell>
          <cell r="D727" t="str">
            <v>27.13.02</v>
          </cell>
          <cell r="F727" t="str">
            <v>kg</v>
          </cell>
        </row>
        <row r="728">
          <cell r="B728" t="str">
            <v>7.1.87</v>
          </cell>
          <cell r="D728" t="str">
            <v>27.13.03</v>
          </cell>
          <cell r="F728" t="str">
            <v>kg</v>
          </cell>
        </row>
        <row r="729">
          <cell r="B729" t="str">
            <v>7.1.88</v>
          </cell>
          <cell r="D729" t="str">
            <v>27.13.04</v>
          </cell>
          <cell r="F729" t="str">
            <v>kg</v>
          </cell>
        </row>
        <row r="730">
          <cell r="B730" t="str">
            <v>7.1.89</v>
          </cell>
          <cell r="D730" t="str">
            <v>27.13.05</v>
          </cell>
          <cell r="F730" t="str">
            <v>kg</v>
          </cell>
        </row>
        <row r="731">
          <cell r="B731" t="str">
            <v>7.1.90</v>
          </cell>
          <cell r="D731" t="str">
            <v>27.14.03</v>
          </cell>
          <cell r="F731" t="str">
            <v>m²</v>
          </cell>
        </row>
        <row r="733">
          <cell r="B733" t="str">
            <v>Cód. Colinas</v>
          </cell>
          <cell r="D733" t="str">
            <v>Código</v>
          </cell>
          <cell r="F733" t="str">
            <v>Unid.</v>
          </cell>
        </row>
        <row r="736">
          <cell r="D736" t="str">
            <v>FASE 28 - SINALIZAÇÃO E ELEMENTOS DE SEGURANÇA</v>
          </cell>
        </row>
        <row r="737">
          <cell r="B737" t="str">
            <v>8.1.1</v>
          </cell>
          <cell r="D737" t="str">
            <v>28.01.02</v>
          </cell>
          <cell r="F737" t="str">
            <v>m²</v>
          </cell>
        </row>
        <row r="738">
          <cell r="B738" t="str">
            <v>8.1.2</v>
          </cell>
          <cell r="D738" t="str">
            <v>28.01.04</v>
          </cell>
          <cell r="F738" t="str">
            <v>m²</v>
          </cell>
        </row>
        <row r="739">
          <cell r="B739" t="str">
            <v>8.1.3</v>
          </cell>
          <cell r="D739" t="str">
            <v>28.01.05</v>
          </cell>
          <cell r="F739" t="str">
            <v>m²</v>
          </cell>
        </row>
        <row r="740">
          <cell r="B740" t="str">
            <v>8.1.4</v>
          </cell>
          <cell r="D740" t="str">
            <v>28.01.07</v>
          </cell>
          <cell r="F740" t="str">
            <v>m²</v>
          </cell>
        </row>
        <row r="741">
          <cell r="B741" t="str">
            <v>8.1.5</v>
          </cell>
          <cell r="D741" t="str">
            <v>28.01.08</v>
          </cell>
          <cell r="F741" t="str">
            <v>m²</v>
          </cell>
        </row>
        <row r="742">
          <cell r="B742" t="str">
            <v>8.1.6</v>
          </cell>
          <cell r="D742" t="str">
            <v>28.01.10</v>
          </cell>
          <cell r="F742" t="str">
            <v>m²</v>
          </cell>
        </row>
        <row r="743">
          <cell r="B743" t="str">
            <v>8.1.7</v>
          </cell>
          <cell r="D743" t="str">
            <v>28.01.17</v>
          </cell>
          <cell r="F743" t="str">
            <v>m²</v>
          </cell>
        </row>
        <row r="744">
          <cell r="B744" t="str">
            <v>8.1.8</v>
          </cell>
          <cell r="D744" t="str">
            <v>28.01.18</v>
          </cell>
          <cell r="F744" t="str">
            <v>m²</v>
          </cell>
        </row>
        <row r="745">
          <cell r="B745" t="str">
            <v>8.1.9</v>
          </cell>
          <cell r="D745" t="str">
            <v>28.03.01</v>
          </cell>
          <cell r="F745" t="str">
            <v>m²</v>
          </cell>
        </row>
        <row r="746">
          <cell r="B746" t="str">
            <v>8.1.10</v>
          </cell>
          <cell r="D746" t="str">
            <v>28.03.02</v>
          </cell>
          <cell r="F746" t="str">
            <v>m²</v>
          </cell>
        </row>
        <row r="747">
          <cell r="B747" t="str">
            <v>8.1.11</v>
          </cell>
          <cell r="D747" t="str">
            <v>28.03.03</v>
          </cell>
          <cell r="F747" t="str">
            <v>m²</v>
          </cell>
        </row>
        <row r="748">
          <cell r="B748" t="str">
            <v>8.1.12</v>
          </cell>
          <cell r="D748" t="str">
            <v>28.03.04</v>
          </cell>
          <cell r="F748" t="str">
            <v>m²</v>
          </cell>
        </row>
        <row r="749">
          <cell r="B749" t="str">
            <v>8.1.13</v>
          </cell>
          <cell r="D749" t="str">
            <v>28.03.05</v>
          </cell>
          <cell r="F749" t="str">
            <v>m²</v>
          </cell>
        </row>
        <row r="750">
          <cell r="B750" t="str">
            <v>8.1.14</v>
          </cell>
          <cell r="D750" t="str">
            <v>28.03.06</v>
          </cell>
          <cell r="F750" t="str">
            <v>m²</v>
          </cell>
        </row>
        <row r="751">
          <cell r="B751" t="str">
            <v>8.1.15</v>
          </cell>
          <cell r="D751" t="str">
            <v>28.03.07</v>
          </cell>
          <cell r="F751" t="str">
            <v>m²</v>
          </cell>
        </row>
        <row r="752">
          <cell r="B752" t="str">
            <v>8.1.16</v>
          </cell>
          <cell r="D752" t="str">
            <v>28.03.08</v>
          </cell>
          <cell r="F752" t="str">
            <v>m²</v>
          </cell>
        </row>
        <row r="753">
          <cell r="B753" t="str">
            <v>8.1.17</v>
          </cell>
          <cell r="D753" t="str">
            <v>28.03.09</v>
          </cell>
          <cell r="F753" t="str">
            <v>un</v>
          </cell>
        </row>
        <row r="754">
          <cell r="B754" t="str">
            <v>8.1.18</v>
          </cell>
          <cell r="D754" t="str">
            <v>28.03.09.01</v>
          </cell>
          <cell r="F754" t="str">
            <v>un</v>
          </cell>
        </row>
        <row r="755">
          <cell r="B755" t="str">
            <v>8.1.19</v>
          </cell>
          <cell r="D755" t="str">
            <v>28.03.10</v>
          </cell>
          <cell r="F755" t="str">
            <v>un</v>
          </cell>
        </row>
        <row r="756">
          <cell r="B756" t="str">
            <v>8.1.20</v>
          </cell>
          <cell r="D756" t="str">
            <v>28.03.10.01</v>
          </cell>
          <cell r="F756" t="str">
            <v>un</v>
          </cell>
        </row>
        <row r="757">
          <cell r="B757" t="str">
            <v>8.1.21</v>
          </cell>
          <cell r="D757" t="str">
            <v>28.03.11</v>
          </cell>
          <cell r="F757" t="str">
            <v>un</v>
          </cell>
        </row>
        <row r="758">
          <cell r="B758" t="str">
            <v>8.1.22</v>
          </cell>
          <cell r="D758" t="str">
            <v>28.03.12</v>
          </cell>
          <cell r="F758" t="str">
            <v>un</v>
          </cell>
        </row>
        <row r="759">
          <cell r="B759" t="str">
            <v>8.1.23</v>
          </cell>
          <cell r="D759" t="str">
            <v>28.03.13</v>
          </cell>
          <cell r="F759" t="str">
            <v>un</v>
          </cell>
        </row>
        <row r="760">
          <cell r="B760" t="str">
            <v>8.1.24</v>
          </cell>
          <cell r="D760" t="str">
            <v>28.03.14</v>
          </cell>
          <cell r="F760" t="str">
            <v>un</v>
          </cell>
        </row>
        <row r="761">
          <cell r="B761" t="str">
            <v>8.1.25</v>
          </cell>
          <cell r="D761" t="str">
            <v>28.03.15</v>
          </cell>
          <cell r="F761" t="str">
            <v>un</v>
          </cell>
        </row>
        <row r="762">
          <cell r="B762" t="str">
            <v>8.1.26</v>
          </cell>
          <cell r="D762" t="str">
            <v>28.03.16</v>
          </cell>
          <cell r="F762" t="str">
            <v>un</v>
          </cell>
        </row>
        <row r="763">
          <cell r="B763" t="str">
            <v>8.1.27</v>
          </cell>
          <cell r="D763" t="str">
            <v>28.04.01</v>
          </cell>
          <cell r="F763" t="str">
            <v>un</v>
          </cell>
        </row>
        <row r="764">
          <cell r="B764" t="str">
            <v>8.1.28</v>
          </cell>
          <cell r="D764" t="str">
            <v>28.04.05</v>
          </cell>
          <cell r="F764" t="str">
            <v>un</v>
          </cell>
        </row>
        <row r="765">
          <cell r="B765" t="str">
            <v>8.1.29</v>
          </cell>
          <cell r="D765" t="str">
            <v>28.04.06</v>
          </cell>
          <cell r="F765" t="str">
            <v>un</v>
          </cell>
        </row>
        <row r="766">
          <cell r="B766" t="str">
            <v>8.1.30</v>
          </cell>
          <cell r="D766" t="str">
            <v>28.04.07</v>
          </cell>
          <cell r="F766" t="str">
            <v>un</v>
          </cell>
        </row>
        <row r="767">
          <cell r="B767" t="str">
            <v>8.1.31</v>
          </cell>
          <cell r="D767" t="str">
            <v>28.04.08</v>
          </cell>
          <cell r="F767" t="str">
            <v>un</v>
          </cell>
        </row>
        <row r="768">
          <cell r="B768" t="str">
            <v>8.1.32</v>
          </cell>
          <cell r="D768" t="str">
            <v>28.04.09</v>
          </cell>
          <cell r="F768" t="str">
            <v>un</v>
          </cell>
        </row>
        <row r="769">
          <cell r="B769" t="str">
            <v>8.1.33</v>
          </cell>
          <cell r="D769" t="str">
            <v>28.04.10</v>
          </cell>
          <cell r="F769" t="str">
            <v>un</v>
          </cell>
        </row>
        <row r="770">
          <cell r="B770" t="str">
            <v>8.1.34</v>
          </cell>
          <cell r="D770" t="str">
            <v>28.04.11</v>
          </cell>
          <cell r="F770" t="str">
            <v>un</v>
          </cell>
        </row>
        <row r="771">
          <cell r="B771" t="str">
            <v>8.1.35</v>
          </cell>
          <cell r="D771" t="str">
            <v xml:space="preserve">28.04.12 </v>
          </cell>
          <cell r="F771" t="str">
            <v>m</v>
          </cell>
        </row>
        <row r="772">
          <cell r="B772" t="str">
            <v>8.1.36</v>
          </cell>
          <cell r="D772" t="str">
            <v>28.04.13</v>
          </cell>
          <cell r="F772" t="str">
            <v>m</v>
          </cell>
        </row>
        <row r="773">
          <cell r="B773" t="str">
            <v>8.1.37</v>
          </cell>
          <cell r="D773" t="str">
            <v>28.04.14</v>
          </cell>
          <cell r="F773" t="str">
            <v>m</v>
          </cell>
        </row>
        <row r="774">
          <cell r="B774" t="str">
            <v>8.1.38</v>
          </cell>
          <cell r="D774" t="str">
            <v>28.05.01</v>
          </cell>
          <cell r="F774" t="str">
            <v>m</v>
          </cell>
        </row>
        <row r="775">
          <cell r="B775" t="str">
            <v>8.1.39</v>
          </cell>
          <cell r="D775" t="str">
            <v>28.05.02</v>
          </cell>
          <cell r="F775" t="str">
            <v>m</v>
          </cell>
        </row>
        <row r="776">
          <cell r="B776" t="str">
            <v>8.1.40</v>
          </cell>
          <cell r="D776" t="str">
            <v>28.05.03</v>
          </cell>
          <cell r="F776" t="str">
            <v>m</v>
          </cell>
        </row>
        <row r="777">
          <cell r="B777" t="str">
            <v>8.1.41</v>
          </cell>
          <cell r="D777" t="str">
            <v>28.05.04</v>
          </cell>
          <cell r="F777" t="str">
            <v>m</v>
          </cell>
        </row>
        <row r="778">
          <cell r="B778" t="str">
            <v>8.1.42</v>
          </cell>
          <cell r="D778" t="str">
            <v>28.05.05</v>
          </cell>
          <cell r="F778" t="str">
            <v>m</v>
          </cell>
        </row>
        <row r="779">
          <cell r="B779" t="str">
            <v>8.1.43</v>
          </cell>
          <cell r="D779" t="str">
            <v>28.05.06</v>
          </cell>
          <cell r="F779" t="str">
            <v>m</v>
          </cell>
        </row>
        <row r="780">
          <cell r="B780" t="str">
            <v>8.1.44</v>
          </cell>
          <cell r="D780" t="str">
            <v>28.06.01</v>
          </cell>
          <cell r="F780" t="str">
            <v>m</v>
          </cell>
        </row>
        <row r="781">
          <cell r="B781" t="str">
            <v>8.1.45</v>
          </cell>
          <cell r="D781" t="str">
            <v>28.06.02</v>
          </cell>
          <cell r="F781" t="str">
            <v>m</v>
          </cell>
        </row>
        <row r="782">
          <cell r="B782" t="str">
            <v>8.1.46</v>
          </cell>
          <cell r="D782" t="str">
            <v>28.06.03</v>
          </cell>
          <cell r="F782" t="str">
            <v>m</v>
          </cell>
        </row>
        <row r="783">
          <cell r="B783" t="str">
            <v>8.1.47</v>
          </cell>
          <cell r="D783" t="str">
            <v>28.06.04</v>
          </cell>
          <cell r="F783" t="str">
            <v>m</v>
          </cell>
        </row>
        <row r="784">
          <cell r="B784" t="str">
            <v>8.1.48</v>
          </cell>
          <cell r="D784" t="str">
            <v>28.06.05</v>
          </cell>
          <cell r="F784" t="str">
            <v>m</v>
          </cell>
        </row>
        <row r="785">
          <cell r="B785" t="str">
            <v>8.1.49</v>
          </cell>
          <cell r="D785" t="str">
            <v>28.06.06</v>
          </cell>
          <cell r="F785" t="str">
            <v>m</v>
          </cell>
        </row>
        <row r="786">
          <cell r="B786" t="str">
            <v>8.1.50</v>
          </cell>
          <cell r="D786" t="str">
            <v>28.06.07</v>
          </cell>
          <cell r="F786" t="str">
            <v>m</v>
          </cell>
        </row>
        <row r="787">
          <cell r="B787" t="str">
            <v>8.1.51</v>
          </cell>
          <cell r="D787" t="str">
            <v>28.06.08</v>
          </cell>
          <cell r="F787" t="str">
            <v>m</v>
          </cell>
        </row>
        <row r="788">
          <cell r="B788" t="str">
            <v>8.1.52</v>
          </cell>
          <cell r="D788" t="str">
            <v>28.06.09</v>
          </cell>
          <cell r="F788" t="str">
            <v>m</v>
          </cell>
        </row>
        <row r="789">
          <cell r="B789" t="str">
            <v>8.1.53</v>
          </cell>
          <cell r="D789" t="str">
            <v>28.06.10</v>
          </cell>
          <cell r="F789" t="str">
            <v>m</v>
          </cell>
        </row>
        <row r="790">
          <cell r="B790" t="str">
            <v>8.1.54</v>
          </cell>
          <cell r="D790" t="str">
            <v>28.06.11</v>
          </cell>
          <cell r="F790" t="str">
            <v>kg</v>
          </cell>
        </row>
        <row r="791">
          <cell r="B791" t="str">
            <v>8.1.55</v>
          </cell>
          <cell r="D791" t="str">
            <v>28.06.12</v>
          </cell>
          <cell r="F791" t="str">
            <v>m</v>
          </cell>
        </row>
        <row r="792">
          <cell r="B792" t="str">
            <v>8.1.56</v>
          </cell>
          <cell r="D792" t="str">
            <v>28.07.01</v>
          </cell>
          <cell r="F792" t="str">
            <v>m</v>
          </cell>
        </row>
        <row r="793">
          <cell r="B793" t="str">
            <v>8.1.57</v>
          </cell>
          <cell r="D793" t="str">
            <v>28.07.02</v>
          </cell>
          <cell r="F793" t="str">
            <v>m</v>
          </cell>
        </row>
        <row r="794">
          <cell r="B794" t="str">
            <v>8.1.58</v>
          </cell>
          <cell r="D794" t="str">
            <v>28.07.03</v>
          </cell>
          <cell r="F794" t="str">
            <v>m</v>
          </cell>
        </row>
        <row r="795">
          <cell r="B795" t="str">
            <v>8.1.59</v>
          </cell>
          <cell r="D795" t="str">
            <v>28.07.04</v>
          </cell>
          <cell r="F795" t="str">
            <v>un</v>
          </cell>
        </row>
        <row r="796">
          <cell r="B796" t="str">
            <v>8.1.60</v>
          </cell>
          <cell r="D796" t="str">
            <v>28.07.05</v>
          </cell>
          <cell r="F796" t="str">
            <v>manut x mês</v>
          </cell>
        </row>
        <row r="798">
          <cell r="B798" t="str">
            <v>Cód. Colinas</v>
          </cell>
          <cell r="D798" t="str">
            <v>Código</v>
          </cell>
          <cell r="F798" t="str">
            <v>Unid.</v>
          </cell>
        </row>
        <row r="801">
          <cell r="D801" t="str">
            <v>FASE 30 - SERVIÇO DE PROTEÇÂO AO MEIO AMBIENTE</v>
          </cell>
        </row>
        <row r="802">
          <cell r="B802" t="str">
            <v>9.1.1</v>
          </cell>
          <cell r="D802" t="str">
            <v>30.01.01</v>
          </cell>
          <cell r="F802" t="str">
            <v>m²</v>
          </cell>
        </row>
        <row r="803">
          <cell r="B803" t="str">
            <v>9.1.2</v>
          </cell>
          <cell r="D803" t="str">
            <v>30.01.02</v>
          </cell>
          <cell r="F803" t="str">
            <v>m²</v>
          </cell>
        </row>
        <row r="804">
          <cell r="B804" t="str">
            <v>9.1.3</v>
          </cell>
          <cell r="D804" t="str">
            <v>30.01.03</v>
          </cell>
          <cell r="F804" t="str">
            <v>m²</v>
          </cell>
        </row>
        <row r="805">
          <cell r="B805" t="str">
            <v>9.1.4</v>
          </cell>
          <cell r="D805" t="str">
            <v>30.01.04</v>
          </cell>
          <cell r="F805" t="str">
            <v>m²</v>
          </cell>
        </row>
        <row r="806">
          <cell r="B806" t="str">
            <v>9.1.5</v>
          </cell>
          <cell r="D806" t="str">
            <v>30.01.05</v>
          </cell>
          <cell r="F806" t="str">
            <v>m²</v>
          </cell>
        </row>
        <row r="807">
          <cell r="B807" t="str">
            <v>9.1.6</v>
          </cell>
          <cell r="D807" t="str">
            <v>30.01.06</v>
          </cell>
          <cell r="F807" t="str">
            <v>m²</v>
          </cell>
        </row>
        <row r="808">
          <cell r="B808" t="str">
            <v>9.1.7</v>
          </cell>
          <cell r="D808" t="str">
            <v>30.01.07</v>
          </cell>
          <cell r="F808" t="str">
            <v>m²</v>
          </cell>
        </row>
        <row r="809">
          <cell r="B809" t="str">
            <v>9.1.8</v>
          </cell>
          <cell r="D809" t="str">
            <v>30.01.08</v>
          </cell>
          <cell r="F809" t="str">
            <v>m²</v>
          </cell>
        </row>
        <row r="810">
          <cell r="B810" t="str">
            <v>9.1.9</v>
          </cell>
          <cell r="D810" t="str">
            <v>30.01.21</v>
          </cell>
          <cell r="F810" t="str">
            <v>un</v>
          </cell>
        </row>
        <row r="811">
          <cell r="B811" t="str">
            <v>9.1.10</v>
          </cell>
          <cell r="D811" t="str">
            <v>30.01.22</v>
          </cell>
          <cell r="F811" t="str">
            <v>un</v>
          </cell>
        </row>
        <row r="812">
          <cell r="B812" t="str">
            <v>9.1.11</v>
          </cell>
          <cell r="D812" t="str">
            <v>30.01.30</v>
          </cell>
          <cell r="F812" t="str">
            <v>m²</v>
          </cell>
        </row>
        <row r="813">
          <cell r="B813" t="str">
            <v>9.1.12</v>
          </cell>
          <cell r="D813" t="str">
            <v>30.02.02</v>
          </cell>
          <cell r="F813" t="str">
            <v>m²</v>
          </cell>
        </row>
        <row r="815">
          <cell r="B815" t="str">
            <v>Cód. Colinas</v>
          </cell>
          <cell r="D815" t="str">
            <v>Código</v>
          </cell>
          <cell r="F815" t="str">
            <v>Unid.</v>
          </cell>
        </row>
        <row r="818">
          <cell r="D818" t="str">
            <v>FASE 31 - CONSERVAÇÃO DE ROTINA</v>
          </cell>
        </row>
        <row r="819">
          <cell r="B819" t="str">
            <v>10.1.1</v>
          </cell>
          <cell r="D819" t="str">
            <v>31.01.01</v>
          </cell>
          <cell r="F819" t="str">
            <v>m³</v>
          </cell>
        </row>
        <row r="820">
          <cell r="B820" t="str">
            <v>10.1.2</v>
          </cell>
          <cell r="D820" t="str">
            <v>31.01.02</v>
          </cell>
          <cell r="F820" t="str">
            <v>m³</v>
          </cell>
        </row>
        <row r="821">
          <cell r="B821" t="str">
            <v>10.1.3</v>
          </cell>
          <cell r="D821" t="str">
            <v>31.01.03</v>
          </cell>
          <cell r="F821" t="str">
            <v>m³</v>
          </cell>
        </row>
        <row r="822">
          <cell r="B822" t="str">
            <v>10.1.4</v>
          </cell>
          <cell r="D822" t="str">
            <v>31.01.04</v>
          </cell>
          <cell r="F822" t="str">
            <v>m³</v>
          </cell>
        </row>
        <row r="823">
          <cell r="B823" t="str">
            <v>10.1.5</v>
          </cell>
          <cell r="D823" t="str">
            <v>31.01.05</v>
          </cell>
          <cell r="F823" t="str">
            <v>litros</v>
          </cell>
        </row>
        <row r="824">
          <cell r="B824" t="str">
            <v>10.1.6</v>
          </cell>
          <cell r="D824" t="str">
            <v>31.01.06</v>
          </cell>
          <cell r="F824" t="str">
            <v>m³</v>
          </cell>
        </row>
        <row r="825">
          <cell r="B825" t="str">
            <v>10.1.7</v>
          </cell>
          <cell r="D825" t="str">
            <v>31.01.07</v>
          </cell>
          <cell r="F825" t="str">
            <v>m³</v>
          </cell>
        </row>
        <row r="826">
          <cell r="B826" t="str">
            <v>10.1.8</v>
          </cell>
          <cell r="D826" t="str">
            <v>31.01.08</v>
          </cell>
          <cell r="F826" t="str">
            <v>m³</v>
          </cell>
        </row>
        <row r="827">
          <cell r="B827" t="str">
            <v>10.1.9</v>
          </cell>
          <cell r="D827" t="str">
            <v>31.01.09</v>
          </cell>
          <cell r="F827" t="str">
            <v>km</v>
          </cell>
        </row>
        <row r="828">
          <cell r="B828" t="str">
            <v>10.1.10</v>
          </cell>
          <cell r="D828" t="str">
            <v>31.01.10</v>
          </cell>
          <cell r="F828" t="str">
            <v>km</v>
          </cell>
        </row>
        <row r="829">
          <cell r="B829" t="str">
            <v>10.1.11</v>
          </cell>
          <cell r="D829" t="str">
            <v>31.02.01</v>
          </cell>
          <cell r="F829" t="str">
            <v>m²</v>
          </cell>
        </row>
        <row r="830">
          <cell r="B830" t="str">
            <v>10.1.12</v>
          </cell>
          <cell r="D830" t="str">
            <v>31.02.02</v>
          </cell>
          <cell r="F830" t="str">
            <v>m²</v>
          </cell>
        </row>
        <row r="831">
          <cell r="B831" t="str">
            <v>10.1.13</v>
          </cell>
          <cell r="D831" t="str">
            <v>31.02.03</v>
          </cell>
          <cell r="F831" t="str">
            <v>ha</v>
          </cell>
        </row>
        <row r="832">
          <cell r="B832" t="str">
            <v>10.1.14</v>
          </cell>
          <cell r="D832" t="str">
            <v>31.02.04</v>
          </cell>
          <cell r="F832" t="str">
            <v>ha</v>
          </cell>
        </row>
        <row r="833">
          <cell r="B833" t="str">
            <v>10.1.15</v>
          </cell>
          <cell r="D833" t="str">
            <v>31.02.05</v>
          </cell>
          <cell r="F833" t="str">
            <v>ha</v>
          </cell>
        </row>
        <row r="834">
          <cell r="B834" t="str">
            <v>10.1.16</v>
          </cell>
          <cell r="D834" t="str">
            <v>31.02.06</v>
          </cell>
          <cell r="F834" t="str">
            <v>m²</v>
          </cell>
        </row>
        <row r="835">
          <cell r="B835" t="str">
            <v>10.1.17</v>
          </cell>
          <cell r="D835" t="str">
            <v>31.02.07</v>
          </cell>
          <cell r="F835" t="str">
            <v>ha</v>
          </cell>
        </row>
        <row r="836">
          <cell r="B836" t="str">
            <v>10.1.18</v>
          </cell>
          <cell r="D836" t="str">
            <v>31.02.08</v>
          </cell>
          <cell r="F836" t="str">
            <v>ha</v>
          </cell>
        </row>
        <row r="837">
          <cell r="B837" t="str">
            <v>10.1.19</v>
          </cell>
          <cell r="D837" t="str">
            <v>31.02.09</v>
          </cell>
          <cell r="F837" t="str">
            <v>equipexh</v>
          </cell>
        </row>
        <row r="838">
          <cell r="B838" t="str">
            <v>10.1.20</v>
          </cell>
          <cell r="D838" t="str">
            <v>31.03.01</v>
          </cell>
          <cell r="F838" t="str">
            <v>m</v>
          </cell>
        </row>
        <row r="839">
          <cell r="B839" t="str">
            <v>10.1.21</v>
          </cell>
          <cell r="D839" t="str">
            <v>31.03.02</v>
          </cell>
          <cell r="F839" t="str">
            <v>m</v>
          </cell>
        </row>
        <row r="840">
          <cell r="B840" t="str">
            <v>10.1.22</v>
          </cell>
          <cell r="D840" t="str">
            <v>31.03.03</v>
          </cell>
          <cell r="F840" t="str">
            <v>m</v>
          </cell>
        </row>
        <row r="841">
          <cell r="B841" t="str">
            <v>10.1.23</v>
          </cell>
          <cell r="D841" t="str">
            <v>31.04.01</v>
          </cell>
          <cell r="F841" t="str">
            <v>m³</v>
          </cell>
        </row>
        <row r="842">
          <cell r="B842" t="str">
            <v>10.1.24</v>
          </cell>
          <cell r="D842" t="str">
            <v>31.04.02</v>
          </cell>
          <cell r="F842" t="str">
            <v>m³</v>
          </cell>
        </row>
        <row r="843">
          <cell r="B843" t="str">
            <v>10.1.25</v>
          </cell>
          <cell r="D843" t="str">
            <v>31.04.03</v>
          </cell>
          <cell r="F843" t="str">
            <v>m³</v>
          </cell>
        </row>
        <row r="844">
          <cell r="B844" t="str">
            <v>10.1.26</v>
          </cell>
          <cell r="D844" t="str">
            <v>31.04.04</v>
          </cell>
          <cell r="F844" t="str">
            <v>m³</v>
          </cell>
        </row>
        <row r="845">
          <cell r="B845" t="str">
            <v>10.1.27</v>
          </cell>
          <cell r="D845" t="str">
            <v>31.05.01</v>
          </cell>
          <cell r="F845" t="str">
            <v>m</v>
          </cell>
        </row>
        <row r="846">
          <cell r="B846" t="str">
            <v>10.1.28</v>
          </cell>
          <cell r="D846" t="str">
            <v>31.05.02</v>
          </cell>
          <cell r="F846" t="str">
            <v>m</v>
          </cell>
        </row>
        <row r="847">
          <cell r="B847" t="str">
            <v>10.1.29</v>
          </cell>
          <cell r="D847" t="str">
            <v>31.05.03</v>
          </cell>
          <cell r="F847" t="str">
            <v>m</v>
          </cell>
        </row>
        <row r="848">
          <cell r="B848" t="str">
            <v>10.1.30</v>
          </cell>
          <cell r="D848" t="str">
            <v>31.05.04</v>
          </cell>
          <cell r="F848" t="str">
            <v>m</v>
          </cell>
        </row>
        <row r="849">
          <cell r="B849" t="str">
            <v>10.1.31</v>
          </cell>
          <cell r="D849" t="str">
            <v>31.05.05</v>
          </cell>
          <cell r="F849" t="str">
            <v>m</v>
          </cell>
        </row>
        <row r="850">
          <cell r="B850" t="str">
            <v>10.1.32</v>
          </cell>
          <cell r="D850" t="str">
            <v>31.05.06</v>
          </cell>
          <cell r="F850" t="str">
            <v>m</v>
          </cell>
        </row>
        <row r="851">
          <cell r="B851" t="str">
            <v>10.1.33</v>
          </cell>
          <cell r="D851" t="str">
            <v>31.05.07</v>
          </cell>
          <cell r="F851" t="str">
            <v>m</v>
          </cell>
        </row>
        <row r="852">
          <cell r="B852" t="str">
            <v>10.1.34</v>
          </cell>
          <cell r="D852" t="str">
            <v>31.05.08</v>
          </cell>
          <cell r="F852" t="str">
            <v>m</v>
          </cell>
        </row>
        <row r="853">
          <cell r="B853" t="str">
            <v>10.1.35</v>
          </cell>
          <cell r="D853" t="str">
            <v>31.05.09</v>
          </cell>
          <cell r="F853" t="str">
            <v>m³</v>
          </cell>
        </row>
        <row r="854">
          <cell r="B854" t="str">
            <v>10.1.36</v>
          </cell>
          <cell r="D854" t="str">
            <v>31.05.10</v>
          </cell>
          <cell r="F854" t="str">
            <v>m³</v>
          </cell>
        </row>
        <row r="855">
          <cell r="B855" t="str">
            <v>10.1.37</v>
          </cell>
          <cell r="D855" t="str">
            <v>31.05.11</v>
          </cell>
          <cell r="F855" t="str">
            <v>m³</v>
          </cell>
        </row>
        <row r="856">
          <cell r="B856" t="str">
            <v>10.1.38</v>
          </cell>
          <cell r="D856" t="str">
            <v>31.05.12</v>
          </cell>
          <cell r="F856" t="str">
            <v>m³</v>
          </cell>
        </row>
        <row r="857">
          <cell r="B857" t="str">
            <v>10.1.39</v>
          </cell>
          <cell r="D857" t="str">
            <v>31.06.01</v>
          </cell>
          <cell r="F857" t="str">
            <v>m²</v>
          </cell>
        </row>
        <row r="858">
          <cell r="B858" t="str">
            <v>10.1.40</v>
          </cell>
          <cell r="D858" t="str">
            <v>31.06.02</v>
          </cell>
          <cell r="F858" t="str">
            <v>m²</v>
          </cell>
        </row>
        <row r="859">
          <cell r="B859" t="str">
            <v>10.1.41</v>
          </cell>
          <cell r="D859" t="str">
            <v>31.06.03</v>
          </cell>
          <cell r="F859" t="str">
            <v>m²</v>
          </cell>
        </row>
        <row r="860">
          <cell r="B860" t="str">
            <v>10.1.42</v>
          </cell>
          <cell r="D860" t="str">
            <v>31.06.05</v>
          </cell>
          <cell r="F860" t="str">
            <v>m²</v>
          </cell>
        </row>
        <row r="861">
          <cell r="B861" t="str">
            <v>10.1.43</v>
          </cell>
          <cell r="D861" t="str">
            <v>31.06.06</v>
          </cell>
          <cell r="F861" t="str">
            <v>m</v>
          </cell>
        </row>
        <row r="862">
          <cell r="B862" t="str">
            <v>10.1.44</v>
          </cell>
          <cell r="D862" t="str">
            <v>31.06.07</v>
          </cell>
          <cell r="F862" t="str">
            <v>kg</v>
          </cell>
        </row>
        <row r="863">
          <cell r="B863" t="str">
            <v>10.1.45</v>
          </cell>
          <cell r="D863" t="str">
            <v>31.06.08</v>
          </cell>
          <cell r="F863" t="str">
            <v>m</v>
          </cell>
        </row>
        <row r="864">
          <cell r="B864" t="str">
            <v>10.1.46</v>
          </cell>
          <cell r="D864" t="str">
            <v>31.06.09</v>
          </cell>
          <cell r="F864" t="str">
            <v>un</v>
          </cell>
        </row>
        <row r="865">
          <cell r="B865" t="str">
            <v>10.1.47</v>
          </cell>
          <cell r="D865" t="str">
            <v>31.06.10</v>
          </cell>
          <cell r="F865" t="str">
            <v>m²</v>
          </cell>
        </row>
        <row r="866">
          <cell r="B866" t="str">
            <v>10.1.48</v>
          </cell>
          <cell r="D866" t="str">
            <v>31.07.01</v>
          </cell>
          <cell r="F866" t="str">
            <v>m</v>
          </cell>
        </row>
        <row r="867">
          <cell r="B867" t="str">
            <v>10.1.49</v>
          </cell>
          <cell r="D867" t="str">
            <v>31.07.02</v>
          </cell>
          <cell r="F867" t="str">
            <v>m</v>
          </cell>
        </row>
        <row r="868">
          <cell r="B868" t="str">
            <v>10.1.50</v>
          </cell>
          <cell r="D868" t="str">
            <v>31.07.03</v>
          </cell>
          <cell r="F868" t="str">
            <v>m</v>
          </cell>
        </row>
        <row r="869">
          <cell r="B869" t="str">
            <v>10.1.51</v>
          </cell>
          <cell r="D869" t="str">
            <v>31.07.04</v>
          </cell>
          <cell r="F869" t="str">
            <v>m²</v>
          </cell>
        </row>
        <row r="870">
          <cell r="B870" t="str">
            <v>10.1.52</v>
          </cell>
          <cell r="D870" t="str">
            <v>31.08.01</v>
          </cell>
          <cell r="F870" t="str">
            <v>m²</v>
          </cell>
        </row>
        <row r="871">
          <cell r="B871" t="str">
            <v>10.1.53</v>
          </cell>
          <cell r="D871" t="str">
            <v>31.08.02</v>
          </cell>
          <cell r="F871" t="str">
            <v>m³</v>
          </cell>
        </row>
        <row r="872">
          <cell r="B872" t="str">
            <v>10.1.54</v>
          </cell>
          <cell r="D872" t="str">
            <v>31.08.03</v>
          </cell>
          <cell r="F872" t="str">
            <v>equipexhora</v>
          </cell>
        </row>
        <row r="873">
          <cell r="B873" t="str">
            <v>10.1.55</v>
          </cell>
          <cell r="D873" t="str">
            <v>31.08.07</v>
          </cell>
          <cell r="F873" t="str">
            <v>equipexdia</v>
          </cell>
        </row>
        <row r="874">
          <cell r="B874" t="str">
            <v>10.1.56</v>
          </cell>
          <cell r="D874" t="str">
            <v>31.08.08</v>
          </cell>
          <cell r="F874" t="str">
            <v>km</v>
          </cell>
        </row>
        <row r="875">
          <cell r="B875" t="str">
            <v>10.1.57</v>
          </cell>
          <cell r="D875" t="str">
            <v>31.08.09</v>
          </cell>
          <cell r="F875" t="str">
            <v>m²</v>
          </cell>
        </row>
        <row r="876">
          <cell r="B876" t="str">
            <v>10.1.58</v>
          </cell>
          <cell r="D876" t="str">
            <v>31.09.01</v>
          </cell>
          <cell r="F876" t="str">
            <v>m³</v>
          </cell>
        </row>
        <row r="877">
          <cell r="B877" t="str">
            <v>10.1.59</v>
          </cell>
          <cell r="D877" t="str">
            <v>31.09.02</v>
          </cell>
          <cell r="F877" t="str">
            <v>m³</v>
          </cell>
        </row>
        <row r="879">
          <cell r="B879" t="str">
            <v>Cód. Colinas</v>
          </cell>
          <cell r="D879" t="str">
            <v>Código</v>
          </cell>
          <cell r="F879" t="str">
            <v>Unid.</v>
          </cell>
        </row>
        <row r="882">
          <cell r="D882" t="str">
            <v>FASE 32 - CONSERVAÇÃO ESPECIAL</v>
          </cell>
        </row>
        <row r="883">
          <cell r="B883" t="str">
            <v>11.1.1</v>
          </cell>
          <cell r="D883" t="str">
            <v>32.01.01</v>
          </cell>
          <cell r="F883" t="str">
            <v>m³</v>
          </cell>
        </row>
        <row r="884">
          <cell r="B884" t="str">
            <v>11.1.2</v>
          </cell>
          <cell r="D884" t="str">
            <v>32.01.02</v>
          </cell>
          <cell r="F884" t="str">
            <v>m³</v>
          </cell>
        </row>
        <row r="885">
          <cell r="B885" t="str">
            <v>11.1.3</v>
          </cell>
          <cell r="D885" t="str">
            <v>32.01.03</v>
          </cell>
          <cell r="F885" t="str">
            <v>m²</v>
          </cell>
        </row>
        <row r="886">
          <cell r="B886" t="str">
            <v>11.1.4</v>
          </cell>
          <cell r="D886" t="str">
            <v>32.01.05</v>
          </cell>
          <cell r="F886" t="str">
            <v>m³</v>
          </cell>
        </row>
        <row r="887">
          <cell r="B887" t="str">
            <v>11.1.5</v>
          </cell>
          <cell r="D887" t="str">
            <v>32.01.06</v>
          </cell>
          <cell r="F887" t="str">
            <v>m²</v>
          </cell>
        </row>
        <row r="888">
          <cell r="B888" t="str">
            <v>11.1.6</v>
          </cell>
          <cell r="D888" t="str">
            <v>32.01.07</v>
          </cell>
          <cell r="F888" t="str">
            <v>m²</v>
          </cell>
        </row>
        <row r="889">
          <cell r="B889" t="str">
            <v>11.1.7</v>
          </cell>
          <cell r="D889" t="str">
            <v>32.01.08</v>
          </cell>
          <cell r="F889" t="str">
            <v>m²</v>
          </cell>
        </row>
        <row r="890">
          <cell r="B890" t="str">
            <v>11.1.8</v>
          </cell>
          <cell r="D890" t="str">
            <v>32.01.09</v>
          </cell>
          <cell r="F890" t="str">
            <v>m²</v>
          </cell>
        </row>
        <row r="891">
          <cell r="B891" t="str">
            <v>11.1.9</v>
          </cell>
          <cell r="D891" t="str">
            <v>32.01.10.01</v>
          </cell>
          <cell r="F891" t="str">
            <v>m³</v>
          </cell>
        </row>
        <row r="892">
          <cell r="B892" t="str">
            <v>11.1.10</v>
          </cell>
          <cell r="D892" t="str">
            <v>32.01.11</v>
          </cell>
          <cell r="F892" t="str">
            <v>m³</v>
          </cell>
        </row>
        <row r="893">
          <cell r="B893" t="str">
            <v>11.1.11</v>
          </cell>
          <cell r="D893" t="str">
            <v>32.01.12</v>
          </cell>
          <cell r="F893" t="str">
            <v>m²</v>
          </cell>
        </row>
        <row r="894">
          <cell r="B894" t="str">
            <v>11.1.12</v>
          </cell>
          <cell r="D894" t="str">
            <v>32.01.13</v>
          </cell>
          <cell r="F894" t="str">
            <v>m³</v>
          </cell>
        </row>
        <row r="895">
          <cell r="B895" t="str">
            <v>11.1.13</v>
          </cell>
          <cell r="D895" t="str">
            <v>32.01.14</v>
          </cell>
          <cell r="F895" t="str">
            <v>m²</v>
          </cell>
        </row>
        <row r="896">
          <cell r="B896" t="str">
            <v>11.1.14</v>
          </cell>
          <cell r="D896" t="str">
            <v>32.01.17</v>
          </cell>
          <cell r="F896" t="str">
            <v>m³</v>
          </cell>
        </row>
        <row r="897">
          <cell r="B897" t="str">
            <v>11.1.15</v>
          </cell>
          <cell r="D897" t="str">
            <v>32.01.18</v>
          </cell>
          <cell r="F897" t="str">
            <v>m³</v>
          </cell>
        </row>
        <row r="898">
          <cell r="B898" t="str">
            <v>11.1.16</v>
          </cell>
          <cell r="D898" t="str">
            <v>32.01.19</v>
          </cell>
          <cell r="F898" t="str">
            <v>m³</v>
          </cell>
        </row>
        <row r="899">
          <cell r="B899" t="str">
            <v>11.1.17</v>
          </cell>
          <cell r="D899" t="str">
            <v>32.02.01</v>
          </cell>
          <cell r="F899" t="str">
            <v>m³</v>
          </cell>
        </row>
        <row r="900">
          <cell r="B900" t="str">
            <v>11.1.18</v>
          </cell>
          <cell r="D900" t="str">
            <v>32.02.01.01</v>
          </cell>
          <cell r="F900" t="str">
            <v>m³</v>
          </cell>
        </row>
        <row r="901">
          <cell r="B901" t="str">
            <v>11.1.19</v>
          </cell>
          <cell r="D901" t="str">
            <v>32.02.01.02</v>
          </cell>
          <cell r="F901" t="str">
            <v>m³</v>
          </cell>
        </row>
        <row r="902">
          <cell r="B902" t="str">
            <v>11.1.20</v>
          </cell>
          <cell r="D902" t="str">
            <v>32.02.01.03</v>
          </cell>
          <cell r="F902" t="str">
            <v>m³</v>
          </cell>
        </row>
        <row r="903">
          <cell r="B903" t="str">
            <v>11.1.21</v>
          </cell>
          <cell r="D903" t="str">
            <v>32.02.01.04</v>
          </cell>
          <cell r="F903" t="str">
            <v>m³</v>
          </cell>
        </row>
        <row r="904">
          <cell r="B904" t="str">
            <v>11.1.22</v>
          </cell>
          <cell r="D904" t="str">
            <v>32.02.02</v>
          </cell>
          <cell r="F904" t="str">
            <v>m³</v>
          </cell>
        </row>
        <row r="905">
          <cell r="B905" t="str">
            <v>11.1.23</v>
          </cell>
          <cell r="D905" t="str">
            <v>32.02.03</v>
          </cell>
          <cell r="F905" t="str">
            <v>m²</v>
          </cell>
        </row>
        <row r="906">
          <cell r="B906" t="str">
            <v>11.1.24</v>
          </cell>
          <cell r="D906" t="str">
            <v>32.02.04</v>
          </cell>
          <cell r="F906" t="str">
            <v>m²</v>
          </cell>
        </row>
        <row r="907">
          <cell r="B907" t="str">
            <v>11.1.25</v>
          </cell>
          <cell r="D907" t="str">
            <v>32.02.05</v>
          </cell>
          <cell r="F907" t="str">
            <v>m²</v>
          </cell>
        </row>
        <row r="908">
          <cell r="B908" t="str">
            <v>11.1.26</v>
          </cell>
          <cell r="D908" t="str">
            <v>32.02.06</v>
          </cell>
          <cell r="F908" t="str">
            <v>m²</v>
          </cell>
        </row>
        <row r="909">
          <cell r="B909" t="str">
            <v>11.1.27</v>
          </cell>
          <cell r="D909" t="str">
            <v>32.02.07</v>
          </cell>
          <cell r="F909" t="str">
            <v>kg</v>
          </cell>
        </row>
        <row r="910">
          <cell r="B910" t="str">
            <v>11.1.28</v>
          </cell>
          <cell r="D910" t="str">
            <v>32.02.08</v>
          </cell>
          <cell r="F910" t="str">
            <v>kg</v>
          </cell>
        </row>
        <row r="911">
          <cell r="B911" t="str">
            <v>11.1.29</v>
          </cell>
          <cell r="D911" t="str">
            <v>32.02.09</v>
          </cell>
          <cell r="F911" t="str">
            <v>kg</v>
          </cell>
        </row>
        <row r="912">
          <cell r="B912" t="str">
            <v>11.1.30</v>
          </cell>
          <cell r="D912" t="str">
            <v>32.02.10</v>
          </cell>
          <cell r="F912" t="str">
            <v>m³</v>
          </cell>
        </row>
        <row r="913">
          <cell r="B913" t="str">
            <v>11.1.31</v>
          </cell>
          <cell r="D913" t="str">
            <v>32.02.10.01</v>
          </cell>
          <cell r="F913" t="str">
            <v>m³</v>
          </cell>
        </row>
        <row r="914">
          <cell r="B914" t="str">
            <v>11.1.32</v>
          </cell>
          <cell r="D914" t="str">
            <v>32.02.11</v>
          </cell>
          <cell r="F914" t="str">
            <v>m³</v>
          </cell>
        </row>
        <row r="915">
          <cell r="B915" t="str">
            <v>11.1.33</v>
          </cell>
          <cell r="D915" t="str">
            <v>32.02.11.01</v>
          </cell>
          <cell r="F915" t="str">
            <v>m³</v>
          </cell>
        </row>
        <row r="916">
          <cell r="B916" t="str">
            <v>11.1.34</v>
          </cell>
          <cell r="D916" t="str">
            <v>32.02.12</v>
          </cell>
          <cell r="F916" t="str">
            <v>m³</v>
          </cell>
        </row>
        <row r="917">
          <cell r="B917" t="str">
            <v>11.1.35</v>
          </cell>
          <cell r="D917" t="str">
            <v>32.02.13</v>
          </cell>
          <cell r="F917" t="str">
            <v>m³</v>
          </cell>
        </row>
        <row r="918">
          <cell r="B918" t="str">
            <v>11.1.36</v>
          </cell>
          <cell r="D918" t="str">
            <v>32.02.14</v>
          </cell>
          <cell r="F918" t="str">
            <v>m³</v>
          </cell>
        </row>
        <row r="919">
          <cell r="B919" t="str">
            <v>11.1.37</v>
          </cell>
          <cell r="D919" t="str">
            <v>32.02.16</v>
          </cell>
          <cell r="F919" t="str">
            <v>m³</v>
          </cell>
        </row>
        <row r="920">
          <cell r="B920" t="str">
            <v>11.1.38</v>
          </cell>
          <cell r="D920" t="str">
            <v>32.02.16.01</v>
          </cell>
          <cell r="F920" t="str">
            <v>m³</v>
          </cell>
        </row>
        <row r="921">
          <cell r="B921" t="str">
            <v>11.1.39</v>
          </cell>
          <cell r="D921" t="str">
            <v>32.02.16.02</v>
          </cell>
          <cell r="F921" t="str">
            <v>m³</v>
          </cell>
        </row>
        <row r="922">
          <cell r="B922" t="str">
            <v>11.1.40</v>
          </cell>
          <cell r="D922" t="str">
            <v>32.02.17</v>
          </cell>
          <cell r="F922" t="str">
            <v>m³</v>
          </cell>
        </row>
        <row r="923">
          <cell r="B923" t="str">
            <v>11.1.41</v>
          </cell>
          <cell r="D923" t="str">
            <v>32.02.18</v>
          </cell>
          <cell r="F923" t="str">
            <v>m³</v>
          </cell>
        </row>
        <row r="924">
          <cell r="B924" t="str">
            <v>11.1.42</v>
          </cell>
          <cell r="D924" t="str">
            <v>32.02.19</v>
          </cell>
          <cell r="F924" t="str">
            <v>m³</v>
          </cell>
        </row>
        <row r="925">
          <cell r="B925" t="str">
            <v>11.1.43</v>
          </cell>
          <cell r="D925" t="str">
            <v>32.02.20</v>
          </cell>
          <cell r="F925" t="str">
            <v>m³</v>
          </cell>
        </row>
        <row r="926">
          <cell r="B926" t="str">
            <v>11.1.44</v>
          </cell>
          <cell r="D926" t="str">
            <v>32.02.21</v>
          </cell>
          <cell r="F926" t="str">
            <v>m³</v>
          </cell>
        </row>
        <row r="927">
          <cell r="B927" t="str">
            <v>11.1.45</v>
          </cell>
          <cell r="D927" t="str">
            <v>32.02.22</v>
          </cell>
          <cell r="F927" t="str">
            <v>m</v>
          </cell>
        </row>
        <row r="928">
          <cell r="B928" t="str">
            <v>11.1.46</v>
          </cell>
          <cell r="D928" t="str">
            <v>32.02.23</v>
          </cell>
          <cell r="F928" t="str">
            <v>m</v>
          </cell>
        </row>
        <row r="929">
          <cell r="B929" t="str">
            <v>11.1.47</v>
          </cell>
          <cell r="D929" t="str">
            <v>32.02.26</v>
          </cell>
          <cell r="F929" t="str">
            <v>m</v>
          </cell>
        </row>
        <row r="930">
          <cell r="B930" t="str">
            <v>11.1.48</v>
          </cell>
          <cell r="D930" t="str">
            <v>32.02.28</v>
          </cell>
          <cell r="F930" t="str">
            <v>m</v>
          </cell>
        </row>
        <row r="931">
          <cell r="B931" t="str">
            <v>11.1.49</v>
          </cell>
          <cell r="D931" t="str">
            <v>32.02.29</v>
          </cell>
          <cell r="F931" t="str">
            <v>m</v>
          </cell>
        </row>
        <row r="932">
          <cell r="B932" t="str">
            <v>11.1.50</v>
          </cell>
          <cell r="D932" t="str">
            <v>32.02.30</v>
          </cell>
          <cell r="F932" t="str">
            <v>m</v>
          </cell>
        </row>
        <row r="933">
          <cell r="B933" t="str">
            <v>11.1.51</v>
          </cell>
          <cell r="D933" t="str">
            <v>32.02.31</v>
          </cell>
          <cell r="F933" t="str">
            <v>m</v>
          </cell>
        </row>
        <row r="934">
          <cell r="B934" t="str">
            <v>11.1.52</v>
          </cell>
          <cell r="D934" t="str">
            <v>32.02.32</v>
          </cell>
          <cell r="F934" t="str">
            <v>m</v>
          </cell>
        </row>
        <row r="935">
          <cell r="B935" t="str">
            <v>11.1.53</v>
          </cell>
          <cell r="D935" t="str">
            <v>32.02.33</v>
          </cell>
          <cell r="F935" t="str">
            <v>m</v>
          </cell>
        </row>
        <row r="936">
          <cell r="B936" t="str">
            <v>11.1.54</v>
          </cell>
          <cell r="D936" t="str">
            <v>32.02.34</v>
          </cell>
          <cell r="F936" t="str">
            <v>m</v>
          </cell>
        </row>
        <row r="937">
          <cell r="B937" t="str">
            <v>11.1.55</v>
          </cell>
          <cell r="D937" t="str">
            <v>32.02.35</v>
          </cell>
          <cell r="F937" t="str">
            <v>m</v>
          </cell>
        </row>
        <row r="938">
          <cell r="B938" t="str">
            <v>11.1.56</v>
          </cell>
          <cell r="D938" t="str">
            <v>32.02.36</v>
          </cell>
          <cell r="F938" t="str">
            <v>m</v>
          </cell>
        </row>
        <row r="939">
          <cell r="B939" t="str">
            <v>11.1.57</v>
          </cell>
          <cell r="D939" t="str">
            <v>32.02.40</v>
          </cell>
          <cell r="F939" t="str">
            <v>m</v>
          </cell>
        </row>
        <row r="940">
          <cell r="B940" t="str">
            <v>11.1.58</v>
          </cell>
          <cell r="D940" t="str">
            <v>32.02.44</v>
          </cell>
          <cell r="F940" t="str">
            <v>m</v>
          </cell>
        </row>
        <row r="941">
          <cell r="B941" t="str">
            <v>11.1.59</v>
          </cell>
          <cell r="D941" t="str">
            <v>32.02.48</v>
          </cell>
          <cell r="F941" t="str">
            <v>m</v>
          </cell>
        </row>
        <row r="942">
          <cell r="B942" t="str">
            <v>11.1.60</v>
          </cell>
          <cell r="D942" t="str">
            <v>32.02.49</v>
          </cell>
          <cell r="F942" t="str">
            <v>m</v>
          </cell>
        </row>
        <row r="943">
          <cell r="B943" t="str">
            <v>11.1.61</v>
          </cell>
          <cell r="D943" t="str">
            <v>32.02.50</v>
          </cell>
          <cell r="F943" t="str">
            <v>m</v>
          </cell>
        </row>
        <row r="944">
          <cell r="B944" t="str">
            <v>11.1.62</v>
          </cell>
          <cell r="D944" t="str">
            <v>32.02.51</v>
          </cell>
          <cell r="F944" t="str">
            <v>m</v>
          </cell>
        </row>
        <row r="945">
          <cell r="B945" t="str">
            <v>11.1.63</v>
          </cell>
          <cell r="D945" t="str">
            <v>32.02.52</v>
          </cell>
          <cell r="F945" t="str">
            <v>m</v>
          </cell>
        </row>
        <row r="946">
          <cell r="B946" t="str">
            <v>11.1.64</v>
          </cell>
          <cell r="D946" t="str">
            <v>32.02.53</v>
          </cell>
          <cell r="F946" t="str">
            <v>m</v>
          </cell>
        </row>
        <row r="947">
          <cell r="B947" t="str">
            <v>11.1.65</v>
          </cell>
          <cell r="D947" t="str">
            <v>32.02.54</v>
          </cell>
          <cell r="F947" t="str">
            <v>m</v>
          </cell>
        </row>
        <row r="948">
          <cell r="B948" t="str">
            <v>11.1.66</v>
          </cell>
          <cell r="D948" t="str">
            <v>32.02.55</v>
          </cell>
          <cell r="F948" t="str">
            <v>m³</v>
          </cell>
        </row>
        <row r="949">
          <cell r="B949" t="str">
            <v>11.1.67</v>
          </cell>
          <cell r="D949" t="str">
            <v>32.02.56.01</v>
          </cell>
          <cell r="F949" t="str">
            <v>m²</v>
          </cell>
        </row>
        <row r="950">
          <cell r="B950" t="str">
            <v>11.1.68</v>
          </cell>
          <cell r="D950" t="str">
            <v>32.02.57.01</v>
          </cell>
          <cell r="F950" t="str">
            <v>m²</v>
          </cell>
        </row>
        <row r="951">
          <cell r="B951" t="str">
            <v>11.1.69</v>
          </cell>
          <cell r="D951" t="str">
            <v>32.02.58.01</v>
          </cell>
          <cell r="F951" t="str">
            <v>m²</v>
          </cell>
        </row>
        <row r="952">
          <cell r="B952" t="str">
            <v>11.1.70</v>
          </cell>
          <cell r="D952" t="str">
            <v>32.02.59.01</v>
          </cell>
          <cell r="F952" t="str">
            <v>m²</v>
          </cell>
        </row>
        <row r="953">
          <cell r="B953" t="str">
            <v>11.1.71</v>
          </cell>
          <cell r="D953" t="str">
            <v>32.02.60.01</v>
          </cell>
          <cell r="F953" t="str">
            <v>m²</v>
          </cell>
        </row>
        <row r="954">
          <cell r="B954" t="str">
            <v>11.1.72</v>
          </cell>
          <cell r="D954" t="str">
            <v>32.02.61.01</v>
          </cell>
          <cell r="F954" t="str">
            <v>m²</v>
          </cell>
        </row>
        <row r="955">
          <cell r="B955" t="str">
            <v>11.1.73</v>
          </cell>
          <cell r="D955" t="str">
            <v>32.02.62</v>
          </cell>
          <cell r="F955" t="str">
            <v>m³</v>
          </cell>
        </row>
        <row r="956">
          <cell r="B956" t="str">
            <v>11.1.74</v>
          </cell>
          <cell r="D956" t="str">
            <v>32.02.63</v>
          </cell>
          <cell r="F956" t="str">
            <v>m³</v>
          </cell>
        </row>
        <row r="957">
          <cell r="B957" t="str">
            <v>11.1.75</v>
          </cell>
          <cell r="D957" t="str">
            <v>32.02.66</v>
          </cell>
          <cell r="F957" t="str">
            <v>m</v>
          </cell>
        </row>
        <row r="958">
          <cell r="B958" t="str">
            <v>11.1.76</v>
          </cell>
          <cell r="D958" t="str">
            <v>32.02.67</v>
          </cell>
          <cell r="F958" t="str">
            <v>m</v>
          </cell>
        </row>
        <row r="959">
          <cell r="B959" t="str">
            <v>11.1.77</v>
          </cell>
          <cell r="D959" t="str">
            <v>32.02.68</v>
          </cell>
          <cell r="F959" t="str">
            <v>m</v>
          </cell>
        </row>
        <row r="960">
          <cell r="B960" t="str">
            <v>11.1.78</v>
          </cell>
          <cell r="D960" t="str">
            <v>32.02.69</v>
          </cell>
          <cell r="F960" t="str">
            <v>m</v>
          </cell>
        </row>
        <row r="961">
          <cell r="B961" t="str">
            <v>11.1.79</v>
          </cell>
          <cell r="D961" t="str">
            <v>32.02.71</v>
          </cell>
          <cell r="F961" t="str">
            <v>m</v>
          </cell>
        </row>
        <row r="962">
          <cell r="B962" t="str">
            <v>11.1.80</v>
          </cell>
          <cell r="D962" t="str">
            <v>32.02.72</v>
          </cell>
          <cell r="F962" t="str">
            <v>m</v>
          </cell>
        </row>
        <row r="963">
          <cell r="B963" t="str">
            <v>11.1.81</v>
          </cell>
          <cell r="D963" t="str">
            <v>32.02.73</v>
          </cell>
          <cell r="F963" t="str">
            <v>kg</v>
          </cell>
        </row>
        <row r="964">
          <cell r="B964" t="str">
            <v>11.1.82</v>
          </cell>
          <cell r="D964" t="str">
            <v>32.02.74</v>
          </cell>
          <cell r="F964" t="str">
            <v>kg</v>
          </cell>
        </row>
        <row r="965">
          <cell r="B965" t="str">
            <v>11.1.83</v>
          </cell>
          <cell r="D965" t="str">
            <v>32.02.75</v>
          </cell>
          <cell r="F965" t="str">
            <v>m³</v>
          </cell>
        </row>
        <row r="966">
          <cell r="B966" t="str">
            <v>11.1.84</v>
          </cell>
          <cell r="D966" t="str">
            <v>32.02.76</v>
          </cell>
          <cell r="F966" t="str">
            <v>m³</v>
          </cell>
        </row>
        <row r="967">
          <cell r="B967" t="str">
            <v>11.1.85</v>
          </cell>
          <cell r="D967" t="str">
            <v>32.02.77</v>
          </cell>
          <cell r="F967" t="str">
            <v>m³</v>
          </cell>
        </row>
        <row r="968">
          <cell r="B968" t="str">
            <v>11.1.86</v>
          </cell>
          <cell r="D968" t="str">
            <v>32.02.79</v>
          </cell>
          <cell r="F968" t="str">
            <v>m³</v>
          </cell>
        </row>
        <row r="969">
          <cell r="B969" t="str">
            <v>11.1.87</v>
          </cell>
          <cell r="D969" t="str">
            <v>32.02.80.01</v>
          </cell>
          <cell r="F969" t="str">
            <v>kg</v>
          </cell>
        </row>
        <row r="970">
          <cell r="B970" t="str">
            <v>11.1.88</v>
          </cell>
          <cell r="D970" t="str">
            <v>32.02.80.02</v>
          </cell>
          <cell r="F970" t="str">
            <v>kg</v>
          </cell>
        </row>
        <row r="971">
          <cell r="B971" t="str">
            <v>11.1.89</v>
          </cell>
          <cell r="D971" t="str">
            <v>32.02.80.03</v>
          </cell>
          <cell r="F971" t="str">
            <v>kg</v>
          </cell>
        </row>
        <row r="972">
          <cell r="B972" t="str">
            <v>11.1.90</v>
          </cell>
          <cell r="D972" t="str">
            <v>32.02.80.04</v>
          </cell>
          <cell r="F972" t="str">
            <v>kg</v>
          </cell>
        </row>
        <row r="973">
          <cell r="B973" t="str">
            <v>11.1.91</v>
          </cell>
          <cell r="D973" t="str">
            <v>32.03.01</v>
          </cell>
          <cell r="F973" t="str">
            <v>un</v>
          </cell>
        </row>
        <row r="974">
          <cell r="B974" t="str">
            <v>11.1.92</v>
          </cell>
          <cell r="D974" t="str">
            <v>32.03.02</v>
          </cell>
          <cell r="F974" t="str">
            <v>un</v>
          </cell>
        </row>
        <row r="975">
          <cell r="B975" t="str">
            <v>11.1.93</v>
          </cell>
          <cell r="D975" t="str">
            <v>32.03.03</v>
          </cell>
          <cell r="F975" t="str">
            <v>un</v>
          </cell>
        </row>
        <row r="976">
          <cell r="B976" t="str">
            <v>11.1.94</v>
          </cell>
          <cell r="D976" t="str">
            <v>32.03.04</v>
          </cell>
          <cell r="F976" t="str">
            <v>un</v>
          </cell>
        </row>
        <row r="977">
          <cell r="B977" t="str">
            <v>11.1.95</v>
          </cell>
          <cell r="D977" t="str">
            <v>32.03.04.01</v>
          </cell>
          <cell r="F977" t="str">
            <v>un</v>
          </cell>
        </row>
        <row r="978">
          <cell r="B978" t="str">
            <v>11.1.96</v>
          </cell>
          <cell r="D978" t="str">
            <v>32.03.04.02</v>
          </cell>
          <cell r="F978" t="str">
            <v>un</v>
          </cell>
        </row>
        <row r="979">
          <cell r="B979" t="str">
            <v>11.1.97</v>
          </cell>
          <cell r="D979" t="str">
            <v>32.03.04.03</v>
          </cell>
          <cell r="F979" t="str">
            <v>un</v>
          </cell>
        </row>
        <row r="980">
          <cell r="B980" t="str">
            <v>11.1.98</v>
          </cell>
          <cell r="D980" t="str">
            <v>32.03.04.04</v>
          </cell>
          <cell r="F980" t="str">
            <v>un</v>
          </cell>
        </row>
        <row r="981">
          <cell r="B981" t="str">
            <v>11.1.99</v>
          </cell>
          <cell r="D981" t="str">
            <v>32.03.04.06</v>
          </cell>
          <cell r="F981" t="str">
            <v>un</v>
          </cell>
        </row>
        <row r="982">
          <cell r="B982" t="str">
            <v>11.1.100</v>
          </cell>
          <cell r="D982" t="str">
            <v>32.03.05</v>
          </cell>
          <cell r="F982" t="str">
            <v>m²</v>
          </cell>
        </row>
        <row r="983">
          <cell r="B983" t="str">
            <v>11.1.101</v>
          </cell>
          <cell r="D983" t="str">
            <v>32.03.06</v>
          </cell>
          <cell r="F983" t="str">
            <v>m²</v>
          </cell>
        </row>
        <row r="984">
          <cell r="B984" t="str">
            <v>11.1.102</v>
          </cell>
          <cell r="D984" t="str">
            <v>32.03.07</v>
          </cell>
          <cell r="F984" t="str">
            <v>m²</v>
          </cell>
        </row>
        <row r="985">
          <cell r="B985" t="str">
            <v>11.1.103</v>
          </cell>
          <cell r="D985" t="str">
            <v>32.03.08</v>
          </cell>
          <cell r="F985" t="str">
            <v>m²</v>
          </cell>
        </row>
        <row r="986">
          <cell r="B986" t="str">
            <v>11.1.104</v>
          </cell>
          <cell r="D986" t="str">
            <v>32.03.09</v>
          </cell>
          <cell r="F986" t="str">
            <v>m²</v>
          </cell>
        </row>
        <row r="987">
          <cell r="B987" t="str">
            <v>11.1.105</v>
          </cell>
          <cell r="D987" t="str">
            <v>32.03.10</v>
          </cell>
          <cell r="F987" t="str">
            <v>m²</v>
          </cell>
        </row>
        <row r="988">
          <cell r="B988" t="str">
            <v>11.1.106</v>
          </cell>
          <cell r="D988" t="str">
            <v>32.04.02</v>
          </cell>
          <cell r="F988" t="str">
            <v>un</v>
          </cell>
        </row>
        <row r="989">
          <cell r="B989" t="str">
            <v>11.1.107</v>
          </cell>
          <cell r="D989" t="str">
            <v>32.04.03</v>
          </cell>
          <cell r="F989" t="str">
            <v>m²</v>
          </cell>
        </row>
        <row r="990">
          <cell r="B990" t="str">
            <v>11.1.108</v>
          </cell>
          <cell r="D990" t="str">
            <v>32.04.04</v>
          </cell>
          <cell r="F990" t="str">
            <v>m²</v>
          </cell>
        </row>
        <row r="991">
          <cell r="B991" t="str">
            <v>11.1.109</v>
          </cell>
          <cell r="D991" t="str">
            <v>32.05.01</v>
          </cell>
          <cell r="F991" t="str">
            <v>m³</v>
          </cell>
        </row>
        <row r="992">
          <cell r="B992" t="str">
            <v>11.1.110</v>
          </cell>
          <cell r="D992" t="str">
            <v>32.05.02</v>
          </cell>
          <cell r="F992" t="str">
            <v>m³</v>
          </cell>
        </row>
        <row r="993">
          <cell r="B993" t="str">
            <v>11.1.111</v>
          </cell>
          <cell r="D993" t="str">
            <v>32.05.03</v>
          </cell>
          <cell r="F993" t="str">
            <v>m³</v>
          </cell>
        </row>
        <row r="994">
          <cell r="B994" t="str">
            <v>11.1.112</v>
          </cell>
          <cell r="D994" t="str">
            <v>32.05.04</v>
          </cell>
          <cell r="F994" t="str">
            <v>m³</v>
          </cell>
        </row>
        <row r="995">
          <cell r="B995" t="str">
            <v>11.1.113</v>
          </cell>
          <cell r="D995" t="str">
            <v>32.05.05</v>
          </cell>
          <cell r="F995" t="str">
            <v>m³</v>
          </cell>
        </row>
        <row r="996">
          <cell r="B996" t="str">
            <v>11.1.114</v>
          </cell>
          <cell r="D996" t="str">
            <v>32.05.06</v>
          </cell>
          <cell r="F996" t="str">
            <v>m³</v>
          </cell>
        </row>
        <row r="997">
          <cell r="B997" t="str">
            <v>11.1.115</v>
          </cell>
          <cell r="D997" t="str">
            <v>32.06.01</v>
          </cell>
          <cell r="F997" t="str">
            <v>m³</v>
          </cell>
        </row>
        <row r="998">
          <cell r="B998" t="str">
            <v>11.1.116</v>
          </cell>
          <cell r="D998" t="str">
            <v>32.07.01</v>
          </cell>
          <cell r="F998" t="str">
            <v>m³xkm</v>
          </cell>
        </row>
        <row r="999">
          <cell r="B999" t="str">
            <v>11.1.117</v>
          </cell>
          <cell r="D999" t="str">
            <v>32.07.02</v>
          </cell>
          <cell r="F999" t="str">
            <v>m³xkm</v>
          </cell>
        </row>
        <row r="1000">
          <cell r="B1000" t="str">
            <v>11.1.118</v>
          </cell>
          <cell r="D1000" t="str">
            <v>32.07.03</v>
          </cell>
          <cell r="F1000" t="str">
            <v>m³xkm</v>
          </cell>
        </row>
        <row r="1001">
          <cell r="B1001" t="str">
            <v>11.1.119</v>
          </cell>
          <cell r="D1001" t="str">
            <v>32.07.04</v>
          </cell>
          <cell r="F1001" t="str">
            <v>m³xkm</v>
          </cell>
        </row>
        <row r="1002">
          <cell r="B1002" t="str">
            <v>11.1.120</v>
          </cell>
          <cell r="D1002" t="str">
            <v>32.07.05</v>
          </cell>
          <cell r="F1002" t="str">
            <v>m³xkm</v>
          </cell>
        </row>
        <row r="1003">
          <cell r="B1003" t="str">
            <v>11.1.121</v>
          </cell>
          <cell r="D1003" t="str">
            <v>32.07.06</v>
          </cell>
          <cell r="F1003" t="str">
            <v>m³xkm</v>
          </cell>
        </row>
        <row r="1004">
          <cell r="B1004" t="str">
            <v>11.1.122</v>
          </cell>
          <cell r="D1004" t="str">
            <v>32.07.11</v>
          </cell>
          <cell r="F1004" t="str">
            <v>m³xkm</v>
          </cell>
        </row>
        <row r="1005">
          <cell r="B1005" t="str">
            <v>11.1.123</v>
          </cell>
          <cell r="D1005" t="str">
            <v>32.08.01</v>
          </cell>
          <cell r="F1005" t="str">
            <v>m³</v>
          </cell>
        </row>
        <row r="1006">
          <cell r="B1006" t="str">
            <v>11.1.124</v>
          </cell>
          <cell r="D1006" t="str">
            <v>32.08.04</v>
          </cell>
          <cell r="F1006" t="str">
            <v>m³</v>
          </cell>
        </row>
        <row r="1008">
          <cell r="B1008" t="str">
            <v>Cód. Colinas</v>
          </cell>
          <cell r="D1008" t="str">
            <v>Código</v>
          </cell>
          <cell r="F1008" t="str">
            <v>Unid.</v>
          </cell>
        </row>
        <row r="1011">
          <cell r="D1011" t="str">
            <v>FASE 34 - SERVIÇOS TERCEIRIZADOS</v>
          </cell>
        </row>
        <row r="1012">
          <cell r="B1012" t="str">
            <v>12.1.1</v>
          </cell>
          <cell r="D1012" t="str">
            <v>34.01.01</v>
          </cell>
          <cell r="F1012" t="str">
            <v>sal. mês</v>
          </cell>
        </row>
        <row r="1013">
          <cell r="B1013" t="str">
            <v>12.1.2</v>
          </cell>
          <cell r="D1013" t="str">
            <v>34.01.02</v>
          </cell>
          <cell r="F1013" t="str">
            <v>sal. mês</v>
          </cell>
        </row>
        <row r="1014">
          <cell r="B1014" t="str">
            <v>12.1.3</v>
          </cell>
          <cell r="D1014" t="str">
            <v>34.01.03</v>
          </cell>
          <cell r="F1014" t="str">
            <v>sal. mês</v>
          </cell>
        </row>
        <row r="1015">
          <cell r="B1015" t="str">
            <v>12.1.4</v>
          </cell>
          <cell r="D1015" t="str">
            <v>34.01.04</v>
          </cell>
          <cell r="F1015" t="str">
            <v>sal. mês</v>
          </cell>
        </row>
        <row r="1016">
          <cell r="B1016" t="str">
            <v>12.1.5</v>
          </cell>
          <cell r="D1016" t="str">
            <v>34.01.05</v>
          </cell>
          <cell r="F1016" t="str">
            <v>sal. mês</v>
          </cell>
        </row>
        <row r="1017">
          <cell r="B1017" t="str">
            <v>12.1.6</v>
          </cell>
          <cell r="D1017" t="str">
            <v>34.01.06</v>
          </cell>
          <cell r="F1017" t="str">
            <v>sal. mês</v>
          </cell>
        </row>
        <row r="1018">
          <cell r="B1018" t="str">
            <v>12.1.7</v>
          </cell>
          <cell r="D1018" t="str">
            <v>34.01.07</v>
          </cell>
          <cell r="F1018" t="str">
            <v>sal. mês</v>
          </cell>
        </row>
        <row r="1019">
          <cell r="B1019" t="str">
            <v>12.1.8</v>
          </cell>
          <cell r="D1019" t="str">
            <v>34.01.10</v>
          </cell>
          <cell r="F1019" t="str">
            <v>sal. mês</v>
          </cell>
        </row>
        <row r="1020">
          <cell r="B1020" t="str">
            <v>12.1.9</v>
          </cell>
          <cell r="D1020" t="str">
            <v>34.01.11</v>
          </cell>
          <cell r="F1020" t="str">
            <v>sal. mês</v>
          </cell>
        </row>
        <row r="1021">
          <cell r="B1021" t="str">
            <v>12.1.10</v>
          </cell>
          <cell r="D1021" t="str">
            <v>34.02.01</v>
          </cell>
          <cell r="F1021" t="str">
            <v>sal. mês</v>
          </cell>
        </row>
        <row r="1022">
          <cell r="B1022" t="str">
            <v>12.1.11</v>
          </cell>
          <cell r="D1022" t="str">
            <v>34.02.02</v>
          </cell>
          <cell r="F1022" t="str">
            <v>sal. mês</v>
          </cell>
        </row>
        <row r="1023">
          <cell r="B1023" t="str">
            <v>12.1.12</v>
          </cell>
          <cell r="D1023" t="str">
            <v>34.03.01</v>
          </cell>
          <cell r="F1023" t="str">
            <v>m² x mês</v>
          </cell>
        </row>
        <row r="1024">
          <cell r="B1024" t="str">
            <v>12.1.13</v>
          </cell>
          <cell r="D1024" t="str">
            <v>34.03.02</v>
          </cell>
          <cell r="F1024" t="str">
            <v>m² x mês</v>
          </cell>
        </row>
        <row r="1025">
          <cell r="B1025" t="str">
            <v>12.1.14</v>
          </cell>
          <cell r="D1025" t="str">
            <v>34.03.03</v>
          </cell>
          <cell r="F1025" t="str">
            <v>m² x mês</v>
          </cell>
        </row>
        <row r="1026">
          <cell r="B1026" t="str">
            <v>12.1.15</v>
          </cell>
          <cell r="D1026" t="str">
            <v>34.03.04</v>
          </cell>
          <cell r="F1026" t="str">
            <v>m² x mês</v>
          </cell>
        </row>
        <row r="1027">
          <cell r="B1027" t="str">
            <v>12.1.16</v>
          </cell>
          <cell r="D1027" t="str">
            <v>34.03.05</v>
          </cell>
          <cell r="F1027" t="str">
            <v>m² x mês</v>
          </cell>
        </row>
        <row r="1028">
          <cell r="B1028" t="str">
            <v>12.1.17</v>
          </cell>
          <cell r="D1028" t="str">
            <v>34.03.06</v>
          </cell>
          <cell r="F1028" t="str">
            <v>m² x mês</v>
          </cell>
        </row>
        <row r="1029">
          <cell r="B1029" t="str">
            <v>12.1.18</v>
          </cell>
          <cell r="D1029" t="str">
            <v>34.03.07</v>
          </cell>
          <cell r="F1029" t="str">
            <v>m² x mês</v>
          </cell>
        </row>
        <row r="1030">
          <cell r="B1030" t="str">
            <v>12.1.19</v>
          </cell>
          <cell r="D1030" t="str">
            <v>34.03.08</v>
          </cell>
          <cell r="F1030" t="str">
            <v>m² x mês</v>
          </cell>
        </row>
        <row r="1031">
          <cell r="B1031" t="str">
            <v>12.1.20</v>
          </cell>
          <cell r="D1031" t="str">
            <v>34.03.09</v>
          </cell>
          <cell r="F1031" t="str">
            <v>m² x mês</v>
          </cell>
        </row>
        <row r="1032">
          <cell r="B1032" t="str">
            <v>12.1.21</v>
          </cell>
          <cell r="D1032" t="str">
            <v>34.03.10</v>
          </cell>
          <cell r="F1032" t="str">
            <v>m² x mês</v>
          </cell>
        </row>
        <row r="1033">
          <cell r="B1033" t="str">
            <v>12.1.22</v>
          </cell>
          <cell r="D1033" t="str">
            <v>34.03.11</v>
          </cell>
          <cell r="F1033" t="str">
            <v>m² x mês</v>
          </cell>
        </row>
        <row r="1034">
          <cell r="B1034" t="str">
            <v>12.1.23</v>
          </cell>
          <cell r="D1034" t="str">
            <v>34.03.12</v>
          </cell>
          <cell r="F1034" t="str">
            <v>m² x mês</v>
          </cell>
        </row>
        <row r="1035">
          <cell r="B1035" t="str">
            <v>12.1.24</v>
          </cell>
          <cell r="D1035" t="str">
            <v>34.03.13</v>
          </cell>
          <cell r="F1035" t="str">
            <v>m² x mês</v>
          </cell>
        </row>
        <row r="1036">
          <cell r="B1036" t="str">
            <v>12.1.25</v>
          </cell>
          <cell r="D1036" t="str">
            <v>34.04.02</v>
          </cell>
          <cell r="F1036" t="str">
            <v>p x dia</v>
          </cell>
        </row>
        <row r="1037">
          <cell r="B1037" t="str">
            <v>12.1.26</v>
          </cell>
          <cell r="D1037" t="str">
            <v>34.04.04</v>
          </cell>
          <cell r="F1037" t="str">
            <v>p x dia</v>
          </cell>
        </row>
        <row r="1038">
          <cell r="B1038" t="str">
            <v>12.1.27</v>
          </cell>
          <cell r="D1038" t="str">
            <v>34.04.06</v>
          </cell>
          <cell r="F1038" t="str">
            <v>p x dia</v>
          </cell>
        </row>
        <row r="1039">
          <cell r="B1039" t="str">
            <v>12.1.28</v>
          </cell>
          <cell r="D1039" t="str">
            <v>34.05.02</v>
          </cell>
          <cell r="F1039" t="str">
            <v>p x dia</v>
          </cell>
        </row>
        <row r="1040">
          <cell r="B1040" t="str">
            <v>12.1.29</v>
          </cell>
          <cell r="D1040" t="str">
            <v>34.05.04</v>
          </cell>
          <cell r="F1040" t="str">
            <v>p x dia</v>
          </cell>
        </row>
        <row r="1041">
          <cell r="B1041" t="str">
            <v>12.1.30</v>
          </cell>
          <cell r="D1041" t="str">
            <v>34.05.06</v>
          </cell>
          <cell r="F1041" t="str">
            <v>p x dia</v>
          </cell>
        </row>
        <row r="1042">
          <cell r="B1042" t="str">
            <v>12.1.31</v>
          </cell>
          <cell r="D1042" t="str">
            <v>34.05.08</v>
          </cell>
          <cell r="F1042" t="str">
            <v>p x dia</v>
          </cell>
        </row>
        <row r="1043">
          <cell r="B1043" t="str">
            <v>12.1.32</v>
          </cell>
          <cell r="D1043" t="str">
            <v>34.07.01.01</v>
          </cell>
          <cell r="F1043" t="str">
            <v>h</v>
          </cell>
        </row>
        <row r="1044">
          <cell r="B1044" t="str">
            <v>12.1.33</v>
          </cell>
          <cell r="D1044" t="str">
            <v>34.07.01.02</v>
          </cell>
          <cell r="F1044" t="str">
            <v>h</v>
          </cell>
        </row>
        <row r="1045">
          <cell r="B1045" t="str">
            <v>12.1.34</v>
          </cell>
          <cell r="D1045" t="str">
            <v>34.07.01.03</v>
          </cell>
          <cell r="F1045" t="str">
            <v>h</v>
          </cell>
        </row>
        <row r="1046">
          <cell r="B1046" t="str">
            <v>12.1.35</v>
          </cell>
          <cell r="D1046" t="str">
            <v>34.07.01.04</v>
          </cell>
          <cell r="F1046" t="str">
            <v>h</v>
          </cell>
        </row>
        <row r="1047">
          <cell r="B1047" t="str">
            <v>12.1.36</v>
          </cell>
          <cell r="D1047" t="str">
            <v>34.07.01.05</v>
          </cell>
          <cell r="F1047" t="str">
            <v>h</v>
          </cell>
        </row>
        <row r="1048">
          <cell r="B1048" t="str">
            <v>12.1.37</v>
          </cell>
          <cell r="D1048" t="str">
            <v>34.07.01.06</v>
          </cell>
          <cell r="F1048" t="str">
            <v>h</v>
          </cell>
        </row>
        <row r="1049">
          <cell r="B1049" t="str">
            <v>12.1.38</v>
          </cell>
          <cell r="D1049" t="str">
            <v>34.08.27</v>
          </cell>
          <cell r="F1049" t="str">
            <v xml:space="preserve">un </v>
          </cell>
        </row>
        <row r="1051">
          <cell r="B1051" t="str">
            <v>Cód. Colinas</v>
          </cell>
          <cell r="D1051" t="str">
            <v>Código</v>
          </cell>
          <cell r="F1051" t="str">
            <v>Unid.</v>
          </cell>
        </row>
        <row r="1054">
          <cell r="D1054" t="str">
            <v>FASE 35 - EQUIPE DE PROJETO GERENCIAMENTO, MEIO AMBIENTE E OBRA</v>
          </cell>
        </row>
        <row r="1055">
          <cell r="B1055" t="str">
            <v>13.1.1</v>
          </cell>
          <cell r="D1055" t="str">
            <v>35.01.04</v>
          </cell>
          <cell r="F1055" t="str">
            <v>h</v>
          </cell>
        </row>
        <row r="1056">
          <cell r="B1056" t="str">
            <v>13.1.2</v>
          </cell>
          <cell r="D1056" t="str">
            <v>35.01.05</v>
          </cell>
          <cell r="F1056" t="str">
            <v>h</v>
          </cell>
        </row>
        <row r="1057">
          <cell r="B1057" t="str">
            <v>13.1.3</v>
          </cell>
          <cell r="D1057" t="str">
            <v>35.01.06</v>
          </cell>
          <cell r="F1057" t="str">
            <v>h</v>
          </cell>
        </row>
        <row r="1058">
          <cell r="B1058" t="str">
            <v>13.1.4</v>
          </cell>
          <cell r="D1058" t="str">
            <v>35.01.09</v>
          </cell>
          <cell r="F1058" t="str">
            <v>h</v>
          </cell>
        </row>
        <row r="1059">
          <cell r="B1059" t="str">
            <v>13.1.5</v>
          </cell>
          <cell r="D1059" t="str">
            <v>35.01.10</v>
          </cell>
          <cell r="F1059" t="str">
            <v>h</v>
          </cell>
        </row>
        <row r="1060">
          <cell r="B1060" t="str">
            <v>13.1.6</v>
          </cell>
          <cell r="D1060" t="str">
            <v>35.01.11</v>
          </cell>
          <cell r="F1060" t="str">
            <v>h</v>
          </cell>
        </row>
        <row r="1061">
          <cell r="B1061" t="str">
            <v>13.1.7</v>
          </cell>
          <cell r="D1061" t="str">
            <v>35.01.12</v>
          </cell>
          <cell r="F1061" t="str">
            <v>h</v>
          </cell>
        </row>
        <row r="1062">
          <cell r="B1062" t="str">
            <v>13.1.8</v>
          </cell>
          <cell r="D1062" t="str">
            <v>35.01.13</v>
          </cell>
          <cell r="F1062" t="str">
            <v>h</v>
          </cell>
        </row>
        <row r="1063">
          <cell r="B1063" t="str">
            <v>13.1.9</v>
          </cell>
          <cell r="D1063" t="str">
            <v>35.01.13.01</v>
          </cell>
          <cell r="F1063" t="str">
            <v>h</v>
          </cell>
        </row>
        <row r="1064">
          <cell r="B1064" t="str">
            <v>13.1.10</v>
          </cell>
          <cell r="D1064" t="str">
            <v>35.01.15</v>
          </cell>
          <cell r="F1064" t="str">
            <v>h</v>
          </cell>
        </row>
        <row r="1065">
          <cell r="B1065" t="str">
            <v>13.1.11</v>
          </cell>
          <cell r="D1065" t="str">
            <v>35.01.16</v>
          </cell>
          <cell r="F1065" t="str">
            <v>h</v>
          </cell>
        </row>
        <row r="1066">
          <cell r="B1066" t="str">
            <v>13.1.12</v>
          </cell>
          <cell r="D1066" t="str">
            <v>35.01.17</v>
          </cell>
          <cell r="F1066" t="str">
            <v>h</v>
          </cell>
        </row>
        <row r="1067">
          <cell r="B1067" t="str">
            <v>13.1.13</v>
          </cell>
          <cell r="D1067" t="str">
            <v>35.01.18</v>
          </cell>
          <cell r="F1067" t="str">
            <v>h</v>
          </cell>
        </row>
        <row r="1068">
          <cell r="B1068" t="str">
            <v>13.1.14</v>
          </cell>
          <cell r="D1068" t="str">
            <v>35.01.19</v>
          </cell>
          <cell r="F1068" t="str">
            <v>h</v>
          </cell>
        </row>
        <row r="1069">
          <cell r="B1069" t="str">
            <v>13.1.15</v>
          </cell>
          <cell r="D1069" t="str">
            <v>35.01.20</v>
          </cell>
          <cell r="F1069" t="str">
            <v>h</v>
          </cell>
        </row>
        <row r="1070">
          <cell r="B1070" t="str">
            <v>13.1.16</v>
          </cell>
          <cell r="D1070" t="str">
            <v>35.01.21</v>
          </cell>
          <cell r="F1070" t="str">
            <v>h</v>
          </cell>
        </row>
        <row r="1071">
          <cell r="B1071" t="str">
            <v>13.1.17</v>
          </cell>
          <cell r="D1071" t="str">
            <v>35.01.22</v>
          </cell>
          <cell r="F1071" t="str">
            <v>h</v>
          </cell>
        </row>
        <row r="1072">
          <cell r="B1072" t="str">
            <v>13.1.18</v>
          </cell>
          <cell r="D1072" t="str">
            <v>35.01.23</v>
          </cell>
          <cell r="F1072" t="str">
            <v>h</v>
          </cell>
        </row>
        <row r="1073">
          <cell r="B1073" t="str">
            <v>13.1.19</v>
          </cell>
          <cell r="D1073" t="str">
            <v>35.01.24</v>
          </cell>
          <cell r="F1073" t="str">
            <v>h</v>
          </cell>
        </row>
        <row r="1074">
          <cell r="B1074" t="str">
            <v>13.1.20</v>
          </cell>
          <cell r="D1074" t="str">
            <v>35.01.25</v>
          </cell>
          <cell r="F1074" t="str">
            <v>h</v>
          </cell>
        </row>
        <row r="1075">
          <cell r="B1075" t="str">
            <v>13.1.21</v>
          </cell>
          <cell r="D1075" t="str">
            <v>35.01.26</v>
          </cell>
          <cell r="F1075" t="str">
            <v>h</v>
          </cell>
        </row>
        <row r="1076">
          <cell r="B1076" t="str">
            <v>13.1.22</v>
          </cell>
          <cell r="D1076" t="str">
            <v>35.01.27</v>
          </cell>
          <cell r="F1076" t="str">
            <v>h</v>
          </cell>
        </row>
        <row r="1077">
          <cell r="B1077" t="str">
            <v>13.1.23</v>
          </cell>
          <cell r="D1077" t="str">
            <v>35.01.28</v>
          </cell>
          <cell r="F1077" t="str">
            <v>h</v>
          </cell>
        </row>
        <row r="1078">
          <cell r="B1078" t="str">
            <v>13.1.24</v>
          </cell>
          <cell r="D1078" t="str">
            <v>35.01.29</v>
          </cell>
          <cell r="F1078" t="str">
            <v>h</v>
          </cell>
        </row>
        <row r="1079">
          <cell r="B1079" t="str">
            <v>13.1.25</v>
          </cell>
          <cell r="D1079" t="str">
            <v>35.01.30</v>
          </cell>
          <cell r="F1079" t="str">
            <v>h</v>
          </cell>
        </row>
        <row r="1080">
          <cell r="B1080" t="str">
            <v>13.1.26</v>
          </cell>
          <cell r="D1080" t="str">
            <v>35.01.31</v>
          </cell>
          <cell r="F1080" t="str">
            <v>h</v>
          </cell>
        </row>
        <row r="1081">
          <cell r="B1081" t="str">
            <v>13.1.27</v>
          </cell>
          <cell r="D1081" t="str">
            <v>35.01.32</v>
          </cell>
          <cell r="F1081" t="str">
            <v>h</v>
          </cell>
        </row>
        <row r="1082">
          <cell r="B1082" t="str">
            <v>13.1.28</v>
          </cell>
          <cell r="D1082" t="str">
            <v>35.01.33</v>
          </cell>
          <cell r="F1082" t="str">
            <v>h</v>
          </cell>
        </row>
        <row r="1083">
          <cell r="B1083" t="str">
            <v>13.1.29</v>
          </cell>
          <cell r="D1083" t="str">
            <v>35.01.34</v>
          </cell>
          <cell r="F1083" t="str">
            <v>h</v>
          </cell>
        </row>
        <row r="1084">
          <cell r="B1084" t="str">
            <v>13.1.30</v>
          </cell>
          <cell r="D1084" t="str">
            <v>35.01.35</v>
          </cell>
          <cell r="F1084" t="str">
            <v>h</v>
          </cell>
        </row>
        <row r="1085">
          <cell r="B1085" t="str">
            <v>13.1.31</v>
          </cell>
          <cell r="D1085" t="str">
            <v>35.01.36</v>
          </cell>
          <cell r="F1085" t="str">
            <v>h</v>
          </cell>
        </row>
        <row r="1086">
          <cell r="B1086" t="str">
            <v>13.1.32</v>
          </cell>
          <cell r="D1086" t="str">
            <v>35.01.37</v>
          </cell>
          <cell r="F1086" t="str">
            <v>h</v>
          </cell>
        </row>
        <row r="1087">
          <cell r="B1087" t="str">
            <v>13.1.33</v>
          </cell>
          <cell r="D1087" t="str">
            <v>35.01.38</v>
          </cell>
          <cell r="F1087" t="str">
            <v>h</v>
          </cell>
        </row>
        <row r="1088">
          <cell r="B1088" t="str">
            <v>13.1.34</v>
          </cell>
          <cell r="D1088" t="str">
            <v>35.01.39</v>
          </cell>
          <cell r="F1088" t="str">
            <v>h</v>
          </cell>
        </row>
        <row r="1089">
          <cell r="B1089" t="str">
            <v>13.1.35</v>
          </cell>
          <cell r="D1089" t="str">
            <v>35.01.40</v>
          </cell>
          <cell r="F1089" t="str">
            <v>h</v>
          </cell>
        </row>
        <row r="1090">
          <cell r="B1090" t="str">
            <v>13.1.36</v>
          </cell>
          <cell r="D1090" t="str">
            <v>35.01.41</v>
          </cell>
          <cell r="F1090" t="str">
            <v>h</v>
          </cell>
        </row>
        <row r="1091">
          <cell r="B1091" t="str">
            <v>13.1.37</v>
          </cell>
          <cell r="D1091" t="str">
            <v>35.01.42</v>
          </cell>
          <cell r="F1091" t="str">
            <v>h</v>
          </cell>
        </row>
        <row r="1092">
          <cell r="B1092" t="str">
            <v>13.1.38</v>
          </cell>
          <cell r="D1092" t="str">
            <v>35.01.47</v>
          </cell>
          <cell r="F1092" t="str">
            <v>h</v>
          </cell>
        </row>
        <row r="1093">
          <cell r="B1093" t="str">
            <v>13.1.39</v>
          </cell>
          <cell r="D1093" t="str">
            <v>35.02.04</v>
          </cell>
          <cell r="F1093" t="str">
            <v>h</v>
          </cell>
        </row>
        <row r="1094">
          <cell r="B1094" t="str">
            <v>13.1.40</v>
          </cell>
          <cell r="D1094" t="str">
            <v>35.02.05</v>
          </cell>
          <cell r="F1094" t="str">
            <v>h</v>
          </cell>
        </row>
        <row r="1095">
          <cell r="B1095" t="str">
            <v>13.1.41</v>
          </cell>
          <cell r="D1095" t="str">
            <v>35.02.06</v>
          </cell>
          <cell r="F1095" t="str">
            <v>h</v>
          </cell>
        </row>
        <row r="1096">
          <cell r="B1096" t="str">
            <v>13.1.42</v>
          </cell>
          <cell r="D1096" t="str">
            <v>35.02.07</v>
          </cell>
          <cell r="F1096" t="str">
            <v>h</v>
          </cell>
        </row>
        <row r="1097">
          <cell r="B1097" t="str">
            <v>13.1.43</v>
          </cell>
          <cell r="D1097" t="str">
            <v>35.02.08</v>
          </cell>
          <cell r="F1097" t="str">
            <v>h</v>
          </cell>
        </row>
        <row r="1098">
          <cell r="B1098" t="str">
            <v>13.1.44</v>
          </cell>
          <cell r="D1098" t="str">
            <v>35.02.09</v>
          </cell>
          <cell r="F1098" t="str">
            <v>h</v>
          </cell>
        </row>
        <row r="1099">
          <cell r="B1099" t="str">
            <v>13.1.45</v>
          </cell>
          <cell r="D1099" t="str">
            <v xml:space="preserve">35.02.10 </v>
          </cell>
          <cell r="F1099" t="str">
            <v>h</v>
          </cell>
        </row>
        <row r="1100">
          <cell r="B1100" t="str">
            <v>13.1.46</v>
          </cell>
          <cell r="D1100" t="str">
            <v>35.02.11</v>
          </cell>
          <cell r="F1100" t="str">
            <v>h</v>
          </cell>
        </row>
        <row r="1101">
          <cell r="B1101" t="str">
            <v>13.1.47</v>
          </cell>
          <cell r="D1101" t="str">
            <v>35.02.12</v>
          </cell>
          <cell r="F1101" t="str">
            <v>h</v>
          </cell>
        </row>
        <row r="1102">
          <cell r="B1102" t="str">
            <v>13.1.48</v>
          </cell>
          <cell r="D1102" t="str">
            <v>35.02.13</v>
          </cell>
          <cell r="F1102" t="str">
            <v>h</v>
          </cell>
        </row>
        <row r="1103">
          <cell r="B1103" t="str">
            <v>13.1.49</v>
          </cell>
          <cell r="D1103" t="str">
            <v>35.02.14</v>
          </cell>
          <cell r="F1103" t="str">
            <v>h</v>
          </cell>
        </row>
        <row r="1104">
          <cell r="B1104" t="str">
            <v>13.1.50</v>
          </cell>
          <cell r="D1104" t="str">
            <v>35.02.15</v>
          </cell>
          <cell r="F1104" t="str">
            <v>h</v>
          </cell>
        </row>
        <row r="1105">
          <cell r="B1105" t="str">
            <v>13.1.51</v>
          </cell>
          <cell r="D1105" t="str">
            <v>35.02.16</v>
          </cell>
          <cell r="F1105" t="str">
            <v>h</v>
          </cell>
        </row>
        <row r="1106">
          <cell r="B1106" t="str">
            <v>13.1.52</v>
          </cell>
          <cell r="D1106" t="str">
            <v>35.02.17</v>
          </cell>
          <cell r="F1106" t="str">
            <v>h</v>
          </cell>
        </row>
        <row r="1107">
          <cell r="B1107" t="str">
            <v>13.1.53</v>
          </cell>
          <cell r="D1107" t="str">
            <v>35.02.18</v>
          </cell>
          <cell r="F1107" t="str">
            <v>h</v>
          </cell>
        </row>
        <row r="1108">
          <cell r="B1108" t="str">
            <v>13.1.54</v>
          </cell>
          <cell r="D1108" t="str">
            <v>35.02.19</v>
          </cell>
          <cell r="F1108" t="str">
            <v>h</v>
          </cell>
        </row>
        <row r="1109">
          <cell r="B1109" t="str">
            <v>13.1.55</v>
          </cell>
          <cell r="D1109" t="str">
            <v>35.02.23</v>
          </cell>
          <cell r="F1109" t="str">
            <v>h</v>
          </cell>
        </row>
        <row r="1110">
          <cell r="B1110" t="str">
            <v>13.1.56</v>
          </cell>
          <cell r="D1110" t="str">
            <v>35.02.24</v>
          </cell>
          <cell r="F1110" t="str">
            <v>h</v>
          </cell>
        </row>
        <row r="1111">
          <cell r="B1111" t="str">
            <v>13.1.57</v>
          </cell>
          <cell r="D1111" t="str">
            <v>35.02.25</v>
          </cell>
          <cell r="F1111" t="str">
            <v>h</v>
          </cell>
        </row>
        <row r="1112">
          <cell r="B1112" t="str">
            <v>13.1.58</v>
          </cell>
          <cell r="D1112" t="str">
            <v>35.02.26</v>
          </cell>
          <cell r="F1112" t="str">
            <v>h</v>
          </cell>
        </row>
        <row r="1113">
          <cell r="B1113" t="str">
            <v>13.1.59</v>
          </cell>
          <cell r="D1113" t="str">
            <v>35.02.28</v>
          </cell>
          <cell r="F1113" t="str">
            <v>h</v>
          </cell>
        </row>
        <row r="1114">
          <cell r="B1114" t="str">
            <v>13.1.60</v>
          </cell>
          <cell r="D1114" t="str">
            <v>35.02.29</v>
          </cell>
          <cell r="F1114" t="str">
            <v>h</v>
          </cell>
        </row>
        <row r="1115">
          <cell r="B1115" t="str">
            <v>13.1.61</v>
          </cell>
          <cell r="D1115" t="str">
            <v>35.02.30</v>
          </cell>
          <cell r="F1115" t="str">
            <v>h</v>
          </cell>
        </row>
        <row r="1116">
          <cell r="B1116" t="str">
            <v>13.1.62</v>
          </cell>
          <cell r="D1116" t="str">
            <v>35.02.31</v>
          </cell>
          <cell r="F1116" t="str">
            <v>h</v>
          </cell>
        </row>
        <row r="1117">
          <cell r="B1117" t="str">
            <v>13.1.63</v>
          </cell>
          <cell r="D1117" t="str">
            <v>35.02.32</v>
          </cell>
          <cell r="F1117" t="str">
            <v>h</v>
          </cell>
        </row>
        <row r="1118">
          <cell r="B1118" t="str">
            <v>13.1.64</v>
          </cell>
          <cell r="D1118" t="str">
            <v>35.02.33</v>
          </cell>
          <cell r="F1118" t="str">
            <v>h</v>
          </cell>
        </row>
        <row r="1119">
          <cell r="B1119" t="str">
            <v>13.1.65</v>
          </cell>
          <cell r="D1119" t="str">
            <v>35.02.34</v>
          </cell>
          <cell r="F1119" t="str">
            <v>h</v>
          </cell>
        </row>
        <row r="1120">
          <cell r="B1120" t="str">
            <v>13.1.66</v>
          </cell>
          <cell r="D1120" t="str">
            <v>35.02.35</v>
          </cell>
          <cell r="F1120" t="str">
            <v>h</v>
          </cell>
        </row>
        <row r="1121">
          <cell r="B1121" t="str">
            <v>13.1.67</v>
          </cell>
          <cell r="D1121" t="str">
            <v>35.02.36</v>
          </cell>
          <cell r="F1121" t="str">
            <v>h</v>
          </cell>
        </row>
        <row r="1122">
          <cell r="B1122" t="str">
            <v>13.1.68</v>
          </cell>
          <cell r="D1122" t="str">
            <v>35.02.37</v>
          </cell>
          <cell r="F1122" t="str">
            <v>h</v>
          </cell>
        </row>
        <row r="1123">
          <cell r="B1123" t="str">
            <v>13.1.69</v>
          </cell>
          <cell r="D1123" t="str">
            <v>35.02.38</v>
          </cell>
          <cell r="F1123" t="str">
            <v>h</v>
          </cell>
        </row>
        <row r="1124">
          <cell r="B1124" t="str">
            <v>13.1.70</v>
          </cell>
          <cell r="D1124" t="str">
            <v>35.02.39</v>
          </cell>
          <cell r="F1124" t="str">
            <v>h</v>
          </cell>
        </row>
        <row r="1125">
          <cell r="B1125" t="str">
            <v>13.1.71</v>
          </cell>
          <cell r="D1125" t="str">
            <v>35.02.40</v>
          </cell>
          <cell r="F1125" t="str">
            <v>h</v>
          </cell>
        </row>
        <row r="1127">
          <cell r="B1127" t="str">
            <v>Cód. Colinas</v>
          </cell>
          <cell r="D1127" t="str">
            <v>Código</v>
          </cell>
          <cell r="F1127" t="str">
            <v>Unid.</v>
          </cell>
        </row>
        <row r="1130">
          <cell r="D1130" t="str">
            <v>FASE 36 - CANTEIRO DE OBRA</v>
          </cell>
        </row>
        <row r="1131">
          <cell r="B1131" t="str">
            <v>14.1.1</v>
          </cell>
          <cell r="D1131" t="str">
            <v>36.01.01.01</v>
          </cell>
          <cell r="F1131" t="str">
            <v>gb</v>
          </cell>
        </row>
        <row r="1132">
          <cell r="B1132" t="str">
            <v>14.1.2</v>
          </cell>
          <cell r="D1132" t="str">
            <v>36.01.01.02</v>
          </cell>
          <cell r="F1132" t="str">
            <v>gb</v>
          </cell>
        </row>
        <row r="1133">
          <cell r="B1133" t="str">
            <v>14.1.3</v>
          </cell>
          <cell r="D1133" t="str">
            <v>36.01.01.03</v>
          </cell>
          <cell r="F1133" t="str">
            <v>gb</v>
          </cell>
        </row>
        <row r="1134">
          <cell r="B1134" t="str">
            <v>14.1.4</v>
          </cell>
          <cell r="D1134" t="str">
            <v>36.01.02.01</v>
          </cell>
          <cell r="F1134" t="str">
            <v>gb</v>
          </cell>
        </row>
        <row r="1135">
          <cell r="B1135" t="str">
            <v>14.1.5</v>
          </cell>
          <cell r="D1135" t="str">
            <v>36.01.02.02</v>
          </cell>
          <cell r="F1135" t="str">
            <v>gb</v>
          </cell>
        </row>
        <row r="1136">
          <cell r="B1136" t="str">
            <v>14.1.6</v>
          </cell>
          <cell r="D1136" t="str">
            <v>36.01.02.03</v>
          </cell>
          <cell r="F1136" t="str">
            <v>gb</v>
          </cell>
        </row>
        <row r="1137">
          <cell r="B1137" t="str">
            <v>14.1.7</v>
          </cell>
          <cell r="D1137" t="str">
            <v>36.01.03.01</v>
          </cell>
          <cell r="F1137" t="str">
            <v>gb</v>
          </cell>
        </row>
        <row r="1138">
          <cell r="B1138" t="str">
            <v>14.1.8</v>
          </cell>
          <cell r="D1138" t="str">
            <v xml:space="preserve">36.01.03.02 </v>
          </cell>
          <cell r="F1138" t="str">
            <v>gb</v>
          </cell>
        </row>
        <row r="1139">
          <cell r="B1139" t="str">
            <v>14.1.9</v>
          </cell>
          <cell r="D1139" t="str">
            <v>36.01.03.03</v>
          </cell>
          <cell r="F1139" t="str">
            <v>gb</v>
          </cell>
        </row>
        <row r="1141">
          <cell r="B1141" t="str">
            <v>Cód. Colinas</v>
          </cell>
          <cell r="D1141" t="str">
            <v>Código</v>
          </cell>
          <cell r="F1141" t="str">
            <v>Unid.</v>
          </cell>
        </row>
        <row r="1144">
          <cell r="D1144" t="str">
            <v>FASE 37 - SERVIÇOS NÃO CONSTANTES NA PLANILHA</v>
          </cell>
        </row>
        <row r="1145">
          <cell r="B1145" t="str">
            <v>16.1.1</v>
          </cell>
          <cell r="D1145" t="str">
            <v>37.01.01</v>
          </cell>
          <cell r="F1145" t="str">
            <v>m³</v>
          </cell>
        </row>
        <row r="1146">
          <cell r="B1146" t="str">
            <v>16.1.2</v>
          </cell>
          <cell r="D1146" t="str">
            <v>37.01.02</v>
          </cell>
          <cell r="F1146" t="str">
            <v>m³</v>
          </cell>
        </row>
        <row r="1147">
          <cell r="B1147" t="str">
            <v>16.1.3</v>
          </cell>
          <cell r="D1147" t="str">
            <v>37.01.03</v>
          </cell>
          <cell r="F1147" t="str">
            <v>m³</v>
          </cell>
        </row>
        <row r="1148">
          <cell r="B1148" t="str">
            <v>16.1.4</v>
          </cell>
          <cell r="D1148" t="str">
            <v>37.01.04</v>
          </cell>
          <cell r="F1148" t="str">
            <v>m³</v>
          </cell>
        </row>
        <row r="1149">
          <cell r="B1149" t="str">
            <v>16.1.5</v>
          </cell>
          <cell r="D1149" t="str">
            <v>37.01.05</v>
          </cell>
          <cell r="F1149" t="str">
            <v>m</v>
          </cell>
        </row>
        <row r="1150">
          <cell r="B1150" t="str">
            <v>16.1.6</v>
          </cell>
          <cell r="D1150" t="str">
            <v>37.01.06</v>
          </cell>
          <cell r="F1150" t="str">
            <v>m</v>
          </cell>
        </row>
        <row r="1151">
          <cell r="B1151" t="str">
            <v>16.1.7</v>
          </cell>
          <cell r="D1151" t="str">
            <v>37.01.07</v>
          </cell>
          <cell r="F1151" t="str">
            <v>m³</v>
          </cell>
        </row>
        <row r="1152">
          <cell r="B1152" t="str">
            <v>16.1.8</v>
          </cell>
          <cell r="D1152" t="str">
            <v>37.01.08</v>
          </cell>
          <cell r="F1152" t="str">
            <v>m³</v>
          </cell>
        </row>
        <row r="1153">
          <cell r="B1153" t="str">
            <v>16.1.9</v>
          </cell>
          <cell r="D1153" t="str">
            <v>37.01.09</v>
          </cell>
          <cell r="F1153" t="str">
            <v>m³xkm</v>
          </cell>
        </row>
        <row r="1154">
          <cell r="B1154" t="str">
            <v>16.1.10</v>
          </cell>
          <cell r="D1154" t="str">
            <v>37.01.10</v>
          </cell>
          <cell r="F1154" t="str">
            <v>m³xkm</v>
          </cell>
        </row>
        <row r="1155">
          <cell r="B1155" t="str">
            <v>16.1.11</v>
          </cell>
          <cell r="D1155" t="str">
            <v>37.01.11</v>
          </cell>
          <cell r="F1155" t="str">
            <v>m³</v>
          </cell>
        </row>
        <row r="1156">
          <cell r="B1156" t="str">
            <v>16.1.12</v>
          </cell>
          <cell r="D1156" t="str">
            <v>37.01.12</v>
          </cell>
          <cell r="F1156" t="str">
            <v>m³</v>
          </cell>
        </row>
        <row r="1157">
          <cell r="B1157" t="str">
            <v>16.1.13</v>
          </cell>
          <cell r="D1157" t="str">
            <v>37.01.13</v>
          </cell>
          <cell r="F1157" t="str">
            <v>m³</v>
          </cell>
        </row>
        <row r="1158">
          <cell r="B1158" t="str">
            <v>16.1.14</v>
          </cell>
          <cell r="D1158" t="str">
            <v>37.01.14</v>
          </cell>
          <cell r="F1158" t="str">
            <v>m</v>
          </cell>
        </row>
        <row r="1159">
          <cell r="B1159" t="str">
            <v>16.1.15</v>
          </cell>
          <cell r="D1159" t="str">
            <v>37.01.15</v>
          </cell>
          <cell r="F1159" t="str">
            <v>m</v>
          </cell>
        </row>
        <row r="1160">
          <cell r="B1160" t="str">
            <v>16.1.16</v>
          </cell>
          <cell r="D1160" t="str">
            <v>37.01.16</v>
          </cell>
          <cell r="F1160" t="str">
            <v>m</v>
          </cell>
        </row>
        <row r="1161">
          <cell r="B1161" t="str">
            <v>16.1.17</v>
          </cell>
          <cell r="D1161" t="str">
            <v>37.01.17</v>
          </cell>
          <cell r="F1161" t="str">
            <v>m</v>
          </cell>
        </row>
        <row r="1162">
          <cell r="B1162" t="str">
            <v>16.1.18</v>
          </cell>
          <cell r="D1162" t="str">
            <v>37.01.18</v>
          </cell>
          <cell r="F1162" t="str">
            <v>kg</v>
          </cell>
        </row>
        <row r="1163">
          <cell r="B1163" t="str">
            <v>16.1.19</v>
          </cell>
          <cell r="D1163" t="str">
            <v>37.01.19</v>
          </cell>
          <cell r="F1163" t="str">
            <v>kg</v>
          </cell>
        </row>
        <row r="1164">
          <cell r="B1164" t="str">
            <v>16.1.20</v>
          </cell>
          <cell r="D1164" t="str">
            <v>37.01.20</v>
          </cell>
          <cell r="F1164" t="str">
            <v>kg</v>
          </cell>
        </row>
        <row r="1165">
          <cell r="B1165" t="str">
            <v>16.1.21</v>
          </cell>
          <cell r="D1165" t="str">
            <v>37.01.21</v>
          </cell>
          <cell r="F1165" t="str">
            <v>kg</v>
          </cell>
        </row>
        <row r="1166">
          <cell r="B1166" t="str">
            <v>16.1.22</v>
          </cell>
          <cell r="D1166" t="str">
            <v>37.01.22</v>
          </cell>
          <cell r="F1166" t="str">
            <v>m</v>
          </cell>
        </row>
        <row r="1167">
          <cell r="B1167" t="str">
            <v>16.1.23</v>
          </cell>
          <cell r="D1167" t="str">
            <v>37.01.23</v>
          </cell>
          <cell r="F1167" t="str">
            <v>m</v>
          </cell>
        </row>
        <row r="1168">
          <cell r="B1168" t="str">
            <v>16.1.24</v>
          </cell>
          <cell r="D1168" t="str">
            <v>37.01.24</v>
          </cell>
          <cell r="F1168" t="str">
            <v>m</v>
          </cell>
        </row>
        <row r="1169">
          <cell r="B1169" t="str">
            <v>16.1.25</v>
          </cell>
          <cell r="D1169" t="str">
            <v>37.01.25</v>
          </cell>
          <cell r="F1169" t="str">
            <v>m</v>
          </cell>
        </row>
        <row r="1170">
          <cell r="B1170" t="str">
            <v>16.1.26</v>
          </cell>
          <cell r="D1170" t="str">
            <v>37.01.26</v>
          </cell>
          <cell r="F1170" t="str">
            <v>m</v>
          </cell>
        </row>
        <row r="1171">
          <cell r="B1171" t="str">
            <v>16.1.27</v>
          </cell>
          <cell r="D1171" t="str">
            <v>37.01.27</v>
          </cell>
          <cell r="F1171" t="str">
            <v>m</v>
          </cell>
        </row>
        <row r="1172">
          <cell r="B1172" t="str">
            <v>16.1.28</v>
          </cell>
          <cell r="D1172" t="str">
            <v>37.01.28</v>
          </cell>
          <cell r="F1172" t="str">
            <v>m</v>
          </cell>
        </row>
        <row r="1173">
          <cell r="B1173" t="str">
            <v>16.1.29</v>
          </cell>
          <cell r="D1173" t="str">
            <v>37.01.29</v>
          </cell>
          <cell r="F1173" t="str">
            <v>m²</v>
          </cell>
        </row>
        <row r="1174">
          <cell r="B1174" t="str">
            <v>16.1.30</v>
          </cell>
          <cell r="D1174" t="str">
            <v>37.01.30</v>
          </cell>
          <cell r="F1174" t="str">
            <v>m³</v>
          </cell>
        </row>
        <row r="1175">
          <cell r="B1175" t="str">
            <v>16.1.31</v>
          </cell>
          <cell r="D1175" t="str">
            <v>37.01.31</v>
          </cell>
          <cell r="F1175" t="str">
            <v>m³</v>
          </cell>
        </row>
        <row r="1176">
          <cell r="B1176" t="str">
            <v>16.1.32</v>
          </cell>
          <cell r="D1176" t="str">
            <v>37.01.32</v>
          </cell>
          <cell r="F1176" t="str">
            <v>m²</v>
          </cell>
        </row>
        <row r="1177">
          <cell r="B1177" t="str">
            <v>16.1.33</v>
          </cell>
          <cell r="D1177" t="str">
            <v>37.01.33</v>
          </cell>
          <cell r="F1177" t="str">
            <v>m³</v>
          </cell>
        </row>
        <row r="1178">
          <cell r="B1178" t="str">
            <v>16.1.34</v>
          </cell>
          <cell r="D1178" t="str">
            <v>37.01.34</v>
          </cell>
          <cell r="F1178" t="str">
            <v>m²</v>
          </cell>
        </row>
        <row r="1179">
          <cell r="B1179" t="str">
            <v>16.1.35</v>
          </cell>
          <cell r="D1179" t="str">
            <v>37.01.35</v>
          </cell>
          <cell r="F1179" t="str">
            <v>m³</v>
          </cell>
        </row>
        <row r="1180">
          <cell r="B1180" t="str">
            <v>16.1.36</v>
          </cell>
          <cell r="D1180" t="str">
            <v>37.01.36</v>
          </cell>
          <cell r="F1180" t="str">
            <v>m³</v>
          </cell>
        </row>
        <row r="1181">
          <cell r="B1181" t="str">
            <v>16.1.37</v>
          </cell>
          <cell r="D1181" t="str">
            <v>37.01.37</v>
          </cell>
          <cell r="F1181" t="str">
            <v>m</v>
          </cell>
        </row>
        <row r="1182">
          <cell r="B1182" t="str">
            <v>16.1.38</v>
          </cell>
          <cell r="D1182" t="str">
            <v>37.01.38</v>
          </cell>
          <cell r="F1182" t="str">
            <v>kg</v>
          </cell>
        </row>
        <row r="1183">
          <cell r="B1183" t="str">
            <v>16.1.39</v>
          </cell>
          <cell r="D1183" t="str">
            <v>37.01.39</v>
          </cell>
          <cell r="F1183" t="str">
            <v>m³</v>
          </cell>
        </row>
        <row r="1184">
          <cell r="B1184" t="str">
            <v>16.1.40</v>
          </cell>
          <cell r="D1184" t="str">
            <v>37.01.40</v>
          </cell>
          <cell r="F1184" t="str">
            <v>m</v>
          </cell>
        </row>
        <row r="1185">
          <cell r="B1185" t="str">
            <v>16.1.41</v>
          </cell>
          <cell r="D1185" t="str">
            <v>37.01.41</v>
          </cell>
          <cell r="F1185" t="str">
            <v>m</v>
          </cell>
        </row>
        <row r="1186">
          <cell r="B1186" t="str">
            <v>16.1.42</v>
          </cell>
          <cell r="D1186" t="str">
            <v>37.01.42</v>
          </cell>
          <cell r="F1186" t="str">
            <v>m</v>
          </cell>
        </row>
        <row r="1187">
          <cell r="B1187" t="str">
            <v>16.1.43</v>
          </cell>
          <cell r="D1187" t="str">
            <v>37.01.43</v>
          </cell>
          <cell r="F1187" t="str">
            <v>m²</v>
          </cell>
        </row>
        <row r="1188">
          <cell r="B1188" t="str">
            <v>16.1.44</v>
          </cell>
          <cell r="D1188" t="str">
            <v>37.01.44</v>
          </cell>
          <cell r="F1188" t="str">
            <v>m²</v>
          </cell>
        </row>
        <row r="1189">
          <cell r="B1189" t="str">
            <v>16.1.45</v>
          </cell>
          <cell r="D1189" t="str">
            <v>37.01.45</v>
          </cell>
          <cell r="F1189" t="str">
            <v>m</v>
          </cell>
        </row>
        <row r="1190">
          <cell r="B1190" t="str">
            <v>16.1.46</v>
          </cell>
          <cell r="D1190" t="str">
            <v>37.01.46</v>
          </cell>
          <cell r="F1190" t="str">
            <v>m</v>
          </cell>
        </row>
        <row r="1191">
          <cell r="B1191" t="str">
            <v>16.1.47</v>
          </cell>
          <cell r="D1191" t="str">
            <v>37.01.47</v>
          </cell>
          <cell r="F1191" t="str">
            <v>m</v>
          </cell>
        </row>
        <row r="1192">
          <cell r="B1192" t="str">
            <v>16.1.48</v>
          </cell>
          <cell r="D1192" t="str">
            <v>37.01.48</v>
          </cell>
          <cell r="F1192" t="str">
            <v>m</v>
          </cell>
        </row>
        <row r="1193">
          <cell r="B1193" t="str">
            <v>16.1.49</v>
          </cell>
          <cell r="D1193" t="str">
            <v>37.01.49</v>
          </cell>
          <cell r="F1193" t="str">
            <v>un</v>
          </cell>
        </row>
        <row r="1194">
          <cell r="B1194" t="str">
            <v>16.1.50</v>
          </cell>
          <cell r="D1194" t="str">
            <v>37.01.50</v>
          </cell>
          <cell r="F1194" t="str">
            <v>un</v>
          </cell>
        </row>
        <row r="1195">
          <cell r="B1195" t="str">
            <v>16.1.51</v>
          </cell>
          <cell r="D1195" t="str">
            <v>37.01.51</v>
          </cell>
          <cell r="F1195" t="str">
            <v>m</v>
          </cell>
        </row>
        <row r="1196">
          <cell r="B1196" t="str">
            <v>16.1.52</v>
          </cell>
          <cell r="D1196" t="str">
            <v>37.01.52</v>
          </cell>
          <cell r="F1196" t="str">
            <v>m</v>
          </cell>
        </row>
        <row r="1197">
          <cell r="B1197" t="str">
            <v>16.1.53</v>
          </cell>
          <cell r="D1197" t="str">
            <v>37.01.53</v>
          </cell>
          <cell r="F1197" t="str">
            <v>m</v>
          </cell>
        </row>
        <row r="1198">
          <cell r="B1198" t="str">
            <v>16.1.54</v>
          </cell>
          <cell r="D1198" t="str">
            <v>37.01.54</v>
          </cell>
          <cell r="F1198" t="str">
            <v>m</v>
          </cell>
        </row>
        <row r="1199">
          <cell r="B1199" t="str">
            <v>16.1.55</v>
          </cell>
          <cell r="D1199" t="str">
            <v>37.01.55</v>
          </cell>
          <cell r="F1199" t="str">
            <v>m</v>
          </cell>
        </row>
        <row r="1200">
          <cell r="B1200" t="str">
            <v>16.1.56</v>
          </cell>
          <cell r="D1200" t="str">
            <v>37.01.56</v>
          </cell>
          <cell r="F1200" t="str">
            <v>m</v>
          </cell>
        </row>
        <row r="1201">
          <cell r="B1201" t="str">
            <v>16.1.57</v>
          </cell>
          <cell r="D1201" t="str">
            <v>37.01.57</v>
          </cell>
          <cell r="F1201" t="str">
            <v>m</v>
          </cell>
        </row>
        <row r="1202">
          <cell r="B1202" t="str">
            <v>16.1.58</v>
          </cell>
          <cell r="D1202" t="str">
            <v>37.01.58</v>
          </cell>
          <cell r="F1202" t="str">
            <v>m</v>
          </cell>
        </row>
        <row r="1203">
          <cell r="B1203" t="str">
            <v>16.1.59</v>
          </cell>
          <cell r="D1203" t="str">
            <v>37.01.59</v>
          </cell>
          <cell r="F1203" t="str">
            <v>m</v>
          </cell>
        </row>
        <row r="1204">
          <cell r="B1204" t="str">
            <v>16.1.60</v>
          </cell>
          <cell r="D1204" t="str">
            <v>37.01.60</v>
          </cell>
          <cell r="F1204" t="str">
            <v>m</v>
          </cell>
        </row>
        <row r="1205">
          <cell r="B1205" t="str">
            <v>16.1.61</v>
          </cell>
          <cell r="D1205" t="str">
            <v>37.01.61</v>
          </cell>
          <cell r="F1205" t="str">
            <v>m³</v>
          </cell>
        </row>
        <row r="1206">
          <cell r="B1206" t="str">
            <v>16.1.62</v>
          </cell>
          <cell r="D1206" t="str">
            <v>37.01.62</v>
          </cell>
          <cell r="F1206" t="str">
            <v>m³</v>
          </cell>
        </row>
        <row r="1207">
          <cell r="B1207" t="str">
            <v>16.1.63</v>
          </cell>
          <cell r="D1207" t="str">
            <v>37.01.63</v>
          </cell>
          <cell r="F1207" t="str">
            <v>m³</v>
          </cell>
        </row>
        <row r="1208">
          <cell r="B1208" t="str">
            <v>16.1.64</v>
          </cell>
          <cell r="D1208" t="str">
            <v>37.01.64</v>
          </cell>
          <cell r="F1208" t="str">
            <v>m³</v>
          </cell>
        </row>
        <row r="1209">
          <cell r="B1209" t="str">
            <v>16.1.65</v>
          </cell>
          <cell r="D1209" t="str">
            <v>37.01.65</v>
          </cell>
          <cell r="F1209" t="str">
            <v>m²</v>
          </cell>
        </row>
        <row r="1210">
          <cell r="B1210" t="str">
            <v>16.1.66</v>
          </cell>
          <cell r="D1210" t="str">
            <v>37.01.66</v>
          </cell>
          <cell r="F1210" t="str">
            <v>m²</v>
          </cell>
        </row>
        <row r="1211">
          <cell r="B1211" t="str">
            <v>16.1.67</v>
          </cell>
          <cell r="D1211" t="str">
            <v>37.01.67</v>
          </cell>
        </row>
        <row r="1212">
          <cell r="B1212" t="str">
            <v>16.1.68</v>
          </cell>
          <cell r="D1212" t="str">
            <v>37.01.68</v>
          </cell>
          <cell r="F1212" t="str">
            <v>m</v>
          </cell>
        </row>
        <row r="1213">
          <cell r="B1213" t="str">
            <v>16.1.69</v>
          </cell>
          <cell r="D1213" t="str">
            <v>37.01.69</v>
          </cell>
          <cell r="F1213" t="str">
            <v>m</v>
          </cell>
        </row>
        <row r="1214">
          <cell r="B1214" t="str">
            <v>16.1.70</v>
          </cell>
          <cell r="D1214" t="str">
            <v>37.01.70</v>
          </cell>
          <cell r="F1214" t="str">
            <v>m</v>
          </cell>
        </row>
        <row r="1215">
          <cell r="B1215" t="str">
            <v>16.1.71</v>
          </cell>
          <cell r="D1215" t="str">
            <v>37.01.71</v>
          </cell>
          <cell r="F1215" t="str">
            <v>m</v>
          </cell>
        </row>
        <row r="1216">
          <cell r="B1216" t="str">
            <v>16.1.72</v>
          </cell>
          <cell r="D1216" t="str">
            <v>37.01.72</v>
          </cell>
          <cell r="F1216" t="str">
            <v>m</v>
          </cell>
        </row>
        <row r="1217">
          <cell r="B1217" t="str">
            <v>16.1.73</v>
          </cell>
          <cell r="D1217" t="str">
            <v>37.01.73</v>
          </cell>
          <cell r="F1217" t="str">
            <v>m</v>
          </cell>
        </row>
        <row r="1218">
          <cell r="B1218" t="str">
            <v>16.1.74</v>
          </cell>
          <cell r="D1218" t="str">
            <v>37.01.74</v>
          </cell>
          <cell r="F1218" t="str">
            <v>m²</v>
          </cell>
        </row>
        <row r="1219">
          <cell r="B1219" t="str">
            <v>16.1.75</v>
          </cell>
          <cell r="D1219" t="str">
            <v>37.01.75</v>
          </cell>
        </row>
        <row r="1220">
          <cell r="B1220" t="str">
            <v>16.1.76</v>
          </cell>
          <cell r="D1220" t="str">
            <v>37.01.76</v>
          </cell>
          <cell r="F1220" t="str">
            <v>kg</v>
          </cell>
        </row>
        <row r="1221">
          <cell r="B1221" t="str">
            <v>16.1.77</v>
          </cell>
          <cell r="D1221" t="str">
            <v>37.01.77</v>
          </cell>
          <cell r="F1221" t="str">
            <v>m</v>
          </cell>
        </row>
        <row r="1222">
          <cell r="B1222" t="str">
            <v>16.1.78</v>
          </cell>
          <cell r="D1222" t="str">
            <v>37.01.78</v>
          </cell>
          <cell r="F1222" t="str">
            <v>m</v>
          </cell>
        </row>
        <row r="1223">
          <cell r="B1223" t="str">
            <v>16.1.79</v>
          </cell>
          <cell r="D1223" t="str">
            <v>37.01.79</v>
          </cell>
          <cell r="F1223" t="str">
            <v>m</v>
          </cell>
        </row>
        <row r="1224">
          <cell r="B1224" t="str">
            <v>16.1.80</v>
          </cell>
          <cell r="D1224" t="str">
            <v>37.01.80</v>
          </cell>
          <cell r="F1224" t="str">
            <v>un</v>
          </cell>
        </row>
        <row r="1225">
          <cell r="B1225" t="str">
            <v>16.1.81</v>
          </cell>
          <cell r="D1225" t="str">
            <v>37.01.81</v>
          </cell>
          <cell r="F1225" t="str">
            <v>m</v>
          </cell>
        </row>
        <row r="1226">
          <cell r="B1226" t="str">
            <v>16.1.82</v>
          </cell>
          <cell r="D1226" t="str">
            <v>37.01.82</v>
          </cell>
          <cell r="F1226" t="str">
            <v>un</v>
          </cell>
        </row>
        <row r="1227">
          <cell r="B1227" t="str">
            <v>16.1.83</v>
          </cell>
          <cell r="D1227" t="str">
            <v>37.01.83</v>
          </cell>
          <cell r="F1227" t="str">
            <v>m</v>
          </cell>
        </row>
        <row r="1247">
          <cell r="B1247" t="str">
            <v>Cód. Colinas</v>
          </cell>
          <cell r="D1247" t="str">
            <v>Código</v>
          </cell>
          <cell r="F1247" t="str">
            <v>Unid.</v>
          </cell>
        </row>
        <row r="1250">
          <cell r="D1250" t="str">
            <v>FASE 72 - ALUGUEL DE MAQUINAS, VEICULOS E EQUIPAMENTOS</v>
          </cell>
        </row>
        <row r="1251">
          <cell r="B1251" t="str">
            <v>15.1.1</v>
          </cell>
          <cell r="D1251" t="str">
            <v>72.01.01.01</v>
          </cell>
          <cell r="F1251" t="str">
            <v>h</v>
          </cell>
        </row>
        <row r="1252">
          <cell r="B1252" t="str">
            <v>15.1.2</v>
          </cell>
          <cell r="D1252" t="str">
            <v>72.01.01.02</v>
          </cell>
          <cell r="F1252" t="str">
            <v>h</v>
          </cell>
        </row>
        <row r="1253">
          <cell r="B1253" t="str">
            <v>15.1.3</v>
          </cell>
          <cell r="D1253" t="str">
            <v>72.01.01.03</v>
          </cell>
          <cell r="F1253" t="str">
            <v>h</v>
          </cell>
        </row>
        <row r="1254">
          <cell r="B1254" t="str">
            <v>15.1.4</v>
          </cell>
          <cell r="D1254" t="str">
            <v>72.01.01.04</v>
          </cell>
          <cell r="F1254" t="str">
            <v>h</v>
          </cell>
        </row>
        <row r="1255">
          <cell r="B1255" t="str">
            <v>15.1.5</v>
          </cell>
          <cell r="D1255" t="str">
            <v>72.01.02.01</v>
          </cell>
          <cell r="F1255" t="str">
            <v>h</v>
          </cell>
        </row>
        <row r="1256">
          <cell r="B1256" t="str">
            <v>15.1.6</v>
          </cell>
          <cell r="D1256" t="str">
            <v>72.01.02.02</v>
          </cell>
          <cell r="F1256" t="str">
            <v>h</v>
          </cell>
        </row>
        <row r="1257">
          <cell r="B1257" t="str">
            <v>15.1.7</v>
          </cell>
          <cell r="D1257" t="str">
            <v>72.01.02.03</v>
          </cell>
          <cell r="F1257" t="str">
            <v>h</v>
          </cell>
        </row>
        <row r="1258">
          <cell r="B1258" t="str">
            <v>15.1.8</v>
          </cell>
          <cell r="D1258" t="str">
            <v>72.01.02.04</v>
          </cell>
          <cell r="F1258" t="str">
            <v>h</v>
          </cell>
        </row>
        <row r="1259">
          <cell r="B1259" t="str">
            <v>15.1.9</v>
          </cell>
          <cell r="D1259" t="str">
            <v>72.02.01.01</v>
          </cell>
          <cell r="F1259" t="str">
            <v>h</v>
          </cell>
        </row>
        <row r="1260">
          <cell r="B1260" t="str">
            <v>15.1.10</v>
          </cell>
          <cell r="D1260" t="str">
            <v>72.02.01.02</v>
          </cell>
          <cell r="F1260" t="str">
            <v>h</v>
          </cell>
        </row>
        <row r="1261">
          <cell r="B1261" t="str">
            <v>15.1.11</v>
          </cell>
          <cell r="D1261" t="str">
            <v>72.02.01.03</v>
          </cell>
          <cell r="F1261" t="str">
            <v>h</v>
          </cell>
        </row>
        <row r="1262">
          <cell r="B1262" t="str">
            <v>15.1.12</v>
          </cell>
          <cell r="D1262" t="str">
            <v>72.02.01.04</v>
          </cell>
          <cell r="F1262" t="str">
            <v>h</v>
          </cell>
        </row>
        <row r="1263">
          <cell r="B1263" t="str">
            <v>15.1.13</v>
          </cell>
          <cell r="D1263" t="str">
            <v>72.02.01.05</v>
          </cell>
          <cell r="F1263" t="str">
            <v>km</v>
          </cell>
        </row>
        <row r="1264">
          <cell r="B1264" t="str">
            <v>15.1.14</v>
          </cell>
          <cell r="D1264" t="str">
            <v>72.02.01.06</v>
          </cell>
          <cell r="F1264" t="str">
            <v>vei.mens.</v>
          </cell>
        </row>
        <row r="1265">
          <cell r="B1265" t="str">
            <v>15.1.15</v>
          </cell>
          <cell r="D1265" t="str">
            <v>72.02.02.01</v>
          </cell>
          <cell r="F1265" t="str">
            <v>h</v>
          </cell>
        </row>
        <row r="1266">
          <cell r="B1266" t="str">
            <v>15.1.16</v>
          </cell>
          <cell r="D1266" t="str">
            <v>72.02.02.02</v>
          </cell>
          <cell r="F1266" t="str">
            <v>h</v>
          </cell>
        </row>
        <row r="1267">
          <cell r="B1267" t="str">
            <v>15.1.17</v>
          </cell>
          <cell r="D1267" t="str">
            <v>72.02.02.03</v>
          </cell>
          <cell r="F1267" t="str">
            <v>h</v>
          </cell>
        </row>
        <row r="1268">
          <cell r="B1268" t="str">
            <v>15.1.18</v>
          </cell>
          <cell r="D1268" t="str">
            <v>72.02.02.04</v>
          </cell>
          <cell r="F1268" t="str">
            <v>h</v>
          </cell>
        </row>
        <row r="1269">
          <cell r="B1269" t="str">
            <v>15.1.19</v>
          </cell>
          <cell r="D1269" t="str">
            <v>72.02.02.05</v>
          </cell>
          <cell r="F1269" t="str">
            <v>km</v>
          </cell>
        </row>
        <row r="1270">
          <cell r="B1270" t="str">
            <v>15.1.20</v>
          </cell>
          <cell r="D1270" t="str">
            <v>72.02.02.06</v>
          </cell>
          <cell r="F1270" t="str">
            <v>vei.mens.</v>
          </cell>
        </row>
        <row r="1271">
          <cell r="B1271" t="str">
            <v>15.1.21</v>
          </cell>
          <cell r="D1271" t="str">
            <v>72.02.03.01</v>
          </cell>
          <cell r="F1271" t="str">
            <v>h</v>
          </cell>
        </row>
        <row r="1272">
          <cell r="B1272" t="str">
            <v>15.1.22</v>
          </cell>
          <cell r="D1272" t="str">
            <v xml:space="preserve">72.02.03.02 </v>
          </cell>
          <cell r="F1272" t="str">
            <v>h</v>
          </cell>
        </row>
        <row r="1273">
          <cell r="B1273" t="str">
            <v>15.1.23</v>
          </cell>
          <cell r="D1273" t="str">
            <v>72.02.03.03</v>
          </cell>
          <cell r="F1273" t="str">
            <v>h</v>
          </cell>
        </row>
        <row r="1274">
          <cell r="B1274" t="str">
            <v>15.1.24</v>
          </cell>
          <cell r="D1274" t="str">
            <v>72.02.03.04</v>
          </cell>
          <cell r="F1274" t="str">
            <v>h</v>
          </cell>
        </row>
        <row r="1275">
          <cell r="B1275" t="str">
            <v>15.1.25</v>
          </cell>
          <cell r="D1275" t="str">
            <v>72.02.03.05</v>
          </cell>
          <cell r="F1275" t="str">
            <v>km</v>
          </cell>
        </row>
        <row r="1276">
          <cell r="B1276" t="str">
            <v>15.1.26</v>
          </cell>
          <cell r="D1276" t="str">
            <v>72.02.03.06</v>
          </cell>
          <cell r="F1276" t="str">
            <v>vei.mens.</v>
          </cell>
        </row>
        <row r="1277">
          <cell r="B1277" t="str">
            <v>15.1.27</v>
          </cell>
          <cell r="D1277" t="str">
            <v>72.02.04.01</v>
          </cell>
          <cell r="F1277" t="str">
            <v>h</v>
          </cell>
        </row>
        <row r="1278">
          <cell r="B1278" t="str">
            <v>15.1.28</v>
          </cell>
          <cell r="D1278" t="str">
            <v>72.02.04.02</v>
          </cell>
          <cell r="F1278" t="str">
            <v>h</v>
          </cell>
        </row>
        <row r="1279">
          <cell r="B1279" t="str">
            <v>15.1.29</v>
          </cell>
          <cell r="D1279" t="str">
            <v>72.02.04.03</v>
          </cell>
          <cell r="F1279" t="str">
            <v>h</v>
          </cell>
        </row>
        <row r="1280">
          <cell r="B1280" t="str">
            <v>15.1.30</v>
          </cell>
          <cell r="D1280" t="str">
            <v>72.02.04.04</v>
          </cell>
          <cell r="F1280" t="str">
            <v>h</v>
          </cell>
        </row>
        <row r="1281">
          <cell r="B1281" t="str">
            <v>15.1.31</v>
          </cell>
          <cell r="D1281" t="str">
            <v>72.02.04.05</v>
          </cell>
          <cell r="F1281" t="str">
            <v>km</v>
          </cell>
        </row>
        <row r="1282">
          <cell r="B1282" t="str">
            <v>15.1.32</v>
          </cell>
          <cell r="D1282" t="str">
            <v>72.02.04.06</v>
          </cell>
          <cell r="F1282" t="str">
            <v>vei.mens.</v>
          </cell>
        </row>
        <row r="1283">
          <cell r="B1283" t="str">
            <v>15.1.33</v>
          </cell>
          <cell r="D1283" t="str">
            <v>72.02.05.01</v>
          </cell>
          <cell r="F1283" t="str">
            <v>h</v>
          </cell>
        </row>
        <row r="1284">
          <cell r="B1284" t="str">
            <v>15.1.34</v>
          </cell>
          <cell r="D1284" t="str">
            <v>72.02.05.02</v>
          </cell>
          <cell r="F1284" t="str">
            <v>h</v>
          </cell>
        </row>
        <row r="1285">
          <cell r="B1285" t="str">
            <v>15.1.35</v>
          </cell>
          <cell r="D1285" t="str">
            <v>72.02.05.03</v>
          </cell>
          <cell r="F1285" t="str">
            <v>h</v>
          </cell>
        </row>
        <row r="1286">
          <cell r="B1286" t="str">
            <v>15.1.36</v>
          </cell>
          <cell r="D1286" t="str">
            <v>72.02.05.04</v>
          </cell>
          <cell r="F1286" t="str">
            <v>h</v>
          </cell>
        </row>
        <row r="1287">
          <cell r="B1287" t="str">
            <v>15.1.37</v>
          </cell>
          <cell r="D1287" t="str">
            <v>72.02.06.01</v>
          </cell>
          <cell r="F1287" t="str">
            <v>h</v>
          </cell>
        </row>
        <row r="1288">
          <cell r="B1288" t="str">
            <v>15.1.38</v>
          </cell>
          <cell r="D1288" t="str">
            <v>72.02.06.02</v>
          </cell>
          <cell r="F1288" t="str">
            <v>h</v>
          </cell>
        </row>
        <row r="1289">
          <cell r="B1289" t="str">
            <v>15.1.39</v>
          </cell>
          <cell r="D1289" t="str">
            <v>72.02.06.03</v>
          </cell>
          <cell r="F1289" t="str">
            <v>h</v>
          </cell>
        </row>
        <row r="1290">
          <cell r="B1290" t="str">
            <v>15.1.40</v>
          </cell>
          <cell r="D1290" t="str">
            <v>72.02.06.04</v>
          </cell>
          <cell r="F1290" t="str">
            <v>h</v>
          </cell>
        </row>
        <row r="1291">
          <cell r="B1291" t="str">
            <v>15.1.41</v>
          </cell>
          <cell r="D1291" t="str">
            <v>72.02.06.05</v>
          </cell>
          <cell r="F1291" t="str">
            <v>km</v>
          </cell>
        </row>
        <row r="1292">
          <cell r="B1292" t="str">
            <v>15.1.42</v>
          </cell>
          <cell r="D1292" t="str">
            <v>72.02.07.01</v>
          </cell>
          <cell r="F1292" t="str">
            <v>h</v>
          </cell>
        </row>
        <row r="1293">
          <cell r="B1293" t="str">
            <v>15.1.43</v>
          </cell>
          <cell r="D1293" t="str">
            <v>72.02.07.02</v>
          </cell>
          <cell r="F1293" t="str">
            <v>h</v>
          </cell>
        </row>
        <row r="1294">
          <cell r="B1294" t="str">
            <v>15.1.44</v>
          </cell>
          <cell r="D1294" t="str">
            <v>72.02.07.03</v>
          </cell>
          <cell r="F1294" t="str">
            <v>h</v>
          </cell>
        </row>
        <row r="1295">
          <cell r="B1295" t="str">
            <v>15.1.45</v>
          </cell>
          <cell r="D1295" t="str">
            <v>72.02.07.04</v>
          </cell>
          <cell r="F1295" t="str">
            <v>h</v>
          </cell>
        </row>
        <row r="1296">
          <cell r="B1296" t="str">
            <v>15.1.46</v>
          </cell>
          <cell r="D1296" t="str">
            <v>72.02.07.05</v>
          </cell>
          <cell r="F1296" t="str">
            <v>km</v>
          </cell>
        </row>
        <row r="1297">
          <cell r="B1297" t="str">
            <v>15.1.47</v>
          </cell>
          <cell r="D1297" t="str">
            <v>72.03.01.01</v>
          </cell>
          <cell r="F1297" t="str">
            <v>h</v>
          </cell>
        </row>
        <row r="1298">
          <cell r="B1298" t="str">
            <v>15.1.48</v>
          </cell>
          <cell r="D1298" t="str">
            <v>72.03.01.02</v>
          </cell>
          <cell r="F1298" t="str">
            <v>h</v>
          </cell>
        </row>
        <row r="1299">
          <cell r="B1299" t="str">
            <v>15.1.49</v>
          </cell>
          <cell r="D1299" t="str">
            <v>72.03.01.03</v>
          </cell>
          <cell r="F1299" t="str">
            <v>h</v>
          </cell>
        </row>
        <row r="1300">
          <cell r="B1300" t="str">
            <v>15.1.50</v>
          </cell>
          <cell r="D1300" t="str">
            <v>72.03.01.04</v>
          </cell>
          <cell r="F1300" t="str">
            <v>h</v>
          </cell>
        </row>
        <row r="1301">
          <cell r="B1301" t="str">
            <v>15.1.51</v>
          </cell>
          <cell r="D1301" t="str">
            <v>72.03.02.01</v>
          </cell>
          <cell r="F1301" t="str">
            <v>h</v>
          </cell>
        </row>
        <row r="1302">
          <cell r="B1302" t="str">
            <v>15.1.52</v>
          </cell>
          <cell r="D1302" t="str">
            <v>72.03.02.02</v>
          </cell>
          <cell r="F1302" t="str">
            <v>h</v>
          </cell>
        </row>
        <row r="1303">
          <cell r="B1303" t="str">
            <v>15.1.53</v>
          </cell>
          <cell r="D1303" t="str">
            <v>72.03.02.03</v>
          </cell>
          <cell r="F1303" t="str">
            <v>h</v>
          </cell>
        </row>
        <row r="1304">
          <cell r="B1304" t="str">
            <v>15.1.54</v>
          </cell>
          <cell r="D1304" t="str">
            <v>72.03.02.04</v>
          </cell>
          <cell r="F1304" t="str">
            <v>h</v>
          </cell>
        </row>
        <row r="1305">
          <cell r="B1305" t="str">
            <v>15.1.55</v>
          </cell>
          <cell r="D1305" t="str">
            <v>72.04.01.01</v>
          </cell>
          <cell r="F1305" t="str">
            <v>h</v>
          </cell>
        </row>
        <row r="1306">
          <cell r="B1306" t="str">
            <v>15.1.56</v>
          </cell>
          <cell r="D1306" t="str">
            <v>72.04.01.02</v>
          </cell>
          <cell r="F1306" t="str">
            <v>h</v>
          </cell>
        </row>
        <row r="1307">
          <cell r="B1307" t="str">
            <v>15.1.57</v>
          </cell>
          <cell r="D1307" t="str">
            <v>72.04.01.03</v>
          </cell>
          <cell r="F1307" t="str">
            <v>h</v>
          </cell>
        </row>
        <row r="1308">
          <cell r="B1308" t="str">
            <v>15.1.58</v>
          </cell>
          <cell r="D1308" t="str">
            <v>72.04.01.04</v>
          </cell>
          <cell r="F1308" t="str">
            <v>h</v>
          </cell>
        </row>
        <row r="1309">
          <cell r="B1309" t="str">
            <v>15.1.59</v>
          </cell>
          <cell r="D1309" t="str">
            <v>72.04.02.01</v>
          </cell>
          <cell r="F1309" t="str">
            <v>h</v>
          </cell>
        </row>
        <row r="1310">
          <cell r="B1310" t="str">
            <v>15.1.60</v>
          </cell>
          <cell r="D1310" t="str">
            <v>72.04.02.02</v>
          </cell>
          <cell r="F1310" t="str">
            <v>h</v>
          </cell>
        </row>
        <row r="1311">
          <cell r="B1311" t="str">
            <v>15.1.61</v>
          </cell>
          <cell r="D1311" t="str">
            <v>72.04.02.03</v>
          </cell>
          <cell r="F1311" t="str">
            <v>h</v>
          </cell>
        </row>
        <row r="1312">
          <cell r="B1312" t="str">
            <v>15.1.62</v>
          </cell>
          <cell r="D1312" t="str">
            <v>72.04.02.04</v>
          </cell>
          <cell r="F1312" t="str">
            <v>h</v>
          </cell>
        </row>
        <row r="1313">
          <cell r="B1313" t="str">
            <v>15.1.63</v>
          </cell>
          <cell r="D1313" t="str">
            <v>72.04.03.01</v>
          </cell>
          <cell r="F1313" t="str">
            <v>h</v>
          </cell>
        </row>
        <row r="1314">
          <cell r="B1314" t="str">
            <v>15.1.64</v>
          </cell>
          <cell r="D1314" t="str">
            <v>72.04.03.02</v>
          </cell>
          <cell r="F1314" t="str">
            <v>h</v>
          </cell>
        </row>
        <row r="1315">
          <cell r="B1315" t="str">
            <v>15.1.65</v>
          </cell>
          <cell r="D1315" t="str">
            <v>72.04.03.03</v>
          </cell>
          <cell r="F1315" t="str">
            <v>h</v>
          </cell>
        </row>
        <row r="1316">
          <cell r="B1316" t="str">
            <v>15.1.66</v>
          </cell>
          <cell r="D1316" t="str">
            <v>72.04.03.04</v>
          </cell>
          <cell r="F1316" t="str">
            <v>h</v>
          </cell>
        </row>
        <row r="1317">
          <cell r="B1317" t="str">
            <v>15.1.67</v>
          </cell>
          <cell r="D1317" t="str">
            <v>72.04.04.01</v>
          </cell>
          <cell r="F1317" t="str">
            <v>h</v>
          </cell>
        </row>
        <row r="1318">
          <cell r="B1318" t="str">
            <v>15.1.68</v>
          </cell>
          <cell r="D1318" t="str">
            <v>72.04.04.02</v>
          </cell>
          <cell r="F1318" t="str">
            <v>h</v>
          </cell>
        </row>
        <row r="1319">
          <cell r="B1319" t="str">
            <v>15.1.69</v>
          </cell>
          <cell r="D1319" t="str">
            <v>72.04.04.03</v>
          </cell>
          <cell r="F1319" t="str">
            <v>h</v>
          </cell>
        </row>
        <row r="1320">
          <cell r="B1320" t="str">
            <v>15.1.70</v>
          </cell>
          <cell r="D1320" t="str">
            <v>72.04.04.04</v>
          </cell>
          <cell r="F1320" t="str">
            <v>h</v>
          </cell>
        </row>
        <row r="1321">
          <cell r="B1321" t="str">
            <v>15.1.71</v>
          </cell>
          <cell r="D1321" t="str">
            <v>72.05.01.01</v>
          </cell>
          <cell r="F1321" t="str">
            <v>h</v>
          </cell>
        </row>
        <row r="1322">
          <cell r="B1322" t="str">
            <v>15.1.72</v>
          </cell>
          <cell r="D1322" t="str">
            <v>72.05.01.02</v>
          </cell>
          <cell r="F1322" t="str">
            <v>h</v>
          </cell>
        </row>
        <row r="1323">
          <cell r="B1323" t="str">
            <v>15.1.73</v>
          </cell>
          <cell r="D1323" t="str">
            <v>72.05.01.03</v>
          </cell>
          <cell r="F1323" t="str">
            <v>h</v>
          </cell>
        </row>
        <row r="1324">
          <cell r="B1324" t="str">
            <v>15.1.74</v>
          </cell>
          <cell r="D1324" t="str">
            <v>72.05.01.04</v>
          </cell>
          <cell r="F1324" t="str">
            <v>h</v>
          </cell>
        </row>
        <row r="1325">
          <cell r="B1325" t="str">
            <v>15.1.75</v>
          </cell>
          <cell r="D1325" t="str">
            <v>72.05.02.01</v>
          </cell>
          <cell r="F1325" t="str">
            <v>h</v>
          </cell>
        </row>
        <row r="1326">
          <cell r="B1326" t="str">
            <v>15.1.76</v>
          </cell>
          <cell r="D1326" t="str">
            <v>72.05.02.02</v>
          </cell>
          <cell r="F1326" t="str">
            <v>h</v>
          </cell>
        </row>
        <row r="1327">
          <cell r="B1327" t="str">
            <v>15.1.77</v>
          </cell>
          <cell r="D1327" t="str">
            <v>72.05.02.03</v>
          </cell>
          <cell r="F1327" t="str">
            <v>h</v>
          </cell>
        </row>
        <row r="1328">
          <cell r="B1328" t="str">
            <v>15.1.78</v>
          </cell>
          <cell r="D1328" t="str">
            <v>72.05.02.04</v>
          </cell>
          <cell r="F1328" t="str">
            <v>h</v>
          </cell>
        </row>
        <row r="1329">
          <cell r="B1329" t="str">
            <v>15.1.79</v>
          </cell>
          <cell r="D1329" t="str">
            <v>72.05.03.01</v>
          </cell>
          <cell r="F1329" t="str">
            <v>h</v>
          </cell>
        </row>
        <row r="1330">
          <cell r="B1330" t="str">
            <v>15.1.80</v>
          </cell>
          <cell r="D1330" t="str">
            <v>72.05.03.02</v>
          </cell>
          <cell r="F1330" t="str">
            <v>h</v>
          </cell>
        </row>
        <row r="1331">
          <cell r="B1331" t="str">
            <v>15.1.81</v>
          </cell>
          <cell r="D1331" t="str">
            <v>72.05.03.03</v>
          </cell>
          <cell r="F1331" t="str">
            <v>h</v>
          </cell>
        </row>
        <row r="1332">
          <cell r="B1332" t="str">
            <v>15.1.82</v>
          </cell>
          <cell r="D1332" t="str">
            <v>72.05.03.04</v>
          </cell>
          <cell r="F1332" t="str">
            <v>h</v>
          </cell>
        </row>
        <row r="1333">
          <cell r="B1333" t="str">
            <v>15.1.83</v>
          </cell>
          <cell r="D1333" t="str">
            <v>72.05.04.01</v>
          </cell>
          <cell r="F1333" t="str">
            <v>h</v>
          </cell>
        </row>
        <row r="1334">
          <cell r="B1334" t="str">
            <v>15.1.84</v>
          </cell>
          <cell r="D1334" t="str">
            <v>72.05.04.02</v>
          </cell>
          <cell r="F1334" t="str">
            <v>h</v>
          </cell>
        </row>
        <row r="1335">
          <cell r="B1335" t="str">
            <v>15.1.85</v>
          </cell>
          <cell r="D1335" t="str">
            <v>72.05.04.03</v>
          </cell>
          <cell r="F1335" t="str">
            <v>h</v>
          </cell>
        </row>
        <row r="1336">
          <cell r="B1336" t="str">
            <v>15.1.86</v>
          </cell>
          <cell r="D1336" t="str">
            <v>72.05.04.04</v>
          </cell>
          <cell r="F1336" t="str">
            <v>h</v>
          </cell>
        </row>
        <row r="1337">
          <cell r="B1337" t="str">
            <v>15.1.87</v>
          </cell>
          <cell r="D1337" t="str">
            <v>72.05.05.01</v>
          </cell>
          <cell r="F1337" t="str">
            <v>h</v>
          </cell>
        </row>
        <row r="1338">
          <cell r="B1338" t="str">
            <v>15.1.88</v>
          </cell>
          <cell r="D1338" t="str">
            <v>72.05.05.02</v>
          </cell>
          <cell r="F1338" t="str">
            <v>h</v>
          </cell>
        </row>
        <row r="1339">
          <cell r="B1339" t="str">
            <v>15.1.89</v>
          </cell>
          <cell r="D1339" t="str">
            <v>72.05.05.03</v>
          </cell>
          <cell r="F1339" t="str">
            <v>h</v>
          </cell>
        </row>
        <row r="1340">
          <cell r="B1340" t="str">
            <v>15.1.90</v>
          </cell>
          <cell r="D1340" t="str">
            <v>72.05.05.04</v>
          </cell>
          <cell r="F1340" t="str">
            <v>h</v>
          </cell>
        </row>
        <row r="1341">
          <cell r="B1341" t="str">
            <v>15.1.91</v>
          </cell>
          <cell r="D1341" t="str">
            <v>72.06.01.01</v>
          </cell>
          <cell r="F1341" t="str">
            <v>h</v>
          </cell>
        </row>
        <row r="1342">
          <cell r="B1342" t="str">
            <v>15.1.92</v>
          </cell>
          <cell r="D1342" t="str">
            <v>72.06.01.02</v>
          </cell>
          <cell r="F1342" t="str">
            <v>h</v>
          </cell>
        </row>
        <row r="1343">
          <cell r="B1343" t="str">
            <v>15.1.93</v>
          </cell>
          <cell r="D1343" t="str">
            <v>72.06.01.03</v>
          </cell>
          <cell r="F1343" t="str">
            <v>h</v>
          </cell>
        </row>
        <row r="1344">
          <cell r="B1344" t="str">
            <v>15.1.94</v>
          </cell>
          <cell r="D1344" t="str">
            <v>72.06.01.04</v>
          </cell>
          <cell r="F1344" t="str">
            <v>h</v>
          </cell>
        </row>
        <row r="1345">
          <cell r="B1345" t="str">
            <v>15.1.95</v>
          </cell>
          <cell r="D1345" t="str">
            <v>72.06.02.01</v>
          </cell>
          <cell r="F1345" t="str">
            <v>h</v>
          </cell>
        </row>
        <row r="1346">
          <cell r="B1346" t="str">
            <v>15.1.96</v>
          </cell>
          <cell r="D1346" t="str">
            <v>72.06.02.02</v>
          </cell>
          <cell r="F1346" t="str">
            <v>h</v>
          </cell>
        </row>
        <row r="1347">
          <cell r="B1347" t="str">
            <v>15.1.97</v>
          </cell>
          <cell r="D1347" t="str">
            <v>72.06.02.03</v>
          </cell>
          <cell r="F1347" t="str">
            <v>h</v>
          </cell>
        </row>
        <row r="1348">
          <cell r="B1348" t="str">
            <v>15.1.98</v>
          </cell>
          <cell r="D1348" t="str">
            <v>72.06.02.04</v>
          </cell>
          <cell r="F1348" t="str">
            <v>h</v>
          </cell>
        </row>
        <row r="1349">
          <cell r="B1349" t="str">
            <v>15.1.99</v>
          </cell>
          <cell r="D1349" t="str">
            <v>72.06.03.01</v>
          </cell>
          <cell r="F1349" t="str">
            <v>h</v>
          </cell>
        </row>
        <row r="1350">
          <cell r="B1350" t="str">
            <v>15.1.100</v>
          </cell>
          <cell r="D1350" t="str">
            <v>72.06.03.02</v>
          </cell>
          <cell r="F1350" t="str">
            <v>h</v>
          </cell>
        </row>
        <row r="1351">
          <cell r="B1351" t="str">
            <v>15.1.101</v>
          </cell>
          <cell r="D1351" t="str">
            <v xml:space="preserve">72.06.03.03 </v>
          </cell>
          <cell r="F1351" t="str">
            <v>h</v>
          </cell>
        </row>
        <row r="1352">
          <cell r="B1352" t="str">
            <v>15.1.102</v>
          </cell>
          <cell r="D1352" t="str">
            <v xml:space="preserve">72.06.03.04 </v>
          </cell>
          <cell r="F1352" t="str">
            <v>h</v>
          </cell>
        </row>
        <row r="1353">
          <cell r="B1353" t="str">
            <v>15.1.103</v>
          </cell>
          <cell r="D1353" t="str">
            <v>72.06.04.01</v>
          </cell>
          <cell r="F1353" t="str">
            <v>h</v>
          </cell>
        </row>
        <row r="1354">
          <cell r="B1354" t="str">
            <v>15.1.104</v>
          </cell>
          <cell r="D1354" t="str">
            <v>72.06.04.02</v>
          </cell>
          <cell r="F1354" t="str">
            <v>h</v>
          </cell>
        </row>
        <row r="1355">
          <cell r="B1355" t="str">
            <v>15.1.105</v>
          </cell>
          <cell r="D1355" t="str">
            <v>72.06.04.03</v>
          </cell>
          <cell r="F1355" t="str">
            <v>h</v>
          </cell>
        </row>
        <row r="1356">
          <cell r="B1356" t="str">
            <v>15.1.106</v>
          </cell>
          <cell r="D1356" t="str">
            <v>72.06.04.04</v>
          </cell>
          <cell r="F1356" t="str">
            <v>h</v>
          </cell>
        </row>
        <row r="1357">
          <cell r="B1357" t="str">
            <v>15.1.107</v>
          </cell>
          <cell r="D1357" t="str">
            <v>72.06.05.01</v>
          </cell>
          <cell r="F1357" t="str">
            <v>h</v>
          </cell>
        </row>
        <row r="1358">
          <cell r="B1358" t="str">
            <v>15.1.108</v>
          </cell>
          <cell r="D1358" t="str">
            <v>72.06.05.02</v>
          </cell>
          <cell r="F1358" t="str">
            <v>h</v>
          </cell>
        </row>
        <row r="1359">
          <cell r="B1359" t="str">
            <v>15.1.109</v>
          </cell>
          <cell r="D1359" t="str">
            <v>72.06.05.03</v>
          </cell>
          <cell r="F1359" t="str">
            <v>h</v>
          </cell>
        </row>
        <row r="1360">
          <cell r="B1360" t="str">
            <v>15.1.110</v>
          </cell>
          <cell r="D1360" t="str">
            <v>72.06.05.04</v>
          </cell>
          <cell r="F1360" t="str">
            <v>h</v>
          </cell>
        </row>
        <row r="1361">
          <cell r="B1361" t="str">
            <v>15.1.111</v>
          </cell>
          <cell r="D1361" t="str">
            <v>72.07.01.01</v>
          </cell>
          <cell r="F1361" t="str">
            <v>h</v>
          </cell>
        </row>
        <row r="1362">
          <cell r="B1362" t="str">
            <v>15.1.112</v>
          </cell>
          <cell r="D1362" t="str">
            <v>72.07.01.02</v>
          </cell>
          <cell r="F1362" t="str">
            <v>h</v>
          </cell>
        </row>
        <row r="1363">
          <cell r="B1363" t="str">
            <v>15.1.113</v>
          </cell>
          <cell r="D1363" t="str">
            <v>72.07.01.03</v>
          </cell>
          <cell r="F1363" t="str">
            <v>h</v>
          </cell>
        </row>
        <row r="1364">
          <cell r="B1364" t="str">
            <v>15.1.114</v>
          </cell>
          <cell r="D1364" t="str">
            <v>72.07.01.04</v>
          </cell>
          <cell r="F1364" t="str">
            <v>h</v>
          </cell>
        </row>
        <row r="1365">
          <cell r="B1365" t="str">
            <v>15.1.115</v>
          </cell>
          <cell r="D1365" t="str">
            <v>72.07.02.01</v>
          </cell>
          <cell r="F1365" t="str">
            <v>h</v>
          </cell>
        </row>
        <row r="1366">
          <cell r="B1366" t="str">
            <v>15.1.116</v>
          </cell>
          <cell r="D1366" t="str">
            <v>72.07.02.02</v>
          </cell>
          <cell r="F1366" t="str">
            <v>h</v>
          </cell>
        </row>
        <row r="1367">
          <cell r="B1367" t="str">
            <v>15.1.117</v>
          </cell>
          <cell r="D1367" t="str">
            <v>72.07.02.03</v>
          </cell>
          <cell r="F1367" t="str">
            <v>h</v>
          </cell>
        </row>
        <row r="1368">
          <cell r="B1368" t="str">
            <v>15.1.118</v>
          </cell>
          <cell r="D1368" t="str">
            <v>72.07.02.04</v>
          </cell>
          <cell r="F1368" t="str">
            <v>h</v>
          </cell>
        </row>
        <row r="1369">
          <cell r="B1369" t="str">
            <v>15.1.119</v>
          </cell>
          <cell r="D1369" t="str">
            <v>72.07.03.01</v>
          </cell>
          <cell r="F1369" t="str">
            <v>h</v>
          </cell>
        </row>
        <row r="1370">
          <cell r="B1370" t="str">
            <v>15.1.120</v>
          </cell>
          <cell r="D1370" t="str">
            <v>72.07.03.02</v>
          </cell>
          <cell r="F1370" t="str">
            <v>h</v>
          </cell>
        </row>
        <row r="1371">
          <cell r="B1371" t="str">
            <v>15.1.121</v>
          </cell>
          <cell r="D1371" t="str">
            <v>72.07.03.03</v>
          </cell>
          <cell r="F1371" t="str">
            <v>h</v>
          </cell>
        </row>
        <row r="1372">
          <cell r="B1372" t="str">
            <v>15.1.122</v>
          </cell>
          <cell r="D1372" t="str">
            <v>72.07.03.04</v>
          </cell>
          <cell r="F1372" t="str">
            <v>h</v>
          </cell>
        </row>
        <row r="1373">
          <cell r="B1373" t="str">
            <v>15.1.123</v>
          </cell>
          <cell r="D1373" t="str">
            <v>72.07.06.01</v>
          </cell>
          <cell r="F1373" t="str">
            <v>h</v>
          </cell>
        </row>
        <row r="1374">
          <cell r="B1374" t="str">
            <v>15.1.124</v>
          </cell>
          <cell r="D1374" t="str">
            <v>72.07.06.02</v>
          </cell>
          <cell r="F1374" t="str">
            <v>h</v>
          </cell>
        </row>
        <row r="1375">
          <cell r="B1375" t="str">
            <v>15.1.125</v>
          </cell>
          <cell r="D1375" t="str">
            <v>72.07.06.03</v>
          </cell>
          <cell r="F1375" t="str">
            <v>h</v>
          </cell>
        </row>
        <row r="1376">
          <cell r="B1376" t="str">
            <v>15.1.126</v>
          </cell>
          <cell r="D1376" t="str">
            <v>72.07.06.04</v>
          </cell>
          <cell r="F1376" t="str">
            <v>h</v>
          </cell>
        </row>
        <row r="1377">
          <cell r="B1377" t="str">
            <v>15.1.127</v>
          </cell>
          <cell r="D1377" t="str">
            <v>72.07.07.01</v>
          </cell>
          <cell r="F1377" t="str">
            <v>h</v>
          </cell>
        </row>
        <row r="1378">
          <cell r="B1378" t="str">
            <v>15.1.128</v>
          </cell>
          <cell r="D1378" t="str">
            <v>72.07.07.02</v>
          </cell>
          <cell r="F1378" t="str">
            <v>h</v>
          </cell>
        </row>
        <row r="1379">
          <cell r="B1379" t="str">
            <v>15.1.129</v>
          </cell>
          <cell r="D1379" t="str">
            <v>72.07.07.03</v>
          </cell>
          <cell r="F1379" t="str">
            <v>h</v>
          </cell>
        </row>
        <row r="1380">
          <cell r="B1380" t="str">
            <v>15.1.130</v>
          </cell>
          <cell r="D1380" t="str">
            <v>72.07.07.04</v>
          </cell>
          <cell r="F1380" t="str">
            <v>h</v>
          </cell>
        </row>
        <row r="1381">
          <cell r="B1381" t="str">
            <v>15.1.131</v>
          </cell>
          <cell r="D1381" t="str">
            <v>72.08.01.01</v>
          </cell>
          <cell r="F1381" t="str">
            <v>h</v>
          </cell>
        </row>
        <row r="1382">
          <cell r="B1382" t="str">
            <v>15.1.132</v>
          </cell>
          <cell r="D1382" t="str">
            <v>72.08.01.02</v>
          </cell>
          <cell r="F1382" t="str">
            <v>h</v>
          </cell>
        </row>
        <row r="1383">
          <cell r="B1383" t="str">
            <v>15.1.133</v>
          </cell>
          <cell r="D1383" t="str">
            <v>72.08.01.03</v>
          </cell>
          <cell r="F1383" t="str">
            <v>h</v>
          </cell>
        </row>
        <row r="1384">
          <cell r="B1384" t="str">
            <v>15.1.134</v>
          </cell>
          <cell r="D1384" t="str">
            <v>72.08.01.04</v>
          </cell>
          <cell r="F1384" t="str">
            <v>h</v>
          </cell>
        </row>
        <row r="1385">
          <cell r="B1385" t="str">
            <v>15.1.135</v>
          </cell>
          <cell r="D1385" t="str">
            <v>72.08.01.05</v>
          </cell>
          <cell r="F1385" t="str">
            <v>km</v>
          </cell>
        </row>
        <row r="1386">
          <cell r="B1386" t="str">
            <v>15.1.136</v>
          </cell>
          <cell r="D1386" t="str">
            <v>72.08.02.01</v>
          </cell>
          <cell r="F1386" t="str">
            <v>h</v>
          </cell>
        </row>
        <row r="1387">
          <cell r="B1387" t="str">
            <v>15.1.137</v>
          </cell>
          <cell r="D1387" t="str">
            <v>72.08.02.02</v>
          </cell>
          <cell r="F1387" t="str">
            <v>h</v>
          </cell>
        </row>
        <row r="1388">
          <cell r="B1388" t="str">
            <v>15.1.138</v>
          </cell>
          <cell r="D1388" t="str">
            <v>72.08.02.03</v>
          </cell>
          <cell r="F1388" t="str">
            <v>h</v>
          </cell>
        </row>
        <row r="1389">
          <cell r="B1389" t="str">
            <v>15.1.139</v>
          </cell>
          <cell r="D1389" t="str">
            <v>72.08.02.04</v>
          </cell>
          <cell r="F1389" t="str">
            <v>h</v>
          </cell>
        </row>
        <row r="1390">
          <cell r="B1390" t="str">
            <v>15.1.140</v>
          </cell>
          <cell r="D1390" t="str">
            <v>72.08.02.05</v>
          </cell>
          <cell r="F1390" t="str">
            <v>km</v>
          </cell>
        </row>
        <row r="1391">
          <cell r="B1391" t="str">
            <v>15.1.141</v>
          </cell>
          <cell r="D1391" t="str">
            <v>72.09.01.01</v>
          </cell>
          <cell r="F1391" t="str">
            <v>h</v>
          </cell>
        </row>
        <row r="1392">
          <cell r="B1392" t="str">
            <v>15.1.142</v>
          </cell>
          <cell r="D1392" t="str">
            <v>72.09.01.02</v>
          </cell>
          <cell r="F1392" t="str">
            <v>h</v>
          </cell>
        </row>
        <row r="1393">
          <cell r="B1393" t="str">
            <v>15.1.143</v>
          </cell>
          <cell r="D1393" t="str">
            <v>72.09.01.03</v>
          </cell>
          <cell r="F1393" t="str">
            <v>h</v>
          </cell>
        </row>
        <row r="1394">
          <cell r="B1394" t="str">
            <v>15.1.144</v>
          </cell>
          <cell r="D1394" t="str">
            <v>72.09.01.04</v>
          </cell>
          <cell r="F1394" t="str">
            <v>h</v>
          </cell>
        </row>
        <row r="1395">
          <cell r="B1395" t="str">
            <v>15.1.145</v>
          </cell>
          <cell r="D1395" t="str">
            <v>72.09.01.05</v>
          </cell>
          <cell r="F1395" t="str">
            <v>km</v>
          </cell>
        </row>
        <row r="1396">
          <cell r="B1396" t="str">
            <v>15.1.146</v>
          </cell>
          <cell r="D1396" t="str">
            <v>72.09.02.01</v>
          </cell>
          <cell r="F1396" t="str">
            <v>h</v>
          </cell>
        </row>
        <row r="1397">
          <cell r="B1397" t="str">
            <v>15.1.147</v>
          </cell>
          <cell r="D1397" t="str">
            <v>72.09.02.02</v>
          </cell>
          <cell r="F1397" t="str">
            <v>h</v>
          </cell>
        </row>
        <row r="1398">
          <cell r="B1398" t="str">
            <v>15.1.148</v>
          </cell>
          <cell r="D1398" t="str">
            <v>72.09.02.03</v>
          </cell>
          <cell r="F1398" t="str">
            <v>h</v>
          </cell>
        </row>
        <row r="1399">
          <cell r="B1399" t="str">
            <v>15.1.149</v>
          </cell>
          <cell r="D1399" t="str">
            <v>72.09.02.04</v>
          </cell>
          <cell r="F1399" t="str">
            <v>h</v>
          </cell>
        </row>
        <row r="1400">
          <cell r="B1400" t="str">
            <v>15.1.150</v>
          </cell>
          <cell r="D1400" t="str">
            <v>72.09.02.05</v>
          </cell>
          <cell r="F1400" t="str">
            <v>km</v>
          </cell>
        </row>
        <row r="1401">
          <cell r="B1401" t="str">
            <v>15.1.151</v>
          </cell>
          <cell r="D1401" t="str">
            <v>72.09.03.01</v>
          </cell>
          <cell r="F1401" t="str">
            <v>h</v>
          </cell>
        </row>
        <row r="1402">
          <cell r="B1402" t="str">
            <v>15.1.152</v>
          </cell>
          <cell r="D1402" t="str">
            <v>72.09.03.02</v>
          </cell>
          <cell r="F1402" t="str">
            <v>h</v>
          </cell>
        </row>
        <row r="1403">
          <cell r="B1403" t="str">
            <v>15.1.153</v>
          </cell>
          <cell r="D1403" t="str">
            <v>72.09.03.03</v>
          </cell>
          <cell r="F1403" t="str">
            <v>h</v>
          </cell>
        </row>
        <row r="1404">
          <cell r="B1404" t="str">
            <v>15.1.154</v>
          </cell>
          <cell r="D1404" t="str">
            <v>72.09.03.04</v>
          </cell>
          <cell r="F1404" t="str">
            <v>h</v>
          </cell>
        </row>
        <row r="1405">
          <cell r="B1405" t="str">
            <v>15.1.155</v>
          </cell>
          <cell r="D1405" t="str">
            <v>72.09.03.05</v>
          </cell>
          <cell r="F1405" t="str">
            <v>km</v>
          </cell>
        </row>
        <row r="1406">
          <cell r="B1406" t="str">
            <v>15.1.156</v>
          </cell>
          <cell r="D1406" t="str">
            <v>72.10.01.01</v>
          </cell>
          <cell r="F1406" t="str">
            <v>h</v>
          </cell>
        </row>
        <row r="1407">
          <cell r="B1407" t="str">
            <v>15.1.157</v>
          </cell>
          <cell r="D1407" t="str">
            <v>72.10.01.02</v>
          </cell>
          <cell r="F1407" t="str">
            <v>h</v>
          </cell>
        </row>
        <row r="1408">
          <cell r="B1408" t="str">
            <v>15.1.158</v>
          </cell>
          <cell r="D1408" t="str">
            <v>72.10.01.03</v>
          </cell>
          <cell r="F1408" t="str">
            <v>h</v>
          </cell>
        </row>
        <row r="1409">
          <cell r="B1409" t="str">
            <v>15.1.159</v>
          </cell>
          <cell r="D1409" t="str">
            <v>72.10.01.04</v>
          </cell>
          <cell r="F1409" t="str">
            <v>h</v>
          </cell>
        </row>
        <row r="1410">
          <cell r="B1410" t="str">
            <v>15.1.160</v>
          </cell>
          <cell r="D1410" t="str">
            <v>72.10.01.05</v>
          </cell>
          <cell r="F1410" t="str">
            <v>km</v>
          </cell>
        </row>
        <row r="1411">
          <cell r="B1411" t="str">
            <v>15.1.161</v>
          </cell>
          <cell r="D1411" t="str">
            <v>72.11.01.01</v>
          </cell>
          <cell r="F1411" t="str">
            <v>h</v>
          </cell>
        </row>
        <row r="1412">
          <cell r="B1412" t="str">
            <v>15.1.162</v>
          </cell>
          <cell r="D1412" t="str">
            <v>72.11.01.02</v>
          </cell>
          <cell r="F1412" t="str">
            <v>h</v>
          </cell>
        </row>
        <row r="1413">
          <cell r="B1413" t="str">
            <v>15.1.163</v>
          </cell>
          <cell r="D1413" t="str">
            <v>72.11.01.03</v>
          </cell>
          <cell r="F1413" t="str">
            <v>h</v>
          </cell>
        </row>
        <row r="1414">
          <cell r="B1414" t="str">
            <v>15.1.164</v>
          </cell>
          <cell r="D1414" t="str">
            <v>72.11.01.04</v>
          </cell>
          <cell r="F1414" t="str">
            <v>h</v>
          </cell>
        </row>
        <row r="1415">
          <cell r="B1415" t="str">
            <v>15.1.165</v>
          </cell>
          <cell r="D1415" t="str">
            <v>72.11.01.05</v>
          </cell>
          <cell r="F1415" t="str">
            <v>km</v>
          </cell>
        </row>
        <row r="1416">
          <cell r="B1416" t="str">
            <v>15.1.166</v>
          </cell>
          <cell r="D1416" t="str">
            <v>72.11.02.01</v>
          </cell>
          <cell r="F1416" t="str">
            <v>h</v>
          </cell>
        </row>
        <row r="1417">
          <cell r="B1417" t="str">
            <v>15.1.167</v>
          </cell>
          <cell r="D1417" t="str">
            <v>72.11.02.02</v>
          </cell>
          <cell r="F1417" t="str">
            <v>h</v>
          </cell>
        </row>
        <row r="1418">
          <cell r="B1418" t="str">
            <v>15.1.168</v>
          </cell>
          <cell r="D1418" t="str">
            <v>72.11.02.03</v>
          </cell>
          <cell r="F1418" t="str">
            <v>h</v>
          </cell>
        </row>
        <row r="1419">
          <cell r="B1419" t="str">
            <v>15.1.169</v>
          </cell>
          <cell r="D1419" t="str">
            <v>72.11.02.04</v>
          </cell>
          <cell r="F1419" t="str">
            <v>h</v>
          </cell>
        </row>
        <row r="1420">
          <cell r="B1420" t="str">
            <v>15.1.170</v>
          </cell>
          <cell r="D1420" t="str">
            <v>72.11.02.05</v>
          </cell>
          <cell r="F1420" t="str">
            <v>km</v>
          </cell>
        </row>
        <row r="1421">
          <cell r="B1421" t="str">
            <v>15.1.171</v>
          </cell>
          <cell r="D1421" t="str">
            <v>72.11.03.01</v>
          </cell>
          <cell r="F1421" t="str">
            <v>h</v>
          </cell>
        </row>
        <row r="1422">
          <cell r="B1422" t="str">
            <v>15.1.172</v>
          </cell>
          <cell r="D1422" t="str">
            <v>72.11.03.02</v>
          </cell>
          <cell r="F1422" t="str">
            <v>h</v>
          </cell>
        </row>
        <row r="1423">
          <cell r="B1423" t="str">
            <v>15.1.173</v>
          </cell>
          <cell r="D1423" t="str">
            <v>72.11.03.03</v>
          </cell>
          <cell r="F1423" t="str">
            <v>h</v>
          </cell>
        </row>
        <row r="1424">
          <cell r="B1424" t="str">
            <v>15.1.174</v>
          </cell>
          <cell r="D1424" t="str">
            <v>72.11.03.04</v>
          </cell>
          <cell r="F1424" t="str">
            <v>h</v>
          </cell>
        </row>
        <row r="1425">
          <cell r="B1425" t="str">
            <v>15.1.175</v>
          </cell>
          <cell r="D1425" t="str">
            <v>72.11.03.05</v>
          </cell>
          <cell r="F1425" t="str">
            <v>km</v>
          </cell>
        </row>
        <row r="1426">
          <cell r="B1426" t="str">
            <v>15.1.176</v>
          </cell>
          <cell r="D1426" t="str">
            <v>72.12.01.01</v>
          </cell>
          <cell r="F1426" t="str">
            <v>h</v>
          </cell>
        </row>
        <row r="1427">
          <cell r="B1427" t="str">
            <v>15.1.177</v>
          </cell>
          <cell r="D1427" t="str">
            <v>72.12.01.02</v>
          </cell>
          <cell r="F1427" t="str">
            <v>h</v>
          </cell>
        </row>
        <row r="1428">
          <cell r="B1428" t="str">
            <v>15.1.178</v>
          </cell>
          <cell r="D1428" t="str">
            <v>72.12.01.03</v>
          </cell>
          <cell r="F1428" t="str">
            <v>h</v>
          </cell>
        </row>
        <row r="1429">
          <cell r="B1429" t="str">
            <v>15.1.179</v>
          </cell>
          <cell r="D1429" t="str">
            <v>72.12.01.04</v>
          </cell>
          <cell r="F1429" t="str">
            <v>h</v>
          </cell>
        </row>
        <row r="1430">
          <cell r="B1430" t="str">
            <v>15.1.180</v>
          </cell>
          <cell r="D1430" t="str">
            <v>72.12.01.05</v>
          </cell>
          <cell r="F1430" t="str">
            <v>km</v>
          </cell>
        </row>
        <row r="1431">
          <cell r="B1431" t="str">
            <v>15.1.181</v>
          </cell>
          <cell r="D1431" t="str">
            <v>72.12.02.01</v>
          </cell>
          <cell r="F1431" t="str">
            <v>h</v>
          </cell>
        </row>
        <row r="1432">
          <cell r="B1432" t="str">
            <v>15.1.182</v>
          </cell>
          <cell r="D1432" t="str">
            <v>72.12.02.02</v>
          </cell>
          <cell r="F1432" t="str">
            <v>h</v>
          </cell>
        </row>
        <row r="1433">
          <cell r="B1433" t="str">
            <v>15.1.183</v>
          </cell>
          <cell r="D1433" t="str">
            <v>72.12.02.03</v>
          </cell>
          <cell r="F1433" t="str">
            <v>h</v>
          </cell>
        </row>
        <row r="1434">
          <cell r="B1434" t="str">
            <v>15.1.184</v>
          </cell>
          <cell r="D1434" t="str">
            <v>72.12.02.04</v>
          </cell>
          <cell r="F1434" t="str">
            <v>h</v>
          </cell>
        </row>
        <row r="1435">
          <cell r="B1435" t="str">
            <v>15.1.185</v>
          </cell>
          <cell r="D1435" t="str">
            <v>72.12.02.05</v>
          </cell>
          <cell r="F1435" t="str">
            <v>km</v>
          </cell>
        </row>
        <row r="1436">
          <cell r="B1436" t="str">
            <v>15.1.186</v>
          </cell>
          <cell r="D1436" t="str">
            <v>72.12.03.01</v>
          </cell>
          <cell r="F1436" t="str">
            <v>h</v>
          </cell>
        </row>
        <row r="1437">
          <cell r="B1437" t="str">
            <v>15.1.187</v>
          </cell>
          <cell r="D1437" t="str">
            <v>72.12.03.02</v>
          </cell>
          <cell r="F1437" t="str">
            <v>h</v>
          </cell>
        </row>
        <row r="1438">
          <cell r="B1438" t="str">
            <v>15.1.188</v>
          </cell>
          <cell r="D1438" t="str">
            <v>72.12.03.03</v>
          </cell>
          <cell r="F1438" t="str">
            <v>h</v>
          </cell>
        </row>
        <row r="1439">
          <cell r="B1439" t="str">
            <v>15.1.189</v>
          </cell>
          <cell r="D1439" t="str">
            <v>72.12.03.04</v>
          </cell>
          <cell r="F1439" t="str">
            <v>h</v>
          </cell>
        </row>
        <row r="1440">
          <cell r="B1440" t="str">
            <v>15.1.190</v>
          </cell>
          <cell r="D1440" t="str">
            <v>72.12.03.05</v>
          </cell>
          <cell r="F1440" t="str">
            <v>km</v>
          </cell>
        </row>
        <row r="1441">
          <cell r="B1441" t="str">
            <v>15.1.191</v>
          </cell>
          <cell r="D1441" t="str">
            <v>72.12.04.01</v>
          </cell>
          <cell r="F1441" t="str">
            <v>h</v>
          </cell>
        </row>
        <row r="1442">
          <cell r="B1442" t="str">
            <v>15.1.192</v>
          </cell>
          <cell r="D1442" t="str">
            <v>72.12.04.02</v>
          </cell>
          <cell r="F1442" t="str">
            <v>h</v>
          </cell>
        </row>
        <row r="1443">
          <cell r="B1443" t="str">
            <v>15.1.193</v>
          </cell>
          <cell r="D1443" t="str">
            <v>72.12.04.03</v>
          </cell>
          <cell r="F1443" t="str">
            <v>h</v>
          </cell>
        </row>
        <row r="1444">
          <cell r="B1444" t="str">
            <v>15.1.194</v>
          </cell>
          <cell r="D1444" t="str">
            <v>72.12.04.04</v>
          </cell>
          <cell r="F1444" t="str">
            <v>h</v>
          </cell>
        </row>
        <row r="1445">
          <cell r="B1445" t="str">
            <v>15.1.195</v>
          </cell>
          <cell r="D1445" t="str">
            <v>72.12.04.05</v>
          </cell>
          <cell r="F1445" t="str">
            <v>km</v>
          </cell>
        </row>
        <row r="1446">
          <cell r="B1446" t="str">
            <v>15.1.196</v>
          </cell>
          <cell r="D1446" t="str">
            <v>72.12.05.01</v>
          </cell>
          <cell r="F1446" t="str">
            <v>h</v>
          </cell>
        </row>
        <row r="1447">
          <cell r="B1447" t="str">
            <v>15.1.197</v>
          </cell>
          <cell r="D1447" t="str">
            <v>72.12.05.02</v>
          </cell>
          <cell r="F1447" t="str">
            <v>h</v>
          </cell>
        </row>
        <row r="1448">
          <cell r="B1448" t="str">
            <v>15.1.198</v>
          </cell>
          <cell r="D1448" t="str">
            <v>72.12.05.03</v>
          </cell>
          <cell r="F1448" t="str">
            <v>h</v>
          </cell>
        </row>
        <row r="1449">
          <cell r="B1449" t="str">
            <v>15.1.199</v>
          </cell>
          <cell r="D1449" t="str">
            <v>72.12.05.04</v>
          </cell>
          <cell r="F1449" t="str">
            <v>h</v>
          </cell>
        </row>
        <row r="1450">
          <cell r="B1450" t="str">
            <v>15.1.200</v>
          </cell>
          <cell r="D1450" t="str">
            <v>72.12.05.05</v>
          </cell>
          <cell r="F1450" t="str">
            <v>km</v>
          </cell>
        </row>
        <row r="1451">
          <cell r="B1451" t="str">
            <v>15.1.201</v>
          </cell>
          <cell r="D1451" t="str">
            <v>72.12.06.01</v>
          </cell>
          <cell r="F1451" t="str">
            <v>h</v>
          </cell>
        </row>
        <row r="1452">
          <cell r="B1452" t="str">
            <v>15.1.202</v>
          </cell>
          <cell r="D1452" t="str">
            <v>72.12.06.02</v>
          </cell>
          <cell r="F1452" t="str">
            <v>h</v>
          </cell>
        </row>
        <row r="1453">
          <cell r="B1453" t="str">
            <v>15.1.203</v>
          </cell>
          <cell r="D1453" t="str">
            <v>72.12.06.03</v>
          </cell>
          <cell r="F1453" t="str">
            <v>h</v>
          </cell>
        </row>
        <row r="1454">
          <cell r="B1454" t="str">
            <v>15.1.204</v>
          </cell>
          <cell r="D1454" t="str">
            <v>72.12.06.04</v>
          </cell>
          <cell r="F1454" t="str">
            <v>h</v>
          </cell>
        </row>
        <row r="1455">
          <cell r="B1455" t="str">
            <v>15.1.205</v>
          </cell>
          <cell r="D1455" t="str">
            <v>72.12.06.05</v>
          </cell>
          <cell r="F1455" t="str">
            <v>km</v>
          </cell>
        </row>
        <row r="1456">
          <cell r="B1456" t="str">
            <v>15.1.206</v>
          </cell>
          <cell r="D1456" t="str">
            <v>72.12.07.01</v>
          </cell>
          <cell r="F1456" t="str">
            <v>h</v>
          </cell>
        </row>
        <row r="1457">
          <cell r="B1457" t="str">
            <v>15.1.207</v>
          </cell>
          <cell r="D1457" t="str">
            <v>72.12.07.02</v>
          </cell>
          <cell r="F1457" t="str">
            <v>h</v>
          </cell>
        </row>
        <row r="1458">
          <cell r="B1458" t="str">
            <v>15.1.208</v>
          </cell>
          <cell r="D1458" t="str">
            <v>72.12.07.03</v>
          </cell>
          <cell r="F1458" t="str">
            <v>h</v>
          </cell>
        </row>
        <row r="1459">
          <cell r="B1459" t="str">
            <v>15.1.209</v>
          </cell>
          <cell r="D1459" t="str">
            <v>72.12.07.04</v>
          </cell>
          <cell r="F1459" t="str">
            <v>h</v>
          </cell>
        </row>
        <row r="1460">
          <cell r="B1460" t="str">
            <v>15.1.210</v>
          </cell>
          <cell r="D1460" t="str">
            <v>72.12.08.04</v>
          </cell>
          <cell r="F1460" t="str">
            <v>h</v>
          </cell>
        </row>
        <row r="1461">
          <cell r="B1461" t="str">
            <v>15.1.211</v>
          </cell>
          <cell r="D1461" t="str">
            <v>72.13.01.01</v>
          </cell>
          <cell r="F1461" t="str">
            <v>h</v>
          </cell>
        </row>
        <row r="1462">
          <cell r="B1462" t="str">
            <v>15.1.212</v>
          </cell>
          <cell r="D1462" t="str">
            <v>72.13.01.02</v>
          </cell>
          <cell r="F1462" t="str">
            <v>h</v>
          </cell>
        </row>
        <row r="1463">
          <cell r="B1463" t="str">
            <v>15.1.213</v>
          </cell>
          <cell r="D1463" t="str">
            <v>72.13.01.03</v>
          </cell>
          <cell r="F1463" t="str">
            <v>h</v>
          </cell>
        </row>
        <row r="1464">
          <cell r="B1464" t="str">
            <v>15.1.214</v>
          </cell>
          <cell r="D1464" t="str">
            <v>72.13.01.04</v>
          </cell>
          <cell r="F1464" t="str">
            <v>h</v>
          </cell>
        </row>
        <row r="1465">
          <cell r="B1465" t="str">
            <v>15.1.215</v>
          </cell>
          <cell r="D1465" t="str">
            <v>72.13.01.05</v>
          </cell>
          <cell r="F1465" t="str">
            <v>km</v>
          </cell>
        </row>
        <row r="1466">
          <cell r="B1466" t="str">
            <v>15.1.216</v>
          </cell>
          <cell r="D1466" t="str">
            <v>72.14.01.01</v>
          </cell>
          <cell r="F1466" t="str">
            <v>h</v>
          </cell>
        </row>
        <row r="1467">
          <cell r="B1467" t="str">
            <v>15.1.217</v>
          </cell>
          <cell r="D1467" t="str">
            <v>72.14.01.02</v>
          </cell>
          <cell r="F1467" t="str">
            <v>h</v>
          </cell>
        </row>
        <row r="1468">
          <cell r="B1468" t="str">
            <v>15.1.218</v>
          </cell>
          <cell r="D1468" t="str">
            <v>72.14.01.03</v>
          </cell>
          <cell r="F1468" t="str">
            <v>h</v>
          </cell>
        </row>
        <row r="1469">
          <cell r="B1469" t="str">
            <v>15.1.219</v>
          </cell>
          <cell r="D1469" t="str">
            <v>72.14.01.04</v>
          </cell>
          <cell r="F1469" t="str">
            <v>h</v>
          </cell>
        </row>
        <row r="1470">
          <cell r="B1470" t="str">
            <v>15.1.220</v>
          </cell>
          <cell r="D1470" t="str">
            <v>72.14.01.05</v>
          </cell>
          <cell r="F1470" t="str">
            <v>km</v>
          </cell>
        </row>
        <row r="1471">
          <cell r="B1471" t="str">
            <v>15.1.221</v>
          </cell>
          <cell r="D1471" t="str">
            <v>72.15.01.01</v>
          </cell>
          <cell r="F1471" t="str">
            <v>h</v>
          </cell>
        </row>
        <row r="1472">
          <cell r="B1472" t="str">
            <v>15.1.222</v>
          </cell>
          <cell r="D1472" t="str">
            <v>72.15.01.02</v>
          </cell>
          <cell r="F1472" t="str">
            <v>h</v>
          </cell>
        </row>
        <row r="1473">
          <cell r="B1473" t="str">
            <v>15.1.223</v>
          </cell>
          <cell r="D1473" t="str">
            <v>72.15.01.03</v>
          </cell>
          <cell r="F1473" t="str">
            <v>h</v>
          </cell>
        </row>
        <row r="1474">
          <cell r="B1474" t="str">
            <v>15.1.224</v>
          </cell>
          <cell r="D1474" t="str">
            <v>72.15.01.04</v>
          </cell>
          <cell r="F1474" t="str">
            <v>h</v>
          </cell>
        </row>
        <row r="1475">
          <cell r="B1475" t="str">
            <v>15.1.225</v>
          </cell>
          <cell r="D1475" t="str">
            <v>72.15.01.05</v>
          </cell>
          <cell r="F1475" t="str">
            <v>km</v>
          </cell>
        </row>
        <row r="1476">
          <cell r="B1476" t="str">
            <v>15.1.226</v>
          </cell>
          <cell r="D1476" t="str">
            <v>72.15.02.01</v>
          </cell>
          <cell r="F1476" t="str">
            <v>h</v>
          </cell>
        </row>
        <row r="1477">
          <cell r="B1477" t="str">
            <v>15.1.227</v>
          </cell>
          <cell r="D1477" t="str">
            <v>72.15.02.02</v>
          </cell>
          <cell r="F1477" t="str">
            <v>h</v>
          </cell>
        </row>
        <row r="1478">
          <cell r="B1478" t="str">
            <v>15.1.228</v>
          </cell>
          <cell r="D1478" t="str">
            <v>72.15.02.03</v>
          </cell>
          <cell r="F1478" t="str">
            <v>h</v>
          </cell>
        </row>
        <row r="1479">
          <cell r="B1479" t="str">
            <v>15.1.229</v>
          </cell>
          <cell r="D1479" t="str">
            <v>72.15.02.04</v>
          </cell>
          <cell r="F1479" t="str">
            <v>h</v>
          </cell>
        </row>
        <row r="1480">
          <cell r="B1480" t="str">
            <v>15.1.230</v>
          </cell>
          <cell r="D1480" t="str">
            <v>72.15.02.05</v>
          </cell>
          <cell r="F1480" t="str">
            <v>km</v>
          </cell>
        </row>
        <row r="1481">
          <cell r="B1481" t="str">
            <v>15.1.231</v>
          </cell>
          <cell r="D1481" t="str">
            <v>72.16.01.01</v>
          </cell>
          <cell r="F1481" t="str">
            <v>h</v>
          </cell>
        </row>
        <row r="1482">
          <cell r="B1482" t="str">
            <v>15.1.232</v>
          </cell>
          <cell r="D1482" t="str">
            <v>72.16.01.02</v>
          </cell>
          <cell r="F1482" t="str">
            <v>h</v>
          </cell>
        </row>
        <row r="1483">
          <cell r="B1483" t="str">
            <v>15.1.233</v>
          </cell>
          <cell r="D1483" t="str">
            <v>72.16.01.03</v>
          </cell>
          <cell r="F1483" t="str">
            <v>h</v>
          </cell>
        </row>
        <row r="1484">
          <cell r="B1484" t="str">
            <v>15.1.234</v>
          </cell>
          <cell r="D1484" t="str">
            <v>72.16.01.04</v>
          </cell>
          <cell r="F1484" t="str">
            <v>h</v>
          </cell>
        </row>
        <row r="1485">
          <cell r="B1485" t="str">
            <v>15.1.235</v>
          </cell>
          <cell r="D1485" t="str">
            <v>72.16.01.05</v>
          </cell>
          <cell r="F1485" t="str">
            <v>km</v>
          </cell>
        </row>
        <row r="1486">
          <cell r="B1486" t="str">
            <v>15.1.236</v>
          </cell>
          <cell r="D1486" t="str">
            <v>72.16.02.01</v>
          </cell>
          <cell r="F1486" t="str">
            <v>h</v>
          </cell>
        </row>
        <row r="1487">
          <cell r="B1487" t="str">
            <v>15.1.237</v>
          </cell>
          <cell r="D1487" t="str">
            <v>72.16.02.02</v>
          </cell>
          <cell r="F1487" t="str">
            <v>h</v>
          </cell>
        </row>
        <row r="1488">
          <cell r="B1488" t="str">
            <v>15.1.238</v>
          </cell>
          <cell r="D1488" t="str">
            <v>72.16.02.03</v>
          </cell>
          <cell r="F1488" t="str">
            <v>h</v>
          </cell>
        </row>
        <row r="1489">
          <cell r="B1489" t="str">
            <v>15.1.239</v>
          </cell>
          <cell r="D1489" t="str">
            <v>72.16.02.04</v>
          </cell>
          <cell r="F1489" t="str">
            <v>h</v>
          </cell>
        </row>
        <row r="1490">
          <cell r="B1490" t="str">
            <v>15.1.240</v>
          </cell>
          <cell r="D1490" t="str">
            <v>72.17.01.01</v>
          </cell>
          <cell r="F1490" t="str">
            <v>h</v>
          </cell>
        </row>
        <row r="1491">
          <cell r="B1491" t="str">
            <v>15.1.241</v>
          </cell>
          <cell r="D1491" t="str">
            <v>72.17.01.02</v>
          </cell>
          <cell r="F1491" t="str">
            <v>h</v>
          </cell>
        </row>
        <row r="1492">
          <cell r="B1492" t="str">
            <v>15.1.242</v>
          </cell>
          <cell r="D1492" t="str">
            <v>72.17.01.03</v>
          </cell>
          <cell r="F1492" t="str">
            <v>h</v>
          </cell>
        </row>
        <row r="1493">
          <cell r="B1493" t="str">
            <v>15.1.243</v>
          </cell>
          <cell r="D1493" t="str">
            <v>72.17.01.04</v>
          </cell>
          <cell r="F1493" t="str">
            <v>h</v>
          </cell>
        </row>
        <row r="1494">
          <cell r="B1494" t="str">
            <v>15.1.244</v>
          </cell>
          <cell r="D1494" t="str">
            <v>72.18.01.01</v>
          </cell>
          <cell r="F1494" t="str">
            <v>h</v>
          </cell>
        </row>
        <row r="1495">
          <cell r="B1495" t="str">
            <v>15.1.245</v>
          </cell>
          <cell r="D1495" t="str">
            <v>72.18.01.02</v>
          </cell>
          <cell r="F1495" t="str">
            <v>h</v>
          </cell>
        </row>
        <row r="1496">
          <cell r="B1496" t="str">
            <v>15.1.246</v>
          </cell>
          <cell r="D1496" t="str">
            <v>72.18.01.03</v>
          </cell>
          <cell r="F1496" t="str">
            <v>h</v>
          </cell>
        </row>
        <row r="1497">
          <cell r="B1497" t="str">
            <v>15.1.247</v>
          </cell>
          <cell r="D1497" t="str">
            <v>72.18.01.04</v>
          </cell>
          <cell r="F1497" t="str">
            <v>h</v>
          </cell>
        </row>
        <row r="1498">
          <cell r="B1498" t="str">
            <v>15.1.248</v>
          </cell>
          <cell r="D1498" t="str">
            <v>72.18.01.05</v>
          </cell>
          <cell r="F1498" t="str">
            <v>km</v>
          </cell>
        </row>
        <row r="1499">
          <cell r="B1499" t="str">
            <v>15.1.249</v>
          </cell>
          <cell r="D1499" t="str">
            <v>72.18.02.01</v>
          </cell>
          <cell r="F1499" t="str">
            <v>h</v>
          </cell>
        </row>
        <row r="1500">
          <cell r="B1500" t="str">
            <v>15.1.250</v>
          </cell>
          <cell r="D1500" t="str">
            <v>72.18.02.02</v>
          </cell>
          <cell r="F1500" t="str">
            <v>h</v>
          </cell>
        </row>
        <row r="1501">
          <cell r="B1501" t="str">
            <v>15.1.251</v>
          </cell>
          <cell r="D1501" t="str">
            <v>72.18.02.03</v>
          </cell>
          <cell r="F1501" t="str">
            <v>h</v>
          </cell>
        </row>
        <row r="1502">
          <cell r="B1502" t="str">
            <v>15.1.252</v>
          </cell>
          <cell r="D1502" t="str">
            <v>72.18.02.04</v>
          </cell>
          <cell r="F1502" t="str">
            <v>h</v>
          </cell>
        </row>
        <row r="1503">
          <cell r="B1503" t="str">
            <v>15.1.253</v>
          </cell>
          <cell r="D1503" t="str">
            <v>72.18.02.05</v>
          </cell>
          <cell r="F1503" t="str">
            <v>km</v>
          </cell>
        </row>
        <row r="1504">
          <cell r="B1504" t="str">
            <v>15.1.254</v>
          </cell>
          <cell r="D1504" t="str">
            <v>72.19.01.01</v>
          </cell>
          <cell r="F1504" t="str">
            <v>h</v>
          </cell>
        </row>
        <row r="1505">
          <cell r="B1505" t="str">
            <v>15.1.255</v>
          </cell>
          <cell r="D1505" t="str">
            <v>72.19.01.02</v>
          </cell>
          <cell r="F1505" t="str">
            <v>h</v>
          </cell>
        </row>
        <row r="1506">
          <cell r="B1506" t="str">
            <v>15.1.256</v>
          </cell>
          <cell r="D1506" t="str">
            <v>72.19.01.03</v>
          </cell>
          <cell r="F1506" t="str">
            <v>h</v>
          </cell>
        </row>
        <row r="1507">
          <cell r="B1507" t="str">
            <v>15.1.257</v>
          </cell>
          <cell r="D1507" t="str">
            <v>72.19.01.04</v>
          </cell>
          <cell r="F1507" t="str">
            <v>h</v>
          </cell>
        </row>
        <row r="1508">
          <cell r="B1508" t="str">
            <v>15.1.258</v>
          </cell>
          <cell r="D1508" t="str">
            <v>72.20.01.01</v>
          </cell>
          <cell r="F1508" t="str">
            <v>h</v>
          </cell>
        </row>
        <row r="1509">
          <cell r="B1509" t="str">
            <v>15.1.259</v>
          </cell>
          <cell r="D1509" t="str">
            <v>72.20.01.02</v>
          </cell>
          <cell r="F1509" t="str">
            <v>h</v>
          </cell>
        </row>
        <row r="1510">
          <cell r="B1510" t="str">
            <v>15.1.260</v>
          </cell>
          <cell r="D1510" t="str">
            <v>72.20.01.03</v>
          </cell>
          <cell r="F1510" t="str">
            <v>h</v>
          </cell>
        </row>
        <row r="1511">
          <cell r="B1511" t="str">
            <v>15.1.261</v>
          </cell>
          <cell r="D1511" t="str">
            <v>72.20.01.04</v>
          </cell>
          <cell r="F1511" t="str">
            <v>h</v>
          </cell>
        </row>
        <row r="1512">
          <cell r="B1512" t="str">
            <v>15.1.262</v>
          </cell>
          <cell r="D1512" t="str">
            <v>72.20.02.01</v>
          </cell>
          <cell r="F1512" t="str">
            <v>h</v>
          </cell>
        </row>
        <row r="1513">
          <cell r="B1513" t="str">
            <v>15.1.263</v>
          </cell>
          <cell r="D1513" t="str">
            <v>72.20.02.02</v>
          </cell>
          <cell r="F1513" t="str">
            <v>h</v>
          </cell>
        </row>
        <row r="1514">
          <cell r="B1514" t="str">
            <v>15.1.264</v>
          </cell>
          <cell r="D1514" t="str">
            <v>72.20.02.03</v>
          </cell>
          <cell r="F1514" t="str">
            <v>h</v>
          </cell>
        </row>
        <row r="1515">
          <cell r="B1515" t="str">
            <v>15.1.265</v>
          </cell>
          <cell r="D1515" t="str">
            <v>72.20.02.04</v>
          </cell>
          <cell r="F1515" t="str">
            <v>h</v>
          </cell>
        </row>
        <row r="1516">
          <cell r="B1516" t="str">
            <v>15.1.266</v>
          </cell>
          <cell r="D1516" t="str">
            <v>72.21.01.01</v>
          </cell>
          <cell r="F1516" t="str">
            <v>h</v>
          </cell>
        </row>
        <row r="1517">
          <cell r="B1517" t="str">
            <v>15.1.267</v>
          </cell>
          <cell r="D1517" t="str">
            <v>72.21.01.02</v>
          </cell>
          <cell r="F1517" t="str">
            <v>h</v>
          </cell>
        </row>
        <row r="1518">
          <cell r="B1518" t="str">
            <v>15.1.268</v>
          </cell>
          <cell r="D1518" t="str">
            <v>72.21.01.03</v>
          </cell>
          <cell r="F1518" t="str">
            <v>h</v>
          </cell>
        </row>
        <row r="1519">
          <cell r="B1519" t="str">
            <v>15.1.269</v>
          </cell>
          <cell r="D1519" t="str">
            <v>72.21.01.04</v>
          </cell>
          <cell r="F1519" t="str">
            <v>h</v>
          </cell>
        </row>
        <row r="1520">
          <cell r="B1520" t="str">
            <v>15.1.270</v>
          </cell>
          <cell r="D1520" t="str">
            <v>72.21.02.01</v>
          </cell>
          <cell r="F1520" t="str">
            <v>h</v>
          </cell>
        </row>
        <row r="1521">
          <cell r="B1521" t="str">
            <v>15.1.271</v>
          </cell>
          <cell r="D1521" t="str">
            <v>72.21.02.02</v>
          </cell>
          <cell r="F1521" t="str">
            <v>h</v>
          </cell>
        </row>
        <row r="1522">
          <cell r="B1522" t="str">
            <v>15.1.272</v>
          </cell>
          <cell r="D1522" t="str">
            <v>72.21.02.03</v>
          </cell>
          <cell r="F1522" t="str">
            <v>h</v>
          </cell>
        </row>
        <row r="1523">
          <cell r="B1523" t="str">
            <v>15.1.273</v>
          </cell>
          <cell r="D1523" t="str">
            <v>72.21.02.04</v>
          </cell>
          <cell r="F1523" t="str">
            <v>h</v>
          </cell>
        </row>
        <row r="1524">
          <cell r="B1524" t="str">
            <v>15.1.274</v>
          </cell>
          <cell r="D1524" t="str">
            <v>72.21.03.01</v>
          </cell>
          <cell r="F1524" t="str">
            <v>h</v>
          </cell>
        </row>
        <row r="1525">
          <cell r="B1525" t="str">
            <v>15.1.275</v>
          </cell>
          <cell r="D1525" t="str">
            <v>72.21.03.02</v>
          </cell>
          <cell r="F1525" t="str">
            <v>h</v>
          </cell>
        </row>
        <row r="1526">
          <cell r="B1526" t="str">
            <v>15.1.276</v>
          </cell>
          <cell r="D1526" t="str">
            <v>72.21.03.03</v>
          </cell>
          <cell r="F1526" t="str">
            <v>h</v>
          </cell>
        </row>
        <row r="1527">
          <cell r="B1527" t="str">
            <v>15.1.277</v>
          </cell>
          <cell r="D1527" t="str">
            <v>72.21.03.04</v>
          </cell>
          <cell r="F1527" t="str">
            <v>h</v>
          </cell>
        </row>
        <row r="1528">
          <cell r="B1528" t="str">
            <v>15.1.278</v>
          </cell>
          <cell r="D1528" t="str">
            <v>72.21.04.01</v>
          </cell>
          <cell r="F1528" t="str">
            <v>h</v>
          </cell>
        </row>
        <row r="1529">
          <cell r="B1529" t="str">
            <v>15.1.279</v>
          </cell>
          <cell r="D1529" t="str">
            <v>72.21.04.02</v>
          </cell>
          <cell r="F1529" t="str">
            <v>h</v>
          </cell>
        </row>
        <row r="1530">
          <cell r="B1530" t="str">
            <v>15.1.280</v>
          </cell>
          <cell r="D1530" t="str">
            <v>72.21.04.03</v>
          </cell>
          <cell r="F1530" t="str">
            <v>h</v>
          </cell>
        </row>
        <row r="1531">
          <cell r="B1531" t="str">
            <v>15.1.281</v>
          </cell>
          <cell r="D1531" t="str">
            <v>72.21.04.04</v>
          </cell>
          <cell r="F1531" t="str">
            <v>h</v>
          </cell>
        </row>
        <row r="1532">
          <cell r="B1532" t="str">
            <v>15.1.282</v>
          </cell>
          <cell r="D1532" t="str">
            <v>72.22.03.01</v>
          </cell>
          <cell r="F1532" t="str">
            <v>h</v>
          </cell>
        </row>
        <row r="1533">
          <cell r="B1533" t="str">
            <v>15.1.283</v>
          </cell>
          <cell r="D1533" t="str">
            <v>72.22.03.02</v>
          </cell>
          <cell r="F1533" t="str">
            <v>h</v>
          </cell>
        </row>
        <row r="1534">
          <cell r="B1534" t="str">
            <v>15.1.284</v>
          </cell>
          <cell r="D1534" t="str">
            <v>72.22.03.03</v>
          </cell>
          <cell r="F1534" t="str">
            <v>h</v>
          </cell>
        </row>
        <row r="1535">
          <cell r="B1535" t="str">
            <v>15.1.285</v>
          </cell>
          <cell r="D1535" t="str">
            <v>72.22.03.04</v>
          </cell>
          <cell r="F1535" t="str">
            <v>h</v>
          </cell>
        </row>
        <row r="1536">
          <cell r="B1536" t="str">
            <v>15.1.286</v>
          </cell>
          <cell r="D1536" t="str">
            <v>72.23.01.01</v>
          </cell>
          <cell r="F1536" t="str">
            <v>h</v>
          </cell>
        </row>
        <row r="1537">
          <cell r="B1537" t="str">
            <v>15.1.287</v>
          </cell>
          <cell r="D1537" t="str">
            <v>72.23.01.02</v>
          </cell>
          <cell r="F1537" t="str">
            <v>h</v>
          </cell>
        </row>
        <row r="1538">
          <cell r="B1538" t="str">
            <v>15.1.288</v>
          </cell>
          <cell r="D1538" t="str">
            <v>72.23.01.03</v>
          </cell>
          <cell r="F1538" t="str">
            <v>h</v>
          </cell>
        </row>
        <row r="1539">
          <cell r="B1539" t="str">
            <v>15.1.289</v>
          </cell>
          <cell r="D1539" t="str">
            <v>72.23.01.04</v>
          </cell>
          <cell r="F1539" t="str">
            <v>h</v>
          </cell>
        </row>
        <row r="1540">
          <cell r="B1540" t="str">
            <v>15.1.290</v>
          </cell>
          <cell r="D1540" t="str">
            <v>72.23.02.01</v>
          </cell>
          <cell r="F1540" t="str">
            <v>h</v>
          </cell>
        </row>
        <row r="1541">
          <cell r="B1541" t="str">
            <v>15.1.291</v>
          </cell>
          <cell r="D1541" t="str">
            <v>72.23.02.02</v>
          </cell>
          <cell r="F1541" t="str">
            <v>h</v>
          </cell>
        </row>
        <row r="1542">
          <cell r="B1542" t="str">
            <v>15.1.292</v>
          </cell>
          <cell r="D1542" t="str">
            <v>72.23.02.03</v>
          </cell>
          <cell r="F1542" t="str">
            <v>h</v>
          </cell>
        </row>
        <row r="1543">
          <cell r="B1543" t="str">
            <v>15.1.293</v>
          </cell>
          <cell r="D1543" t="str">
            <v>72.23.02.04</v>
          </cell>
          <cell r="F1543" t="str">
            <v>h</v>
          </cell>
        </row>
        <row r="1544">
          <cell r="B1544" t="str">
            <v>15.1.294</v>
          </cell>
          <cell r="D1544" t="str">
            <v>72.23.03.01</v>
          </cell>
          <cell r="F1544" t="str">
            <v>h</v>
          </cell>
        </row>
        <row r="1545">
          <cell r="B1545" t="str">
            <v>15.1.295</v>
          </cell>
          <cell r="D1545" t="str">
            <v>72.23.03.02</v>
          </cell>
          <cell r="F1545" t="str">
            <v>h</v>
          </cell>
        </row>
        <row r="1546">
          <cell r="B1546" t="str">
            <v>15.1.296</v>
          </cell>
          <cell r="D1546" t="str">
            <v>72.23.03.03</v>
          </cell>
          <cell r="F1546" t="str">
            <v>h</v>
          </cell>
        </row>
        <row r="1547">
          <cell r="B1547" t="str">
            <v>15.1.297</v>
          </cell>
          <cell r="D1547" t="str">
            <v>72.23.03.04</v>
          </cell>
          <cell r="F1547" t="str">
            <v>h</v>
          </cell>
        </row>
        <row r="1548">
          <cell r="B1548" t="str">
            <v>15.1.298</v>
          </cell>
          <cell r="D1548" t="str">
            <v>72.24.01.01</v>
          </cell>
          <cell r="F1548" t="str">
            <v>h</v>
          </cell>
        </row>
        <row r="1549">
          <cell r="B1549" t="str">
            <v>15.1.299</v>
          </cell>
          <cell r="D1549" t="str">
            <v>72.24.01.02</v>
          </cell>
          <cell r="F1549" t="str">
            <v>h</v>
          </cell>
        </row>
        <row r="1550">
          <cell r="B1550" t="str">
            <v>15.1.300</v>
          </cell>
          <cell r="D1550" t="str">
            <v>72.24.01.03</v>
          </cell>
          <cell r="F1550" t="str">
            <v>h</v>
          </cell>
        </row>
        <row r="1551">
          <cell r="B1551" t="str">
            <v>15.1.301</v>
          </cell>
          <cell r="D1551" t="str">
            <v>72.24.01.04</v>
          </cell>
          <cell r="F1551" t="str">
            <v>h</v>
          </cell>
        </row>
        <row r="1552">
          <cell r="B1552" t="str">
            <v>15.1.302</v>
          </cell>
          <cell r="D1552" t="str">
            <v>72.25.01.01</v>
          </cell>
          <cell r="F1552" t="str">
            <v>h</v>
          </cell>
        </row>
        <row r="1553">
          <cell r="B1553" t="str">
            <v>15.1.303</v>
          </cell>
          <cell r="D1553" t="str">
            <v>72.25.01.02</v>
          </cell>
          <cell r="F1553" t="str">
            <v>h</v>
          </cell>
        </row>
        <row r="1554">
          <cell r="B1554" t="str">
            <v>15.1.304</v>
          </cell>
          <cell r="D1554" t="str">
            <v>72.25.01.03</v>
          </cell>
          <cell r="F1554" t="str">
            <v>h</v>
          </cell>
        </row>
        <row r="1555">
          <cell r="B1555" t="str">
            <v>15.1.305</v>
          </cell>
          <cell r="D1555" t="str">
            <v>72.25.01.04</v>
          </cell>
          <cell r="F1555" t="str">
            <v>h</v>
          </cell>
        </row>
        <row r="1556">
          <cell r="B1556" t="str">
            <v>15.1.306</v>
          </cell>
          <cell r="D1556" t="str">
            <v>72.26.01.01</v>
          </cell>
          <cell r="F1556" t="str">
            <v>h</v>
          </cell>
        </row>
        <row r="1557">
          <cell r="B1557" t="str">
            <v>15.1.307</v>
          </cell>
          <cell r="D1557" t="str">
            <v>72.26.01.02</v>
          </cell>
          <cell r="F1557" t="str">
            <v>h</v>
          </cell>
        </row>
        <row r="1558">
          <cell r="B1558" t="str">
            <v>15.1.308</v>
          </cell>
          <cell r="D1558" t="str">
            <v>72.26.01.03</v>
          </cell>
          <cell r="F1558" t="str">
            <v>h</v>
          </cell>
        </row>
        <row r="1559">
          <cell r="B1559" t="str">
            <v>15.1.309</v>
          </cell>
          <cell r="D1559" t="str">
            <v>72.26.01.04</v>
          </cell>
          <cell r="F1559" t="str">
            <v>h</v>
          </cell>
        </row>
        <row r="1560">
          <cell r="B1560" t="str">
            <v>15.1.310</v>
          </cell>
          <cell r="D1560" t="str">
            <v>72.26.02.01</v>
          </cell>
          <cell r="F1560" t="str">
            <v>h</v>
          </cell>
        </row>
        <row r="1561">
          <cell r="B1561" t="str">
            <v>15.1.311</v>
          </cell>
          <cell r="D1561" t="str">
            <v>72.26.02.02</v>
          </cell>
          <cell r="F1561" t="str">
            <v>h</v>
          </cell>
        </row>
        <row r="1562">
          <cell r="B1562" t="str">
            <v>15.1.312</v>
          </cell>
          <cell r="D1562" t="str">
            <v>72.26.02.03</v>
          </cell>
          <cell r="F1562" t="str">
            <v>h</v>
          </cell>
        </row>
        <row r="1563">
          <cell r="B1563" t="str">
            <v>15.1.313</v>
          </cell>
          <cell r="D1563" t="str">
            <v>72.26.02.04</v>
          </cell>
          <cell r="F1563" t="str">
            <v>h</v>
          </cell>
        </row>
        <row r="1564">
          <cell r="B1564" t="str">
            <v>15.1.314</v>
          </cell>
          <cell r="D1564" t="str">
            <v>72.26.03.01</v>
          </cell>
          <cell r="F1564" t="str">
            <v>h</v>
          </cell>
        </row>
        <row r="1565">
          <cell r="B1565" t="str">
            <v>15.1.315</v>
          </cell>
          <cell r="D1565" t="str">
            <v>72.26.03.02</v>
          </cell>
          <cell r="F1565" t="str">
            <v>h</v>
          </cell>
        </row>
        <row r="1566">
          <cell r="B1566" t="str">
            <v>15.1.316</v>
          </cell>
          <cell r="D1566" t="str">
            <v>72.26.03.03</v>
          </cell>
          <cell r="F1566" t="str">
            <v>h</v>
          </cell>
        </row>
        <row r="1567">
          <cell r="B1567" t="str">
            <v>15.1.317</v>
          </cell>
          <cell r="D1567" t="str">
            <v>72.26.03.04</v>
          </cell>
          <cell r="F1567" t="str">
            <v>h</v>
          </cell>
        </row>
        <row r="1568">
          <cell r="B1568" t="str">
            <v>15.1.318</v>
          </cell>
          <cell r="D1568" t="str">
            <v xml:space="preserve">72.26.04.06 </v>
          </cell>
          <cell r="F1568" t="str">
            <v>equip. mensal</v>
          </cell>
        </row>
        <row r="1569">
          <cell r="B1569" t="str">
            <v>15.1.319</v>
          </cell>
          <cell r="D1569" t="str">
            <v>72.27.01.01</v>
          </cell>
          <cell r="F1569" t="str">
            <v>h</v>
          </cell>
        </row>
        <row r="1570">
          <cell r="B1570" t="str">
            <v>15.1.320</v>
          </cell>
          <cell r="D1570" t="str">
            <v>72.27.01.02</v>
          </cell>
          <cell r="F1570" t="str">
            <v>h</v>
          </cell>
        </row>
        <row r="1571">
          <cell r="B1571" t="str">
            <v>15.1.321</v>
          </cell>
          <cell r="D1571" t="str">
            <v>72.27.01.03</v>
          </cell>
          <cell r="F1571" t="str">
            <v>h</v>
          </cell>
        </row>
        <row r="1572">
          <cell r="B1572" t="str">
            <v>15.1.322</v>
          </cell>
          <cell r="D1572" t="str">
            <v>72.27.01.04</v>
          </cell>
          <cell r="F1572" t="str">
            <v>h</v>
          </cell>
        </row>
        <row r="1573">
          <cell r="B1573" t="str">
            <v>15.1.323</v>
          </cell>
          <cell r="D1573" t="str">
            <v>72.27.02.01</v>
          </cell>
          <cell r="F1573" t="str">
            <v>h</v>
          </cell>
        </row>
        <row r="1574">
          <cell r="B1574" t="str">
            <v>15.1.324</v>
          </cell>
          <cell r="D1574" t="str">
            <v>72.27.02.02</v>
          </cell>
          <cell r="F1574" t="str">
            <v>h</v>
          </cell>
        </row>
        <row r="1575">
          <cell r="B1575" t="str">
            <v>15.1.325</v>
          </cell>
          <cell r="D1575" t="str">
            <v>72.27.02.03</v>
          </cell>
          <cell r="F1575" t="str">
            <v>h</v>
          </cell>
        </row>
        <row r="1576">
          <cell r="B1576" t="str">
            <v>15.1.326</v>
          </cell>
          <cell r="D1576" t="str">
            <v>72.27.02.04</v>
          </cell>
          <cell r="F1576" t="str">
            <v>h</v>
          </cell>
        </row>
        <row r="1577">
          <cell r="B1577" t="str">
            <v>15.1.327</v>
          </cell>
          <cell r="D1577" t="str">
            <v>72.27.03.01</v>
          </cell>
          <cell r="F1577" t="str">
            <v>h</v>
          </cell>
        </row>
        <row r="1578">
          <cell r="B1578" t="str">
            <v>15.1.328</v>
          </cell>
          <cell r="D1578" t="str">
            <v>72.27.03.02</v>
          </cell>
          <cell r="F1578" t="str">
            <v>h</v>
          </cell>
        </row>
        <row r="1579">
          <cell r="B1579" t="str">
            <v>15.1.329</v>
          </cell>
          <cell r="D1579" t="str">
            <v>72.27.03.03</v>
          </cell>
          <cell r="F1579" t="str">
            <v>h</v>
          </cell>
        </row>
        <row r="1580">
          <cell r="B1580" t="str">
            <v>15.1.330</v>
          </cell>
          <cell r="D1580" t="str">
            <v>72.27.03.04</v>
          </cell>
          <cell r="F1580" t="str">
            <v>h</v>
          </cell>
        </row>
        <row r="1581">
          <cell r="B1581" t="str">
            <v>15.1.331</v>
          </cell>
          <cell r="D1581" t="str">
            <v>72.27.04.01</v>
          </cell>
          <cell r="F1581" t="str">
            <v>h</v>
          </cell>
        </row>
        <row r="1582">
          <cell r="B1582" t="str">
            <v>15.1.332</v>
          </cell>
          <cell r="D1582" t="str">
            <v>72.27.04.02</v>
          </cell>
          <cell r="F1582" t="str">
            <v>h</v>
          </cell>
        </row>
        <row r="1583">
          <cell r="B1583" t="str">
            <v>15.1.333</v>
          </cell>
          <cell r="D1583" t="str">
            <v>72.27.04.03</v>
          </cell>
          <cell r="F1583" t="str">
            <v>h</v>
          </cell>
        </row>
        <row r="1584">
          <cell r="B1584" t="str">
            <v>15.1.334</v>
          </cell>
          <cell r="D1584" t="str">
            <v>72.27.04.04</v>
          </cell>
          <cell r="F1584" t="str">
            <v>h</v>
          </cell>
        </row>
        <row r="1585">
          <cell r="B1585" t="str">
            <v>15.1.335</v>
          </cell>
          <cell r="D1585" t="str">
            <v>72.27.05.01</v>
          </cell>
          <cell r="F1585" t="str">
            <v>h</v>
          </cell>
        </row>
        <row r="1586">
          <cell r="B1586" t="str">
            <v>15.1.336</v>
          </cell>
          <cell r="D1586" t="str">
            <v>72.27.05.02</v>
          </cell>
          <cell r="F1586" t="str">
            <v>h</v>
          </cell>
        </row>
        <row r="1587">
          <cell r="B1587" t="str">
            <v>15.1.337</v>
          </cell>
          <cell r="D1587" t="str">
            <v>72.27.05.03</v>
          </cell>
          <cell r="F1587" t="str">
            <v>h</v>
          </cell>
        </row>
        <row r="1588">
          <cell r="B1588" t="str">
            <v>15.1.338</v>
          </cell>
          <cell r="D1588" t="str">
            <v>72.27.05.04</v>
          </cell>
          <cell r="F1588" t="str">
            <v>h</v>
          </cell>
        </row>
        <row r="1589">
          <cell r="B1589" t="str">
            <v>15.1.339</v>
          </cell>
          <cell r="D1589" t="str">
            <v>72.28.01.01</v>
          </cell>
          <cell r="F1589" t="str">
            <v>h</v>
          </cell>
        </row>
        <row r="1590">
          <cell r="B1590" t="str">
            <v>15.1.340</v>
          </cell>
          <cell r="D1590" t="str">
            <v>72.28.01.02</v>
          </cell>
          <cell r="F1590" t="str">
            <v>h</v>
          </cell>
        </row>
        <row r="1591">
          <cell r="B1591" t="str">
            <v>15.1.341</v>
          </cell>
          <cell r="D1591" t="str">
            <v>72.28.01.03</v>
          </cell>
          <cell r="F1591" t="str">
            <v>h</v>
          </cell>
        </row>
        <row r="1592">
          <cell r="B1592" t="str">
            <v>15.1.342</v>
          </cell>
          <cell r="D1592" t="str">
            <v>72.28.01.04</v>
          </cell>
          <cell r="F1592" t="str">
            <v>h</v>
          </cell>
        </row>
        <row r="1593">
          <cell r="B1593" t="str">
            <v>15.1.343</v>
          </cell>
          <cell r="D1593" t="str">
            <v>72.28.02.01</v>
          </cell>
          <cell r="F1593" t="str">
            <v>h</v>
          </cell>
        </row>
        <row r="1594">
          <cell r="B1594" t="str">
            <v>15.1.344</v>
          </cell>
          <cell r="D1594" t="str">
            <v>72.28.02.02</v>
          </cell>
          <cell r="F1594" t="str">
            <v>h</v>
          </cell>
        </row>
        <row r="1595">
          <cell r="B1595" t="str">
            <v>15.1.345</v>
          </cell>
          <cell r="D1595" t="str">
            <v>72.28.02.03</v>
          </cell>
          <cell r="F1595" t="str">
            <v>h</v>
          </cell>
        </row>
        <row r="1596">
          <cell r="B1596" t="str">
            <v>15.1.346</v>
          </cell>
          <cell r="D1596" t="str">
            <v>72.28.02.04</v>
          </cell>
          <cell r="F1596" t="str">
            <v>h</v>
          </cell>
        </row>
        <row r="1597">
          <cell r="B1597" t="str">
            <v>15.1.347</v>
          </cell>
          <cell r="D1597" t="str">
            <v>72.29.01.01</v>
          </cell>
          <cell r="F1597" t="str">
            <v>h</v>
          </cell>
        </row>
        <row r="1598">
          <cell r="B1598" t="str">
            <v>15.1.348</v>
          </cell>
          <cell r="D1598" t="str">
            <v>72.29.01.02</v>
          </cell>
          <cell r="F1598" t="str">
            <v>h</v>
          </cell>
        </row>
        <row r="1599">
          <cell r="B1599" t="str">
            <v>15.1.349</v>
          </cell>
          <cell r="D1599" t="str">
            <v>72.29.01.03</v>
          </cell>
          <cell r="F1599" t="str">
            <v>h</v>
          </cell>
        </row>
        <row r="1600">
          <cell r="B1600" t="str">
            <v>15.1.350</v>
          </cell>
          <cell r="D1600" t="str">
            <v>72.29.01.04</v>
          </cell>
          <cell r="F1600" t="str">
            <v>h</v>
          </cell>
        </row>
        <row r="1601">
          <cell r="B1601" t="str">
            <v>15.1.351</v>
          </cell>
          <cell r="D1601" t="str">
            <v>72.29.02.01</v>
          </cell>
          <cell r="F1601" t="str">
            <v>h</v>
          </cell>
        </row>
        <row r="1602">
          <cell r="B1602" t="str">
            <v>15.1.352</v>
          </cell>
          <cell r="D1602" t="str">
            <v>72.29.02.02</v>
          </cell>
          <cell r="F1602" t="str">
            <v>h</v>
          </cell>
        </row>
        <row r="1603">
          <cell r="B1603" t="str">
            <v>15.1.353</v>
          </cell>
          <cell r="D1603" t="str">
            <v>72.29.02.03</v>
          </cell>
          <cell r="F1603" t="str">
            <v>h</v>
          </cell>
        </row>
        <row r="1604">
          <cell r="B1604" t="str">
            <v>15.1.354</v>
          </cell>
          <cell r="D1604" t="str">
            <v>72.29.02.04</v>
          </cell>
          <cell r="F1604" t="str">
            <v>h</v>
          </cell>
        </row>
        <row r="1605">
          <cell r="B1605" t="str">
            <v>15.1.355</v>
          </cell>
          <cell r="D1605" t="str">
            <v>72.31.01.01</v>
          </cell>
          <cell r="F1605" t="str">
            <v>h</v>
          </cell>
        </row>
        <row r="1606">
          <cell r="B1606" t="str">
            <v>15.1.356</v>
          </cell>
          <cell r="D1606" t="str">
            <v>72.31.01.02</v>
          </cell>
          <cell r="F1606" t="str">
            <v>h</v>
          </cell>
        </row>
        <row r="1607">
          <cell r="B1607" t="str">
            <v>15.1.357</v>
          </cell>
          <cell r="D1607" t="str">
            <v>72.31.01.03</v>
          </cell>
          <cell r="F1607" t="str">
            <v>h</v>
          </cell>
        </row>
        <row r="1608">
          <cell r="B1608" t="str">
            <v>15.1.358</v>
          </cell>
          <cell r="D1608" t="str">
            <v>72.31.01.04</v>
          </cell>
          <cell r="F1608" t="str">
            <v>h</v>
          </cell>
        </row>
        <row r="1609">
          <cell r="B1609" t="str">
            <v>15.1.359</v>
          </cell>
          <cell r="D1609" t="str">
            <v>72.31.02.01</v>
          </cell>
          <cell r="F1609" t="str">
            <v>h</v>
          </cell>
        </row>
        <row r="1610">
          <cell r="B1610" t="str">
            <v>15.1.360</v>
          </cell>
          <cell r="D1610" t="str">
            <v>72.31.02.02</v>
          </cell>
          <cell r="F1610" t="str">
            <v>h</v>
          </cell>
        </row>
        <row r="1611">
          <cell r="B1611" t="str">
            <v>15.1.361</v>
          </cell>
          <cell r="D1611" t="str">
            <v>72.31.02.03</v>
          </cell>
          <cell r="F1611" t="str">
            <v>h</v>
          </cell>
        </row>
        <row r="1612">
          <cell r="B1612" t="str">
            <v>15.1.362</v>
          </cell>
          <cell r="D1612" t="str">
            <v>72.31.02.04</v>
          </cell>
          <cell r="F1612" t="str">
            <v>h</v>
          </cell>
        </row>
        <row r="1613">
          <cell r="B1613" t="str">
            <v>15.1.363</v>
          </cell>
          <cell r="D1613" t="str">
            <v>72.31.03.01</v>
          </cell>
          <cell r="F1613" t="str">
            <v>h</v>
          </cell>
        </row>
        <row r="1614">
          <cell r="B1614" t="str">
            <v>15.1.364</v>
          </cell>
          <cell r="D1614" t="str">
            <v>72.31.03.02</v>
          </cell>
          <cell r="F1614" t="str">
            <v>h</v>
          </cell>
        </row>
        <row r="1615">
          <cell r="B1615" t="str">
            <v>15.1.365</v>
          </cell>
          <cell r="D1615" t="str">
            <v>72.31.03.03</v>
          </cell>
          <cell r="F1615" t="str">
            <v>h</v>
          </cell>
        </row>
        <row r="1616">
          <cell r="B1616" t="str">
            <v>15.1.366</v>
          </cell>
          <cell r="D1616" t="str">
            <v>72.31.03.04</v>
          </cell>
          <cell r="F1616" t="str">
            <v>h</v>
          </cell>
        </row>
        <row r="1617">
          <cell r="B1617" t="str">
            <v>15.1.367</v>
          </cell>
          <cell r="D1617" t="str">
            <v>72.31.04.01</v>
          </cell>
          <cell r="F1617" t="str">
            <v>h</v>
          </cell>
        </row>
        <row r="1618">
          <cell r="B1618" t="str">
            <v>15.1.368</v>
          </cell>
          <cell r="D1618" t="str">
            <v>72.31.04.02</v>
          </cell>
          <cell r="F1618" t="str">
            <v>h</v>
          </cell>
        </row>
        <row r="1619">
          <cell r="B1619" t="str">
            <v>15.1.369</v>
          </cell>
          <cell r="D1619" t="str">
            <v>72.31.04.03</v>
          </cell>
          <cell r="F1619" t="str">
            <v>h</v>
          </cell>
        </row>
        <row r="1620">
          <cell r="B1620" t="str">
            <v>15.1.370</v>
          </cell>
          <cell r="D1620" t="str">
            <v>72.31.04.04</v>
          </cell>
          <cell r="F1620" t="str">
            <v>h</v>
          </cell>
        </row>
        <row r="1621">
          <cell r="B1621" t="str">
            <v>15.1.371</v>
          </cell>
          <cell r="D1621" t="str">
            <v>72.31.05.01</v>
          </cell>
          <cell r="F1621" t="str">
            <v>h</v>
          </cell>
        </row>
        <row r="1622">
          <cell r="B1622" t="str">
            <v>15.1.372</v>
          </cell>
          <cell r="D1622" t="str">
            <v>72.31.05.02</v>
          </cell>
          <cell r="F1622" t="str">
            <v>h</v>
          </cell>
        </row>
        <row r="1623">
          <cell r="B1623" t="str">
            <v>15.1.373</v>
          </cell>
          <cell r="D1623" t="str">
            <v>72.31.05.03</v>
          </cell>
          <cell r="F1623" t="str">
            <v>h</v>
          </cell>
        </row>
        <row r="1624">
          <cell r="B1624" t="str">
            <v>15.1.374</v>
          </cell>
          <cell r="D1624" t="str">
            <v>72.31.05.04</v>
          </cell>
          <cell r="F1624" t="str">
            <v>h</v>
          </cell>
        </row>
        <row r="1625">
          <cell r="B1625" t="str">
            <v>15.1.375</v>
          </cell>
          <cell r="D1625" t="str">
            <v>72.31.06.01</v>
          </cell>
          <cell r="F1625" t="str">
            <v>h</v>
          </cell>
        </row>
        <row r="1626">
          <cell r="B1626" t="str">
            <v>15.1.376</v>
          </cell>
          <cell r="D1626" t="str">
            <v>72.31.06.02</v>
          </cell>
          <cell r="F1626" t="str">
            <v>h</v>
          </cell>
        </row>
        <row r="1627">
          <cell r="B1627" t="str">
            <v>15.1.377</v>
          </cell>
          <cell r="D1627" t="str">
            <v>72.31.06.03</v>
          </cell>
          <cell r="F1627" t="str">
            <v>h</v>
          </cell>
        </row>
        <row r="1628">
          <cell r="B1628" t="str">
            <v>15.1.378</v>
          </cell>
          <cell r="D1628" t="str">
            <v>72.31.06.04</v>
          </cell>
          <cell r="F1628" t="str">
            <v>h</v>
          </cell>
        </row>
        <row r="1629">
          <cell r="B1629" t="str">
            <v>15.1.379</v>
          </cell>
          <cell r="D1629" t="str">
            <v>72.32.01.01</v>
          </cell>
          <cell r="F1629" t="str">
            <v>h</v>
          </cell>
        </row>
        <row r="1630">
          <cell r="B1630" t="str">
            <v>15.1.380</v>
          </cell>
          <cell r="D1630" t="str">
            <v>72.32.01.02</v>
          </cell>
          <cell r="F1630" t="str">
            <v>h</v>
          </cell>
        </row>
        <row r="1631">
          <cell r="B1631" t="str">
            <v>15.1.381</v>
          </cell>
          <cell r="D1631" t="str">
            <v>72.32.01.03</v>
          </cell>
          <cell r="F1631" t="str">
            <v>h</v>
          </cell>
        </row>
        <row r="1632">
          <cell r="B1632" t="str">
            <v>15.1.382</v>
          </cell>
          <cell r="D1632" t="str">
            <v>72.32.01.04</v>
          </cell>
          <cell r="F1632" t="str">
            <v>h</v>
          </cell>
        </row>
        <row r="1633">
          <cell r="B1633" t="str">
            <v>15.1.383</v>
          </cell>
          <cell r="D1633" t="str">
            <v>72.32.02.01</v>
          </cell>
          <cell r="F1633" t="str">
            <v>h</v>
          </cell>
        </row>
        <row r="1634">
          <cell r="B1634" t="str">
            <v>15.1.384</v>
          </cell>
          <cell r="D1634" t="str">
            <v>72.32.02.02</v>
          </cell>
          <cell r="F1634" t="str">
            <v>h</v>
          </cell>
        </row>
        <row r="1635">
          <cell r="B1635" t="str">
            <v>15.1.385</v>
          </cell>
          <cell r="D1635" t="str">
            <v>72.32.02.03</v>
          </cell>
          <cell r="F1635" t="str">
            <v>h</v>
          </cell>
        </row>
        <row r="1636">
          <cell r="B1636" t="str">
            <v>15.1.386</v>
          </cell>
          <cell r="D1636" t="str">
            <v>72.32.02.04</v>
          </cell>
          <cell r="F1636" t="str">
            <v>h</v>
          </cell>
        </row>
        <row r="1637">
          <cell r="B1637" t="str">
            <v>15.1.387</v>
          </cell>
          <cell r="D1637" t="str">
            <v>72.33.01.01</v>
          </cell>
          <cell r="F1637" t="str">
            <v>h</v>
          </cell>
        </row>
        <row r="1638">
          <cell r="B1638" t="str">
            <v>15.1.388</v>
          </cell>
          <cell r="D1638" t="str">
            <v>72.33.01.02</v>
          </cell>
          <cell r="F1638" t="str">
            <v>h</v>
          </cell>
        </row>
        <row r="1639">
          <cell r="B1639" t="str">
            <v>15.1.389</v>
          </cell>
          <cell r="D1639" t="str">
            <v>72.33.01.03</v>
          </cell>
          <cell r="F1639" t="str">
            <v>h</v>
          </cell>
        </row>
        <row r="1640">
          <cell r="B1640" t="str">
            <v>15.1.390</v>
          </cell>
          <cell r="D1640" t="str">
            <v>72.33.01.04</v>
          </cell>
          <cell r="F1640" t="str">
            <v>h</v>
          </cell>
        </row>
        <row r="1641">
          <cell r="B1641" t="str">
            <v>15.1.391</v>
          </cell>
          <cell r="D1641" t="str">
            <v>72.33.02.01</v>
          </cell>
          <cell r="F1641" t="str">
            <v>h</v>
          </cell>
        </row>
        <row r="1642">
          <cell r="B1642" t="str">
            <v>15.1.392</v>
          </cell>
          <cell r="D1642" t="str">
            <v>72.33.02.02</v>
          </cell>
          <cell r="F1642" t="str">
            <v>h</v>
          </cell>
        </row>
        <row r="1643">
          <cell r="B1643" t="str">
            <v>15.1.393</v>
          </cell>
          <cell r="D1643" t="str">
            <v>72.33.02.03</v>
          </cell>
          <cell r="F1643" t="str">
            <v>h</v>
          </cell>
        </row>
        <row r="1644">
          <cell r="B1644" t="str">
            <v>15.1.394</v>
          </cell>
          <cell r="D1644" t="str">
            <v>72.33.02.04</v>
          </cell>
          <cell r="F1644" t="str">
            <v>h</v>
          </cell>
        </row>
        <row r="1645">
          <cell r="B1645" t="str">
            <v>15.1.395</v>
          </cell>
          <cell r="D1645" t="str">
            <v>72.34.01.01</v>
          </cell>
          <cell r="F1645" t="str">
            <v>h</v>
          </cell>
        </row>
        <row r="1646">
          <cell r="B1646" t="str">
            <v>15.1.396</v>
          </cell>
          <cell r="D1646" t="str">
            <v>72.34.01.02</v>
          </cell>
          <cell r="F1646" t="str">
            <v>h</v>
          </cell>
        </row>
        <row r="1647">
          <cell r="B1647" t="str">
            <v>15.1.397</v>
          </cell>
          <cell r="D1647" t="str">
            <v>72.34.01.03</v>
          </cell>
          <cell r="F1647" t="str">
            <v>h</v>
          </cell>
        </row>
        <row r="1648">
          <cell r="B1648" t="str">
            <v>15.1.398</v>
          </cell>
          <cell r="D1648" t="str">
            <v>72.34.01.04</v>
          </cell>
          <cell r="F1648" t="str">
            <v>h</v>
          </cell>
        </row>
        <row r="1649">
          <cell r="B1649" t="str">
            <v>15.1.399</v>
          </cell>
          <cell r="D1649" t="str">
            <v>72.35.01.01</v>
          </cell>
          <cell r="F1649" t="str">
            <v>h</v>
          </cell>
        </row>
        <row r="1650">
          <cell r="B1650" t="str">
            <v>15.1.400</v>
          </cell>
          <cell r="D1650" t="str">
            <v>72.35.01.02</v>
          </cell>
          <cell r="F1650" t="str">
            <v>h</v>
          </cell>
        </row>
        <row r="1651">
          <cell r="B1651" t="str">
            <v>15.1.401</v>
          </cell>
          <cell r="D1651" t="str">
            <v>72.35.01.03</v>
          </cell>
          <cell r="F1651" t="str">
            <v>h</v>
          </cell>
        </row>
        <row r="1652">
          <cell r="B1652" t="str">
            <v>15.1.402</v>
          </cell>
          <cell r="D1652" t="str">
            <v>72.35.01.04</v>
          </cell>
          <cell r="F1652" t="str">
            <v>h</v>
          </cell>
        </row>
        <row r="1653">
          <cell r="B1653" t="str">
            <v>15.1.403</v>
          </cell>
          <cell r="D1653" t="str">
            <v xml:space="preserve">72.35.02.01 </v>
          </cell>
          <cell r="F1653" t="str">
            <v>h</v>
          </cell>
        </row>
        <row r="1654">
          <cell r="B1654" t="str">
            <v>15.1.404</v>
          </cell>
          <cell r="D1654" t="str">
            <v xml:space="preserve">72.35.02.02 </v>
          </cell>
          <cell r="F1654" t="str">
            <v>h</v>
          </cell>
        </row>
        <row r="1655">
          <cell r="B1655" t="str">
            <v>15.1.405</v>
          </cell>
          <cell r="D1655" t="str">
            <v>72.35.02.03</v>
          </cell>
          <cell r="F1655" t="str">
            <v>h</v>
          </cell>
        </row>
        <row r="1656">
          <cell r="B1656" t="str">
            <v>15.1.406</v>
          </cell>
          <cell r="D1656" t="str">
            <v>72.35.02.04</v>
          </cell>
          <cell r="F1656" t="str">
            <v>h</v>
          </cell>
        </row>
        <row r="1657">
          <cell r="B1657" t="str">
            <v>15.1.407</v>
          </cell>
          <cell r="D1657" t="str">
            <v>72.35.03.01</v>
          </cell>
          <cell r="F1657" t="str">
            <v>h</v>
          </cell>
        </row>
        <row r="1658">
          <cell r="B1658" t="str">
            <v>15.1.408</v>
          </cell>
          <cell r="D1658" t="str">
            <v>72.35.03.02</v>
          </cell>
          <cell r="F1658" t="str">
            <v>h</v>
          </cell>
        </row>
        <row r="1659">
          <cell r="B1659" t="str">
            <v>15.1.409</v>
          </cell>
          <cell r="D1659" t="str">
            <v>72.35.03.03</v>
          </cell>
          <cell r="F1659" t="str">
            <v>h</v>
          </cell>
        </row>
        <row r="1660">
          <cell r="B1660" t="str">
            <v>15.1.410</v>
          </cell>
          <cell r="D1660" t="str">
            <v>72.35.03.04</v>
          </cell>
          <cell r="F1660" t="str">
            <v>h</v>
          </cell>
        </row>
        <row r="1661">
          <cell r="B1661" t="str">
            <v>15.1.411</v>
          </cell>
          <cell r="D1661" t="str">
            <v xml:space="preserve">72.36.01.01 </v>
          </cell>
          <cell r="F1661" t="str">
            <v>h</v>
          </cell>
        </row>
        <row r="1662">
          <cell r="B1662" t="str">
            <v>15.1.412</v>
          </cell>
          <cell r="D1662" t="str">
            <v>72.36.01.02</v>
          </cell>
          <cell r="F1662" t="str">
            <v>h</v>
          </cell>
        </row>
        <row r="1663">
          <cell r="B1663" t="str">
            <v>15.1.413</v>
          </cell>
          <cell r="D1663" t="str">
            <v>72.36.01.03</v>
          </cell>
          <cell r="F1663" t="str">
            <v>h</v>
          </cell>
        </row>
        <row r="1664">
          <cell r="B1664" t="str">
            <v>15.1.414</v>
          </cell>
          <cell r="D1664" t="str">
            <v xml:space="preserve">72.36.01.04 </v>
          </cell>
          <cell r="F1664" t="str">
            <v>h</v>
          </cell>
        </row>
        <row r="1665">
          <cell r="B1665" t="str">
            <v>15.1.415</v>
          </cell>
          <cell r="D1665" t="str">
            <v>72.36.02.01</v>
          </cell>
          <cell r="F1665" t="str">
            <v>h</v>
          </cell>
        </row>
        <row r="1666">
          <cell r="B1666" t="str">
            <v>15.1.416</v>
          </cell>
          <cell r="D1666" t="str">
            <v xml:space="preserve">72.36.02.02 </v>
          </cell>
          <cell r="F1666" t="str">
            <v>h</v>
          </cell>
        </row>
        <row r="1667">
          <cell r="B1667" t="str">
            <v>15.1.417</v>
          </cell>
          <cell r="D1667" t="str">
            <v xml:space="preserve">72.36.02.03 </v>
          </cell>
          <cell r="F1667" t="str">
            <v>h</v>
          </cell>
        </row>
        <row r="1668">
          <cell r="B1668" t="str">
            <v>15.1.418</v>
          </cell>
          <cell r="D1668" t="str">
            <v>72.36.02.04</v>
          </cell>
          <cell r="F1668" t="str">
            <v>h</v>
          </cell>
        </row>
        <row r="1669">
          <cell r="B1669" t="str">
            <v>15.1.419</v>
          </cell>
          <cell r="D1669" t="str">
            <v>72.37.01.01</v>
          </cell>
          <cell r="F1669" t="str">
            <v>h</v>
          </cell>
        </row>
        <row r="1670">
          <cell r="B1670" t="str">
            <v>15.1.420</v>
          </cell>
          <cell r="D1670" t="str">
            <v>72.37.01.02</v>
          </cell>
          <cell r="F1670" t="str">
            <v>h</v>
          </cell>
        </row>
        <row r="1671">
          <cell r="B1671" t="str">
            <v>15.1.421</v>
          </cell>
          <cell r="D1671" t="str">
            <v>72.37.01.03</v>
          </cell>
          <cell r="F1671" t="str">
            <v>h</v>
          </cell>
        </row>
        <row r="1672">
          <cell r="B1672" t="str">
            <v>15.1.422</v>
          </cell>
          <cell r="D1672" t="str">
            <v>72.37.01.04</v>
          </cell>
          <cell r="F1672" t="str">
            <v>h</v>
          </cell>
        </row>
        <row r="1673">
          <cell r="B1673" t="str">
            <v>15.1.423</v>
          </cell>
          <cell r="D1673" t="str">
            <v xml:space="preserve">72.37.02.01 </v>
          </cell>
          <cell r="F1673" t="str">
            <v>h</v>
          </cell>
        </row>
        <row r="1674">
          <cell r="B1674" t="str">
            <v>15.1.424</v>
          </cell>
          <cell r="D1674" t="str">
            <v xml:space="preserve">72.37.02.02 </v>
          </cell>
          <cell r="F1674" t="str">
            <v>h</v>
          </cell>
        </row>
        <row r="1675">
          <cell r="B1675" t="str">
            <v>15.1.425</v>
          </cell>
          <cell r="D1675" t="str">
            <v xml:space="preserve">72.37.02.03 </v>
          </cell>
          <cell r="F1675" t="str">
            <v>h</v>
          </cell>
        </row>
        <row r="1676">
          <cell r="B1676" t="str">
            <v>15.1.426</v>
          </cell>
          <cell r="D1676" t="str">
            <v>72.37.02.04</v>
          </cell>
          <cell r="F1676" t="str">
            <v>h</v>
          </cell>
        </row>
        <row r="1677">
          <cell r="B1677" t="str">
            <v>15.1.427</v>
          </cell>
          <cell r="D1677" t="str">
            <v>72.38.01.01</v>
          </cell>
          <cell r="F1677" t="str">
            <v>h</v>
          </cell>
        </row>
        <row r="1678">
          <cell r="B1678" t="str">
            <v>15.1.428</v>
          </cell>
          <cell r="D1678" t="str">
            <v>72.38.01.02</v>
          </cell>
          <cell r="F1678" t="str">
            <v>h</v>
          </cell>
        </row>
        <row r="1679">
          <cell r="B1679" t="str">
            <v>15.1.429</v>
          </cell>
          <cell r="D1679" t="str">
            <v xml:space="preserve">72.38.01.03 </v>
          </cell>
          <cell r="F1679" t="str">
            <v>h</v>
          </cell>
        </row>
        <row r="1680">
          <cell r="B1680" t="str">
            <v>15.1.430</v>
          </cell>
          <cell r="D1680" t="str">
            <v>72.38.01.04</v>
          </cell>
          <cell r="F1680" t="str">
            <v>h</v>
          </cell>
        </row>
        <row r="1681">
          <cell r="B1681" t="str">
            <v>15.1.431</v>
          </cell>
          <cell r="D1681" t="str">
            <v xml:space="preserve">72.38.02.01 </v>
          </cell>
          <cell r="F1681" t="str">
            <v>h</v>
          </cell>
        </row>
        <row r="1682">
          <cell r="B1682" t="str">
            <v>15.1.432</v>
          </cell>
          <cell r="D1682" t="str">
            <v xml:space="preserve">72.38.02.02 </v>
          </cell>
          <cell r="F1682" t="str">
            <v>h</v>
          </cell>
        </row>
        <row r="1683">
          <cell r="B1683" t="str">
            <v>15.1.433</v>
          </cell>
          <cell r="D1683" t="str">
            <v xml:space="preserve">72.38.02.03 </v>
          </cell>
          <cell r="F1683" t="str">
            <v>h</v>
          </cell>
        </row>
        <row r="1684">
          <cell r="B1684" t="str">
            <v>15.1.434</v>
          </cell>
          <cell r="D1684" t="str">
            <v xml:space="preserve">72.38.02.04 </v>
          </cell>
          <cell r="F1684" t="str">
            <v>h</v>
          </cell>
        </row>
        <row r="1685">
          <cell r="B1685" t="str">
            <v>15.1.435</v>
          </cell>
          <cell r="D1685" t="str">
            <v xml:space="preserve">72.39.01.01 </v>
          </cell>
          <cell r="F1685" t="str">
            <v>h</v>
          </cell>
        </row>
        <row r="1686">
          <cell r="B1686" t="str">
            <v>15.1.436</v>
          </cell>
          <cell r="D1686" t="str">
            <v xml:space="preserve">72.39.01.02 </v>
          </cell>
          <cell r="F1686" t="str">
            <v>h</v>
          </cell>
        </row>
        <row r="1687">
          <cell r="B1687" t="str">
            <v>15.1.437</v>
          </cell>
          <cell r="D1687" t="str">
            <v>72.39.01.03</v>
          </cell>
          <cell r="F1687" t="str">
            <v>h</v>
          </cell>
        </row>
        <row r="1688">
          <cell r="B1688" t="str">
            <v>15.1.438</v>
          </cell>
          <cell r="D1688" t="str">
            <v xml:space="preserve">72.39.01.04 </v>
          </cell>
          <cell r="F1688" t="str">
            <v>h</v>
          </cell>
        </row>
        <row r="1689">
          <cell r="B1689" t="str">
            <v>15.1.439</v>
          </cell>
          <cell r="D1689" t="str">
            <v xml:space="preserve">72.39.02.01 </v>
          </cell>
          <cell r="F1689" t="str">
            <v>h</v>
          </cell>
        </row>
        <row r="1690">
          <cell r="B1690" t="str">
            <v>15.1.440</v>
          </cell>
          <cell r="D1690" t="str">
            <v xml:space="preserve">72.39.02.02 </v>
          </cell>
          <cell r="F1690" t="str">
            <v>h</v>
          </cell>
        </row>
        <row r="1691">
          <cell r="B1691" t="str">
            <v>15.1.441</v>
          </cell>
          <cell r="D1691" t="str">
            <v xml:space="preserve">72.39.02.03 </v>
          </cell>
          <cell r="F1691" t="str">
            <v>h</v>
          </cell>
        </row>
        <row r="1692">
          <cell r="B1692" t="str">
            <v>15.1.442</v>
          </cell>
          <cell r="D1692" t="str">
            <v xml:space="preserve">72.39.02.04 </v>
          </cell>
          <cell r="F1692" t="str">
            <v>h</v>
          </cell>
        </row>
        <row r="1693">
          <cell r="B1693" t="str">
            <v>15.1.443</v>
          </cell>
          <cell r="D1693" t="str">
            <v xml:space="preserve">72.39.03.01 </v>
          </cell>
          <cell r="F1693" t="str">
            <v>h</v>
          </cell>
        </row>
        <row r="1694">
          <cell r="B1694" t="str">
            <v>15.1.444</v>
          </cell>
          <cell r="D1694" t="str">
            <v>72.39.03.02</v>
          </cell>
          <cell r="F1694" t="str">
            <v>h</v>
          </cell>
        </row>
        <row r="1695">
          <cell r="B1695" t="str">
            <v>15.1.445</v>
          </cell>
          <cell r="D1695" t="str">
            <v xml:space="preserve">72.39.03.03 </v>
          </cell>
          <cell r="F1695" t="str">
            <v>h</v>
          </cell>
        </row>
        <row r="1696">
          <cell r="B1696" t="str">
            <v>15.1.446</v>
          </cell>
          <cell r="D1696" t="str">
            <v>72.39.03.04</v>
          </cell>
          <cell r="F1696" t="str">
            <v>h</v>
          </cell>
        </row>
        <row r="1697">
          <cell r="B1697" t="str">
            <v>15.1.447</v>
          </cell>
          <cell r="D1697" t="str">
            <v xml:space="preserve">72.40.01.01 </v>
          </cell>
          <cell r="F1697" t="str">
            <v>h</v>
          </cell>
        </row>
        <row r="1698">
          <cell r="B1698" t="str">
            <v>15.1.448</v>
          </cell>
          <cell r="D1698" t="str">
            <v xml:space="preserve">72.40.01.02 </v>
          </cell>
          <cell r="F1698" t="str">
            <v>h</v>
          </cell>
        </row>
        <row r="1699">
          <cell r="B1699" t="str">
            <v>15.1.449</v>
          </cell>
          <cell r="D1699" t="str">
            <v xml:space="preserve">72.40.01.03 </v>
          </cell>
          <cell r="F1699" t="str">
            <v>h</v>
          </cell>
        </row>
        <row r="1700">
          <cell r="B1700" t="str">
            <v>15.1.450</v>
          </cell>
          <cell r="D1700" t="str">
            <v xml:space="preserve">72.40.01.04 </v>
          </cell>
          <cell r="F1700" t="str">
            <v>h</v>
          </cell>
        </row>
        <row r="1701">
          <cell r="B1701" t="str">
            <v>15.1.451</v>
          </cell>
          <cell r="D1701" t="str">
            <v xml:space="preserve">72.40.02.01 </v>
          </cell>
          <cell r="F1701" t="str">
            <v>h</v>
          </cell>
        </row>
        <row r="1702">
          <cell r="B1702" t="str">
            <v>15.1.452</v>
          </cell>
          <cell r="D1702" t="str">
            <v>72.40.02.02</v>
          </cell>
          <cell r="F1702" t="str">
            <v>h</v>
          </cell>
        </row>
        <row r="1703">
          <cell r="B1703" t="str">
            <v>15.1.453</v>
          </cell>
          <cell r="D1703" t="str">
            <v xml:space="preserve">72.40.02.03 </v>
          </cell>
          <cell r="F1703" t="str">
            <v>h</v>
          </cell>
        </row>
        <row r="1704">
          <cell r="B1704" t="str">
            <v>15.1.454</v>
          </cell>
          <cell r="D1704" t="str">
            <v xml:space="preserve">72.40.02.04 </v>
          </cell>
          <cell r="F1704" t="str">
            <v>h</v>
          </cell>
        </row>
        <row r="1705">
          <cell r="B1705" t="str">
            <v>15.1.455</v>
          </cell>
          <cell r="D1705" t="str">
            <v xml:space="preserve">72.40.03.01 </v>
          </cell>
          <cell r="F1705" t="str">
            <v>h</v>
          </cell>
        </row>
        <row r="1706">
          <cell r="B1706" t="str">
            <v>15.1.456</v>
          </cell>
          <cell r="D1706" t="str">
            <v>72.40.03.02</v>
          </cell>
          <cell r="F1706" t="str">
            <v>h</v>
          </cell>
        </row>
        <row r="1707">
          <cell r="B1707" t="str">
            <v>15.1.457</v>
          </cell>
          <cell r="D1707" t="str">
            <v>72.40.03.03</v>
          </cell>
          <cell r="F1707" t="str">
            <v>h</v>
          </cell>
        </row>
        <row r="1708">
          <cell r="B1708" t="str">
            <v>15.1.458</v>
          </cell>
          <cell r="D1708" t="str">
            <v>72.40.03.04</v>
          </cell>
          <cell r="F1708" t="str">
            <v>h</v>
          </cell>
        </row>
        <row r="1709">
          <cell r="B1709" t="str">
            <v>15.1.459</v>
          </cell>
          <cell r="D1709" t="str">
            <v>72.41.01.01</v>
          </cell>
          <cell r="F1709" t="str">
            <v>h</v>
          </cell>
        </row>
        <row r="1710">
          <cell r="B1710" t="str">
            <v>15.1.460</v>
          </cell>
          <cell r="D1710" t="str">
            <v>72.41.01.02</v>
          </cell>
          <cell r="F1710" t="str">
            <v>h</v>
          </cell>
        </row>
        <row r="1711">
          <cell r="B1711" t="str">
            <v>15.1.461</v>
          </cell>
          <cell r="D1711" t="str">
            <v xml:space="preserve">72.41.01.03 </v>
          </cell>
          <cell r="F1711" t="str">
            <v>h</v>
          </cell>
        </row>
        <row r="1712">
          <cell r="B1712" t="str">
            <v>15.1.462</v>
          </cell>
          <cell r="D1712" t="str">
            <v>72.41.01.04</v>
          </cell>
          <cell r="F1712" t="str">
            <v>h</v>
          </cell>
        </row>
        <row r="1713">
          <cell r="B1713" t="str">
            <v>15.1.463</v>
          </cell>
          <cell r="D1713" t="str">
            <v>72.41.02.01</v>
          </cell>
          <cell r="F1713" t="str">
            <v>h</v>
          </cell>
        </row>
        <row r="1714">
          <cell r="B1714" t="str">
            <v>15.1.464</v>
          </cell>
          <cell r="D1714" t="str">
            <v>72.41.02.02</v>
          </cell>
          <cell r="F1714" t="str">
            <v>h</v>
          </cell>
        </row>
        <row r="1715">
          <cell r="B1715" t="str">
            <v>15.1.465</v>
          </cell>
          <cell r="D1715" t="str">
            <v xml:space="preserve">72.41.02.03 </v>
          </cell>
          <cell r="F1715" t="str">
            <v>h</v>
          </cell>
        </row>
        <row r="1716">
          <cell r="B1716" t="str">
            <v>15.1.466</v>
          </cell>
          <cell r="D1716" t="str">
            <v>72.41.02.04</v>
          </cell>
          <cell r="F1716" t="str">
            <v>h</v>
          </cell>
        </row>
        <row r="1717">
          <cell r="B1717" t="str">
            <v>15.1.467</v>
          </cell>
          <cell r="D1717" t="str">
            <v>72.41.03.01</v>
          </cell>
          <cell r="F1717" t="str">
            <v>h</v>
          </cell>
        </row>
        <row r="1718">
          <cell r="B1718" t="str">
            <v>15.1.468</v>
          </cell>
          <cell r="D1718" t="str">
            <v xml:space="preserve">72.41.03.02 </v>
          </cell>
          <cell r="F1718" t="str">
            <v>h</v>
          </cell>
        </row>
        <row r="1719">
          <cell r="B1719" t="str">
            <v>15.1.469</v>
          </cell>
          <cell r="D1719" t="str">
            <v>72.41.03.03</v>
          </cell>
          <cell r="F1719" t="str">
            <v>h</v>
          </cell>
        </row>
        <row r="1720">
          <cell r="B1720" t="str">
            <v>15.1.470</v>
          </cell>
          <cell r="D1720" t="str">
            <v>72.41.03.04</v>
          </cell>
          <cell r="F1720" t="str">
            <v>h</v>
          </cell>
        </row>
        <row r="1721">
          <cell r="B1721" t="str">
            <v>15.1.471</v>
          </cell>
          <cell r="D1721" t="str">
            <v>72.41.04.01</v>
          </cell>
          <cell r="F1721" t="str">
            <v>h</v>
          </cell>
        </row>
        <row r="1722">
          <cell r="B1722" t="str">
            <v>15.1.472</v>
          </cell>
          <cell r="D1722" t="str">
            <v xml:space="preserve">72.41.04.02 </v>
          </cell>
          <cell r="F1722" t="str">
            <v>h</v>
          </cell>
        </row>
        <row r="1723">
          <cell r="B1723" t="str">
            <v>15.1.473</v>
          </cell>
          <cell r="D1723" t="str">
            <v xml:space="preserve">72.41.04.03 </v>
          </cell>
          <cell r="F1723" t="str">
            <v>h</v>
          </cell>
        </row>
        <row r="1724">
          <cell r="B1724" t="str">
            <v>15.1.474</v>
          </cell>
          <cell r="D1724" t="str">
            <v>72.41.04.04</v>
          </cell>
          <cell r="F1724" t="str">
            <v>h</v>
          </cell>
        </row>
        <row r="1725">
          <cell r="B1725" t="str">
            <v>15.1.475</v>
          </cell>
          <cell r="D1725" t="str">
            <v>72.41.05.01</v>
          </cell>
          <cell r="F1725" t="str">
            <v>h</v>
          </cell>
        </row>
        <row r="1726">
          <cell r="B1726" t="str">
            <v>15.1.476</v>
          </cell>
          <cell r="D1726" t="str">
            <v>72.41.05.02</v>
          </cell>
          <cell r="F1726" t="str">
            <v>h</v>
          </cell>
        </row>
        <row r="1727">
          <cell r="B1727" t="str">
            <v>15.1.477</v>
          </cell>
          <cell r="D1727" t="str">
            <v>72.41.05.03</v>
          </cell>
          <cell r="F1727" t="str">
            <v>h</v>
          </cell>
        </row>
        <row r="1728">
          <cell r="B1728" t="str">
            <v>15.1.478</v>
          </cell>
          <cell r="D1728" t="str">
            <v xml:space="preserve">72.41.05.04 </v>
          </cell>
          <cell r="F1728" t="str">
            <v>h</v>
          </cell>
        </row>
        <row r="1729">
          <cell r="B1729" t="str">
            <v>15.1.479</v>
          </cell>
          <cell r="D1729" t="str">
            <v>72.42.01.01</v>
          </cell>
          <cell r="F1729" t="str">
            <v>h</v>
          </cell>
        </row>
        <row r="1730">
          <cell r="B1730" t="str">
            <v>15.1.480</v>
          </cell>
          <cell r="D1730" t="str">
            <v xml:space="preserve">72.42.01.02 </v>
          </cell>
          <cell r="F1730" t="str">
            <v>h</v>
          </cell>
        </row>
        <row r="1731">
          <cell r="B1731" t="str">
            <v>15.1.481</v>
          </cell>
          <cell r="D1731" t="str">
            <v xml:space="preserve">72.42.01.03 </v>
          </cell>
          <cell r="F1731" t="str">
            <v>h</v>
          </cell>
        </row>
        <row r="1732">
          <cell r="B1732" t="str">
            <v>15.1.482</v>
          </cell>
          <cell r="D1732" t="str">
            <v xml:space="preserve">72.42.01.04 </v>
          </cell>
          <cell r="F1732" t="str">
            <v>h</v>
          </cell>
        </row>
        <row r="1733">
          <cell r="B1733" t="str">
            <v>15.1.483</v>
          </cell>
          <cell r="D1733" t="str">
            <v xml:space="preserve">72.42.02.01 </v>
          </cell>
          <cell r="F1733" t="str">
            <v>h</v>
          </cell>
        </row>
        <row r="1734">
          <cell r="B1734" t="str">
            <v>15.1.484</v>
          </cell>
          <cell r="D1734" t="str">
            <v xml:space="preserve">72.42.02.02 </v>
          </cell>
          <cell r="F1734" t="str">
            <v>h</v>
          </cell>
        </row>
        <row r="1735">
          <cell r="B1735" t="str">
            <v>15.1.485</v>
          </cell>
          <cell r="D1735" t="str">
            <v>72.42.02.03</v>
          </cell>
          <cell r="F1735" t="str">
            <v>h</v>
          </cell>
        </row>
        <row r="1736">
          <cell r="B1736" t="str">
            <v>15.1.486</v>
          </cell>
          <cell r="D1736" t="str">
            <v xml:space="preserve">72.42.02.04 </v>
          </cell>
          <cell r="F1736" t="str">
            <v>h</v>
          </cell>
        </row>
        <row r="1737">
          <cell r="B1737" t="str">
            <v>15.1.487</v>
          </cell>
          <cell r="D1737" t="str">
            <v>72.42.03.01</v>
          </cell>
          <cell r="F1737" t="str">
            <v>h</v>
          </cell>
        </row>
        <row r="1738">
          <cell r="B1738" t="str">
            <v>15.1.488</v>
          </cell>
          <cell r="D1738" t="str">
            <v>72.42.03.02</v>
          </cell>
          <cell r="F1738" t="str">
            <v>h</v>
          </cell>
        </row>
        <row r="1739">
          <cell r="B1739" t="str">
            <v>15.1.489</v>
          </cell>
          <cell r="D1739" t="str">
            <v xml:space="preserve">72.42.03.03 </v>
          </cell>
          <cell r="F1739" t="str">
            <v>h</v>
          </cell>
        </row>
        <row r="1740">
          <cell r="B1740" t="str">
            <v>15.1.490</v>
          </cell>
          <cell r="D1740" t="str">
            <v>72.42.03.04</v>
          </cell>
          <cell r="F1740" t="str">
            <v>h</v>
          </cell>
        </row>
        <row r="1741">
          <cell r="B1741" t="str">
            <v>15.1.491</v>
          </cell>
          <cell r="D1741" t="str">
            <v xml:space="preserve">72.42.04.01 </v>
          </cell>
          <cell r="F1741" t="str">
            <v>h</v>
          </cell>
        </row>
        <row r="1742">
          <cell r="B1742" t="str">
            <v>15.1.492</v>
          </cell>
          <cell r="D1742" t="str">
            <v xml:space="preserve">72.42.04.02 </v>
          </cell>
          <cell r="F1742" t="str">
            <v>h</v>
          </cell>
        </row>
        <row r="1743">
          <cell r="B1743" t="str">
            <v>15.1.493</v>
          </cell>
          <cell r="D1743" t="str">
            <v>72.42.04.03</v>
          </cell>
          <cell r="F1743" t="str">
            <v>h</v>
          </cell>
        </row>
        <row r="1744">
          <cell r="B1744" t="str">
            <v>15.1.494</v>
          </cell>
          <cell r="D1744" t="str">
            <v>72.42.04.04</v>
          </cell>
          <cell r="F1744" t="str">
            <v>h</v>
          </cell>
        </row>
        <row r="1745">
          <cell r="B1745" t="str">
            <v>15.1.495</v>
          </cell>
          <cell r="D1745" t="str">
            <v xml:space="preserve">72.42.05.01 </v>
          </cell>
          <cell r="F1745" t="str">
            <v>h</v>
          </cell>
        </row>
        <row r="1746">
          <cell r="B1746" t="str">
            <v>15.1.496</v>
          </cell>
          <cell r="D1746" t="str">
            <v>72.42.05.02</v>
          </cell>
          <cell r="F1746" t="str">
            <v>h</v>
          </cell>
        </row>
        <row r="1747">
          <cell r="B1747" t="str">
            <v>15.1.497</v>
          </cell>
          <cell r="D1747" t="str">
            <v xml:space="preserve">72.42.05.03 </v>
          </cell>
          <cell r="F1747" t="str">
            <v>h</v>
          </cell>
        </row>
        <row r="1748">
          <cell r="B1748" t="str">
            <v>15.1.498</v>
          </cell>
          <cell r="D1748" t="str">
            <v xml:space="preserve">72.42.05.04 </v>
          </cell>
          <cell r="F1748" t="str">
            <v>h</v>
          </cell>
        </row>
        <row r="1749">
          <cell r="B1749" t="str">
            <v>15.1.499</v>
          </cell>
          <cell r="D1749" t="str">
            <v xml:space="preserve">72.43.01.01 </v>
          </cell>
          <cell r="F1749" t="str">
            <v>h</v>
          </cell>
        </row>
        <row r="1750">
          <cell r="B1750" t="str">
            <v>15.1.500</v>
          </cell>
          <cell r="D1750" t="str">
            <v>72.43.01.02</v>
          </cell>
          <cell r="F1750" t="str">
            <v>h</v>
          </cell>
        </row>
        <row r="1751">
          <cell r="B1751" t="str">
            <v>15.1.501</v>
          </cell>
          <cell r="D1751" t="str">
            <v xml:space="preserve">72.43.01.03 </v>
          </cell>
          <cell r="F1751" t="str">
            <v>h</v>
          </cell>
        </row>
        <row r="1752">
          <cell r="B1752" t="str">
            <v>15.1.502</v>
          </cell>
          <cell r="D1752" t="str">
            <v>72.43.01.04</v>
          </cell>
          <cell r="F1752" t="str">
            <v>h</v>
          </cell>
        </row>
        <row r="1753">
          <cell r="B1753" t="str">
            <v>15.1.503</v>
          </cell>
          <cell r="D1753" t="str">
            <v xml:space="preserve">72.43.02.01 </v>
          </cell>
          <cell r="F1753" t="str">
            <v>h</v>
          </cell>
        </row>
        <row r="1754">
          <cell r="B1754" t="str">
            <v>15.1.504</v>
          </cell>
          <cell r="D1754" t="str">
            <v>72.43.02.02</v>
          </cell>
          <cell r="F1754" t="str">
            <v>h</v>
          </cell>
        </row>
        <row r="1755">
          <cell r="B1755" t="str">
            <v>15.1.505</v>
          </cell>
          <cell r="D1755" t="str">
            <v>72.43.02.03</v>
          </cell>
          <cell r="F1755" t="str">
            <v>h</v>
          </cell>
        </row>
        <row r="1756">
          <cell r="B1756" t="str">
            <v>15.1.506</v>
          </cell>
          <cell r="D1756" t="str">
            <v>72.43.02.04</v>
          </cell>
          <cell r="F1756" t="str">
            <v>h</v>
          </cell>
        </row>
        <row r="1757">
          <cell r="B1757" t="str">
            <v>15.1.507</v>
          </cell>
          <cell r="D1757" t="str">
            <v>72.44.01.01</v>
          </cell>
          <cell r="F1757" t="str">
            <v>h</v>
          </cell>
        </row>
        <row r="1758">
          <cell r="B1758" t="str">
            <v>15.1.508</v>
          </cell>
          <cell r="D1758" t="str">
            <v>72.44.01.02</v>
          </cell>
          <cell r="F1758" t="str">
            <v>h</v>
          </cell>
        </row>
        <row r="1759">
          <cell r="B1759" t="str">
            <v>15.1.509</v>
          </cell>
          <cell r="D1759" t="str">
            <v>72.44.01.03</v>
          </cell>
          <cell r="F1759" t="str">
            <v>h</v>
          </cell>
        </row>
        <row r="1760">
          <cell r="B1760" t="str">
            <v>15.1.510</v>
          </cell>
          <cell r="D1760" t="str">
            <v>72.44.01.04</v>
          </cell>
          <cell r="F1760" t="str">
            <v>h</v>
          </cell>
        </row>
        <row r="1761">
          <cell r="B1761" t="str">
            <v>15.1.511</v>
          </cell>
          <cell r="D1761" t="str">
            <v>72.44.02.01</v>
          </cell>
          <cell r="F1761" t="str">
            <v>h</v>
          </cell>
        </row>
        <row r="1762">
          <cell r="B1762" t="str">
            <v>15.1.512</v>
          </cell>
          <cell r="D1762" t="str">
            <v>72.44.02.02</v>
          </cell>
          <cell r="F1762" t="str">
            <v>h</v>
          </cell>
        </row>
        <row r="1763">
          <cell r="B1763" t="str">
            <v>15.1.513</v>
          </cell>
          <cell r="D1763" t="str">
            <v>72.44.02.03</v>
          </cell>
          <cell r="F1763" t="str">
            <v>h</v>
          </cell>
        </row>
        <row r="1764">
          <cell r="B1764" t="str">
            <v>15.1.514</v>
          </cell>
          <cell r="D1764" t="str">
            <v>72.44.02.04</v>
          </cell>
          <cell r="F1764" t="str">
            <v>h</v>
          </cell>
        </row>
        <row r="1765">
          <cell r="B1765" t="str">
            <v>15.1.515</v>
          </cell>
          <cell r="D1765" t="str">
            <v>72.44.03.01</v>
          </cell>
          <cell r="F1765" t="str">
            <v>h</v>
          </cell>
        </row>
        <row r="1766">
          <cell r="B1766" t="str">
            <v>15.1.516</v>
          </cell>
          <cell r="D1766" t="str">
            <v>72.44.03.02</v>
          </cell>
          <cell r="F1766" t="str">
            <v>h</v>
          </cell>
        </row>
        <row r="1767">
          <cell r="B1767" t="str">
            <v>15.1.517</v>
          </cell>
          <cell r="D1767" t="str">
            <v>72.44.03.03</v>
          </cell>
          <cell r="F1767" t="str">
            <v>h</v>
          </cell>
        </row>
        <row r="1768">
          <cell r="B1768" t="str">
            <v>15.1.518</v>
          </cell>
          <cell r="D1768" t="str">
            <v>72.44.03.04</v>
          </cell>
          <cell r="F1768" t="str">
            <v>h</v>
          </cell>
        </row>
        <row r="1769">
          <cell r="B1769" t="str">
            <v>15.1.519</v>
          </cell>
          <cell r="D1769" t="str">
            <v>72.45.01.01</v>
          </cell>
          <cell r="F1769" t="str">
            <v>h</v>
          </cell>
        </row>
        <row r="1770">
          <cell r="B1770" t="str">
            <v>15.1.520</v>
          </cell>
          <cell r="D1770" t="str">
            <v>72.45.01.02</v>
          </cell>
          <cell r="F1770" t="str">
            <v>h</v>
          </cell>
        </row>
        <row r="1771">
          <cell r="B1771" t="str">
            <v>15.1.521</v>
          </cell>
          <cell r="D1771" t="str">
            <v>72.45.01.03</v>
          </cell>
          <cell r="F1771" t="str">
            <v>h</v>
          </cell>
        </row>
        <row r="1772">
          <cell r="B1772" t="str">
            <v>15.1.522</v>
          </cell>
          <cell r="D1772" t="str">
            <v>72.45.01.04</v>
          </cell>
          <cell r="F1772" t="str">
            <v>h</v>
          </cell>
        </row>
        <row r="1773">
          <cell r="B1773" t="str">
            <v>15.1.523</v>
          </cell>
          <cell r="D1773" t="str">
            <v>72.45.02.01</v>
          </cell>
          <cell r="F1773" t="str">
            <v>h</v>
          </cell>
        </row>
        <row r="1774">
          <cell r="B1774" t="str">
            <v>15.1.524</v>
          </cell>
          <cell r="D1774" t="str">
            <v>72.45.02.02</v>
          </cell>
          <cell r="F1774" t="str">
            <v>h</v>
          </cell>
        </row>
        <row r="1775">
          <cell r="B1775" t="str">
            <v>15.1.525</v>
          </cell>
          <cell r="D1775" t="str">
            <v>72.45.02.03</v>
          </cell>
          <cell r="F1775" t="str">
            <v>h</v>
          </cell>
        </row>
        <row r="1776">
          <cell r="B1776" t="str">
            <v>15.1.526</v>
          </cell>
          <cell r="D1776" t="str">
            <v>72.45.02.04</v>
          </cell>
          <cell r="F1776" t="str">
            <v>h</v>
          </cell>
        </row>
        <row r="1777">
          <cell r="B1777" t="str">
            <v>15.1.527</v>
          </cell>
          <cell r="D1777" t="str">
            <v>72.45.03.01</v>
          </cell>
          <cell r="F1777" t="str">
            <v>h</v>
          </cell>
        </row>
        <row r="1778">
          <cell r="B1778" t="str">
            <v>15.1.528</v>
          </cell>
          <cell r="D1778" t="str">
            <v>72.45.03.02</v>
          </cell>
          <cell r="F1778" t="str">
            <v>h</v>
          </cell>
        </row>
        <row r="1779">
          <cell r="B1779" t="str">
            <v>15.1.529</v>
          </cell>
          <cell r="D1779" t="str">
            <v>72.45.03.03</v>
          </cell>
          <cell r="F1779" t="str">
            <v>h</v>
          </cell>
        </row>
        <row r="1780">
          <cell r="B1780" t="str">
            <v>15.1.530</v>
          </cell>
          <cell r="D1780" t="str">
            <v>72.45.03.04</v>
          </cell>
          <cell r="F1780" t="str">
            <v>h</v>
          </cell>
        </row>
        <row r="1781">
          <cell r="B1781" t="str">
            <v>15.1.531</v>
          </cell>
          <cell r="D1781" t="str">
            <v>72.45.04.01</v>
          </cell>
          <cell r="F1781" t="str">
            <v>h</v>
          </cell>
        </row>
        <row r="1782">
          <cell r="B1782" t="str">
            <v>15.1.532</v>
          </cell>
          <cell r="D1782" t="str">
            <v>72.45.04.02</v>
          </cell>
          <cell r="F1782" t="str">
            <v>h</v>
          </cell>
        </row>
        <row r="1783">
          <cell r="B1783" t="str">
            <v>15.1.533</v>
          </cell>
          <cell r="D1783" t="str">
            <v>72.45.04.03</v>
          </cell>
          <cell r="F1783" t="str">
            <v>h</v>
          </cell>
        </row>
        <row r="1784">
          <cell r="B1784" t="str">
            <v>15.1.534</v>
          </cell>
          <cell r="D1784" t="str">
            <v>72.45.04.04</v>
          </cell>
          <cell r="F1784" t="str">
            <v>h</v>
          </cell>
        </row>
        <row r="1785">
          <cell r="B1785" t="str">
            <v>15.1.535</v>
          </cell>
          <cell r="D1785" t="str">
            <v>72.45.05.01</v>
          </cell>
          <cell r="F1785" t="str">
            <v>h</v>
          </cell>
        </row>
        <row r="1786">
          <cell r="B1786" t="str">
            <v>15.1.536</v>
          </cell>
          <cell r="D1786" t="str">
            <v>72.45.05.02</v>
          </cell>
          <cell r="F1786" t="str">
            <v>h</v>
          </cell>
        </row>
        <row r="1787">
          <cell r="B1787" t="str">
            <v>15.1.537</v>
          </cell>
          <cell r="D1787" t="str">
            <v>72.45.05.03</v>
          </cell>
          <cell r="F1787" t="str">
            <v>h</v>
          </cell>
        </row>
        <row r="1788">
          <cell r="B1788" t="str">
            <v>15.1.538</v>
          </cell>
          <cell r="D1788" t="str">
            <v>72.45.05.04</v>
          </cell>
          <cell r="F1788" t="str">
            <v>h</v>
          </cell>
        </row>
        <row r="1789">
          <cell r="B1789" t="str">
            <v>15.1.539</v>
          </cell>
          <cell r="D1789" t="str">
            <v>72.45.06.01</v>
          </cell>
          <cell r="F1789" t="str">
            <v>h</v>
          </cell>
        </row>
        <row r="1790">
          <cell r="B1790" t="str">
            <v>15.1.540</v>
          </cell>
          <cell r="D1790" t="str">
            <v>72.45.06.02</v>
          </cell>
          <cell r="F1790" t="str">
            <v>h</v>
          </cell>
        </row>
        <row r="1791">
          <cell r="B1791" t="str">
            <v>15.1.541</v>
          </cell>
          <cell r="D1791" t="str">
            <v>72.45.06.03</v>
          </cell>
          <cell r="F1791" t="str">
            <v>h</v>
          </cell>
        </row>
        <row r="1792">
          <cell r="B1792" t="str">
            <v>15.1.542</v>
          </cell>
          <cell r="D1792" t="str">
            <v>72.45.06.04</v>
          </cell>
          <cell r="F1792" t="str">
            <v>h</v>
          </cell>
        </row>
        <row r="1793">
          <cell r="B1793" t="str">
            <v>15.1.543</v>
          </cell>
          <cell r="D1793" t="str">
            <v>72.46.01.01</v>
          </cell>
          <cell r="F1793" t="str">
            <v>h</v>
          </cell>
        </row>
        <row r="1794">
          <cell r="B1794" t="str">
            <v>15.1.544</v>
          </cell>
          <cell r="D1794" t="str">
            <v>72.46.01.02</v>
          </cell>
          <cell r="F1794" t="str">
            <v>h</v>
          </cell>
        </row>
        <row r="1795">
          <cell r="B1795" t="str">
            <v>15.1.545</v>
          </cell>
          <cell r="D1795" t="str">
            <v>72.46.01.03</v>
          </cell>
          <cell r="F1795" t="str">
            <v>h</v>
          </cell>
        </row>
        <row r="1796">
          <cell r="B1796" t="str">
            <v>15.1.546</v>
          </cell>
          <cell r="D1796" t="str">
            <v>72.46.01.04</v>
          </cell>
          <cell r="F1796" t="str">
            <v>h</v>
          </cell>
        </row>
        <row r="1797">
          <cell r="B1797" t="str">
            <v>15.1.547</v>
          </cell>
          <cell r="D1797" t="str">
            <v>72.46.02.01</v>
          </cell>
          <cell r="F1797" t="str">
            <v>h</v>
          </cell>
        </row>
        <row r="1798">
          <cell r="B1798" t="str">
            <v>15.1.548</v>
          </cell>
          <cell r="D1798" t="str">
            <v>72.46.02.02</v>
          </cell>
          <cell r="F1798" t="str">
            <v>h</v>
          </cell>
        </row>
        <row r="1799">
          <cell r="B1799" t="str">
            <v>15.1.549</v>
          </cell>
          <cell r="D1799" t="str">
            <v>72.46.02.03</v>
          </cell>
          <cell r="F1799" t="str">
            <v>h</v>
          </cell>
        </row>
        <row r="1800">
          <cell r="B1800" t="str">
            <v>15.1.550</v>
          </cell>
          <cell r="D1800" t="str">
            <v>72.46.02.04</v>
          </cell>
          <cell r="F1800" t="str">
            <v>h</v>
          </cell>
        </row>
        <row r="1801">
          <cell r="B1801" t="str">
            <v>15.1.551</v>
          </cell>
          <cell r="D1801" t="str">
            <v>72.47.01.01</v>
          </cell>
          <cell r="F1801" t="str">
            <v>h</v>
          </cell>
        </row>
        <row r="1802">
          <cell r="B1802" t="str">
            <v>15.1.552</v>
          </cell>
          <cell r="D1802" t="str">
            <v>72.47.01.02</v>
          </cell>
          <cell r="F1802" t="str">
            <v>h</v>
          </cell>
        </row>
        <row r="1803">
          <cell r="B1803" t="str">
            <v>15.1.553</v>
          </cell>
          <cell r="D1803" t="str">
            <v>72.47.01.03</v>
          </cell>
          <cell r="F1803" t="str">
            <v>h</v>
          </cell>
        </row>
        <row r="1804">
          <cell r="B1804" t="str">
            <v>15.1.554</v>
          </cell>
          <cell r="D1804" t="str">
            <v>72.47.01.04</v>
          </cell>
          <cell r="F1804" t="str">
            <v>h</v>
          </cell>
        </row>
        <row r="1805">
          <cell r="B1805" t="str">
            <v>15.1.555</v>
          </cell>
          <cell r="D1805" t="str">
            <v>72.47.02.01</v>
          </cell>
          <cell r="F1805" t="str">
            <v>h</v>
          </cell>
        </row>
        <row r="1806">
          <cell r="B1806" t="str">
            <v>15.1.556</v>
          </cell>
          <cell r="D1806" t="str">
            <v>72.47.02.02</v>
          </cell>
          <cell r="F1806" t="str">
            <v>h</v>
          </cell>
        </row>
        <row r="1807">
          <cell r="B1807" t="str">
            <v>15.1.557</v>
          </cell>
          <cell r="D1807" t="str">
            <v>72.47.02.03</v>
          </cell>
          <cell r="F1807" t="str">
            <v>h</v>
          </cell>
        </row>
        <row r="1808">
          <cell r="B1808" t="str">
            <v>15.1.558</v>
          </cell>
          <cell r="D1808" t="str">
            <v>72.47.02.04</v>
          </cell>
          <cell r="F1808" t="str">
            <v>h</v>
          </cell>
        </row>
        <row r="1809">
          <cell r="B1809" t="str">
            <v>15.1.559</v>
          </cell>
          <cell r="D1809" t="str">
            <v>72.47.03.01</v>
          </cell>
          <cell r="F1809" t="str">
            <v>h</v>
          </cell>
        </row>
        <row r="1810">
          <cell r="B1810" t="str">
            <v>15.1.560</v>
          </cell>
          <cell r="D1810" t="str">
            <v>72.47.03.02</v>
          </cell>
          <cell r="F1810" t="str">
            <v>h</v>
          </cell>
        </row>
        <row r="1811">
          <cell r="B1811" t="str">
            <v>15.1.561</v>
          </cell>
          <cell r="D1811" t="str">
            <v>72.47.03.03</v>
          </cell>
          <cell r="F1811" t="str">
            <v>h</v>
          </cell>
        </row>
        <row r="1812">
          <cell r="B1812" t="str">
            <v>15.1.562</v>
          </cell>
          <cell r="D1812" t="str">
            <v>72.47.03.04</v>
          </cell>
          <cell r="F1812" t="str">
            <v>h</v>
          </cell>
        </row>
        <row r="1813">
          <cell r="B1813" t="str">
            <v>15.1.563</v>
          </cell>
          <cell r="D1813" t="str">
            <v>72.48.01.01</v>
          </cell>
          <cell r="F1813" t="str">
            <v>h</v>
          </cell>
        </row>
        <row r="1814">
          <cell r="B1814" t="str">
            <v>15.1.564</v>
          </cell>
          <cell r="D1814" t="str">
            <v>72.48.01.02</v>
          </cell>
          <cell r="F1814" t="str">
            <v>h</v>
          </cell>
        </row>
        <row r="1815">
          <cell r="B1815" t="str">
            <v>15.1.565</v>
          </cell>
          <cell r="D1815" t="str">
            <v>72.48.01.03</v>
          </cell>
          <cell r="F1815" t="str">
            <v>h</v>
          </cell>
        </row>
        <row r="1816">
          <cell r="B1816" t="str">
            <v>15.1.566</v>
          </cell>
          <cell r="D1816" t="str">
            <v>72.48.01.04</v>
          </cell>
          <cell r="F1816" t="str">
            <v>h</v>
          </cell>
        </row>
        <row r="1817">
          <cell r="B1817" t="str">
            <v>15.1.567</v>
          </cell>
          <cell r="D1817" t="str">
            <v>72.48.02.01</v>
          </cell>
          <cell r="F1817" t="str">
            <v>h</v>
          </cell>
        </row>
        <row r="1818">
          <cell r="B1818" t="str">
            <v>15.1.568</v>
          </cell>
          <cell r="D1818" t="str">
            <v>72.48.02.02</v>
          </cell>
          <cell r="F1818" t="str">
            <v>h</v>
          </cell>
        </row>
        <row r="1819">
          <cell r="B1819" t="str">
            <v>15.1.569</v>
          </cell>
          <cell r="D1819" t="str">
            <v>72.48.02.03</v>
          </cell>
          <cell r="F1819" t="str">
            <v>h</v>
          </cell>
        </row>
        <row r="1820">
          <cell r="B1820" t="str">
            <v>15.1.570</v>
          </cell>
          <cell r="D1820" t="str">
            <v>72.48.02.04</v>
          </cell>
          <cell r="F1820" t="str">
            <v>h</v>
          </cell>
        </row>
        <row r="1821">
          <cell r="B1821" t="str">
            <v>15.1.571</v>
          </cell>
          <cell r="D1821" t="str">
            <v>72.49.01.01</v>
          </cell>
          <cell r="F1821" t="str">
            <v>h</v>
          </cell>
        </row>
        <row r="1822">
          <cell r="B1822" t="str">
            <v>15.1.572</v>
          </cell>
          <cell r="D1822" t="str">
            <v>72.49.01.02</v>
          </cell>
          <cell r="F1822" t="str">
            <v>h</v>
          </cell>
        </row>
        <row r="1823">
          <cell r="B1823" t="str">
            <v>15.1.573</v>
          </cell>
          <cell r="D1823" t="str">
            <v>72.49.01.03</v>
          </cell>
          <cell r="F1823" t="str">
            <v>h</v>
          </cell>
        </row>
        <row r="1824">
          <cell r="B1824" t="str">
            <v>15.1.574</v>
          </cell>
          <cell r="D1824" t="str">
            <v>72.49.01.04</v>
          </cell>
          <cell r="F1824" t="str">
            <v>h</v>
          </cell>
        </row>
        <row r="1825">
          <cell r="B1825" t="str">
            <v>15.1.575</v>
          </cell>
          <cell r="D1825" t="str">
            <v>72.49.02.01</v>
          </cell>
          <cell r="F1825" t="str">
            <v>h</v>
          </cell>
        </row>
        <row r="1826">
          <cell r="B1826" t="str">
            <v>15.1.576</v>
          </cell>
          <cell r="D1826" t="str">
            <v>72.49.02.02</v>
          </cell>
          <cell r="F1826" t="str">
            <v>h</v>
          </cell>
        </row>
        <row r="1827">
          <cell r="B1827" t="str">
            <v>15.1.577</v>
          </cell>
          <cell r="D1827" t="str">
            <v>72.49.02.03</v>
          </cell>
          <cell r="F1827" t="str">
            <v>h</v>
          </cell>
        </row>
        <row r="1828">
          <cell r="B1828" t="str">
            <v>15.1.578</v>
          </cell>
          <cell r="D1828" t="str">
            <v>72.49.02.04</v>
          </cell>
          <cell r="F1828" t="str">
            <v>h</v>
          </cell>
        </row>
        <row r="1829">
          <cell r="B1829" t="str">
            <v>15.1.579</v>
          </cell>
          <cell r="D1829" t="str">
            <v>72.49.03.01</v>
          </cell>
          <cell r="F1829" t="str">
            <v>h</v>
          </cell>
        </row>
        <row r="1830">
          <cell r="B1830" t="str">
            <v>15.1.580</v>
          </cell>
          <cell r="D1830" t="str">
            <v>72.49.03.02</v>
          </cell>
          <cell r="F1830" t="str">
            <v>h</v>
          </cell>
        </row>
        <row r="1831">
          <cell r="B1831" t="str">
            <v>15.1.581</v>
          </cell>
          <cell r="D1831" t="str">
            <v>72.49.03.03</v>
          </cell>
          <cell r="F1831" t="str">
            <v>h</v>
          </cell>
        </row>
        <row r="1832">
          <cell r="B1832" t="str">
            <v>15.1.582</v>
          </cell>
          <cell r="D1832" t="str">
            <v>72.49.03.04</v>
          </cell>
          <cell r="F1832" t="str">
            <v>h</v>
          </cell>
        </row>
        <row r="1833">
          <cell r="B1833" t="str">
            <v>15.1.583</v>
          </cell>
          <cell r="D1833" t="str">
            <v>72.49.04.01</v>
          </cell>
          <cell r="F1833" t="str">
            <v>h</v>
          </cell>
        </row>
        <row r="1834">
          <cell r="B1834" t="str">
            <v>15.1.584</v>
          </cell>
          <cell r="D1834" t="str">
            <v>72.49.04.02</v>
          </cell>
          <cell r="F1834" t="str">
            <v>h</v>
          </cell>
        </row>
        <row r="1835">
          <cell r="B1835" t="str">
            <v>15.1.585</v>
          </cell>
          <cell r="D1835" t="str">
            <v>72.49.04.03</v>
          </cell>
          <cell r="F1835" t="str">
            <v>h</v>
          </cell>
        </row>
        <row r="1836">
          <cell r="B1836" t="str">
            <v>15.1.586</v>
          </cell>
          <cell r="D1836" t="str">
            <v>72.49.04.04</v>
          </cell>
          <cell r="F1836" t="str">
            <v>h</v>
          </cell>
        </row>
        <row r="1837">
          <cell r="B1837" t="str">
            <v>15.1.587</v>
          </cell>
          <cell r="D1837" t="str">
            <v>72.49.05.01</v>
          </cell>
          <cell r="F1837" t="str">
            <v>h</v>
          </cell>
        </row>
        <row r="1838">
          <cell r="B1838" t="str">
            <v>15.1.588</v>
          </cell>
          <cell r="D1838" t="str">
            <v>72.49.05.02</v>
          </cell>
          <cell r="F1838" t="str">
            <v>h</v>
          </cell>
        </row>
        <row r="1839">
          <cell r="B1839" t="str">
            <v>15.1.589</v>
          </cell>
          <cell r="D1839" t="str">
            <v>72.49.05.03</v>
          </cell>
          <cell r="F1839" t="str">
            <v>h</v>
          </cell>
        </row>
        <row r="1840">
          <cell r="B1840" t="str">
            <v>15.1.590</v>
          </cell>
          <cell r="D1840" t="str">
            <v>72.49.05.04</v>
          </cell>
          <cell r="F1840" t="str">
            <v>h</v>
          </cell>
        </row>
        <row r="1841">
          <cell r="B1841" t="str">
            <v>15.1.591</v>
          </cell>
          <cell r="D1841" t="str">
            <v>72.50.01.01</v>
          </cell>
          <cell r="F1841" t="str">
            <v>h</v>
          </cell>
        </row>
        <row r="1842">
          <cell r="B1842" t="str">
            <v>15.1.592</v>
          </cell>
          <cell r="D1842" t="str">
            <v>72.50.01.02</v>
          </cell>
          <cell r="F1842" t="str">
            <v>h</v>
          </cell>
        </row>
        <row r="1843">
          <cell r="B1843" t="str">
            <v>15.1.593</v>
          </cell>
          <cell r="D1843" t="str">
            <v>72.50.01.03</v>
          </cell>
          <cell r="F1843" t="str">
            <v>h</v>
          </cell>
        </row>
        <row r="1844">
          <cell r="B1844" t="str">
            <v>15.1.594</v>
          </cell>
          <cell r="D1844" t="str">
            <v>72.50.01.04</v>
          </cell>
          <cell r="F1844" t="str">
            <v>h</v>
          </cell>
        </row>
        <row r="1845">
          <cell r="B1845" t="str">
            <v>15.1.595</v>
          </cell>
          <cell r="D1845" t="str">
            <v>72.50.02.01</v>
          </cell>
          <cell r="F1845" t="str">
            <v>h</v>
          </cell>
        </row>
        <row r="1846">
          <cell r="B1846" t="str">
            <v>15.1.596</v>
          </cell>
          <cell r="D1846" t="str">
            <v>72.50.02.02</v>
          </cell>
          <cell r="F1846" t="str">
            <v>h</v>
          </cell>
        </row>
        <row r="1847">
          <cell r="B1847" t="str">
            <v>15.1.597</v>
          </cell>
          <cell r="D1847" t="str">
            <v>72.50.02.03</v>
          </cell>
          <cell r="F1847" t="str">
            <v>h</v>
          </cell>
        </row>
        <row r="1848">
          <cell r="B1848" t="str">
            <v>15.1.598</v>
          </cell>
          <cell r="D1848" t="str">
            <v>72.50.02.04</v>
          </cell>
          <cell r="F1848" t="str">
            <v>h</v>
          </cell>
        </row>
        <row r="1849">
          <cell r="B1849" t="str">
            <v>15.1.599</v>
          </cell>
          <cell r="D1849" t="str">
            <v>72.50.03.01</v>
          </cell>
          <cell r="F1849" t="str">
            <v>h</v>
          </cell>
        </row>
        <row r="1850">
          <cell r="B1850" t="str">
            <v>15.1.600</v>
          </cell>
          <cell r="D1850" t="str">
            <v>72.50.03.02</v>
          </cell>
          <cell r="F1850" t="str">
            <v>h</v>
          </cell>
        </row>
        <row r="1851">
          <cell r="B1851" t="str">
            <v>15.1.601</v>
          </cell>
          <cell r="D1851" t="str">
            <v>72.50.03.03</v>
          </cell>
          <cell r="F1851" t="str">
            <v>h</v>
          </cell>
        </row>
        <row r="1852">
          <cell r="B1852" t="str">
            <v>15.1.602</v>
          </cell>
          <cell r="D1852" t="str">
            <v>72.50.03.04</v>
          </cell>
          <cell r="F1852" t="str">
            <v>h</v>
          </cell>
        </row>
        <row r="1853">
          <cell r="B1853" t="str">
            <v>15.1.603</v>
          </cell>
          <cell r="D1853" t="str">
            <v>72.50.04.01</v>
          </cell>
          <cell r="F1853" t="str">
            <v>h</v>
          </cell>
        </row>
        <row r="1854">
          <cell r="B1854" t="str">
            <v>15.1.604</v>
          </cell>
          <cell r="D1854" t="str">
            <v xml:space="preserve">72.50.04.02 </v>
          </cell>
          <cell r="F1854" t="str">
            <v>h</v>
          </cell>
        </row>
        <row r="1855">
          <cell r="B1855" t="str">
            <v>15.1.605</v>
          </cell>
          <cell r="D1855" t="str">
            <v>72.50.04.03</v>
          </cell>
          <cell r="F1855" t="str">
            <v>h</v>
          </cell>
        </row>
        <row r="1856">
          <cell r="B1856" t="str">
            <v>15.1.606</v>
          </cell>
          <cell r="D1856" t="str">
            <v>72.50.04.04</v>
          </cell>
          <cell r="F1856" t="str">
            <v>h</v>
          </cell>
        </row>
        <row r="1857">
          <cell r="B1857" t="str">
            <v>15.1.607</v>
          </cell>
          <cell r="D1857" t="str">
            <v>72.50.05.01</v>
          </cell>
          <cell r="F1857" t="str">
            <v>h</v>
          </cell>
        </row>
        <row r="1858">
          <cell r="B1858" t="str">
            <v>15.1.608</v>
          </cell>
          <cell r="D1858" t="str">
            <v>72.50.05.02</v>
          </cell>
          <cell r="F1858" t="str">
            <v>h</v>
          </cell>
        </row>
        <row r="1859">
          <cell r="B1859" t="str">
            <v>15.1.609</v>
          </cell>
          <cell r="D1859" t="str">
            <v>72.50.05.03</v>
          </cell>
          <cell r="F1859" t="str">
            <v>h</v>
          </cell>
        </row>
        <row r="1860">
          <cell r="B1860" t="str">
            <v>15.1.610</v>
          </cell>
          <cell r="D1860" t="str">
            <v>72.50.05.04</v>
          </cell>
          <cell r="F1860" t="str">
            <v>h</v>
          </cell>
        </row>
        <row r="1861">
          <cell r="B1861" t="str">
            <v>15.1.611</v>
          </cell>
          <cell r="D1861" t="str">
            <v>72.50.06.01</v>
          </cell>
          <cell r="F1861" t="str">
            <v>h</v>
          </cell>
        </row>
        <row r="1862">
          <cell r="B1862" t="str">
            <v>15.1.612</v>
          </cell>
          <cell r="D1862" t="str">
            <v>72.50.06.02</v>
          </cell>
          <cell r="F1862" t="str">
            <v>h</v>
          </cell>
        </row>
        <row r="1863">
          <cell r="B1863" t="str">
            <v>15.1.613</v>
          </cell>
          <cell r="D1863" t="str">
            <v>72.50.06.03</v>
          </cell>
          <cell r="F1863" t="str">
            <v>h</v>
          </cell>
        </row>
        <row r="1864">
          <cell r="B1864" t="str">
            <v>15.1.614</v>
          </cell>
          <cell r="D1864" t="str">
            <v xml:space="preserve">72.50.06.04 </v>
          </cell>
          <cell r="F1864" t="str">
            <v>h</v>
          </cell>
        </row>
        <row r="1865">
          <cell r="B1865" t="str">
            <v>15.1.615</v>
          </cell>
          <cell r="D1865" t="str">
            <v xml:space="preserve">72.52.01.01 </v>
          </cell>
          <cell r="F1865" t="str">
            <v>h</v>
          </cell>
        </row>
        <row r="1866">
          <cell r="B1866" t="str">
            <v>15.1.616</v>
          </cell>
          <cell r="D1866" t="str">
            <v>72.52.01.02</v>
          </cell>
          <cell r="F1866" t="str">
            <v>h</v>
          </cell>
        </row>
        <row r="1867">
          <cell r="B1867" t="str">
            <v>15.1.617</v>
          </cell>
          <cell r="D1867" t="str">
            <v xml:space="preserve">72.52.01.03 </v>
          </cell>
          <cell r="F1867" t="str">
            <v>h</v>
          </cell>
        </row>
        <row r="1868">
          <cell r="B1868" t="str">
            <v>15.1.618</v>
          </cell>
          <cell r="D1868" t="str">
            <v>72.52.01.04</v>
          </cell>
          <cell r="F1868" t="str">
            <v>h</v>
          </cell>
        </row>
        <row r="1869">
          <cell r="B1869" t="str">
            <v>15.1.619</v>
          </cell>
          <cell r="D1869" t="str">
            <v>72.52.02.01</v>
          </cell>
          <cell r="F1869" t="str">
            <v>h</v>
          </cell>
        </row>
        <row r="1870">
          <cell r="B1870" t="str">
            <v>15.1.620</v>
          </cell>
          <cell r="D1870" t="str">
            <v>72.52.02.02</v>
          </cell>
          <cell r="F1870" t="str">
            <v>h</v>
          </cell>
        </row>
        <row r="1871">
          <cell r="B1871" t="str">
            <v>15.1.621</v>
          </cell>
          <cell r="D1871" t="str">
            <v>72.52.02.03</v>
          </cell>
          <cell r="F1871" t="str">
            <v>h</v>
          </cell>
        </row>
        <row r="1872">
          <cell r="B1872" t="str">
            <v>15.1.622</v>
          </cell>
          <cell r="D1872" t="str">
            <v>72.52.02.04</v>
          </cell>
          <cell r="F1872" t="str">
            <v>h</v>
          </cell>
        </row>
        <row r="1873">
          <cell r="B1873" t="str">
            <v>15.1.623</v>
          </cell>
          <cell r="D1873" t="str">
            <v>72.52.03.01</v>
          </cell>
          <cell r="F1873" t="str">
            <v>h</v>
          </cell>
        </row>
        <row r="1874">
          <cell r="B1874" t="str">
            <v>15.1.624</v>
          </cell>
          <cell r="D1874" t="str">
            <v>72.52.03.02</v>
          </cell>
          <cell r="F1874" t="str">
            <v>h</v>
          </cell>
        </row>
        <row r="1875">
          <cell r="B1875" t="str">
            <v>15.1.625</v>
          </cell>
          <cell r="D1875" t="str">
            <v xml:space="preserve">72.52.03.03 </v>
          </cell>
          <cell r="F1875" t="str">
            <v>h</v>
          </cell>
        </row>
        <row r="1876">
          <cell r="B1876" t="str">
            <v>15.1.626</v>
          </cell>
          <cell r="D1876" t="str">
            <v>72.52.03.04</v>
          </cell>
          <cell r="F1876" t="str">
            <v>h</v>
          </cell>
        </row>
        <row r="1877">
          <cell r="B1877" t="str">
            <v>15.1.627</v>
          </cell>
          <cell r="D1877" t="str">
            <v xml:space="preserve">72.52.04.01 </v>
          </cell>
          <cell r="F1877" t="str">
            <v>h</v>
          </cell>
        </row>
        <row r="1878">
          <cell r="B1878" t="str">
            <v>15.1.628</v>
          </cell>
          <cell r="D1878" t="str">
            <v xml:space="preserve">72.52.04.02 </v>
          </cell>
          <cell r="F1878" t="str">
            <v>h</v>
          </cell>
        </row>
        <row r="1879">
          <cell r="B1879" t="str">
            <v>15.1.629</v>
          </cell>
          <cell r="D1879" t="str">
            <v xml:space="preserve">72.52.04.03 </v>
          </cell>
          <cell r="F1879" t="str">
            <v>h</v>
          </cell>
        </row>
        <row r="1880">
          <cell r="B1880" t="str">
            <v>15.1.630</v>
          </cell>
          <cell r="D1880" t="str">
            <v>72.52.04.04</v>
          </cell>
          <cell r="F1880" t="str">
            <v>h</v>
          </cell>
        </row>
        <row r="1881">
          <cell r="B1881" t="str">
            <v>15.1.631</v>
          </cell>
          <cell r="D1881" t="str">
            <v xml:space="preserve">72.52.05.01 </v>
          </cell>
          <cell r="F1881" t="str">
            <v>h</v>
          </cell>
        </row>
        <row r="1882">
          <cell r="B1882" t="str">
            <v>15.1.632</v>
          </cell>
          <cell r="D1882" t="str">
            <v xml:space="preserve">72.52.05.02 </v>
          </cell>
          <cell r="F1882" t="str">
            <v>h</v>
          </cell>
        </row>
        <row r="1883">
          <cell r="B1883" t="str">
            <v>15.1.633</v>
          </cell>
          <cell r="D1883" t="str">
            <v>72.52.05.03</v>
          </cell>
          <cell r="F1883" t="str">
            <v>h</v>
          </cell>
        </row>
        <row r="1884">
          <cell r="B1884" t="str">
            <v>15.1.634</v>
          </cell>
          <cell r="D1884" t="str">
            <v xml:space="preserve">72.52.05.04 </v>
          </cell>
          <cell r="F1884" t="str">
            <v>h</v>
          </cell>
        </row>
        <row r="1885">
          <cell r="B1885" t="str">
            <v>15.1.635</v>
          </cell>
          <cell r="D1885" t="str">
            <v xml:space="preserve">72.53.01.01 </v>
          </cell>
          <cell r="F1885" t="str">
            <v>h</v>
          </cell>
        </row>
        <row r="1886">
          <cell r="B1886" t="str">
            <v>15.1.636</v>
          </cell>
          <cell r="D1886" t="str">
            <v xml:space="preserve">72.53.01.02 </v>
          </cell>
          <cell r="F1886" t="str">
            <v>h</v>
          </cell>
        </row>
        <row r="1887">
          <cell r="B1887" t="str">
            <v>15.1.637</v>
          </cell>
          <cell r="D1887" t="str">
            <v>72.53.01.03</v>
          </cell>
          <cell r="F1887" t="str">
            <v>h</v>
          </cell>
        </row>
        <row r="1888">
          <cell r="B1888" t="str">
            <v>15.1.638</v>
          </cell>
          <cell r="D1888" t="str">
            <v xml:space="preserve">72.53.01.04 </v>
          </cell>
          <cell r="F1888" t="str">
            <v>h</v>
          </cell>
        </row>
        <row r="1889">
          <cell r="B1889" t="str">
            <v>15.1.639</v>
          </cell>
          <cell r="D1889" t="str">
            <v xml:space="preserve">72.53.02.01 </v>
          </cell>
          <cell r="F1889" t="str">
            <v>h</v>
          </cell>
        </row>
        <row r="1890">
          <cell r="B1890" t="str">
            <v>15.1.640</v>
          </cell>
          <cell r="D1890" t="str">
            <v>72.53.02.02</v>
          </cell>
          <cell r="F1890" t="str">
            <v>h</v>
          </cell>
        </row>
        <row r="1891">
          <cell r="B1891" t="str">
            <v>15.1.641</v>
          </cell>
          <cell r="D1891" t="str">
            <v xml:space="preserve">72.53.02.03 </v>
          </cell>
          <cell r="F1891" t="str">
            <v>h</v>
          </cell>
        </row>
        <row r="1892">
          <cell r="B1892" t="str">
            <v>15.1.642</v>
          </cell>
          <cell r="D1892" t="str">
            <v xml:space="preserve">72.53.02.04 </v>
          </cell>
          <cell r="F1892" t="str">
            <v>h</v>
          </cell>
        </row>
        <row r="1893">
          <cell r="B1893" t="str">
            <v>15.1.643</v>
          </cell>
          <cell r="D1893" t="str">
            <v>72.54.01.01</v>
          </cell>
          <cell r="F1893" t="str">
            <v>h</v>
          </cell>
        </row>
        <row r="1894">
          <cell r="B1894" t="str">
            <v>15.1.644</v>
          </cell>
          <cell r="D1894" t="str">
            <v>72.54.01.02</v>
          </cell>
          <cell r="F1894" t="str">
            <v>h</v>
          </cell>
        </row>
        <row r="1895">
          <cell r="B1895" t="str">
            <v>15.1.645</v>
          </cell>
          <cell r="D1895" t="str">
            <v xml:space="preserve">72.54.01.03 </v>
          </cell>
          <cell r="F1895" t="str">
            <v>h</v>
          </cell>
        </row>
        <row r="1896">
          <cell r="B1896" t="str">
            <v>15.1.646</v>
          </cell>
          <cell r="D1896" t="str">
            <v>72.54.01.04</v>
          </cell>
          <cell r="F1896" t="str">
            <v>h</v>
          </cell>
        </row>
        <row r="1897">
          <cell r="B1897" t="str">
            <v>15.1.647</v>
          </cell>
          <cell r="D1897" t="str">
            <v>72.54.02.01</v>
          </cell>
          <cell r="F1897" t="str">
            <v>h</v>
          </cell>
        </row>
        <row r="1898">
          <cell r="B1898" t="str">
            <v>15.1.648</v>
          </cell>
          <cell r="D1898" t="str">
            <v>72.54.02.02</v>
          </cell>
          <cell r="F1898" t="str">
            <v>h</v>
          </cell>
        </row>
        <row r="1899">
          <cell r="B1899" t="str">
            <v>15.1.649</v>
          </cell>
          <cell r="D1899" t="str">
            <v xml:space="preserve">72.54.02.03 </v>
          </cell>
          <cell r="F1899" t="str">
            <v>h</v>
          </cell>
        </row>
        <row r="1900">
          <cell r="B1900" t="str">
            <v>15.1.650</v>
          </cell>
          <cell r="D1900" t="str">
            <v xml:space="preserve">72.54.02.04 </v>
          </cell>
          <cell r="F1900" t="str">
            <v>h</v>
          </cell>
        </row>
        <row r="1901">
          <cell r="B1901" t="str">
            <v>15.1.651</v>
          </cell>
          <cell r="D1901" t="str">
            <v xml:space="preserve">72.54.03.01 </v>
          </cell>
          <cell r="F1901" t="str">
            <v>h</v>
          </cell>
        </row>
        <row r="1902">
          <cell r="B1902" t="str">
            <v>15.1.652</v>
          </cell>
          <cell r="D1902" t="str">
            <v>72.54.03.02</v>
          </cell>
          <cell r="F1902" t="str">
            <v>h</v>
          </cell>
        </row>
        <row r="1903">
          <cell r="B1903" t="str">
            <v>15.1.653</v>
          </cell>
          <cell r="D1903" t="str">
            <v>72.54.03.03</v>
          </cell>
          <cell r="F1903" t="str">
            <v>h</v>
          </cell>
        </row>
        <row r="1904">
          <cell r="B1904" t="str">
            <v>15.1.654</v>
          </cell>
          <cell r="D1904" t="str">
            <v>72.54.03.04</v>
          </cell>
          <cell r="F1904" t="str">
            <v>h</v>
          </cell>
        </row>
        <row r="1905">
          <cell r="B1905" t="str">
            <v>15.1.655</v>
          </cell>
          <cell r="D1905" t="str">
            <v>72.54.04.01</v>
          </cell>
          <cell r="F1905" t="str">
            <v>h</v>
          </cell>
        </row>
        <row r="1906">
          <cell r="B1906" t="str">
            <v>15.1.656</v>
          </cell>
          <cell r="D1906" t="str">
            <v>72.54.04.02</v>
          </cell>
          <cell r="F1906" t="str">
            <v>h</v>
          </cell>
        </row>
        <row r="1907">
          <cell r="B1907" t="str">
            <v>15.1.657</v>
          </cell>
          <cell r="D1907" t="str">
            <v>72.54.04.03</v>
          </cell>
          <cell r="F1907" t="str">
            <v>h</v>
          </cell>
        </row>
        <row r="1908">
          <cell r="B1908" t="str">
            <v>15.1.658</v>
          </cell>
          <cell r="D1908" t="str">
            <v>72.54.04.04</v>
          </cell>
          <cell r="F1908" t="str">
            <v>h</v>
          </cell>
        </row>
        <row r="1909">
          <cell r="B1909" t="str">
            <v>15.1.659</v>
          </cell>
          <cell r="D1909" t="str">
            <v>72.55.01.01</v>
          </cell>
          <cell r="F1909" t="str">
            <v>h</v>
          </cell>
        </row>
        <row r="1910">
          <cell r="B1910" t="str">
            <v>15.1.660</v>
          </cell>
          <cell r="D1910" t="str">
            <v>72.55.01.02</v>
          </cell>
          <cell r="F1910" t="str">
            <v>h</v>
          </cell>
        </row>
        <row r="1911">
          <cell r="B1911" t="str">
            <v>15.1.661</v>
          </cell>
          <cell r="D1911" t="str">
            <v>72.55.01.03</v>
          </cell>
          <cell r="F1911" t="str">
            <v>h</v>
          </cell>
        </row>
        <row r="1912">
          <cell r="B1912" t="str">
            <v>15.1.662</v>
          </cell>
          <cell r="D1912" t="str">
            <v>72.55.01.04</v>
          </cell>
          <cell r="F1912" t="str">
            <v>h</v>
          </cell>
        </row>
        <row r="1913">
          <cell r="B1913" t="str">
            <v>15.1.663</v>
          </cell>
          <cell r="D1913" t="str">
            <v>72.56.01.01</v>
          </cell>
          <cell r="F1913" t="str">
            <v>h</v>
          </cell>
        </row>
        <row r="1914">
          <cell r="B1914" t="str">
            <v>15.1.664</v>
          </cell>
          <cell r="D1914" t="str">
            <v>72.56.01.02</v>
          </cell>
          <cell r="F1914" t="str">
            <v>h</v>
          </cell>
        </row>
        <row r="1915">
          <cell r="B1915" t="str">
            <v>15.1.665</v>
          </cell>
          <cell r="D1915" t="str">
            <v>72.56.01.03</v>
          </cell>
          <cell r="F1915" t="str">
            <v>h</v>
          </cell>
        </row>
        <row r="1916">
          <cell r="B1916" t="str">
            <v>15.1.666</v>
          </cell>
          <cell r="D1916" t="str">
            <v>72.56.01.04</v>
          </cell>
          <cell r="F1916" t="str">
            <v>h</v>
          </cell>
        </row>
        <row r="1917">
          <cell r="B1917" t="str">
            <v>15.1.667</v>
          </cell>
          <cell r="D1917" t="str">
            <v>72.56.03.01</v>
          </cell>
          <cell r="F1917" t="str">
            <v>h</v>
          </cell>
        </row>
        <row r="1918">
          <cell r="B1918" t="str">
            <v>15.1.668</v>
          </cell>
          <cell r="D1918" t="str">
            <v>72.56.03.02</v>
          </cell>
          <cell r="F1918" t="str">
            <v>h</v>
          </cell>
        </row>
        <row r="1919">
          <cell r="B1919" t="str">
            <v>15.1.669</v>
          </cell>
          <cell r="D1919" t="str">
            <v>72.56.03.03</v>
          </cell>
          <cell r="F1919" t="str">
            <v>h</v>
          </cell>
        </row>
        <row r="1920">
          <cell r="B1920" t="str">
            <v>15.1.670</v>
          </cell>
          <cell r="D1920" t="str">
            <v>72.56.03.04</v>
          </cell>
          <cell r="F1920" t="str">
            <v>h</v>
          </cell>
        </row>
        <row r="1921">
          <cell r="B1921" t="str">
            <v>15.1.671</v>
          </cell>
          <cell r="D1921" t="str">
            <v>72.57.01.01</v>
          </cell>
          <cell r="F1921" t="str">
            <v>h</v>
          </cell>
        </row>
        <row r="1922">
          <cell r="B1922" t="str">
            <v>15.1.672</v>
          </cell>
          <cell r="D1922" t="str">
            <v>72.57.01.02</v>
          </cell>
          <cell r="F1922" t="str">
            <v>h</v>
          </cell>
        </row>
        <row r="1923">
          <cell r="B1923" t="str">
            <v>15.1.673</v>
          </cell>
          <cell r="D1923" t="str">
            <v>72.57.01.03</v>
          </cell>
          <cell r="F1923" t="str">
            <v>h</v>
          </cell>
        </row>
        <row r="1924">
          <cell r="B1924" t="str">
            <v>15.1.674</v>
          </cell>
          <cell r="D1924" t="str">
            <v>72.57.01.04</v>
          </cell>
          <cell r="F1924" t="str">
            <v>h</v>
          </cell>
        </row>
        <row r="1925">
          <cell r="B1925" t="str">
            <v>15.1.675</v>
          </cell>
          <cell r="D1925" t="str">
            <v>72.58.01.01</v>
          </cell>
          <cell r="F1925" t="str">
            <v>h</v>
          </cell>
        </row>
        <row r="1926">
          <cell r="B1926" t="str">
            <v>15.1.676</v>
          </cell>
          <cell r="D1926" t="str">
            <v>72.58.01.02</v>
          </cell>
          <cell r="F1926" t="str">
            <v>h</v>
          </cell>
        </row>
        <row r="1927">
          <cell r="B1927" t="str">
            <v>15.1.677</v>
          </cell>
          <cell r="D1927" t="str">
            <v>72.58.01.03</v>
          </cell>
          <cell r="F1927" t="str">
            <v>h</v>
          </cell>
        </row>
        <row r="1928">
          <cell r="B1928" t="str">
            <v>15.1.678</v>
          </cell>
          <cell r="D1928" t="str">
            <v>72.58.01.04</v>
          </cell>
          <cell r="F1928" t="str">
            <v>h</v>
          </cell>
        </row>
        <row r="1929">
          <cell r="B1929" t="str">
            <v>15.1.679</v>
          </cell>
          <cell r="D1929" t="str">
            <v>72.58.02.01</v>
          </cell>
          <cell r="F1929" t="str">
            <v>h</v>
          </cell>
        </row>
        <row r="1930">
          <cell r="B1930" t="str">
            <v>15.1.680</v>
          </cell>
          <cell r="D1930" t="str">
            <v>72.58.02.02</v>
          </cell>
          <cell r="F1930" t="str">
            <v>h</v>
          </cell>
        </row>
        <row r="1931">
          <cell r="B1931" t="str">
            <v>15.1.681</v>
          </cell>
          <cell r="D1931" t="str">
            <v>72.58.02.03</v>
          </cell>
          <cell r="F1931" t="str">
            <v>h</v>
          </cell>
        </row>
        <row r="1932">
          <cell r="B1932" t="str">
            <v>15.1.682</v>
          </cell>
          <cell r="D1932" t="str">
            <v>72.58.02.04</v>
          </cell>
          <cell r="F1932" t="str">
            <v>h</v>
          </cell>
        </row>
        <row r="1933">
          <cell r="B1933" t="str">
            <v>15.1.683</v>
          </cell>
          <cell r="D1933" t="str">
            <v>72.58.03.01</v>
          </cell>
          <cell r="F1933" t="str">
            <v>h</v>
          </cell>
        </row>
        <row r="1934">
          <cell r="B1934" t="str">
            <v>15.1.684</v>
          </cell>
          <cell r="D1934" t="str">
            <v>72.58.03.02</v>
          </cell>
          <cell r="F1934" t="str">
            <v>h</v>
          </cell>
        </row>
        <row r="1935">
          <cell r="B1935" t="str">
            <v>15.1.685</v>
          </cell>
          <cell r="D1935" t="str">
            <v>72.58.03.03</v>
          </cell>
          <cell r="F1935" t="str">
            <v>h</v>
          </cell>
        </row>
        <row r="1936">
          <cell r="B1936" t="str">
            <v>15.1.686</v>
          </cell>
          <cell r="D1936" t="str">
            <v>72.58.03.04</v>
          </cell>
          <cell r="F1936" t="str">
            <v>h</v>
          </cell>
        </row>
        <row r="1937">
          <cell r="B1937" t="str">
            <v>15.1.687</v>
          </cell>
          <cell r="D1937" t="str">
            <v>72.58.04.01</v>
          </cell>
          <cell r="F1937" t="str">
            <v>h</v>
          </cell>
        </row>
        <row r="1938">
          <cell r="B1938" t="str">
            <v>15.1.688</v>
          </cell>
          <cell r="D1938" t="str">
            <v>72.58.04.02</v>
          </cell>
          <cell r="F1938" t="str">
            <v>h</v>
          </cell>
        </row>
        <row r="1939">
          <cell r="B1939" t="str">
            <v>15.1.689</v>
          </cell>
          <cell r="D1939" t="str">
            <v>72.58.04.03</v>
          </cell>
          <cell r="F1939" t="str">
            <v>h</v>
          </cell>
        </row>
        <row r="1940">
          <cell r="B1940" t="str">
            <v>15.1.690</v>
          </cell>
          <cell r="D1940" t="str">
            <v>72.58.04.04</v>
          </cell>
          <cell r="F1940" t="str">
            <v>h</v>
          </cell>
        </row>
        <row r="1941">
          <cell r="B1941" t="str">
            <v>15.1.691</v>
          </cell>
          <cell r="D1941" t="str">
            <v>72.58.05.01</v>
          </cell>
          <cell r="F1941" t="str">
            <v>h</v>
          </cell>
        </row>
        <row r="1942">
          <cell r="B1942" t="str">
            <v>15.1.692</v>
          </cell>
          <cell r="D1942" t="str">
            <v>72.58.05.02</v>
          </cell>
          <cell r="F1942" t="str">
            <v>h</v>
          </cell>
        </row>
        <row r="1943">
          <cell r="B1943" t="str">
            <v>15.1.693</v>
          </cell>
          <cell r="D1943" t="str">
            <v>72.58.05.03</v>
          </cell>
          <cell r="F1943" t="str">
            <v>h</v>
          </cell>
        </row>
        <row r="1944">
          <cell r="B1944" t="str">
            <v>15.1.694</v>
          </cell>
          <cell r="D1944" t="str">
            <v>72.58.05.04</v>
          </cell>
          <cell r="F1944" t="str">
            <v>h</v>
          </cell>
        </row>
        <row r="1945">
          <cell r="B1945" t="str">
            <v>15.1.695</v>
          </cell>
          <cell r="D1945" t="str">
            <v>72.59.01.01</v>
          </cell>
          <cell r="F1945" t="str">
            <v>h</v>
          </cell>
        </row>
        <row r="1946">
          <cell r="B1946" t="str">
            <v>15.1.696</v>
          </cell>
          <cell r="D1946" t="str">
            <v>72.59.01.02</v>
          </cell>
          <cell r="F1946" t="str">
            <v>h</v>
          </cell>
        </row>
        <row r="1947">
          <cell r="B1947" t="str">
            <v>15.1.697</v>
          </cell>
          <cell r="D1947" t="str">
            <v>72.59.01.03</v>
          </cell>
          <cell r="F1947" t="str">
            <v>h</v>
          </cell>
        </row>
        <row r="1948">
          <cell r="B1948" t="str">
            <v>15.1.698</v>
          </cell>
          <cell r="D1948" t="str">
            <v>72.59.01.04</v>
          </cell>
          <cell r="F1948" t="str">
            <v>h</v>
          </cell>
        </row>
        <row r="1949">
          <cell r="B1949" t="str">
            <v>15.1.699</v>
          </cell>
          <cell r="D1949" t="str">
            <v>72.59.02.01</v>
          </cell>
          <cell r="F1949" t="str">
            <v>h</v>
          </cell>
        </row>
        <row r="1950">
          <cell r="B1950" t="str">
            <v>15.1.700</v>
          </cell>
          <cell r="D1950" t="str">
            <v>72.59.02.02</v>
          </cell>
          <cell r="F1950" t="str">
            <v>h</v>
          </cell>
        </row>
        <row r="1951">
          <cell r="B1951" t="str">
            <v>15.1.701</v>
          </cell>
          <cell r="D1951" t="str">
            <v>72.59.02.03</v>
          </cell>
          <cell r="F1951" t="str">
            <v>h</v>
          </cell>
        </row>
        <row r="1952">
          <cell r="B1952" t="str">
            <v>15.1.702</v>
          </cell>
          <cell r="D1952" t="str">
            <v>72.59.02.04</v>
          </cell>
          <cell r="F1952" t="str">
            <v>h</v>
          </cell>
        </row>
        <row r="1953">
          <cell r="B1953" t="str">
            <v>15.1.703</v>
          </cell>
          <cell r="D1953" t="str">
            <v>72.61.01.01</v>
          </cell>
          <cell r="F1953" t="str">
            <v>h</v>
          </cell>
        </row>
        <row r="1954">
          <cell r="B1954" t="str">
            <v>15.1.704</v>
          </cell>
          <cell r="D1954" t="str">
            <v>72.61.01.02</v>
          </cell>
          <cell r="F1954" t="str">
            <v>h</v>
          </cell>
        </row>
        <row r="1955">
          <cell r="B1955" t="str">
            <v>15.1.705</v>
          </cell>
          <cell r="D1955" t="str">
            <v>72.61.01.03</v>
          </cell>
          <cell r="F1955" t="str">
            <v>h</v>
          </cell>
        </row>
        <row r="1956">
          <cell r="B1956" t="str">
            <v>15.1.706</v>
          </cell>
          <cell r="D1956" t="str">
            <v>72.61.01.04</v>
          </cell>
          <cell r="F1956" t="str">
            <v>h</v>
          </cell>
        </row>
        <row r="1957">
          <cell r="B1957" t="str">
            <v>15.1.707</v>
          </cell>
          <cell r="D1957" t="str">
            <v>72.63.01.01</v>
          </cell>
          <cell r="F1957" t="str">
            <v>h</v>
          </cell>
        </row>
        <row r="1958">
          <cell r="B1958" t="str">
            <v>15.1.708</v>
          </cell>
          <cell r="D1958" t="str">
            <v>72.63.01.02</v>
          </cell>
          <cell r="F1958" t="str">
            <v>h</v>
          </cell>
        </row>
        <row r="1959">
          <cell r="B1959" t="str">
            <v>15.1.709</v>
          </cell>
          <cell r="D1959" t="str">
            <v>72.63.01.03</v>
          </cell>
          <cell r="F1959" t="str">
            <v>h</v>
          </cell>
        </row>
        <row r="1960">
          <cell r="B1960" t="str">
            <v>15.1.710</v>
          </cell>
          <cell r="D1960" t="str">
            <v>72.63.01.04</v>
          </cell>
          <cell r="F1960" t="str">
            <v>h</v>
          </cell>
        </row>
      </sheetData>
      <sheetData sheetId="6"/>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PERGUNTAS"/>
      <sheetName val="DADOS_VISITA"/>
      <sheetName val="Volume 1"/>
      <sheetName val="Volume 2"/>
      <sheetName val="Volume 3b,3c,3d"/>
      <sheetName val="ANOTAÇÕES"/>
    </sheetNames>
    <sheetDataSet>
      <sheetData sheetId="0"/>
      <sheetData sheetId="1">
        <row r="1">
          <cell r="A1">
            <v>1</v>
          </cell>
        </row>
        <row r="2">
          <cell r="A2">
            <v>3</v>
          </cell>
        </row>
        <row r="3">
          <cell r="D3" t="str">
            <v>01.00.00.00</v>
          </cell>
          <cell r="E3">
            <v>1</v>
          </cell>
          <cell r="F3">
            <v>0</v>
          </cell>
          <cell r="G3">
            <v>0</v>
          </cell>
          <cell r="H3">
            <v>0</v>
          </cell>
          <cell r="I3" t="str">
            <v>I - Dados Iniciais</v>
          </cell>
          <cell r="J3">
            <v>0</v>
          </cell>
          <cell r="N3">
            <v>0</v>
          </cell>
          <cell r="O3">
            <v>0</v>
          </cell>
          <cell r="P3">
            <v>0</v>
          </cell>
          <cell r="Q3">
            <v>0</v>
          </cell>
          <cell r="T3" t="str">
            <v>1.1</v>
          </cell>
          <cell r="X3">
            <v>1</v>
          </cell>
          <cell r="Y3" t="str">
            <v>Complementação de Serviço</v>
          </cell>
          <cell r="Z3" t="str">
            <v>Complementação</v>
          </cell>
          <cell r="AC3">
            <v>1</v>
          </cell>
          <cell r="AD3" t="str">
            <v>Pavimentação</v>
          </cell>
          <cell r="AE3" t="str">
            <v>Pavimentação</v>
          </cell>
          <cell r="AI3" t="str">
            <v>-</v>
          </cell>
          <cell r="AM3" t="str">
            <v>-</v>
          </cell>
          <cell r="AQ3" t="str">
            <v>JAN</v>
          </cell>
        </row>
        <row r="4">
          <cell r="D4" t="str">
            <v>01.00.00.01</v>
          </cell>
          <cell r="E4">
            <v>1</v>
          </cell>
          <cell r="F4">
            <v>0</v>
          </cell>
          <cell r="G4">
            <v>0</v>
          </cell>
          <cell r="H4">
            <v>1</v>
          </cell>
          <cell r="I4" t="str">
            <v>A capa e contra capa esta no padrão adotado pela contratante</v>
          </cell>
          <cell r="J4">
            <v>1</v>
          </cell>
          <cell r="K4" t="str">
            <v>Sim</v>
          </cell>
          <cell r="L4" t="str">
            <v>Não</v>
          </cell>
          <cell r="M4" t="str">
            <v>Não se Aplica</v>
          </cell>
          <cell r="N4">
            <v>2</v>
          </cell>
          <cell r="O4">
            <v>1</v>
          </cell>
          <cell r="P4">
            <v>0</v>
          </cell>
          <cell r="Q4">
            <v>0</v>
          </cell>
          <cell r="T4" t="str">
            <v>1.1</v>
          </cell>
          <cell r="X4">
            <v>2</v>
          </cell>
          <cell r="Y4" t="str">
            <v>Implantação do Trecho</v>
          </cell>
          <cell r="Z4" t="str">
            <v>Implantação</v>
          </cell>
          <cell r="AC4">
            <v>2</v>
          </cell>
          <cell r="AD4" t="str">
            <v>Terraplenagem</v>
          </cell>
          <cell r="AE4" t="str">
            <v>Terraplenagem</v>
          </cell>
          <cell r="AI4" t="str">
            <v>Classe 0</v>
          </cell>
          <cell r="AM4" t="str">
            <v>Plano</v>
          </cell>
          <cell r="AQ4" t="str">
            <v>FEV</v>
          </cell>
        </row>
        <row r="5">
          <cell r="D5" t="str">
            <v>01.00.00.02</v>
          </cell>
          <cell r="E5">
            <v>1</v>
          </cell>
          <cell r="F5">
            <v>0</v>
          </cell>
          <cell r="G5">
            <v>0</v>
          </cell>
          <cell r="H5">
            <v>2</v>
          </cell>
          <cell r="I5" t="str">
            <v>Contem o indice e esta coerente</v>
          </cell>
          <cell r="J5">
            <v>1</v>
          </cell>
          <cell r="K5" t="str">
            <v>Sim</v>
          </cell>
          <cell r="L5" t="str">
            <v>Não</v>
          </cell>
          <cell r="M5" t="str">
            <v>Não se Aplica</v>
          </cell>
          <cell r="N5">
            <v>2</v>
          </cell>
          <cell r="O5">
            <v>1</v>
          </cell>
          <cell r="P5">
            <v>0</v>
          </cell>
          <cell r="Q5">
            <v>0</v>
          </cell>
          <cell r="T5" t="str">
            <v>1.1</v>
          </cell>
          <cell r="X5">
            <v>3</v>
          </cell>
          <cell r="Y5" t="str">
            <v>Melhoramento do Trecho</v>
          </cell>
          <cell r="Z5" t="str">
            <v>Melhoramento</v>
          </cell>
          <cell r="AC5">
            <v>3</v>
          </cell>
          <cell r="AD5" t="str">
            <v>Drenagem</v>
          </cell>
          <cell r="AE5" t="str">
            <v>Drenagem</v>
          </cell>
          <cell r="AI5" t="str">
            <v>Classe I-A</v>
          </cell>
          <cell r="AM5" t="str">
            <v>Ondulado</v>
          </cell>
          <cell r="AQ5" t="str">
            <v>MAR</v>
          </cell>
        </row>
        <row r="6">
          <cell r="D6" t="str">
            <v>01.00.00.03</v>
          </cell>
          <cell r="E6">
            <v>1</v>
          </cell>
          <cell r="F6">
            <v>0</v>
          </cell>
          <cell r="G6">
            <v>0</v>
          </cell>
          <cell r="H6">
            <v>3</v>
          </cell>
          <cell r="I6" t="str">
            <v xml:space="preserve">Contem os itens de apresentação e mapas </v>
          </cell>
          <cell r="J6">
            <v>1</v>
          </cell>
          <cell r="K6" t="str">
            <v>Sim</v>
          </cell>
          <cell r="L6" t="str">
            <v>Não</v>
          </cell>
          <cell r="M6" t="str">
            <v>Não se Aplica</v>
          </cell>
          <cell r="N6">
            <v>2</v>
          </cell>
          <cell r="O6">
            <v>1</v>
          </cell>
          <cell r="P6">
            <v>0</v>
          </cell>
          <cell r="Q6">
            <v>0</v>
          </cell>
          <cell r="T6" t="str">
            <v>1.1</v>
          </cell>
          <cell r="X6">
            <v>4</v>
          </cell>
          <cell r="Y6" t="str">
            <v>Duplicação da Via</v>
          </cell>
          <cell r="Z6" t="str">
            <v>Duplicação</v>
          </cell>
          <cell r="AC6">
            <v>4</v>
          </cell>
          <cell r="AD6" t="str">
            <v>Sinalização e Segurança Viária</v>
          </cell>
          <cell r="AE6" t="str">
            <v>Sinalização e Segurança Viária</v>
          </cell>
          <cell r="AI6" t="str">
            <v>Classe I-B</v>
          </cell>
          <cell r="AM6" t="str">
            <v>Montanhoso</v>
          </cell>
          <cell r="AQ6" t="str">
            <v>ABR</v>
          </cell>
        </row>
        <row r="7">
          <cell r="D7" t="str">
            <v>01.00.00.04</v>
          </cell>
          <cell r="E7">
            <v>1</v>
          </cell>
          <cell r="F7">
            <v>0</v>
          </cell>
          <cell r="G7">
            <v>0</v>
          </cell>
          <cell r="H7">
            <v>4</v>
          </cell>
          <cell r="I7" t="str">
            <v>Apresenta a situação do trecho e soluções Propostas</v>
          </cell>
          <cell r="J7">
            <v>1</v>
          </cell>
          <cell r="K7" t="str">
            <v>Sim</v>
          </cell>
          <cell r="L7" t="str">
            <v>Não</v>
          </cell>
          <cell r="M7" t="str">
            <v>Não se Aplica</v>
          </cell>
          <cell r="N7">
            <v>2</v>
          </cell>
          <cell r="O7">
            <v>1</v>
          </cell>
          <cell r="P7">
            <v>0</v>
          </cell>
          <cell r="Q7">
            <v>0</v>
          </cell>
          <cell r="T7" t="str">
            <v>1.1</v>
          </cell>
          <cell r="X7">
            <v>5</v>
          </cell>
          <cell r="Y7" t="str">
            <v>Restauração de Pavimento</v>
          </cell>
          <cell r="Z7" t="str">
            <v>Restauração</v>
          </cell>
          <cell r="AC7">
            <v>5</v>
          </cell>
          <cell r="AD7" t="str">
            <v>OAE</v>
          </cell>
          <cell r="AE7" t="str">
            <v>OAE</v>
          </cell>
          <cell r="AI7" t="str">
            <v>Classe II</v>
          </cell>
          <cell r="AQ7" t="str">
            <v>MAI</v>
          </cell>
        </row>
        <row r="8">
          <cell r="D8" t="str">
            <v>02.00.00.00</v>
          </cell>
          <cell r="E8">
            <v>2</v>
          </cell>
          <cell r="F8">
            <v>0</v>
          </cell>
          <cell r="G8">
            <v>0</v>
          </cell>
          <cell r="H8">
            <v>0</v>
          </cell>
          <cell r="I8" t="str">
            <v>II - Estudo de Tráfego</v>
          </cell>
          <cell r="J8">
            <v>0</v>
          </cell>
          <cell r="N8">
            <v>0</v>
          </cell>
          <cell r="O8">
            <v>0</v>
          </cell>
          <cell r="P8">
            <v>0</v>
          </cell>
          <cell r="Q8">
            <v>0</v>
          </cell>
          <cell r="T8" t="str">
            <v>1.1</v>
          </cell>
          <cell r="X8">
            <v>6</v>
          </cell>
          <cell r="Y8" t="str">
            <v>Construção de OAE</v>
          </cell>
          <cell r="Z8" t="str">
            <v>Construção</v>
          </cell>
          <cell r="AC8">
            <v>6</v>
          </cell>
          <cell r="AD8" t="str">
            <v>Ambiental</v>
          </cell>
          <cell r="AE8" t="str">
            <v>Ambiental</v>
          </cell>
          <cell r="AI8" t="str">
            <v>Classe III</v>
          </cell>
          <cell r="AQ8" t="str">
            <v>JUN</v>
          </cell>
        </row>
        <row r="9">
          <cell r="D9" t="str">
            <v>02.00.00.01</v>
          </cell>
          <cell r="E9">
            <v>2</v>
          </cell>
          <cell r="F9">
            <v>0</v>
          </cell>
          <cell r="G9">
            <v>0</v>
          </cell>
          <cell r="H9">
            <v>1</v>
          </cell>
          <cell r="I9" t="str">
            <v>Foi descrito a norma usada e um breve relato</v>
          </cell>
          <cell r="J9">
            <v>1</v>
          </cell>
          <cell r="K9" t="str">
            <v>Sim</v>
          </cell>
          <cell r="L9" t="str">
            <v>Não</v>
          </cell>
          <cell r="M9" t="str">
            <v>Não se Aplica</v>
          </cell>
          <cell r="N9">
            <v>2</v>
          </cell>
          <cell r="O9">
            <v>1</v>
          </cell>
          <cell r="P9">
            <v>0</v>
          </cell>
          <cell r="Q9">
            <v>0</v>
          </cell>
          <cell r="T9" t="str">
            <v>1.1</v>
          </cell>
          <cell r="X9">
            <v>7</v>
          </cell>
          <cell r="Y9" t="str">
            <v>Alargamento de OAE</v>
          </cell>
          <cell r="Z9" t="str">
            <v>Alargamento</v>
          </cell>
          <cell r="AI9" t="str">
            <v>Classe IV-A</v>
          </cell>
          <cell r="AQ9" t="str">
            <v>JUL</v>
          </cell>
        </row>
        <row r="10">
          <cell r="D10" t="str">
            <v>02.00.00.02</v>
          </cell>
          <cell r="E10">
            <v>2</v>
          </cell>
          <cell r="F10">
            <v>0</v>
          </cell>
          <cell r="G10">
            <v>0</v>
          </cell>
          <cell r="H10">
            <v>2</v>
          </cell>
          <cell r="I10" t="str">
            <v>O local realizado a contagem representa o trafego da rodovia</v>
          </cell>
          <cell r="J10">
            <v>1</v>
          </cell>
          <cell r="K10" t="str">
            <v>Sim</v>
          </cell>
          <cell r="L10" t="str">
            <v>Não</v>
          </cell>
          <cell r="M10" t="str">
            <v>Não se Aplica</v>
          </cell>
          <cell r="N10">
            <v>2</v>
          </cell>
          <cell r="O10">
            <v>1</v>
          </cell>
          <cell r="P10">
            <v>0</v>
          </cell>
          <cell r="Q10">
            <v>0</v>
          </cell>
          <cell r="T10" t="str">
            <v>1.1</v>
          </cell>
          <cell r="X10">
            <v>8</v>
          </cell>
          <cell r="Y10" t="str">
            <v>Recuperação de OAE</v>
          </cell>
          <cell r="Z10" t="str">
            <v>Recuperação</v>
          </cell>
          <cell r="AI10" t="str">
            <v>Classe IV-B</v>
          </cell>
          <cell r="AQ10" t="str">
            <v>AGO</v>
          </cell>
        </row>
        <row r="11">
          <cell r="D11" t="str">
            <v>02.00.00.03</v>
          </cell>
          <cell r="E11">
            <v>2</v>
          </cell>
          <cell r="F11">
            <v>0</v>
          </cell>
          <cell r="G11">
            <v>0</v>
          </cell>
          <cell r="H11">
            <v>3</v>
          </cell>
          <cell r="I11" t="str">
            <v>Foi apresentado as fichas das contagens no relatorio</v>
          </cell>
          <cell r="J11">
            <v>1</v>
          </cell>
          <cell r="K11" t="str">
            <v>Sim</v>
          </cell>
          <cell r="L11" t="str">
            <v>Não</v>
          </cell>
          <cell r="M11" t="str">
            <v>Não se Aplica</v>
          </cell>
          <cell r="N11">
            <v>2</v>
          </cell>
          <cell r="O11">
            <v>1</v>
          </cell>
          <cell r="P11">
            <v>0</v>
          </cell>
          <cell r="Q11">
            <v>0</v>
          </cell>
          <cell r="T11" t="str">
            <v>1.1</v>
          </cell>
          <cell r="X11">
            <v>9</v>
          </cell>
          <cell r="Y11" t="str">
            <v>Encabeçamento de OAE</v>
          </cell>
          <cell r="Z11" t="str">
            <v>Encabeçamento</v>
          </cell>
          <cell r="AQ11" t="str">
            <v>SET</v>
          </cell>
        </row>
        <row r="12">
          <cell r="D12" t="str">
            <v>02.00.00.04</v>
          </cell>
          <cell r="E12">
            <v>2</v>
          </cell>
          <cell r="F12">
            <v>0</v>
          </cell>
          <cell r="G12">
            <v>0</v>
          </cell>
          <cell r="H12">
            <v>4</v>
          </cell>
          <cell r="I12" t="str">
            <v>O tempo de contagem atende ao requisito do projeto</v>
          </cell>
          <cell r="J12">
            <v>1</v>
          </cell>
          <cell r="K12" t="str">
            <v>Sim</v>
          </cell>
          <cell r="L12" t="str">
            <v>Não</v>
          </cell>
          <cell r="M12" t="str">
            <v>Não se Aplica</v>
          </cell>
          <cell r="N12">
            <v>2</v>
          </cell>
          <cell r="O12">
            <v>1</v>
          </cell>
          <cell r="P12">
            <v>0</v>
          </cell>
          <cell r="Q12">
            <v>0</v>
          </cell>
          <cell r="T12" t="str">
            <v>1.1</v>
          </cell>
          <cell r="X12">
            <v>10</v>
          </cell>
          <cell r="Y12" t="str">
            <v>Recuperação Ambiental</v>
          </cell>
          <cell r="Z12" t="str">
            <v>Recuperação</v>
          </cell>
          <cell r="AQ12" t="str">
            <v>OUT</v>
          </cell>
        </row>
        <row r="13">
          <cell r="D13" t="str">
            <v>02.00.00.05</v>
          </cell>
          <cell r="E13">
            <v>2</v>
          </cell>
          <cell r="F13">
            <v>0</v>
          </cell>
          <cell r="G13">
            <v>0</v>
          </cell>
          <cell r="H13">
            <v>5</v>
          </cell>
          <cell r="I13" t="str">
            <v>A ficha contagem descrimina os tipos de veiculos</v>
          </cell>
          <cell r="J13">
            <v>1</v>
          </cell>
          <cell r="K13" t="str">
            <v>Sim</v>
          </cell>
          <cell r="L13" t="str">
            <v>Não</v>
          </cell>
          <cell r="M13" t="str">
            <v>Não se Aplica</v>
          </cell>
          <cell r="N13">
            <v>2</v>
          </cell>
          <cell r="O13">
            <v>1</v>
          </cell>
          <cell r="P13">
            <v>0</v>
          </cell>
          <cell r="Q13">
            <v>0</v>
          </cell>
          <cell r="T13" t="str">
            <v>1.1</v>
          </cell>
          <cell r="X13">
            <v>11</v>
          </cell>
          <cell r="Y13" t="str">
            <v>Passivo Ambiental</v>
          </cell>
          <cell r="Z13" t="str">
            <v>Passivo</v>
          </cell>
          <cell r="AQ13" t="str">
            <v>NOV</v>
          </cell>
        </row>
        <row r="14">
          <cell r="D14" t="str">
            <v>02.00.00.06</v>
          </cell>
          <cell r="E14">
            <v>2</v>
          </cell>
          <cell r="F14">
            <v>0</v>
          </cell>
          <cell r="G14">
            <v>0</v>
          </cell>
          <cell r="H14">
            <v>6</v>
          </cell>
          <cell r="I14" t="str">
            <v>As taxa de geração / crescimento estão coerente</v>
          </cell>
          <cell r="J14">
            <v>1</v>
          </cell>
          <cell r="K14" t="str">
            <v>Sim</v>
          </cell>
          <cell r="L14" t="str">
            <v>Não</v>
          </cell>
          <cell r="M14" t="str">
            <v>Não se Aplica</v>
          </cell>
          <cell r="N14">
            <v>2</v>
          </cell>
          <cell r="O14">
            <v>1</v>
          </cell>
          <cell r="P14">
            <v>0</v>
          </cell>
          <cell r="Q14">
            <v>0</v>
          </cell>
          <cell r="T14" t="str">
            <v>1.1</v>
          </cell>
          <cell r="AQ14" t="str">
            <v>DEZ</v>
          </cell>
        </row>
        <row r="15">
          <cell r="D15" t="str">
            <v>02.00.00.07</v>
          </cell>
          <cell r="E15">
            <v>2</v>
          </cell>
          <cell r="F15">
            <v>0</v>
          </cell>
          <cell r="G15">
            <v>0</v>
          </cell>
          <cell r="H15">
            <v>7</v>
          </cell>
          <cell r="I15" t="str">
            <v>Foi apresentada a planilha Calculos de VMD</v>
          </cell>
          <cell r="J15">
            <v>1</v>
          </cell>
          <cell r="K15" t="str">
            <v>Sim</v>
          </cell>
          <cell r="L15" t="str">
            <v>Não</v>
          </cell>
          <cell r="M15" t="str">
            <v>Não se Aplica</v>
          </cell>
          <cell r="N15">
            <v>2</v>
          </cell>
          <cell r="O15">
            <v>1</v>
          </cell>
          <cell r="P15">
            <v>0</v>
          </cell>
          <cell r="Q15">
            <v>0</v>
          </cell>
          <cell r="T15" t="str">
            <v>1.3</v>
          </cell>
        </row>
        <row r="16">
          <cell r="D16" t="str">
            <v>02.00.00.08</v>
          </cell>
          <cell r="E16">
            <v>2</v>
          </cell>
          <cell r="F16">
            <v>0</v>
          </cell>
          <cell r="G16">
            <v>0</v>
          </cell>
          <cell r="H16">
            <v>8</v>
          </cell>
          <cell r="I16" t="str">
            <v>Foi apresentada a planilha Calculos de Fator de carga FP FC</v>
          </cell>
          <cell r="J16">
            <v>1</v>
          </cell>
          <cell r="K16" t="str">
            <v>Sim</v>
          </cell>
          <cell r="L16" t="str">
            <v>Não</v>
          </cell>
          <cell r="M16" t="str">
            <v>Não se Aplica</v>
          </cell>
          <cell r="N16">
            <v>2</v>
          </cell>
          <cell r="O16">
            <v>1</v>
          </cell>
          <cell r="P16">
            <v>0</v>
          </cell>
          <cell r="Q16">
            <v>0</v>
          </cell>
          <cell r="T16" t="str">
            <v>1.3</v>
          </cell>
        </row>
        <row r="17">
          <cell r="D17" t="str">
            <v>02.00.00.09</v>
          </cell>
          <cell r="E17">
            <v>2</v>
          </cell>
          <cell r="F17">
            <v>0</v>
          </cell>
          <cell r="G17">
            <v>0</v>
          </cell>
          <cell r="H17">
            <v>9</v>
          </cell>
          <cell r="I17" t="str">
            <v>Foi apresentada a planilha Projeção de 10 anos</v>
          </cell>
          <cell r="J17">
            <v>1</v>
          </cell>
          <cell r="K17" t="str">
            <v>Sim</v>
          </cell>
          <cell r="L17" t="str">
            <v>Não</v>
          </cell>
          <cell r="M17" t="str">
            <v>Não se Aplica</v>
          </cell>
          <cell r="N17">
            <v>2</v>
          </cell>
          <cell r="O17">
            <v>1</v>
          </cell>
          <cell r="P17">
            <v>0</v>
          </cell>
          <cell r="Q17">
            <v>0</v>
          </cell>
          <cell r="T17" t="str">
            <v>1.1</v>
          </cell>
        </row>
        <row r="18">
          <cell r="D18" t="str">
            <v>03.00.00.00</v>
          </cell>
          <cell r="E18">
            <v>3</v>
          </cell>
          <cell r="F18">
            <v>0</v>
          </cell>
          <cell r="G18">
            <v>0</v>
          </cell>
          <cell r="H18">
            <v>0</v>
          </cell>
          <cell r="I18" t="str">
            <v xml:space="preserve">III - Estudos Ambientais </v>
          </cell>
          <cell r="J18">
            <v>0</v>
          </cell>
          <cell r="N18">
            <v>0</v>
          </cell>
          <cell r="O18">
            <v>0</v>
          </cell>
          <cell r="P18">
            <v>0</v>
          </cell>
          <cell r="Q18">
            <v>0</v>
          </cell>
          <cell r="T18" t="str">
            <v>1.1</v>
          </cell>
        </row>
        <row r="19">
          <cell r="D19" t="str">
            <v>03.00.00.01</v>
          </cell>
          <cell r="E19">
            <v>3</v>
          </cell>
          <cell r="F19">
            <v>0</v>
          </cell>
          <cell r="G19">
            <v>0</v>
          </cell>
          <cell r="H19">
            <v>1</v>
          </cell>
          <cell r="I19" t="str">
            <v>O estudo descreve sobre o local da obra</v>
          </cell>
          <cell r="J19">
            <v>1</v>
          </cell>
          <cell r="K19" t="str">
            <v>Sim</v>
          </cell>
          <cell r="L19" t="str">
            <v>Não</v>
          </cell>
          <cell r="M19" t="str">
            <v>Não se Aplica</v>
          </cell>
          <cell r="N19">
            <v>2</v>
          </cell>
          <cell r="O19">
            <v>1</v>
          </cell>
          <cell r="P19">
            <v>0</v>
          </cell>
          <cell r="Q19">
            <v>0</v>
          </cell>
          <cell r="T19" t="str">
            <v>1.1</v>
          </cell>
        </row>
        <row r="20">
          <cell r="D20" t="str">
            <v>03.00.00.02</v>
          </cell>
          <cell r="E20">
            <v>3</v>
          </cell>
          <cell r="F20">
            <v>0</v>
          </cell>
          <cell r="G20">
            <v>0</v>
          </cell>
          <cell r="H20">
            <v>2</v>
          </cell>
          <cell r="I20" t="str">
            <v>O estudo descreve abordar os impactos, fauna, flora e etc</v>
          </cell>
          <cell r="J20">
            <v>1</v>
          </cell>
          <cell r="K20" t="str">
            <v>Sim</v>
          </cell>
          <cell r="L20" t="str">
            <v>Não</v>
          </cell>
          <cell r="M20" t="str">
            <v>Não se Aplica</v>
          </cell>
          <cell r="N20">
            <v>2</v>
          </cell>
          <cell r="O20">
            <v>1</v>
          </cell>
          <cell r="P20">
            <v>0</v>
          </cell>
          <cell r="Q20">
            <v>0</v>
          </cell>
          <cell r="T20" t="str">
            <v>1.1</v>
          </cell>
        </row>
        <row r="21">
          <cell r="D21" t="str">
            <v>04.00.00.00</v>
          </cell>
          <cell r="E21">
            <v>4</v>
          </cell>
          <cell r="F21">
            <v>0</v>
          </cell>
          <cell r="G21">
            <v>0</v>
          </cell>
          <cell r="H21">
            <v>0</v>
          </cell>
          <cell r="I21" t="str">
            <v>IV - Estudos Geológicos</v>
          </cell>
          <cell r="J21">
            <v>0</v>
          </cell>
          <cell r="N21">
            <v>0</v>
          </cell>
          <cell r="O21">
            <v>0</v>
          </cell>
          <cell r="P21">
            <v>0</v>
          </cell>
          <cell r="Q21">
            <v>0</v>
          </cell>
          <cell r="T21" t="str">
            <v>1.1</v>
          </cell>
        </row>
        <row r="22">
          <cell r="D22" t="str">
            <v>04.00.00.01</v>
          </cell>
          <cell r="E22">
            <v>4</v>
          </cell>
          <cell r="F22">
            <v>0</v>
          </cell>
          <cell r="G22">
            <v>0</v>
          </cell>
          <cell r="H22">
            <v>1</v>
          </cell>
          <cell r="I22" t="str">
            <v>O estudo descreve sobre o local da obra</v>
          </cell>
          <cell r="J22">
            <v>1</v>
          </cell>
          <cell r="K22" t="str">
            <v>Sim</v>
          </cell>
          <cell r="L22" t="str">
            <v>Não</v>
          </cell>
          <cell r="M22" t="str">
            <v>Não se Aplica</v>
          </cell>
          <cell r="N22">
            <v>2</v>
          </cell>
          <cell r="O22">
            <v>1</v>
          </cell>
          <cell r="P22">
            <v>0</v>
          </cell>
          <cell r="Q22">
            <v>0</v>
          </cell>
          <cell r="T22" t="str">
            <v>1.1</v>
          </cell>
        </row>
        <row r="23">
          <cell r="D23" t="str">
            <v>04.00.00.02</v>
          </cell>
          <cell r="E23">
            <v>4</v>
          </cell>
          <cell r="F23">
            <v>0</v>
          </cell>
          <cell r="G23">
            <v>0</v>
          </cell>
          <cell r="H23">
            <v>2</v>
          </cell>
          <cell r="I23" t="str">
            <v>O estudo descreve sobre a topografia, solos, geomorfologia, solos, geologia, vegetação, clima sobre o local da obra coma mapas e imagens</v>
          </cell>
          <cell r="J23">
            <v>1</v>
          </cell>
          <cell r="K23" t="str">
            <v>Sim</v>
          </cell>
          <cell r="L23" t="str">
            <v>Não</v>
          </cell>
          <cell r="M23" t="str">
            <v>Não se Aplica</v>
          </cell>
          <cell r="N23">
            <v>2</v>
          </cell>
          <cell r="O23">
            <v>1</v>
          </cell>
          <cell r="P23">
            <v>0</v>
          </cell>
          <cell r="Q23">
            <v>0</v>
          </cell>
          <cell r="T23" t="str">
            <v>1.1</v>
          </cell>
        </row>
        <row r="24">
          <cell r="D24" t="str">
            <v>05.00.00.00</v>
          </cell>
          <cell r="E24">
            <v>5</v>
          </cell>
          <cell r="F24">
            <v>0</v>
          </cell>
          <cell r="G24">
            <v>0</v>
          </cell>
          <cell r="H24">
            <v>0</v>
          </cell>
          <cell r="I24" t="str">
            <v>V - Estudos Geológicos</v>
          </cell>
          <cell r="J24">
            <v>0</v>
          </cell>
          <cell r="N24">
            <v>0</v>
          </cell>
          <cell r="O24">
            <v>0</v>
          </cell>
          <cell r="P24">
            <v>0</v>
          </cell>
          <cell r="Q24">
            <v>0</v>
          </cell>
          <cell r="T24" t="str">
            <v>1.1</v>
          </cell>
        </row>
        <row r="25">
          <cell r="D25" t="str">
            <v>05.00.00.01</v>
          </cell>
          <cell r="E25">
            <v>5</v>
          </cell>
          <cell r="F25">
            <v>0</v>
          </cell>
          <cell r="G25">
            <v>0</v>
          </cell>
          <cell r="H25">
            <v>1</v>
          </cell>
          <cell r="I25" t="str">
            <v>Foi descrito a norma usada e um breve relato</v>
          </cell>
          <cell r="J25">
            <v>1</v>
          </cell>
          <cell r="K25" t="str">
            <v>Sim</v>
          </cell>
          <cell r="L25" t="str">
            <v>Não</v>
          </cell>
          <cell r="M25" t="str">
            <v>Não se Aplica</v>
          </cell>
          <cell r="N25">
            <v>2</v>
          </cell>
          <cell r="O25">
            <v>1</v>
          </cell>
          <cell r="P25">
            <v>0</v>
          </cell>
          <cell r="Q25">
            <v>0</v>
          </cell>
          <cell r="T25" t="str">
            <v>1.1</v>
          </cell>
        </row>
        <row r="26">
          <cell r="D26" t="str">
            <v>05.00.00.02</v>
          </cell>
          <cell r="E26">
            <v>5</v>
          </cell>
          <cell r="F26">
            <v>0</v>
          </cell>
          <cell r="G26">
            <v>0</v>
          </cell>
          <cell r="H26">
            <v>2</v>
          </cell>
          <cell r="I26" t="str">
            <v>Foi apresentado os dados de chuva e estão coerentes com local e dados apresentados</v>
          </cell>
          <cell r="J26">
            <v>1</v>
          </cell>
          <cell r="K26" t="str">
            <v>Sim</v>
          </cell>
          <cell r="L26" t="str">
            <v>Não</v>
          </cell>
          <cell r="M26" t="str">
            <v>Não se Aplica</v>
          </cell>
          <cell r="N26">
            <v>2</v>
          </cell>
          <cell r="O26">
            <v>1</v>
          </cell>
          <cell r="P26">
            <v>0</v>
          </cell>
          <cell r="Q26">
            <v>0</v>
          </cell>
          <cell r="T26" t="str">
            <v>1.1</v>
          </cell>
        </row>
        <row r="27">
          <cell r="D27" t="str">
            <v>05.00.00.03</v>
          </cell>
          <cell r="E27">
            <v>5</v>
          </cell>
          <cell r="F27">
            <v>0</v>
          </cell>
          <cell r="G27">
            <v>0</v>
          </cell>
          <cell r="H27">
            <v>3</v>
          </cell>
          <cell r="I27" t="str">
            <v>Foi presentado o tempo de recorrencia por tipo de obra 10/25/50/100</v>
          </cell>
          <cell r="J27">
            <v>1</v>
          </cell>
          <cell r="K27" t="str">
            <v>Sim</v>
          </cell>
          <cell r="L27" t="str">
            <v>Não</v>
          </cell>
          <cell r="M27" t="str">
            <v>Não se Aplica</v>
          </cell>
          <cell r="N27">
            <v>2</v>
          </cell>
          <cell r="O27">
            <v>1</v>
          </cell>
          <cell r="P27">
            <v>0</v>
          </cell>
          <cell r="Q27">
            <v>0</v>
          </cell>
          <cell r="T27" t="str">
            <v>1.1</v>
          </cell>
        </row>
        <row r="28">
          <cell r="D28" t="str">
            <v>05.00.00.04</v>
          </cell>
          <cell r="E28">
            <v>5</v>
          </cell>
          <cell r="F28">
            <v>0</v>
          </cell>
          <cell r="G28">
            <v>0</v>
          </cell>
          <cell r="H28">
            <v>4</v>
          </cell>
          <cell r="I28" t="str">
            <v>Foi presentado o Tempo de concentração e coeficientes usados</v>
          </cell>
          <cell r="J28">
            <v>1</v>
          </cell>
          <cell r="K28" t="str">
            <v>Sim</v>
          </cell>
          <cell r="L28" t="str">
            <v>Não</v>
          </cell>
          <cell r="M28" t="str">
            <v>Não se Aplica</v>
          </cell>
          <cell r="N28">
            <v>2</v>
          </cell>
          <cell r="O28">
            <v>1</v>
          </cell>
          <cell r="P28">
            <v>0</v>
          </cell>
          <cell r="Q28">
            <v>0</v>
          </cell>
          <cell r="T28" t="str">
            <v>1.1</v>
          </cell>
        </row>
        <row r="29">
          <cell r="D29" t="str">
            <v>05.00.00.05</v>
          </cell>
          <cell r="E29">
            <v>5</v>
          </cell>
          <cell r="F29">
            <v>0</v>
          </cell>
          <cell r="G29">
            <v>0</v>
          </cell>
          <cell r="H29">
            <v>5</v>
          </cell>
          <cell r="I29" t="str">
            <v>Foi apresentado os mapas e calculos de todos as bacias</v>
          </cell>
          <cell r="J29">
            <v>1</v>
          </cell>
          <cell r="K29" t="str">
            <v>Sim</v>
          </cell>
          <cell r="L29" t="str">
            <v>Não</v>
          </cell>
          <cell r="M29" t="str">
            <v>Não se Aplica</v>
          </cell>
          <cell r="N29">
            <v>2</v>
          </cell>
          <cell r="O29">
            <v>1</v>
          </cell>
          <cell r="P29">
            <v>0</v>
          </cell>
          <cell r="Q29">
            <v>0</v>
          </cell>
          <cell r="T29" t="str">
            <v>1.1</v>
          </cell>
        </row>
        <row r="30">
          <cell r="D30" t="str">
            <v>05.00.00.06</v>
          </cell>
          <cell r="E30">
            <v>5</v>
          </cell>
          <cell r="F30">
            <v>0</v>
          </cell>
          <cell r="G30">
            <v>0</v>
          </cell>
          <cell r="H30">
            <v>6</v>
          </cell>
          <cell r="I30" t="str">
            <v>Foi verificado a vazão calculada com o dispositvo projetado</v>
          </cell>
          <cell r="J30">
            <v>1</v>
          </cell>
          <cell r="K30" t="str">
            <v>Sim</v>
          </cell>
          <cell r="L30" t="str">
            <v>Não</v>
          </cell>
          <cell r="M30" t="str">
            <v>Não se Aplica</v>
          </cell>
          <cell r="N30">
            <v>2</v>
          </cell>
          <cell r="O30">
            <v>1</v>
          </cell>
          <cell r="P30">
            <v>0</v>
          </cell>
          <cell r="Q30">
            <v>0</v>
          </cell>
          <cell r="T30" t="str">
            <v>1.1</v>
          </cell>
        </row>
        <row r="31">
          <cell r="D31" t="str">
            <v>05.00.00.07</v>
          </cell>
          <cell r="E31">
            <v>5</v>
          </cell>
          <cell r="F31">
            <v>0</v>
          </cell>
          <cell r="G31">
            <v>0</v>
          </cell>
          <cell r="H31">
            <v>7</v>
          </cell>
          <cell r="I31" t="str">
            <v>Conferencia Vazão / Projeto</v>
          </cell>
          <cell r="J31">
            <v>1</v>
          </cell>
          <cell r="K31" t="str">
            <v>Sim</v>
          </cell>
          <cell r="L31" t="str">
            <v>Não</v>
          </cell>
          <cell r="M31" t="str">
            <v>Não se Aplica</v>
          </cell>
          <cell r="N31">
            <v>2</v>
          </cell>
          <cell r="O31">
            <v>1</v>
          </cell>
          <cell r="P31">
            <v>0</v>
          </cell>
          <cell r="Q31">
            <v>0</v>
          </cell>
          <cell r="T31" t="str">
            <v>1.1</v>
          </cell>
        </row>
        <row r="32">
          <cell r="D32" t="str">
            <v>06.00.00.00</v>
          </cell>
          <cell r="E32">
            <v>6</v>
          </cell>
          <cell r="F32">
            <v>0</v>
          </cell>
          <cell r="G32">
            <v>0</v>
          </cell>
          <cell r="H32">
            <v>0</v>
          </cell>
          <cell r="I32" t="str">
            <v>VI - Estudos Topográficos</v>
          </cell>
          <cell r="J32">
            <v>0</v>
          </cell>
          <cell r="N32">
            <v>0</v>
          </cell>
          <cell r="O32">
            <v>0</v>
          </cell>
          <cell r="P32">
            <v>0</v>
          </cell>
          <cell r="Q32">
            <v>0</v>
          </cell>
          <cell r="T32" t="str">
            <v>1.1</v>
          </cell>
        </row>
        <row r="33">
          <cell r="D33" t="str">
            <v>06.00.00.01</v>
          </cell>
          <cell r="E33">
            <v>6</v>
          </cell>
          <cell r="F33">
            <v>0</v>
          </cell>
          <cell r="G33">
            <v>0</v>
          </cell>
          <cell r="H33">
            <v>1</v>
          </cell>
          <cell r="I33" t="str">
            <v>Foi descrito a norma usada e um breve relato</v>
          </cell>
          <cell r="J33">
            <v>1</v>
          </cell>
          <cell r="K33" t="str">
            <v>Sim</v>
          </cell>
          <cell r="L33" t="str">
            <v>Não</v>
          </cell>
          <cell r="M33" t="str">
            <v>Não se Aplica</v>
          </cell>
          <cell r="N33">
            <v>2</v>
          </cell>
          <cell r="O33">
            <v>1</v>
          </cell>
          <cell r="P33">
            <v>0</v>
          </cell>
          <cell r="Q33">
            <v>0</v>
          </cell>
          <cell r="T33" t="str">
            <v>1.1</v>
          </cell>
        </row>
        <row r="34">
          <cell r="D34" t="str">
            <v>06.00.00.02</v>
          </cell>
          <cell r="E34">
            <v>6</v>
          </cell>
          <cell r="F34">
            <v>0</v>
          </cell>
          <cell r="G34">
            <v>0</v>
          </cell>
          <cell r="H34">
            <v>2</v>
          </cell>
          <cell r="I34" t="str">
            <v>Foi descrito se foi usada topografia Local no projeto</v>
          </cell>
          <cell r="J34">
            <v>1</v>
          </cell>
          <cell r="K34" t="str">
            <v>Sim</v>
          </cell>
          <cell r="L34" t="str">
            <v>Não</v>
          </cell>
          <cell r="M34" t="str">
            <v>Não se Aplica</v>
          </cell>
          <cell r="N34">
            <v>2</v>
          </cell>
          <cell r="O34">
            <v>1</v>
          </cell>
          <cell r="P34">
            <v>0</v>
          </cell>
          <cell r="Q34">
            <v>0</v>
          </cell>
          <cell r="T34" t="str">
            <v>1.1</v>
          </cell>
        </row>
        <row r="35">
          <cell r="D35" t="str">
            <v>06.00.00.03</v>
          </cell>
          <cell r="E35">
            <v>6</v>
          </cell>
          <cell r="F35">
            <v>0</v>
          </cell>
          <cell r="G35">
            <v>0</v>
          </cell>
          <cell r="H35">
            <v>3</v>
          </cell>
          <cell r="I35" t="str">
            <v>Foi apresentado tabela com Marcos e Rn</v>
          </cell>
          <cell r="J35">
            <v>1</v>
          </cell>
          <cell r="K35" t="str">
            <v>Sim</v>
          </cell>
          <cell r="L35" t="str">
            <v>Não</v>
          </cell>
          <cell r="M35" t="str">
            <v>Não se Aplica</v>
          </cell>
          <cell r="N35">
            <v>2</v>
          </cell>
          <cell r="O35">
            <v>1</v>
          </cell>
          <cell r="P35">
            <v>0</v>
          </cell>
          <cell r="Q35">
            <v>0</v>
          </cell>
          <cell r="T35" t="str">
            <v>1.1</v>
          </cell>
        </row>
        <row r="36">
          <cell r="D36" t="str">
            <v>06.00.00.04</v>
          </cell>
          <cell r="E36">
            <v>6</v>
          </cell>
          <cell r="F36">
            <v>0</v>
          </cell>
          <cell r="G36">
            <v>0</v>
          </cell>
          <cell r="H36">
            <v>4</v>
          </cell>
          <cell r="I36" t="str">
            <v>Foi apresentada as Monografias dos Marcos</v>
          </cell>
          <cell r="J36">
            <v>1</v>
          </cell>
          <cell r="K36" t="str">
            <v>Sim</v>
          </cell>
          <cell r="L36" t="str">
            <v>Não</v>
          </cell>
          <cell r="M36" t="str">
            <v>Não se Aplica</v>
          </cell>
          <cell r="N36">
            <v>2</v>
          </cell>
          <cell r="O36">
            <v>1</v>
          </cell>
          <cell r="P36">
            <v>0</v>
          </cell>
          <cell r="Q36">
            <v>0</v>
          </cell>
          <cell r="T36" t="str">
            <v>1.1</v>
          </cell>
        </row>
        <row r="37">
          <cell r="D37" t="str">
            <v>06.00.00.05</v>
          </cell>
          <cell r="E37">
            <v>6</v>
          </cell>
          <cell r="F37">
            <v>0</v>
          </cell>
          <cell r="G37">
            <v>0</v>
          </cell>
          <cell r="H37">
            <v>5</v>
          </cell>
          <cell r="I37" t="str">
            <v>Foi apresentada o Fechamendo da poligona de acordo com ABNT</v>
          </cell>
          <cell r="J37">
            <v>1</v>
          </cell>
          <cell r="K37" t="str">
            <v>Sim</v>
          </cell>
          <cell r="L37" t="str">
            <v>Não</v>
          </cell>
          <cell r="M37" t="str">
            <v>Não se Aplica</v>
          </cell>
          <cell r="N37">
            <v>2</v>
          </cell>
          <cell r="O37">
            <v>1</v>
          </cell>
          <cell r="P37">
            <v>0</v>
          </cell>
          <cell r="Q37">
            <v>0</v>
          </cell>
          <cell r="T37" t="str">
            <v>1.1</v>
          </cell>
        </row>
        <row r="38">
          <cell r="D38" t="str">
            <v>07.00.00.00</v>
          </cell>
          <cell r="E38">
            <v>7</v>
          </cell>
          <cell r="F38">
            <v>0</v>
          </cell>
          <cell r="G38">
            <v>0</v>
          </cell>
          <cell r="H38">
            <v>0</v>
          </cell>
          <cell r="I38" t="str">
            <v>VII - Estudos Geotécnicos</v>
          </cell>
          <cell r="J38">
            <v>0</v>
          </cell>
          <cell r="N38">
            <v>0</v>
          </cell>
          <cell r="O38">
            <v>0</v>
          </cell>
          <cell r="P38">
            <v>0</v>
          </cell>
          <cell r="Q38">
            <v>0</v>
          </cell>
          <cell r="T38" t="str">
            <v>1.1</v>
          </cell>
        </row>
        <row r="39">
          <cell r="D39" t="str">
            <v>07.00.00.01</v>
          </cell>
          <cell r="E39">
            <v>7</v>
          </cell>
          <cell r="F39">
            <v>0</v>
          </cell>
          <cell r="G39">
            <v>0</v>
          </cell>
          <cell r="H39">
            <v>1</v>
          </cell>
          <cell r="I39" t="str">
            <v>Foi descrito a norma usada e um breve relato</v>
          </cell>
          <cell r="J39">
            <v>1</v>
          </cell>
          <cell r="K39" t="str">
            <v>Sim</v>
          </cell>
          <cell r="L39" t="str">
            <v>Não</v>
          </cell>
          <cell r="M39" t="str">
            <v>Não se Aplica</v>
          </cell>
          <cell r="N39">
            <v>2</v>
          </cell>
          <cell r="O39">
            <v>1</v>
          </cell>
          <cell r="P39">
            <v>0</v>
          </cell>
          <cell r="Q39">
            <v>0</v>
          </cell>
          <cell r="T39" t="str">
            <v>1.1</v>
          </cell>
        </row>
        <row r="40">
          <cell r="D40" t="str">
            <v>07.00.00.02</v>
          </cell>
          <cell r="E40">
            <v>7</v>
          </cell>
          <cell r="F40">
            <v>0</v>
          </cell>
          <cell r="G40">
            <v>0</v>
          </cell>
          <cell r="H40">
            <v>2</v>
          </cell>
          <cell r="I40" t="str">
            <v>Foi descrito como foi realizado o ensaio no subleito e apresentado o estatistico</v>
          </cell>
          <cell r="J40">
            <v>1</v>
          </cell>
          <cell r="K40" t="str">
            <v>Sim</v>
          </cell>
          <cell r="L40" t="str">
            <v>Não</v>
          </cell>
          <cell r="M40" t="str">
            <v>Não se Aplica</v>
          </cell>
          <cell r="N40">
            <v>2</v>
          </cell>
          <cell r="O40">
            <v>1</v>
          </cell>
          <cell r="P40">
            <v>0</v>
          </cell>
          <cell r="Q40">
            <v>0</v>
          </cell>
          <cell r="T40" t="str">
            <v>1.1</v>
          </cell>
        </row>
        <row r="41">
          <cell r="D41" t="str">
            <v>07.00.00.03</v>
          </cell>
          <cell r="E41">
            <v>7</v>
          </cell>
          <cell r="F41">
            <v>0</v>
          </cell>
          <cell r="G41">
            <v>0</v>
          </cell>
          <cell r="H41">
            <v>3</v>
          </cell>
          <cell r="I41" t="str">
            <v>Foi descrito como foi realizado o ensaio, indicando local, caractereisticas das ocorrencias e apresentado o estatistico</v>
          </cell>
          <cell r="J41">
            <v>1</v>
          </cell>
          <cell r="K41" t="str">
            <v>Sim</v>
          </cell>
          <cell r="L41" t="str">
            <v>Não</v>
          </cell>
          <cell r="M41" t="str">
            <v>Não se Aplica</v>
          </cell>
          <cell r="N41">
            <v>2</v>
          </cell>
          <cell r="O41">
            <v>1</v>
          </cell>
          <cell r="P41">
            <v>0</v>
          </cell>
          <cell r="Q41">
            <v>0</v>
          </cell>
          <cell r="T41" t="str">
            <v>1.1</v>
          </cell>
        </row>
        <row r="42">
          <cell r="D42" t="str">
            <v>07.00.00.04</v>
          </cell>
          <cell r="E42">
            <v>7</v>
          </cell>
          <cell r="F42">
            <v>0</v>
          </cell>
          <cell r="G42">
            <v>0</v>
          </cell>
          <cell r="H42">
            <v>4</v>
          </cell>
          <cell r="I42" t="str">
            <v>Foi descrito como foi realizado o ensaio das misturas de solo e apresentado o estatistico</v>
          </cell>
          <cell r="J42">
            <v>1</v>
          </cell>
          <cell r="K42" t="str">
            <v>Sim</v>
          </cell>
          <cell r="L42" t="str">
            <v>Não</v>
          </cell>
          <cell r="M42" t="str">
            <v>Não se Aplica</v>
          </cell>
          <cell r="N42">
            <v>2</v>
          </cell>
          <cell r="O42">
            <v>1</v>
          </cell>
          <cell r="P42">
            <v>0</v>
          </cell>
          <cell r="Q42">
            <v>0</v>
          </cell>
          <cell r="T42" t="str">
            <v>1.1</v>
          </cell>
        </row>
        <row r="43">
          <cell r="D43" t="str">
            <v>07.00.00.05</v>
          </cell>
          <cell r="E43">
            <v>7</v>
          </cell>
          <cell r="F43">
            <v>0</v>
          </cell>
          <cell r="G43">
            <v>0</v>
          </cell>
          <cell r="H43">
            <v>5</v>
          </cell>
          <cell r="I43" t="str">
            <v>Foi descrito como foi realizado o ensaio para obras de arte corrente, conteções, solos moles.</v>
          </cell>
          <cell r="J43">
            <v>1</v>
          </cell>
          <cell r="K43" t="str">
            <v>Sim</v>
          </cell>
          <cell r="L43" t="str">
            <v>Não</v>
          </cell>
          <cell r="M43" t="str">
            <v>Não se Aplica</v>
          </cell>
          <cell r="N43">
            <v>2</v>
          </cell>
          <cell r="O43">
            <v>1</v>
          </cell>
          <cell r="P43">
            <v>0</v>
          </cell>
          <cell r="Q43">
            <v>0</v>
          </cell>
          <cell r="T43" t="str">
            <v>1.1</v>
          </cell>
        </row>
        <row r="44">
          <cell r="D44" t="str">
            <v>07.00.00.06</v>
          </cell>
          <cell r="E44">
            <v>7</v>
          </cell>
          <cell r="F44">
            <v>0</v>
          </cell>
          <cell r="G44">
            <v>0</v>
          </cell>
          <cell r="H44">
            <v>6</v>
          </cell>
          <cell r="I44" t="str">
            <v xml:space="preserve">Os ensaios foram apresentados em volume especifico </v>
          </cell>
          <cell r="J44">
            <v>1</v>
          </cell>
          <cell r="K44" t="str">
            <v>Sim</v>
          </cell>
          <cell r="L44" t="str">
            <v>Não</v>
          </cell>
          <cell r="M44" t="str">
            <v>Não se Aplica</v>
          </cell>
          <cell r="N44">
            <v>2</v>
          </cell>
          <cell r="O44">
            <v>1</v>
          </cell>
          <cell r="P44">
            <v>0</v>
          </cell>
          <cell r="Q44">
            <v>0</v>
          </cell>
          <cell r="T44" t="str">
            <v>1.1</v>
          </cell>
        </row>
        <row r="45">
          <cell r="D45" t="str">
            <v>08.00.00.00</v>
          </cell>
          <cell r="E45">
            <v>8</v>
          </cell>
          <cell r="F45">
            <v>0</v>
          </cell>
          <cell r="G45">
            <v>0</v>
          </cell>
          <cell r="H45">
            <v>0</v>
          </cell>
          <cell r="I45" t="str">
            <v>VIII - Estudo de Traçado</v>
          </cell>
          <cell r="J45">
            <v>0</v>
          </cell>
          <cell r="N45">
            <v>0</v>
          </cell>
          <cell r="O45">
            <v>0</v>
          </cell>
          <cell r="P45">
            <v>0</v>
          </cell>
          <cell r="Q45">
            <v>0</v>
          </cell>
          <cell r="T45" t="str">
            <v>1.1</v>
          </cell>
        </row>
        <row r="46">
          <cell r="D46" t="str">
            <v>08.00.00.01</v>
          </cell>
          <cell r="E46">
            <v>8</v>
          </cell>
          <cell r="F46">
            <v>0</v>
          </cell>
          <cell r="G46">
            <v>0</v>
          </cell>
          <cell r="H46">
            <v>1</v>
          </cell>
          <cell r="I46" t="str">
            <v>Foi descrito a norma usada e um breve relato</v>
          </cell>
          <cell r="J46">
            <v>1</v>
          </cell>
          <cell r="K46" t="str">
            <v>Sim</v>
          </cell>
          <cell r="L46" t="str">
            <v>Não</v>
          </cell>
          <cell r="M46" t="str">
            <v>Não se Aplica</v>
          </cell>
          <cell r="N46">
            <v>2</v>
          </cell>
          <cell r="O46">
            <v>1</v>
          </cell>
          <cell r="P46">
            <v>0</v>
          </cell>
          <cell r="Q46">
            <v>0</v>
          </cell>
          <cell r="T46" t="str">
            <v>1.1</v>
          </cell>
        </row>
        <row r="47">
          <cell r="D47" t="str">
            <v>08.00.00.02</v>
          </cell>
          <cell r="E47">
            <v>8</v>
          </cell>
          <cell r="F47">
            <v>0</v>
          </cell>
          <cell r="G47">
            <v>0</v>
          </cell>
          <cell r="H47">
            <v>2</v>
          </cell>
          <cell r="I47" t="str">
            <v>Foi descrito as melhorias, locais de relevancia no estudo</v>
          </cell>
          <cell r="J47">
            <v>1</v>
          </cell>
          <cell r="K47" t="str">
            <v>Sim</v>
          </cell>
          <cell r="L47" t="str">
            <v>Não</v>
          </cell>
          <cell r="M47" t="str">
            <v>Não se Aplica</v>
          </cell>
          <cell r="N47">
            <v>2</v>
          </cell>
          <cell r="O47">
            <v>1</v>
          </cell>
          <cell r="P47">
            <v>0</v>
          </cell>
          <cell r="Q47">
            <v>0</v>
          </cell>
          <cell r="T47" t="str">
            <v>1.1</v>
          </cell>
        </row>
        <row r="48">
          <cell r="D48" t="str">
            <v>09.00.00.00</v>
          </cell>
          <cell r="E48">
            <v>9</v>
          </cell>
          <cell r="F48">
            <v>0</v>
          </cell>
          <cell r="G48">
            <v>0</v>
          </cell>
          <cell r="H48">
            <v>0</v>
          </cell>
          <cell r="I48" t="str">
            <v>IX - Projeto Geométrico</v>
          </cell>
          <cell r="J48">
            <v>0</v>
          </cell>
          <cell r="N48">
            <v>0</v>
          </cell>
          <cell r="O48">
            <v>0</v>
          </cell>
          <cell r="P48">
            <v>0</v>
          </cell>
          <cell r="Q48">
            <v>0</v>
          </cell>
          <cell r="T48" t="str">
            <v>1.1</v>
          </cell>
        </row>
        <row r="49">
          <cell r="D49" t="str">
            <v>09.00.00.01</v>
          </cell>
          <cell r="E49">
            <v>9</v>
          </cell>
          <cell r="F49">
            <v>0</v>
          </cell>
          <cell r="G49">
            <v>0</v>
          </cell>
          <cell r="H49">
            <v>1</v>
          </cell>
          <cell r="I49" t="str">
            <v>Foi descrito a norma usada e um breve relato</v>
          </cell>
          <cell r="J49">
            <v>1</v>
          </cell>
          <cell r="K49" t="str">
            <v>Sim</v>
          </cell>
          <cell r="L49" t="str">
            <v>Não</v>
          </cell>
          <cell r="M49" t="str">
            <v>Não se Aplica</v>
          </cell>
          <cell r="N49">
            <v>2</v>
          </cell>
          <cell r="O49">
            <v>1</v>
          </cell>
          <cell r="P49">
            <v>0</v>
          </cell>
          <cell r="Q49">
            <v>0</v>
          </cell>
          <cell r="T49" t="str">
            <v>1.1</v>
          </cell>
        </row>
        <row r="50">
          <cell r="D50" t="str">
            <v>09.00.00.02</v>
          </cell>
          <cell r="E50">
            <v>9</v>
          </cell>
          <cell r="F50">
            <v>0</v>
          </cell>
          <cell r="G50">
            <v>0</v>
          </cell>
          <cell r="H50">
            <v>2</v>
          </cell>
          <cell r="I50" t="str">
            <v>Foi definida de acordo com as normas e com o estudo de trafego a classe e as caracteristicas da rodovia</v>
          </cell>
          <cell r="J50">
            <v>1</v>
          </cell>
          <cell r="K50" t="str">
            <v>Sim</v>
          </cell>
          <cell r="L50" t="str">
            <v>Não</v>
          </cell>
          <cell r="M50" t="str">
            <v>Não se Aplica</v>
          </cell>
          <cell r="N50">
            <v>2</v>
          </cell>
          <cell r="O50">
            <v>1</v>
          </cell>
          <cell r="P50">
            <v>0</v>
          </cell>
          <cell r="Q50">
            <v>0</v>
          </cell>
          <cell r="T50" t="str">
            <v>1.1</v>
          </cell>
        </row>
        <row r="51">
          <cell r="D51" t="str">
            <v>09.00.00.03</v>
          </cell>
          <cell r="E51">
            <v>9</v>
          </cell>
          <cell r="F51">
            <v>0</v>
          </cell>
          <cell r="G51">
            <v>0</v>
          </cell>
          <cell r="H51">
            <v>3</v>
          </cell>
          <cell r="I51" t="str">
            <v>Descrição do Projeto, greide, eixo, interceções, limpa rodas, caracteristicas locais, super elevação faixa de dominio</v>
          </cell>
          <cell r="J51">
            <v>1</v>
          </cell>
          <cell r="K51" t="str">
            <v>Sim</v>
          </cell>
          <cell r="L51" t="str">
            <v>Não</v>
          </cell>
          <cell r="M51" t="str">
            <v>Não se Aplica</v>
          </cell>
          <cell r="N51">
            <v>2</v>
          </cell>
          <cell r="O51">
            <v>1</v>
          </cell>
          <cell r="P51">
            <v>0</v>
          </cell>
          <cell r="Q51">
            <v>0</v>
          </cell>
          <cell r="T51" t="str">
            <v>1.1</v>
          </cell>
        </row>
        <row r="52">
          <cell r="D52" t="str">
            <v>10.00.00.00</v>
          </cell>
          <cell r="E52">
            <v>10</v>
          </cell>
          <cell r="F52">
            <v>0</v>
          </cell>
          <cell r="G52">
            <v>0</v>
          </cell>
          <cell r="H52">
            <v>0</v>
          </cell>
          <cell r="I52" t="str">
            <v>X - Projeto de Interseções, Retornos e Acessos</v>
          </cell>
          <cell r="J52">
            <v>0</v>
          </cell>
          <cell r="N52">
            <v>0</v>
          </cell>
          <cell r="O52">
            <v>0</v>
          </cell>
          <cell r="P52">
            <v>0</v>
          </cell>
          <cell r="Q52">
            <v>0</v>
          </cell>
          <cell r="T52" t="str">
            <v>1.1</v>
          </cell>
        </row>
        <row r="53">
          <cell r="D53" t="str">
            <v>10.00.00.01</v>
          </cell>
          <cell r="E53">
            <v>10</v>
          </cell>
          <cell r="F53">
            <v>0</v>
          </cell>
          <cell r="G53">
            <v>0</v>
          </cell>
          <cell r="H53">
            <v>1</v>
          </cell>
          <cell r="I53" t="str">
            <v>Foi descrito a norma usada e um breve relato</v>
          </cell>
          <cell r="J53">
            <v>1</v>
          </cell>
          <cell r="K53" t="str">
            <v>Sim</v>
          </cell>
          <cell r="L53" t="str">
            <v>Não</v>
          </cell>
          <cell r="M53" t="str">
            <v>Não se Aplica</v>
          </cell>
          <cell r="N53">
            <v>2</v>
          </cell>
          <cell r="O53">
            <v>1</v>
          </cell>
          <cell r="P53">
            <v>0</v>
          </cell>
          <cell r="Q53">
            <v>0</v>
          </cell>
          <cell r="T53" t="str">
            <v>1.1</v>
          </cell>
        </row>
        <row r="54">
          <cell r="D54" t="str">
            <v>10.00.00.02</v>
          </cell>
          <cell r="E54">
            <v>10</v>
          </cell>
          <cell r="F54">
            <v>0</v>
          </cell>
          <cell r="G54">
            <v>0</v>
          </cell>
          <cell r="H54">
            <v>2</v>
          </cell>
          <cell r="I54" t="str">
            <v>Descrição do Tipo da interseção, velocidade nos ramos, tapers, local de implantação</v>
          </cell>
          <cell r="J54">
            <v>1</v>
          </cell>
          <cell r="K54" t="str">
            <v>Sim</v>
          </cell>
          <cell r="L54" t="str">
            <v>Não</v>
          </cell>
          <cell r="M54" t="str">
            <v>Não se Aplica</v>
          </cell>
          <cell r="N54">
            <v>2</v>
          </cell>
          <cell r="O54">
            <v>1</v>
          </cell>
          <cell r="P54">
            <v>0</v>
          </cell>
          <cell r="Q54">
            <v>0</v>
          </cell>
          <cell r="T54" t="str">
            <v>1.1</v>
          </cell>
        </row>
        <row r="55">
          <cell r="D55" t="str">
            <v>11.00.00.00</v>
          </cell>
          <cell r="E55">
            <v>11</v>
          </cell>
          <cell r="F55">
            <v>0</v>
          </cell>
          <cell r="G55">
            <v>0</v>
          </cell>
          <cell r="H55">
            <v>0</v>
          </cell>
          <cell r="I55" t="str">
            <v>XI - Projeto de Terraplenagem</v>
          </cell>
          <cell r="J55">
            <v>0</v>
          </cell>
          <cell r="N55">
            <v>0</v>
          </cell>
          <cell r="O55">
            <v>0</v>
          </cell>
          <cell r="P55">
            <v>0</v>
          </cell>
          <cell r="Q55">
            <v>0</v>
          </cell>
          <cell r="T55" t="str">
            <v>1.1</v>
          </cell>
        </row>
        <row r="56">
          <cell r="D56" t="str">
            <v>11.00.00.01</v>
          </cell>
          <cell r="E56">
            <v>11</v>
          </cell>
          <cell r="F56">
            <v>0</v>
          </cell>
          <cell r="G56">
            <v>0</v>
          </cell>
          <cell r="H56">
            <v>1</v>
          </cell>
          <cell r="I56" t="str">
            <v>Foi descrito a norma usada e um breve relato</v>
          </cell>
          <cell r="J56">
            <v>1</v>
          </cell>
          <cell r="K56" t="str">
            <v>Sim</v>
          </cell>
          <cell r="L56" t="str">
            <v>Não</v>
          </cell>
          <cell r="M56" t="str">
            <v>Não se Aplica</v>
          </cell>
          <cell r="N56">
            <v>2</v>
          </cell>
          <cell r="O56">
            <v>1</v>
          </cell>
          <cell r="P56">
            <v>0</v>
          </cell>
          <cell r="Q56">
            <v>0</v>
          </cell>
          <cell r="T56" t="str">
            <v>1.1</v>
          </cell>
        </row>
        <row r="57">
          <cell r="D57" t="str">
            <v>11.00.00.02</v>
          </cell>
          <cell r="E57">
            <v>11</v>
          </cell>
          <cell r="F57">
            <v>0</v>
          </cell>
          <cell r="G57">
            <v>0</v>
          </cell>
          <cell r="H57">
            <v>2</v>
          </cell>
          <cell r="I57" t="str">
            <v>Foi descrito a forma de calculo de volume e empolamento</v>
          </cell>
          <cell r="J57">
            <v>1</v>
          </cell>
          <cell r="K57" t="str">
            <v>Sim</v>
          </cell>
          <cell r="L57" t="str">
            <v>Não</v>
          </cell>
          <cell r="M57" t="str">
            <v>Não se Aplica</v>
          </cell>
          <cell r="N57">
            <v>2</v>
          </cell>
          <cell r="O57">
            <v>1</v>
          </cell>
          <cell r="P57">
            <v>0</v>
          </cell>
          <cell r="Q57">
            <v>0</v>
          </cell>
          <cell r="T57" t="str">
            <v>1.1</v>
          </cell>
        </row>
        <row r="58">
          <cell r="D58" t="str">
            <v>11.00.00.03</v>
          </cell>
          <cell r="E58">
            <v>11</v>
          </cell>
          <cell r="F58">
            <v>0</v>
          </cell>
          <cell r="G58">
            <v>0</v>
          </cell>
          <cell r="H58">
            <v>3</v>
          </cell>
          <cell r="I58" t="str">
            <v>Foi descrito o plataforma, inclinação do talude</v>
          </cell>
          <cell r="J58">
            <v>1</v>
          </cell>
          <cell r="K58" t="str">
            <v>Sim</v>
          </cell>
          <cell r="L58" t="str">
            <v>Não</v>
          </cell>
          <cell r="M58" t="str">
            <v>Não se Aplica</v>
          </cell>
          <cell r="N58">
            <v>2</v>
          </cell>
          <cell r="O58">
            <v>1</v>
          </cell>
          <cell r="P58">
            <v>0</v>
          </cell>
          <cell r="Q58">
            <v>0</v>
          </cell>
          <cell r="T58" t="str">
            <v>1.1</v>
          </cell>
        </row>
        <row r="59">
          <cell r="D59" t="str">
            <v>11.00.00.04</v>
          </cell>
          <cell r="E59">
            <v>11</v>
          </cell>
          <cell r="F59">
            <v>0</v>
          </cell>
          <cell r="G59">
            <v>0</v>
          </cell>
          <cell r="H59">
            <v>4</v>
          </cell>
          <cell r="I59" t="str">
            <v>Foi descrito as caracteristica dos materiais a serem usados no corpo e acabamento de aterro</v>
          </cell>
          <cell r="J59">
            <v>1</v>
          </cell>
          <cell r="K59" t="str">
            <v>Sim</v>
          </cell>
          <cell r="L59" t="str">
            <v>Não</v>
          </cell>
          <cell r="M59" t="str">
            <v>Não se Aplica</v>
          </cell>
          <cell r="N59">
            <v>2</v>
          </cell>
          <cell r="O59">
            <v>1</v>
          </cell>
          <cell r="P59">
            <v>0</v>
          </cell>
          <cell r="Q59">
            <v>0</v>
          </cell>
          <cell r="T59" t="str">
            <v>1.1</v>
          </cell>
        </row>
        <row r="60">
          <cell r="D60" t="str">
            <v>11.00.00.05</v>
          </cell>
          <cell r="E60">
            <v>11</v>
          </cell>
          <cell r="F60">
            <v>0</v>
          </cell>
          <cell r="G60">
            <v>0</v>
          </cell>
          <cell r="H60">
            <v>5</v>
          </cell>
          <cell r="I60" t="str">
            <v>Foi descrito os locais e procedimento de execução onde teve remoção de material</v>
          </cell>
          <cell r="J60">
            <v>1</v>
          </cell>
          <cell r="K60" t="str">
            <v>Sim</v>
          </cell>
          <cell r="L60" t="str">
            <v>Não</v>
          </cell>
          <cell r="M60" t="str">
            <v>Não se Aplica</v>
          </cell>
          <cell r="N60">
            <v>2</v>
          </cell>
          <cell r="O60">
            <v>1</v>
          </cell>
          <cell r="P60">
            <v>0</v>
          </cell>
          <cell r="Q60">
            <v>0</v>
          </cell>
          <cell r="T60" t="str">
            <v>1.1</v>
          </cell>
        </row>
        <row r="61">
          <cell r="D61" t="str">
            <v>11.00.00.06</v>
          </cell>
          <cell r="E61">
            <v>11</v>
          </cell>
          <cell r="F61">
            <v>0</v>
          </cell>
          <cell r="G61">
            <v>0</v>
          </cell>
          <cell r="H61">
            <v>6</v>
          </cell>
          <cell r="I61" t="str">
            <v>Foi descrito os locais e procedimento de execução do bota fora</v>
          </cell>
          <cell r="J61">
            <v>1</v>
          </cell>
          <cell r="K61" t="str">
            <v>Sim</v>
          </cell>
          <cell r="L61" t="str">
            <v>Não</v>
          </cell>
          <cell r="M61" t="str">
            <v>Não se Aplica</v>
          </cell>
          <cell r="N61">
            <v>2</v>
          </cell>
          <cell r="O61">
            <v>1</v>
          </cell>
          <cell r="P61">
            <v>0</v>
          </cell>
          <cell r="Q61">
            <v>0</v>
          </cell>
          <cell r="T61" t="str">
            <v>1.1</v>
          </cell>
        </row>
        <row r="62">
          <cell r="D62" t="str">
            <v>11.00.00.07</v>
          </cell>
          <cell r="E62">
            <v>11</v>
          </cell>
          <cell r="F62">
            <v>0</v>
          </cell>
          <cell r="G62">
            <v>0</v>
          </cell>
          <cell r="H62">
            <v>7</v>
          </cell>
          <cell r="I62" t="str">
            <v>Foi verificado a energia de compactação usada nas camadas</v>
          </cell>
          <cell r="J62">
            <v>1</v>
          </cell>
          <cell r="K62" t="str">
            <v>Sim</v>
          </cell>
          <cell r="L62" t="str">
            <v>Não</v>
          </cell>
          <cell r="M62" t="str">
            <v>Não se Aplica</v>
          </cell>
          <cell r="N62">
            <v>2</v>
          </cell>
          <cell r="O62">
            <v>1</v>
          </cell>
          <cell r="P62">
            <v>0</v>
          </cell>
          <cell r="Q62">
            <v>0</v>
          </cell>
          <cell r="T62" t="str">
            <v>1.1</v>
          </cell>
        </row>
        <row r="63">
          <cell r="D63" t="str">
            <v>11.00.00.08</v>
          </cell>
          <cell r="E63">
            <v>11</v>
          </cell>
          <cell r="F63">
            <v>0</v>
          </cell>
          <cell r="G63">
            <v>0</v>
          </cell>
          <cell r="H63">
            <v>8</v>
          </cell>
          <cell r="I63" t="str">
            <v>Foi apresentado um resumo dos quantitativos de terraplenagem</v>
          </cell>
          <cell r="J63">
            <v>1</v>
          </cell>
          <cell r="K63" t="str">
            <v>Sim</v>
          </cell>
          <cell r="L63" t="str">
            <v>Não</v>
          </cell>
          <cell r="M63" t="str">
            <v>Não se Aplica</v>
          </cell>
          <cell r="N63">
            <v>2</v>
          </cell>
          <cell r="O63">
            <v>1</v>
          </cell>
          <cell r="P63">
            <v>0</v>
          </cell>
          <cell r="Q63">
            <v>0</v>
          </cell>
          <cell r="T63" t="str">
            <v>1.1</v>
          </cell>
        </row>
        <row r="64">
          <cell r="D64" t="str">
            <v>12.00.00.00</v>
          </cell>
          <cell r="E64">
            <v>12</v>
          </cell>
          <cell r="F64">
            <v>0</v>
          </cell>
          <cell r="G64">
            <v>0</v>
          </cell>
          <cell r="H64">
            <v>0</v>
          </cell>
          <cell r="I64" t="str">
            <v>XII - Projeto de Drenagem</v>
          </cell>
          <cell r="J64">
            <v>0</v>
          </cell>
          <cell r="N64">
            <v>0</v>
          </cell>
          <cell r="O64">
            <v>0</v>
          </cell>
          <cell r="P64">
            <v>0</v>
          </cell>
          <cell r="Q64">
            <v>0</v>
          </cell>
          <cell r="T64" t="str">
            <v>1.1</v>
          </cell>
        </row>
        <row r="65">
          <cell r="D65" t="str">
            <v>12.00.00.01</v>
          </cell>
          <cell r="E65">
            <v>12</v>
          </cell>
          <cell r="F65">
            <v>0</v>
          </cell>
          <cell r="G65">
            <v>0</v>
          </cell>
          <cell r="H65">
            <v>1</v>
          </cell>
          <cell r="I65" t="str">
            <v>Foi descrito a norma usada e um breve relato</v>
          </cell>
          <cell r="J65">
            <v>1</v>
          </cell>
          <cell r="K65" t="str">
            <v>Sim</v>
          </cell>
          <cell r="L65" t="str">
            <v>Não</v>
          </cell>
          <cell r="M65" t="str">
            <v>Não se Aplica</v>
          </cell>
          <cell r="N65">
            <v>2</v>
          </cell>
          <cell r="O65">
            <v>1</v>
          </cell>
          <cell r="P65">
            <v>0</v>
          </cell>
          <cell r="Q65">
            <v>0</v>
          </cell>
          <cell r="T65" t="str">
            <v>1.1</v>
          </cell>
        </row>
        <row r="66">
          <cell r="D66" t="str">
            <v>12.00.00.02</v>
          </cell>
          <cell r="E66">
            <v>12</v>
          </cell>
          <cell r="F66">
            <v>0</v>
          </cell>
          <cell r="G66">
            <v>0</v>
          </cell>
          <cell r="H66">
            <v>2</v>
          </cell>
          <cell r="I66" t="str">
            <v>Esta descrito os elementos projetados</v>
          </cell>
          <cell r="J66">
            <v>1</v>
          </cell>
          <cell r="K66" t="str">
            <v>Sim</v>
          </cell>
          <cell r="L66" t="str">
            <v>Não</v>
          </cell>
          <cell r="M66" t="str">
            <v>Não se Aplica</v>
          </cell>
          <cell r="N66">
            <v>2</v>
          </cell>
          <cell r="O66">
            <v>1</v>
          </cell>
          <cell r="P66">
            <v>0</v>
          </cell>
          <cell r="Q66">
            <v>0</v>
          </cell>
          <cell r="T66" t="str">
            <v>1.1</v>
          </cell>
        </row>
        <row r="67">
          <cell r="D67" t="str">
            <v>12.00.00.03</v>
          </cell>
          <cell r="E67">
            <v>12</v>
          </cell>
          <cell r="F67">
            <v>0</v>
          </cell>
          <cell r="G67">
            <v>0</v>
          </cell>
          <cell r="H67">
            <v>3</v>
          </cell>
          <cell r="I67" t="str">
            <v>Esta descrito os elementos de drenagem existente</v>
          </cell>
          <cell r="J67">
            <v>1</v>
          </cell>
          <cell r="K67" t="str">
            <v>Sim</v>
          </cell>
          <cell r="L67" t="str">
            <v>Não</v>
          </cell>
          <cell r="M67" t="str">
            <v>Não se Aplica</v>
          </cell>
          <cell r="N67">
            <v>2</v>
          </cell>
          <cell r="O67">
            <v>1</v>
          </cell>
          <cell r="P67">
            <v>0</v>
          </cell>
          <cell r="Q67">
            <v>0</v>
          </cell>
          <cell r="T67" t="str">
            <v>1.1</v>
          </cell>
        </row>
        <row r="68">
          <cell r="D68" t="str">
            <v>12.00.00.04</v>
          </cell>
          <cell r="E68">
            <v>12</v>
          </cell>
          <cell r="F68">
            <v>0</v>
          </cell>
          <cell r="G68">
            <v>0</v>
          </cell>
          <cell r="H68">
            <v>4</v>
          </cell>
          <cell r="I68" t="str">
            <v>Foi apresentado comprimento critico dos elementos</v>
          </cell>
          <cell r="J68">
            <v>1</v>
          </cell>
          <cell r="K68" t="str">
            <v>Sim</v>
          </cell>
          <cell r="L68" t="str">
            <v>Não</v>
          </cell>
          <cell r="M68" t="str">
            <v>Não se Aplica</v>
          </cell>
          <cell r="N68">
            <v>2</v>
          </cell>
          <cell r="O68">
            <v>1</v>
          </cell>
          <cell r="P68">
            <v>0</v>
          </cell>
          <cell r="Q68">
            <v>0</v>
          </cell>
          <cell r="T68" t="str">
            <v>1.1</v>
          </cell>
        </row>
        <row r="69">
          <cell r="D69" t="str">
            <v>13.00.00.00</v>
          </cell>
          <cell r="E69">
            <v>13</v>
          </cell>
          <cell r="F69">
            <v>0</v>
          </cell>
          <cell r="G69">
            <v>0</v>
          </cell>
          <cell r="H69">
            <v>0</v>
          </cell>
          <cell r="I69" t="str">
            <v>XIII - Projeto de Pavimentação</v>
          </cell>
          <cell r="J69">
            <v>0</v>
          </cell>
          <cell r="N69">
            <v>0</v>
          </cell>
          <cell r="O69">
            <v>0</v>
          </cell>
          <cell r="P69">
            <v>0</v>
          </cell>
          <cell r="Q69">
            <v>0</v>
          </cell>
          <cell r="T69" t="str">
            <v>1.1</v>
          </cell>
        </row>
        <row r="70">
          <cell r="D70" t="str">
            <v>13.00.00.01</v>
          </cell>
          <cell r="E70">
            <v>13</v>
          </cell>
          <cell r="F70">
            <v>0</v>
          </cell>
          <cell r="G70">
            <v>0</v>
          </cell>
          <cell r="H70">
            <v>1</v>
          </cell>
          <cell r="I70" t="str">
            <v>Foi descrito a norma usada e um breve relato</v>
          </cell>
          <cell r="J70">
            <v>1</v>
          </cell>
          <cell r="K70" t="str">
            <v>Sim</v>
          </cell>
          <cell r="L70" t="str">
            <v>Não</v>
          </cell>
          <cell r="M70" t="str">
            <v>Não se Aplica</v>
          </cell>
          <cell r="N70">
            <v>2</v>
          </cell>
          <cell r="O70">
            <v>1</v>
          </cell>
          <cell r="P70">
            <v>0</v>
          </cell>
          <cell r="Q70">
            <v>0</v>
          </cell>
          <cell r="T70" t="str">
            <v>1.1</v>
          </cell>
        </row>
        <row r="71">
          <cell r="D71" t="str">
            <v>13.00.00.02</v>
          </cell>
          <cell r="E71">
            <v>13</v>
          </cell>
          <cell r="F71">
            <v>0</v>
          </cell>
          <cell r="G71">
            <v>0</v>
          </cell>
          <cell r="H71">
            <v>2</v>
          </cell>
          <cell r="I71" t="str">
            <v>Foi descrito a Metodologia usada para calcular o pavimento, demosntrando o ISC adotado no projeto, numeor "N" e Estrutura</v>
          </cell>
          <cell r="J71">
            <v>1</v>
          </cell>
          <cell r="K71" t="str">
            <v>Sim</v>
          </cell>
          <cell r="L71" t="str">
            <v>Não</v>
          </cell>
          <cell r="M71" t="str">
            <v>Não se Aplica</v>
          </cell>
          <cell r="N71">
            <v>2</v>
          </cell>
          <cell r="O71">
            <v>1</v>
          </cell>
          <cell r="P71">
            <v>0</v>
          </cell>
          <cell r="Q71">
            <v>0</v>
          </cell>
          <cell r="T71" t="str">
            <v>1.1</v>
          </cell>
        </row>
        <row r="72">
          <cell r="D72" t="str">
            <v>13.00.00.03</v>
          </cell>
          <cell r="E72">
            <v>13</v>
          </cell>
          <cell r="F72">
            <v>0</v>
          </cell>
          <cell r="G72">
            <v>0</v>
          </cell>
          <cell r="H72">
            <v>3</v>
          </cell>
          <cell r="I72" t="str">
            <v>Foi descrito cada elemento componente da estrutura, especificação, execução, material e origem usados</v>
          </cell>
          <cell r="J72">
            <v>1</v>
          </cell>
          <cell r="K72" t="str">
            <v>Sim</v>
          </cell>
          <cell r="L72" t="str">
            <v>Não</v>
          </cell>
          <cell r="M72" t="str">
            <v>Não se Aplica</v>
          </cell>
          <cell r="N72">
            <v>2</v>
          </cell>
          <cell r="O72">
            <v>1</v>
          </cell>
          <cell r="P72">
            <v>0</v>
          </cell>
          <cell r="Q72">
            <v>0</v>
          </cell>
          <cell r="T72" t="str">
            <v>1.1</v>
          </cell>
        </row>
        <row r="73">
          <cell r="D73" t="str">
            <v>13.00.00.04</v>
          </cell>
          <cell r="E73">
            <v>13</v>
          </cell>
          <cell r="F73">
            <v>0</v>
          </cell>
          <cell r="G73">
            <v>0</v>
          </cell>
          <cell r="H73">
            <v>4</v>
          </cell>
          <cell r="I73" t="str">
            <v>Foi descrito a estrutura usada e locais de limpa rodas e baia de onibus se caso for diferente</v>
          </cell>
          <cell r="J73">
            <v>1</v>
          </cell>
          <cell r="K73" t="str">
            <v>Sim</v>
          </cell>
          <cell r="L73" t="str">
            <v>Não</v>
          </cell>
          <cell r="M73" t="str">
            <v>Não se Aplica</v>
          </cell>
          <cell r="N73">
            <v>2</v>
          </cell>
          <cell r="O73">
            <v>1</v>
          </cell>
          <cell r="P73">
            <v>0</v>
          </cell>
          <cell r="Q73">
            <v>0</v>
          </cell>
          <cell r="T73" t="str">
            <v>1.1</v>
          </cell>
        </row>
        <row r="74">
          <cell r="D74" t="str">
            <v>13.00.00.05</v>
          </cell>
          <cell r="E74">
            <v>13</v>
          </cell>
          <cell r="F74">
            <v>0</v>
          </cell>
          <cell r="G74">
            <v>0</v>
          </cell>
          <cell r="H74">
            <v>5</v>
          </cell>
          <cell r="I74" t="str">
            <v>Foi apresentado em caso de usada, obra de grande porte ou material disponivel apresentar comparativo de areal e predeira exploradas e comerciais</v>
          </cell>
          <cell r="J74">
            <v>1</v>
          </cell>
          <cell r="K74" t="str">
            <v>Sim</v>
          </cell>
          <cell r="L74" t="str">
            <v>Não</v>
          </cell>
          <cell r="M74" t="str">
            <v>Não se Aplica</v>
          </cell>
          <cell r="N74">
            <v>2</v>
          </cell>
          <cell r="O74">
            <v>1</v>
          </cell>
          <cell r="P74">
            <v>0</v>
          </cell>
          <cell r="Q74">
            <v>0</v>
          </cell>
          <cell r="T74" t="str">
            <v>1.1</v>
          </cell>
        </row>
        <row r="75">
          <cell r="D75" t="str">
            <v>13.00.00.06</v>
          </cell>
          <cell r="E75">
            <v>13</v>
          </cell>
          <cell r="F75">
            <v>0</v>
          </cell>
          <cell r="G75">
            <v>0</v>
          </cell>
          <cell r="H75">
            <v>6</v>
          </cell>
          <cell r="I75" t="str">
            <v>Caso for usado comercial apresentar comparativo usinagem e e compra</v>
          </cell>
          <cell r="J75">
            <v>1</v>
          </cell>
          <cell r="K75" t="str">
            <v>Sim</v>
          </cell>
          <cell r="L75" t="str">
            <v>Não</v>
          </cell>
          <cell r="M75" t="str">
            <v>Não se Aplica</v>
          </cell>
          <cell r="N75">
            <v>2</v>
          </cell>
          <cell r="O75">
            <v>1</v>
          </cell>
          <cell r="P75">
            <v>0</v>
          </cell>
          <cell r="Q75">
            <v>0</v>
          </cell>
          <cell r="T75" t="str">
            <v>1.1</v>
          </cell>
        </row>
        <row r="76">
          <cell r="D76" t="str">
            <v>14.00.00.00</v>
          </cell>
          <cell r="E76">
            <v>14</v>
          </cell>
          <cell r="F76">
            <v>0</v>
          </cell>
          <cell r="G76">
            <v>0</v>
          </cell>
          <cell r="H76">
            <v>0</v>
          </cell>
          <cell r="I76" t="str">
            <v>XIV - Projeto de Sinalização</v>
          </cell>
          <cell r="J76">
            <v>0</v>
          </cell>
          <cell r="N76">
            <v>0</v>
          </cell>
          <cell r="O76">
            <v>0</v>
          </cell>
          <cell r="P76">
            <v>0</v>
          </cell>
          <cell r="Q76">
            <v>0</v>
          </cell>
          <cell r="T76" t="str">
            <v>1.1</v>
          </cell>
        </row>
        <row r="77">
          <cell r="D77" t="str">
            <v>14.00.00.01</v>
          </cell>
          <cell r="E77">
            <v>14</v>
          </cell>
          <cell r="F77">
            <v>0</v>
          </cell>
          <cell r="G77">
            <v>0</v>
          </cell>
          <cell r="H77">
            <v>1</v>
          </cell>
          <cell r="I77" t="str">
            <v>Foi descrito a norma usada e um breve relato</v>
          </cell>
          <cell r="J77">
            <v>1</v>
          </cell>
          <cell r="K77" t="str">
            <v>Sim</v>
          </cell>
          <cell r="L77" t="str">
            <v>Não</v>
          </cell>
          <cell r="M77" t="str">
            <v>Não se Aplica</v>
          </cell>
          <cell r="N77">
            <v>2</v>
          </cell>
          <cell r="O77">
            <v>1</v>
          </cell>
          <cell r="P77">
            <v>0</v>
          </cell>
          <cell r="Q77">
            <v>0</v>
          </cell>
          <cell r="T77" t="str">
            <v>1.1</v>
          </cell>
        </row>
        <row r="78">
          <cell r="D78" t="str">
            <v>14.00.00.02</v>
          </cell>
          <cell r="E78">
            <v>14</v>
          </cell>
          <cell r="F78">
            <v>0</v>
          </cell>
          <cell r="G78">
            <v>0</v>
          </cell>
          <cell r="H78">
            <v>2</v>
          </cell>
          <cell r="I78" t="str">
            <v>Esta descrito os elementos projetados vertical horizontal e defensas</v>
          </cell>
          <cell r="J78">
            <v>1</v>
          </cell>
          <cell r="K78" t="str">
            <v>Sim</v>
          </cell>
          <cell r="L78" t="str">
            <v>Não</v>
          </cell>
          <cell r="M78" t="str">
            <v>Não se Aplica</v>
          </cell>
          <cell r="N78">
            <v>2</v>
          </cell>
          <cell r="O78">
            <v>1</v>
          </cell>
          <cell r="P78">
            <v>0</v>
          </cell>
          <cell r="Q78">
            <v>0</v>
          </cell>
          <cell r="T78" t="str">
            <v>1.1</v>
          </cell>
        </row>
        <row r="79">
          <cell r="D79" t="str">
            <v>15.00.00.00</v>
          </cell>
          <cell r="E79">
            <v>15</v>
          </cell>
          <cell r="F79">
            <v>0</v>
          </cell>
          <cell r="G79">
            <v>0</v>
          </cell>
          <cell r="H79">
            <v>0</v>
          </cell>
          <cell r="I79" t="str">
            <v>XV - Projeto de Obras Complementares</v>
          </cell>
          <cell r="J79">
            <v>0</v>
          </cell>
          <cell r="N79">
            <v>0</v>
          </cell>
          <cell r="O79">
            <v>0</v>
          </cell>
          <cell r="P79">
            <v>0</v>
          </cell>
          <cell r="Q79">
            <v>0</v>
          </cell>
          <cell r="T79" t="str">
            <v>1.1</v>
          </cell>
        </row>
        <row r="80">
          <cell r="D80" t="str">
            <v>15.00.00.01</v>
          </cell>
          <cell r="E80">
            <v>15</v>
          </cell>
          <cell r="F80">
            <v>0</v>
          </cell>
          <cell r="G80">
            <v>0</v>
          </cell>
          <cell r="H80">
            <v>1</v>
          </cell>
          <cell r="I80" t="str">
            <v>Foi descrito a norma usada e um breve relato</v>
          </cell>
          <cell r="J80">
            <v>1</v>
          </cell>
          <cell r="K80" t="str">
            <v>Sim</v>
          </cell>
          <cell r="L80" t="str">
            <v>Não</v>
          </cell>
          <cell r="M80" t="str">
            <v>Não se Aplica</v>
          </cell>
          <cell r="N80">
            <v>2</v>
          </cell>
          <cell r="O80">
            <v>1</v>
          </cell>
          <cell r="P80">
            <v>0</v>
          </cell>
          <cell r="Q80">
            <v>0</v>
          </cell>
          <cell r="T80" t="str">
            <v>1.1</v>
          </cell>
        </row>
        <row r="81">
          <cell r="D81" t="str">
            <v>15.00.00.02</v>
          </cell>
          <cell r="E81">
            <v>15</v>
          </cell>
          <cell r="F81">
            <v>0</v>
          </cell>
          <cell r="G81">
            <v>0</v>
          </cell>
          <cell r="H81">
            <v>2</v>
          </cell>
          <cell r="I81" t="str">
            <v>Esta descrito os elementos projetados, como cercas, barreiras, mata burros, limpa rodas, passeios e demolições para a execução da obra.</v>
          </cell>
          <cell r="J81">
            <v>1</v>
          </cell>
          <cell r="K81" t="str">
            <v>Sim</v>
          </cell>
          <cell r="L81" t="str">
            <v>Não</v>
          </cell>
          <cell r="M81" t="str">
            <v>Não se Aplica</v>
          </cell>
          <cell r="N81">
            <v>2</v>
          </cell>
          <cell r="O81">
            <v>1</v>
          </cell>
          <cell r="P81">
            <v>0</v>
          </cell>
          <cell r="Q81">
            <v>0</v>
          </cell>
          <cell r="T81" t="str">
            <v>1.1</v>
          </cell>
        </row>
        <row r="82">
          <cell r="D82" t="str">
            <v>16.00.00.00</v>
          </cell>
          <cell r="E82">
            <v>16</v>
          </cell>
          <cell r="F82">
            <v>0</v>
          </cell>
          <cell r="G82">
            <v>0</v>
          </cell>
          <cell r="H82">
            <v>0</v>
          </cell>
          <cell r="I82" t="str">
            <v>XVI - Projeto de Meio Ambiente</v>
          </cell>
          <cell r="J82">
            <v>0</v>
          </cell>
          <cell r="N82">
            <v>0</v>
          </cell>
          <cell r="O82">
            <v>0</v>
          </cell>
          <cell r="P82">
            <v>0</v>
          </cell>
          <cell r="Q82">
            <v>0</v>
          </cell>
          <cell r="T82" t="str">
            <v>1.1</v>
          </cell>
        </row>
        <row r="83">
          <cell r="D83" t="str">
            <v>16.00.00.01</v>
          </cell>
          <cell r="E83">
            <v>16</v>
          </cell>
          <cell r="F83">
            <v>0</v>
          </cell>
          <cell r="G83">
            <v>0</v>
          </cell>
          <cell r="H83">
            <v>1</v>
          </cell>
          <cell r="I83" t="str">
            <v>Foi descrito a norma usada e um breve relato</v>
          </cell>
          <cell r="J83">
            <v>1</v>
          </cell>
          <cell r="K83" t="str">
            <v>Sim</v>
          </cell>
          <cell r="L83" t="str">
            <v>Não</v>
          </cell>
          <cell r="M83" t="str">
            <v>Não se Aplica</v>
          </cell>
          <cell r="N83">
            <v>2</v>
          </cell>
          <cell r="O83">
            <v>1</v>
          </cell>
          <cell r="P83">
            <v>0</v>
          </cell>
          <cell r="Q83">
            <v>0</v>
          </cell>
          <cell r="T83" t="str">
            <v>1.1</v>
          </cell>
        </row>
        <row r="84">
          <cell r="D84" t="str">
            <v>16.00.00.02</v>
          </cell>
          <cell r="E84">
            <v>16</v>
          </cell>
          <cell r="F84">
            <v>0</v>
          </cell>
          <cell r="G84">
            <v>0</v>
          </cell>
          <cell r="H84">
            <v>2</v>
          </cell>
          <cell r="I84" t="str">
            <v>O estudo descreve abordar os impactos, fauna, flora e etc</v>
          </cell>
          <cell r="J84">
            <v>1</v>
          </cell>
          <cell r="K84" t="str">
            <v>Sim</v>
          </cell>
          <cell r="L84" t="str">
            <v>Não</v>
          </cell>
          <cell r="M84" t="str">
            <v>Não se Aplica</v>
          </cell>
          <cell r="N84">
            <v>2</v>
          </cell>
          <cell r="O84">
            <v>1</v>
          </cell>
          <cell r="P84">
            <v>0</v>
          </cell>
          <cell r="Q84">
            <v>0</v>
          </cell>
          <cell r="T84" t="str">
            <v>1.1</v>
          </cell>
        </row>
        <row r="85">
          <cell r="D85" t="str">
            <v>17.00.00.00</v>
          </cell>
          <cell r="E85">
            <v>17</v>
          </cell>
          <cell r="F85">
            <v>0</v>
          </cell>
          <cell r="G85">
            <v>0</v>
          </cell>
          <cell r="H85">
            <v>0</v>
          </cell>
          <cell r="I85" t="str">
            <v>XVII - Projeto de Desapropriação</v>
          </cell>
          <cell r="J85">
            <v>0</v>
          </cell>
          <cell r="N85">
            <v>0</v>
          </cell>
          <cell r="O85">
            <v>0</v>
          </cell>
          <cell r="P85">
            <v>0</v>
          </cell>
          <cell r="Q85">
            <v>0</v>
          </cell>
          <cell r="T85" t="str">
            <v>1.1</v>
          </cell>
        </row>
        <row r="86">
          <cell r="D86" t="str">
            <v>17.00.00.01</v>
          </cell>
          <cell r="E86">
            <v>17</v>
          </cell>
          <cell r="F86">
            <v>0</v>
          </cell>
          <cell r="G86">
            <v>0</v>
          </cell>
          <cell r="H86">
            <v>1</v>
          </cell>
          <cell r="I86" t="str">
            <v>Foi descrito a norma usada e um breve relato</v>
          </cell>
          <cell r="J86">
            <v>1</v>
          </cell>
          <cell r="K86" t="str">
            <v>Sim</v>
          </cell>
          <cell r="L86" t="str">
            <v>Não</v>
          </cell>
          <cell r="M86" t="str">
            <v>Não se Aplica</v>
          </cell>
          <cell r="N86">
            <v>2</v>
          </cell>
          <cell r="O86">
            <v>1</v>
          </cell>
          <cell r="P86">
            <v>0</v>
          </cell>
          <cell r="Q86">
            <v>0</v>
          </cell>
          <cell r="T86" t="str">
            <v>1.1</v>
          </cell>
        </row>
        <row r="87">
          <cell r="D87" t="str">
            <v>17.00.00.02</v>
          </cell>
          <cell r="E87">
            <v>17</v>
          </cell>
          <cell r="F87">
            <v>0</v>
          </cell>
          <cell r="G87">
            <v>0</v>
          </cell>
          <cell r="H87">
            <v>2</v>
          </cell>
          <cell r="I87" t="str">
            <v>Foi descrito a Faixa de dominio</v>
          </cell>
          <cell r="J87">
            <v>1</v>
          </cell>
          <cell r="K87" t="str">
            <v>Sim</v>
          </cell>
          <cell r="L87" t="str">
            <v>Não</v>
          </cell>
          <cell r="M87" t="str">
            <v>Não se Aplica</v>
          </cell>
          <cell r="N87">
            <v>2</v>
          </cell>
          <cell r="O87">
            <v>1</v>
          </cell>
          <cell r="P87">
            <v>0</v>
          </cell>
          <cell r="Q87">
            <v>0</v>
          </cell>
          <cell r="T87" t="str">
            <v>1.1</v>
          </cell>
        </row>
        <row r="88">
          <cell r="D88" t="str">
            <v>17.00.00.03</v>
          </cell>
          <cell r="E88">
            <v>17</v>
          </cell>
          <cell r="F88">
            <v>0</v>
          </cell>
          <cell r="G88">
            <v>0</v>
          </cell>
          <cell r="H88">
            <v>3</v>
          </cell>
          <cell r="I88" t="str">
            <v>Foi descrito a metodologia usada, como pesquisa, avaliação da benfeitoria, depreciação, plantações.</v>
          </cell>
          <cell r="J88">
            <v>1</v>
          </cell>
          <cell r="K88" t="str">
            <v>Sim</v>
          </cell>
          <cell r="L88" t="str">
            <v>Não</v>
          </cell>
          <cell r="M88" t="str">
            <v>Não se Aplica</v>
          </cell>
          <cell r="N88">
            <v>2</v>
          </cell>
          <cell r="O88">
            <v>1</v>
          </cell>
          <cell r="P88">
            <v>0</v>
          </cell>
          <cell r="Q88">
            <v>0</v>
          </cell>
          <cell r="T88" t="str">
            <v>1.1</v>
          </cell>
        </row>
        <row r="89">
          <cell r="D89" t="str">
            <v>18.00.00.00</v>
          </cell>
          <cell r="E89">
            <v>18</v>
          </cell>
          <cell r="F89">
            <v>0</v>
          </cell>
          <cell r="G89">
            <v>0</v>
          </cell>
          <cell r="H89">
            <v>0</v>
          </cell>
          <cell r="I89" t="str">
            <v>XVIII - Projeto de Canteiro de Obras</v>
          </cell>
          <cell r="J89">
            <v>0</v>
          </cell>
          <cell r="N89">
            <v>0</v>
          </cell>
          <cell r="O89">
            <v>0</v>
          </cell>
          <cell r="P89">
            <v>0</v>
          </cell>
          <cell r="Q89">
            <v>0</v>
          </cell>
          <cell r="T89" t="str">
            <v>1.1</v>
          </cell>
        </row>
        <row r="90">
          <cell r="D90" t="str">
            <v>18.00.00.01</v>
          </cell>
          <cell r="E90">
            <v>18</v>
          </cell>
          <cell r="F90">
            <v>0</v>
          </cell>
          <cell r="G90">
            <v>0</v>
          </cell>
          <cell r="H90">
            <v>1</v>
          </cell>
          <cell r="I90" t="str">
            <v>Foi descrito a norma usada e um breve relato</v>
          </cell>
          <cell r="J90">
            <v>1</v>
          </cell>
          <cell r="K90" t="str">
            <v>Sim</v>
          </cell>
          <cell r="L90" t="str">
            <v>Não</v>
          </cell>
          <cell r="M90" t="str">
            <v>Não se Aplica</v>
          </cell>
          <cell r="N90">
            <v>2</v>
          </cell>
          <cell r="O90">
            <v>1</v>
          </cell>
          <cell r="P90">
            <v>0</v>
          </cell>
          <cell r="Q90">
            <v>0</v>
          </cell>
          <cell r="T90" t="str">
            <v>1.1</v>
          </cell>
        </row>
        <row r="91">
          <cell r="D91" t="str">
            <v>18.00.00.02</v>
          </cell>
          <cell r="E91">
            <v>18</v>
          </cell>
          <cell r="F91">
            <v>0</v>
          </cell>
          <cell r="G91">
            <v>0</v>
          </cell>
          <cell r="H91">
            <v>2</v>
          </cell>
          <cell r="I91" t="str">
            <v>Foi descrito a area, local de intalação</v>
          </cell>
          <cell r="J91">
            <v>1</v>
          </cell>
          <cell r="K91" t="str">
            <v>Sim</v>
          </cell>
          <cell r="L91" t="str">
            <v>Não</v>
          </cell>
          <cell r="M91" t="str">
            <v>Não se Aplica</v>
          </cell>
          <cell r="N91">
            <v>2</v>
          </cell>
          <cell r="O91">
            <v>1</v>
          </cell>
          <cell r="P91">
            <v>0</v>
          </cell>
          <cell r="Q91">
            <v>0</v>
          </cell>
          <cell r="T91" t="str">
            <v>1.1</v>
          </cell>
        </row>
        <row r="92">
          <cell r="D92" t="str">
            <v>19.00.00.00</v>
          </cell>
          <cell r="E92">
            <v>19</v>
          </cell>
          <cell r="F92">
            <v>0</v>
          </cell>
          <cell r="G92">
            <v>0</v>
          </cell>
          <cell r="H92">
            <v>0</v>
          </cell>
          <cell r="I92" t="str">
            <v>XIX - Quadro de Quantidades</v>
          </cell>
          <cell r="J92">
            <v>0</v>
          </cell>
          <cell r="N92">
            <v>0</v>
          </cell>
          <cell r="O92">
            <v>0</v>
          </cell>
          <cell r="P92">
            <v>0</v>
          </cell>
          <cell r="Q92">
            <v>0</v>
          </cell>
          <cell r="T92" t="str">
            <v>1.1</v>
          </cell>
        </row>
        <row r="93">
          <cell r="D93" t="str">
            <v>19.00.00.01</v>
          </cell>
          <cell r="E93">
            <v>19</v>
          </cell>
          <cell r="F93">
            <v>0</v>
          </cell>
          <cell r="G93">
            <v>0</v>
          </cell>
          <cell r="H93">
            <v>1</v>
          </cell>
          <cell r="I93" t="str">
            <v>Foi apresentado quadro de quantidades</v>
          </cell>
          <cell r="J93">
            <v>1</v>
          </cell>
          <cell r="K93" t="str">
            <v>Sim</v>
          </cell>
          <cell r="L93" t="str">
            <v>Não</v>
          </cell>
          <cell r="M93" t="str">
            <v>Não se Aplica</v>
          </cell>
          <cell r="N93">
            <v>2</v>
          </cell>
          <cell r="O93">
            <v>1</v>
          </cell>
          <cell r="P93">
            <v>0</v>
          </cell>
          <cell r="Q93">
            <v>0</v>
          </cell>
          <cell r="T93" t="str">
            <v>1.1</v>
          </cell>
        </row>
        <row r="94">
          <cell r="D94" t="str">
            <v>19.00.00.02</v>
          </cell>
          <cell r="E94">
            <v>19</v>
          </cell>
          <cell r="F94">
            <v>0</v>
          </cell>
          <cell r="G94">
            <v>0</v>
          </cell>
          <cell r="H94">
            <v>2</v>
          </cell>
          <cell r="I94" t="str">
            <v>Foi apresentado demonstrativo do consumo de materiais</v>
          </cell>
          <cell r="J94">
            <v>1</v>
          </cell>
          <cell r="K94" t="str">
            <v>Sim</v>
          </cell>
          <cell r="L94" t="str">
            <v>Não</v>
          </cell>
          <cell r="M94" t="str">
            <v>Não se Aplica</v>
          </cell>
          <cell r="N94">
            <v>2</v>
          </cell>
          <cell r="O94">
            <v>1</v>
          </cell>
          <cell r="P94">
            <v>0</v>
          </cell>
          <cell r="Q94">
            <v>0</v>
          </cell>
          <cell r="T94" t="str">
            <v>1.1</v>
          </cell>
        </row>
        <row r="95">
          <cell r="D95" t="str">
            <v>19.00.00.03</v>
          </cell>
          <cell r="E95">
            <v>19</v>
          </cell>
          <cell r="F95">
            <v>0</v>
          </cell>
          <cell r="G95">
            <v>0</v>
          </cell>
          <cell r="H95">
            <v>3</v>
          </cell>
          <cell r="I95" t="str">
            <v>Foi apresentado resumo das distancias de transporte</v>
          </cell>
          <cell r="J95">
            <v>1</v>
          </cell>
          <cell r="K95" t="str">
            <v>Sim</v>
          </cell>
          <cell r="L95" t="str">
            <v>Não</v>
          </cell>
          <cell r="M95" t="str">
            <v>Não se Aplica</v>
          </cell>
          <cell r="N95">
            <v>2</v>
          </cell>
          <cell r="O95">
            <v>1</v>
          </cell>
          <cell r="P95">
            <v>0</v>
          </cell>
          <cell r="Q95">
            <v>0</v>
          </cell>
          <cell r="T95" t="str">
            <v>1.1</v>
          </cell>
        </row>
        <row r="96">
          <cell r="D96" t="str">
            <v>19.00.00.04</v>
          </cell>
          <cell r="E96">
            <v>19</v>
          </cell>
          <cell r="F96">
            <v>0</v>
          </cell>
          <cell r="G96">
            <v>0</v>
          </cell>
          <cell r="H96">
            <v>4</v>
          </cell>
          <cell r="I96" t="str">
            <v>Foi apresentado demonstrativo dos quantitativos de pavimentação</v>
          </cell>
          <cell r="J96">
            <v>1</v>
          </cell>
          <cell r="K96" t="str">
            <v>Sim</v>
          </cell>
          <cell r="L96" t="str">
            <v>Não</v>
          </cell>
          <cell r="M96" t="str">
            <v>Não se Aplica</v>
          </cell>
          <cell r="N96">
            <v>2</v>
          </cell>
          <cell r="O96">
            <v>1</v>
          </cell>
          <cell r="P96">
            <v>0</v>
          </cell>
          <cell r="Q96">
            <v>0</v>
          </cell>
          <cell r="T96" t="str">
            <v>1.1</v>
          </cell>
        </row>
        <row r="97">
          <cell r="D97" t="str">
            <v>20.00.00.00</v>
          </cell>
          <cell r="E97">
            <v>20</v>
          </cell>
          <cell r="F97">
            <v>0</v>
          </cell>
          <cell r="G97">
            <v>0</v>
          </cell>
          <cell r="H97">
            <v>0</v>
          </cell>
          <cell r="I97" t="str">
            <v>XX - Informações Complementares</v>
          </cell>
          <cell r="J97">
            <v>0</v>
          </cell>
          <cell r="N97">
            <v>0</v>
          </cell>
          <cell r="O97">
            <v>0</v>
          </cell>
          <cell r="P97">
            <v>0</v>
          </cell>
          <cell r="Q97">
            <v>0</v>
          </cell>
          <cell r="T97" t="str">
            <v>1.1</v>
          </cell>
        </row>
        <row r="98">
          <cell r="D98" t="str">
            <v>20.00.00.01</v>
          </cell>
          <cell r="E98">
            <v>20</v>
          </cell>
          <cell r="F98">
            <v>0</v>
          </cell>
          <cell r="G98">
            <v>0</v>
          </cell>
          <cell r="H98">
            <v>1</v>
          </cell>
          <cell r="I98" t="str">
            <v>Foi apresentado o diagrama de localização das fontes de materiais para pavimentação</v>
          </cell>
          <cell r="J98">
            <v>1</v>
          </cell>
          <cell r="K98" t="str">
            <v>Sim</v>
          </cell>
          <cell r="L98" t="str">
            <v>Não</v>
          </cell>
          <cell r="M98" t="str">
            <v>Não se Aplica</v>
          </cell>
          <cell r="N98">
            <v>2</v>
          </cell>
          <cell r="O98">
            <v>1</v>
          </cell>
          <cell r="P98">
            <v>0</v>
          </cell>
          <cell r="Q98">
            <v>0</v>
          </cell>
          <cell r="T98" t="str">
            <v>1.1</v>
          </cell>
        </row>
        <row r="99">
          <cell r="D99" t="str">
            <v>20.00.00.02</v>
          </cell>
          <cell r="E99">
            <v>20</v>
          </cell>
          <cell r="F99">
            <v>0</v>
          </cell>
          <cell r="G99">
            <v>0</v>
          </cell>
          <cell r="H99">
            <v>2</v>
          </cell>
          <cell r="I99" t="str">
            <v>Foi Apresentado as especificações de serviços</v>
          </cell>
          <cell r="J99">
            <v>1</v>
          </cell>
          <cell r="K99" t="str">
            <v>Sim</v>
          </cell>
          <cell r="L99" t="str">
            <v>Não</v>
          </cell>
          <cell r="M99" t="str">
            <v>Não se Aplica</v>
          </cell>
          <cell r="N99">
            <v>2</v>
          </cell>
          <cell r="O99">
            <v>1</v>
          </cell>
          <cell r="P99">
            <v>0</v>
          </cell>
          <cell r="Q99">
            <v>0</v>
          </cell>
          <cell r="T99" t="str">
            <v>1.1</v>
          </cell>
        </row>
        <row r="100">
          <cell r="D100" t="str">
            <v>20.00.00.03</v>
          </cell>
          <cell r="E100">
            <v>20</v>
          </cell>
          <cell r="F100">
            <v>0</v>
          </cell>
          <cell r="G100">
            <v>0</v>
          </cell>
          <cell r="H100">
            <v>3</v>
          </cell>
          <cell r="I100" t="str">
            <v>Foi apresentado o atestado de responsabilidade</v>
          </cell>
          <cell r="J100">
            <v>1</v>
          </cell>
          <cell r="K100" t="str">
            <v>Sim</v>
          </cell>
          <cell r="L100" t="str">
            <v>Não</v>
          </cell>
          <cell r="M100" t="str">
            <v>Não se Aplica</v>
          </cell>
          <cell r="N100">
            <v>2</v>
          </cell>
          <cell r="O100">
            <v>1</v>
          </cell>
          <cell r="P100">
            <v>0</v>
          </cell>
          <cell r="Q100">
            <v>0</v>
          </cell>
          <cell r="T100" t="str">
            <v>1.1</v>
          </cell>
        </row>
        <row r="101">
          <cell r="D101" t="str">
            <v>20.00.00.04</v>
          </cell>
          <cell r="E101">
            <v>20</v>
          </cell>
          <cell r="F101">
            <v>0</v>
          </cell>
          <cell r="G101">
            <v>0</v>
          </cell>
          <cell r="H101">
            <v>4</v>
          </cell>
          <cell r="I101" t="str">
            <v>Foi apresentado o termo de encerramento</v>
          </cell>
          <cell r="J101">
            <v>1</v>
          </cell>
          <cell r="K101" t="str">
            <v>Sim</v>
          </cell>
          <cell r="L101" t="str">
            <v>Não</v>
          </cell>
          <cell r="M101" t="str">
            <v>Não se Aplica</v>
          </cell>
          <cell r="N101">
            <v>2</v>
          </cell>
          <cell r="O101">
            <v>1</v>
          </cell>
          <cell r="P101">
            <v>0</v>
          </cell>
          <cell r="Q101">
            <v>0</v>
          </cell>
          <cell r="T101" t="str">
            <v>1.1</v>
          </cell>
        </row>
        <row r="102">
          <cell r="D102" t="str">
            <v>101.00.00.00</v>
          </cell>
          <cell r="E102">
            <v>101</v>
          </cell>
          <cell r="F102">
            <v>0</v>
          </cell>
          <cell r="G102">
            <v>0</v>
          </cell>
          <cell r="H102">
            <v>0</v>
          </cell>
          <cell r="I102" t="str">
            <v>I - DADOS INICIAIS</v>
          </cell>
          <cell r="J102">
            <v>0</v>
          </cell>
          <cell r="N102">
            <v>0</v>
          </cell>
          <cell r="O102">
            <v>0</v>
          </cell>
          <cell r="P102">
            <v>0</v>
          </cell>
          <cell r="Q102">
            <v>0</v>
          </cell>
          <cell r="T102" t="str">
            <v>1.1</v>
          </cell>
        </row>
        <row r="103">
          <cell r="D103" t="str">
            <v>101.00.00.01</v>
          </cell>
          <cell r="E103">
            <v>101</v>
          </cell>
          <cell r="F103">
            <v>0</v>
          </cell>
          <cell r="G103">
            <v>0</v>
          </cell>
          <cell r="H103">
            <v>1</v>
          </cell>
          <cell r="I103" t="str">
            <v>A capa e contra capa esta no padrão adotado pela contratante</v>
          </cell>
          <cell r="J103">
            <v>1</v>
          </cell>
          <cell r="K103" t="str">
            <v>Sim</v>
          </cell>
          <cell r="L103" t="str">
            <v>Não</v>
          </cell>
          <cell r="M103" t="str">
            <v>Não se Aplica</v>
          </cell>
          <cell r="N103">
            <v>2</v>
          </cell>
          <cell r="O103">
            <v>1</v>
          </cell>
          <cell r="P103">
            <v>0</v>
          </cell>
          <cell r="Q103">
            <v>0</v>
          </cell>
          <cell r="T103" t="str">
            <v>1.1</v>
          </cell>
        </row>
        <row r="104">
          <cell r="D104" t="str">
            <v>101.00.00.02</v>
          </cell>
          <cell r="E104">
            <v>101</v>
          </cell>
          <cell r="F104">
            <v>0</v>
          </cell>
          <cell r="G104">
            <v>0</v>
          </cell>
          <cell r="H104">
            <v>2</v>
          </cell>
          <cell r="I104" t="str">
            <v>Contem o indice e esta coerente</v>
          </cell>
          <cell r="J104">
            <v>1</v>
          </cell>
          <cell r="K104" t="str">
            <v>Sim</v>
          </cell>
          <cell r="L104" t="str">
            <v>Não</v>
          </cell>
          <cell r="M104" t="str">
            <v>Não se Aplica</v>
          </cell>
          <cell r="N104">
            <v>2</v>
          </cell>
          <cell r="O104">
            <v>1</v>
          </cell>
          <cell r="P104">
            <v>0</v>
          </cell>
          <cell r="Q104">
            <v>0</v>
          </cell>
          <cell r="T104" t="str">
            <v>1.1</v>
          </cell>
        </row>
        <row r="105">
          <cell r="D105" t="str">
            <v>101.00.00.03</v>
          </cell>
          <cell r="E105">
            <v>101</v>
          </cell>
          <cell r="F105">
            <v>0</v>
          </cell>
          <cell r="G105">
            <v>0</v>
          </cell>
          <cell r="H105">
            <v>3</v>
          </cell>
          <cell r="I105" t="str">
            <v xml:space="preserve">Contem os itens de apresentação e mapas </v>
          </cell>
          <cell r="J105">
            <v>1</v>
          </cell>
          <cell r="K105" t="str">
            <v>Sim</v>
          </cell>
          <cell r="L105" t="str">
            <v>Não</v>
          </cell>
          <cell r="M105" t="str">
            <v>Não se Aplica</v>
          </cell>
          <cell r="N105">
            <v>2</v>
          </cell>
          <cell r="O105">
            <v>1</v>
          </cell>
          <cell r="P105">
            <v>0</v>
          </cell>
          <cell r="Q105">
            <v>0</v>
          </cell>
          <cell r="T105" t="str">
            <v>1.1</v>
          </cell>
        </row>
        <row r="106">
          <cell r="D106" t="str">
            <v>102.00.00.00</v>
          </cell>
          <cell r="E106">
            <v>102</v>
          </cell>
          <cell r="F106">
            <v>0</v>
          </cell>
          <cell r="G106">
            <v>0</v>
          </cell>
          <cell r="H106">
            <v>0</v>
          </cell>
          <cell r="I106" t="str">
            <v>II - GEOMÉTRICO</v>
          </cell>
          <cell r="J106">
            <v>0</v>
          </cell>
          <cell r="N106">
            <v>0</v>
          </cell>
          <cell r="O106">
            <v>0</v>
          </cell>
          <cell r="P106">
            <v>0</v>
          </cell>
          <cell r="Q106">
            <v>0</v>
          </cell>
          <cell r="T106" t="str">
            <v>1.1</v>
          </cell>
        </row>
        <row r="107">
          <cell r="D107" t="str">
            <v>102.00.00.01</v>
          </cell>
          <cell r="E107">
            <v>102</v>
          </cell>
          <cell r="F107">
            <v>0</v>
          </cell>
          <cell r="G107">
            <v>0</v>
          </cell>
          <cell r="H107">
            <v>1</v>
          </cell>
          <cell r="I107" t="str">
            <v>Foi apresentado o Quadro de Caracteristica Tecnica e esta coerente</v>
          </cell>
          <cell r="J107">
            <v>1</v>
          </cell>
          <cell r="K107" t="str">
            <v>Sim</v>
          </cell>
          <cell r="L107" t="str">
            <v>Não</v>
          </cell>
          <cell r="M107" t="str">
            <v>Não se Aplica</v>
          </cell>
          <cell r="N107">
            <v>2</v>
          </cell>
          <cell r="O107">
            <v>1</v>
          </cell>
          <cell r="P107">
            <v>0</v>
          </cell>
          <cell r="Q107">
            <v>0</v>
          </cell>
          <cell r="T107" t="str">
            <v>1.1</v>
          </cell>
        </row>
        <row r="108">
          <cell r="D108" t="str">
            <v>102.00.00.02</v>
          </cell>
          <cell r="E108">
            <v>102</v>
          </cell>
          <cell r="F108">
            <v>0</v>
          </cell>
          <cell r="G108">
            <v>0</v>
          </cell>
          <cell r="H108">
            <v>2</v>
          </cell>
          <cell r="I108" t="str">
            <v>Foi apresentada a Seção dentro da especificações</v>
          </cell>
          <cell r="J108">
            <v>1</v>
          </cell>
          <cell r="K108" t="str">
            <v>Sim</v>
          </cell>
          <cell r="L108" t="str">
            <v>Não</v>
          </cell>
          <cell r="M108" t="str">
            <v>Não se Aplica</v>
          </cell>
          <cell r="N108">
            <v>2</v>
          </cell>
          <cell r="O108">
            <v>1</v>
          </cell>
          <cell r="P108">
            <v>0</v>
          </cell>
          <cell r="Q108">
            <v>0</v>
          </cell>
          <cell r="T108" t="str">
            <v>1.1</v>
          </cell>
        </row>
        <row r="109">
          <cell r="D109" t="str">
            <v>102.00.00.03</v>
          </cell>
          <cell r="E109">
            <v>102</v>
          </cell>
          <cell r="F109">
            <v>0</v>
          </cell>
          <cell r="G109">
            <v>0</v>
          </cell>
          <cell r="H109">
            <v>3</v>
          </cell>
          <cell r="I109" t="str">
            <v>Foi apresentada a Folha de Convenção</v>
          </cell>
          <cell r="J109">
            <v>1</v>
          </cell>
          <cell r="K109" t="str">
            <v>Sim</v>
          </cell>
          <cell r="L109" t="str">
            <v>Não</v>
          </cell>
          <cell r="M109" t="str">
            <v>Não se Aplica</v>
          </cell>
          <cell r="N109">
            <v>2</v>
          </cell>
          <cell r="O109">
            <v>1</v>
          </cell>
          <cell r="P109">
            <v>0</v>
          </cell>
          <cell r="Q109">
            <v>0</v>
          </cell>
          <cell r="T109" t="str">
            <v>1.1</v>
          </cell>
        </row>
        <row r="110">
          <cell r="D110" t="str">
            <v>102.00.00.04</v>
          </cell>
          <cell r="E110">
            <v>102</v>
          </cell>
          <cell r="F110">
            <v>0</v>
          </cell>
          <cell r="G110">
            <v>0</v>
          </cell>
          <cell r="H110">
            <v>4</v>
          </cell>
          <cell r="I110" t="str">
            <v>Os Formato e Selo - Estão corretos</v>
          </cell>
          <cell r="J110">
            <v>1</v>
          </cell>
          <cell r="K110" t="str">
            <v>Sim</v>
          </cell>
          <cell r="L110" t="str">
            <v>Não</v>
          </cell>
          <cell r="M110" t="str">
            <v>Não se Aplica</v>
          </cell>
          <cell r="N110">
            <v>2</v>
          </cell>
          <cell r="O110">
            <v>1</v>
          </cell>
          <cell r="P110">
            <v>0</v>
          </cell>
          <cell r="Q110">
            <v>0</v>
          </cell>
          <cell r="T110" t="str">
            <v>1.1</v>
          </cell>
        </row>
        <row r="111">
          <cell r="D111" t="str">
            <v>102.00.00.05</v>
          </cell>
          <cell r="E111">
            <v>102</v>
          </cell>
          <cell r="F111">
            <v>0</v>
          </cell>
          <cell r="G111">
            <v>0</v>
          </cell>
          <cell r="H111">
            <v>5</v>
          </cell>
          <cell r="I111" t="str">
            <v>Contem Malha Coordenadas( N e E)</v>
          </cell>
          <cell r="J111">
            <v>1</v>
          </cell>
          <cell r="K111" t="str">
            <v>Sim</v>
          </cell>
          <cell r="L111" t="str">
            <v>Não</v>
          </cell>
          <cell r="M111" t="str">
            <v>Não se Aplica</v>
          </cell>
          <cell r="N111">
            <v>2</v>
          </cell>
          <cell r="O111">
            <v>1</v>
          </cell>
          <cell r="P111">
            <v>0</v>
          </cell>
          <cell r="Q111">
            <v>0</v>
          </cell>
          <cell r="T111" t="str">
            <v>1.1</v>
          </cell>
        </row>
        <row r="112">
          <cell r="D112" t="str">
            <v>102.00.00.06</v>
          </cell>
          <cell r="E112">
            <v>102</v>
          </cell>
          <cell r="F112">
            <v>0</v>
          </cell>
          <cell r="G112">
            <v>0</v>
          </cell>
          <cell r="H112">
            <v>6</v>
          </cell>
          <cell r="I112" t="str">
            <v xml:space="preserve">Contem Norte Verd (direção de cresc.) </v>
          </cell>
          <cell r="J112">
            <v>1</v>
          </cell>
          <cell r="K112" t="str">
            <v>Sim</v>
          </cell>
          <cell r="L112" t="str">
            <v>Não</v>
          </cell>
          <cell r="M112" t="str">
            <v>Não se Aplica</v>
          </cell>
          <cell r="N112">
            <v>2</v>
          </cell>
          <cell r="O112">
            <v>1</v>
          </cell>
          <cell r="P112">
            <v>0</v>
          </cell>
          <cell r="Q112">
            <v>0</v>
          </cell>
          <cell r="T112" t="str">
            <v>1.2</v>
          </cell>
        </row>
        <row r="113">
          <cell r="D113" t="str">
            <v>102.00.00.07</v>
          </cell>
          <cell r="E113">
            <v>102</v>
          </cell>
          <cell r="F113">
            <v>0</v>
          </cell>
          <cell r="G113">
            <v>0</v>
          </cell>
          <cell r="H113">
            <v>7</v>
          </cell>
          <cell r="I113" t="str">
            <v xml:space="preserve">Contem Escalas (Gráfica e escrita) </v>
          </cell>
          <cell r="J113">
            <v>1</v>
          </cell>
          <cell r="K113" t="str">
            <v>Sim</v>
          </cell>
          <cell r="L113" t="str">
            <v>Não</v>
          </cell>
          <cell r="M113" t="str">
            <v>Não se Aplica</v>
          </cell>
          <cell r="N113">
            <v>2</v>
          </cell>
          <cell r="O113">
            <v>1</v>
          </cell>
          <cell r="P113">
            <v>0</v>
          </cell>
          <cell r="Q113">
            <v>0</v>
          </cell>
          <cell r="T113" t="str">
            <v>1.1</v>
          </cell>
        </row>
        <row r="114">
          <cell r="D114" t="str">
            <v>102.00.00.08</v>
          </cell>
          <cell r="E114">
            <v>102</v>
          </cell>
          <cell r="F114">
            <v>0</v>
          </cell>
          <cell r="G114">
            <v>0</v>
          </cell>
          <cell r="H114">
            <v>8</v>
          </cell>
          <cell r="I114" t="str">
            <v>Contem quadro e Marcação RN's e marcos em planta</v>
          </cell>
          <cell r="J114">
            <v>1</v>
          </cell>
          <cell r="K114" t="str">
            <v>Sim</v>
          </cell>
          <cell r="L114" t="str">
            <v>Não</v>
          </cell>
          <cell r="M114" t="str">
            <v>Não se Aplica</v>
          </cell>
          <cell r="N114">
            <v>2</v>
          </cell>
          <cell r="O114">
            <v>1</v>
          </cell>
          <cell r="P114">
            <v>0</v>
          </cell>
          <cell r="Q114">
            <v>0</v>
          </cell>
          <cell r="T114" t="str">
            <v>1.1</v>
          </cell>
        </row>
        <row r="115">
          <cell r="D115" t="str">
            <v>102.00.00.09</v>
          </cell>
          <cell r="E115">
            <v>102</v>
          </cell>
          <cell r="F115">
            <v>0</v>
          </cell>
          <cell r="G115">
            <v>0</v>
          </cell>
          <cell r="H115">
            <v>9</v>
          </cell>
          <cell r="I115" t="str">
            <v xml:space="preserve">Contem Curvas em planta (p. notáveis) </v>
          </cell>
          <cell r="J115">
            <v>1</v>
          </cell>
          <cell r="K115" t="str">
            <v>Sim</v>
          </cell>
          <cell r="L115" t="str">
            <v>Não</v>
          </cell>
          <cell r="M115" t="str">
            <v>Não se Aplica</v>
          </cell>
          <cell r="N115">
            <v>2</v>
          </cell>
          <cell r="O115">
            <v>1</v>
          </cell>
          <cell r="P115">
            <v>0</v>
          </cell>
          <cell r="Q115">
            <v>0</v>
          </cell>
          <cell r="T115" t="str">
            <v>1.1</v>
          </cell>
        </row>
        <row r="116">
          <cell r="D116" t="str">
            <v>102.00.00.10</v>
          </cell>
          <cell r="E116">
            <v>102</v>
          </cell>
          <cell r="F116">
            <v>0</v>
          </cell>
          <cell r="G116">
            <v>0</v>
          </cell>
          <cell r="H116">
            <v>10</v>
          </cell>
          <cell r="I116" t="str">
            <v>Contem Quadro C. Horiz. (c/ coord.)</v>
          </cell>
          <cell r="J116">
            <v>1</v>
          </cell>
          <cell r="K116" t="str">
            <v>Sim</v>
          </cell>
          <cell r="L116" t="str">
            <v>Não</v>
          </cell>
          <cell r="M116" t="str">
            <v>Não se Aplica</v>
          </cell>
          <cell r="N116">
            <v>2</v>
          </cell>
          <cell r="O116">
            <v>1</v>
          </cell>
          <cell r="P116">
            <v>0</v>
          </cell>
          <cell r="Q116">
            <v>0</v>
          </cell>
          <cell r="T116" t="str">
            <v>1.1</v>
          </cell>
        </row>
        <row r="117">
          <cell r="D117" t="str">
            <v>102.00.00.11</v>
          </cell>
          <cell r="E117">
            <v>102</v>
          </cell>
          <cell r="F117">
            <v>0</v>
          </cell>
          <cell r="G117">
            <v>0</v>
          </cell>
          <cell r="H117">
            <v>11</v>
          </cell>
          <cell r="I117" t="str">
            <v>As Curvas de nível estao com texto e de m em m</v>
          </cell>
          <cell r="J117">
            <v>1</v>
          </cell>
          <cell r="K117" t="str">
            <v>Sim</v>
          </cell>
          <cell r="L117" t="str">
            <v>Não</v>
          </cell>
          <cell r="M117" t="str">
            <v>Não se Aplica</v>
          </cell>
          <cell r="N117">
            <v>2</v>
          </cell>
          <cell r="O117">
            <v>1</v>
          </cell>
          <cell r="P117">
            <v>0</v>
          </cell>
          <cell r="Q117">
            <v>0</v>
          </cell>
          <cell r="T117" t="str">
            <v>1.1</v>
          </cell>
        </row>
        <row r="118">
          <cell r="D118" t="str">
            <v>102.00.00.12</v>
          </cell>
          <cell r="E118">
            <v>102</v>
          </cell>
          <cell r="F118">
            <v>0</v>
          </cell>
          <cell r="G118">
            <v>0</v>
          </cell>
          <cell r="H118">
            <v>12</v>
          </cell>
          <cell r="I118" t="str">
            <v>Contem Off-sets marcação e conv.</v>
          </cell>
          <cell r="J118">
            <v>1</v>
          </cell>
          <cell r="K118" t="str">
            <v>Sim</v>
          </cell>
          <cell r="L118" t="str">
            <v>Não</v>
          </cell>
          <cell r="M118" t="str">
            <v>Não se Aplica</v>
          </cell>
          <cell r="N118">
            <v>2</v>
          </cell>
          <cell r="O118">
            <v>1</v>
          </cell>
          <cell r="P118">
            <v>0</v>
          </cell>
          <cell r="Q118">
            <v>0</v>
          </cell>
          <cell r="T118" t="str">
            <v>1.1</v>
          </cell>
        </row>
        <row r="119">
          <cell r="D119" t="str">
            <v>102.00.00.13</v>
          </cell>
          <cell r="E119">
            <v>102</v>
          </cell>
          <cell r="F119">
            <v>0</v>
          </cell>
          <cell r="G119">
            <v>0</v>
          </cell>
          <cell r="H119">
            <v>13</v>
          </cell>
          <cell r="I119" t="str">
            <v>A sequencia de estaqueamento em planta</v>
          </cell>
          <cell r="J119">
            <v>1</v>
          </cell>
          <cell r="K119" t="str">
            <v>Sim</v>
          </cell>
          <cell r="L119" t="str">
            <v>Não</v>
          </cell>
          <cell r="M119" t="str">
            <v>Não se Aplica</v>
          </cell>
          <cell r="N119">
            <v>2</v>
          </cell>
          <cell r="O119">
            <v>1</v>
          </cell>
          <cell r="P119">
            <v>0</v>
          </cell>
          <cell r="Q119">
            <v>0</v>
          </cell>
          <cell r="T119" t="str">
            <v>1.1</v>
          </cell>
        </row>
        <row r="120">
          <cell r="D120" t="str">
            <v>102.00.00.14</v>
          </cell>
          <cell r="E120">
            <v>102</v>
          </cell>
          <cell r="F120">
            <v>0</v>
          </cell>
          <cell r="G120">
            <v>0</v>
          </cell>
          <cell r="H120">
            <v>14</v>
          </cell>
          <cell r="I120" t="str">
            <v>Contem Estacas-cotas (greide e perfil)</v>
          </cell>
          <cell r="J120">
            <v>1</v>
          </cell>
          <cell r="K120" t="str">
            <v>Sim</v>
          </cell>
          <cell r="L120" t="str">
            <v>Não</v>
          </cell>
          <cell r="M120" t="str">
            <v>Não se Aplica</v>
          </cell>
          <cell r="N120">
            <v>2</v>
          </cell>
          <cell r="O120">
            <v>1</v>
          </cell>
          <cell r="P120">
            <v>0</v>
          </cell>
          <cell r="Q120">
            <v>0</v>
          </cell>
          <cell r="T120" t="str">
            <v>1.1</v>
          </cell>
        </row>
        <row r="121">
          <cell r="D121" t="str">
            <v>102.00.00.15</v>
          </cell>
          <cell r="E121">
            <v>102</v>
          </cell>
          <cell r="F121">
            <v>0</v>
          </cell>
          <cell r="G121">
            <v>0</v>
          </cell>
          <cell r="H121">
            <v>15</v>
          </cell>
          <cell r="I121" t="str">
            <v>Contem Elementos C. Hor.</v>
          </cell>
          <cell r="J121">
            <v>1</v>
          </cell>
          <cell r="K121" t="str">
            <v>Sim</v>
          </cell>
          <cell r="L121" t="str">
            <v>Não</v>
          </cell>
          <cell r="M121" t="str">
            <v>Não se Aplica</v>
          </cell>
          <cell r="N121">
            <v>2</v>
          </cell>
          <cell r="O121">
            <v>1</v>
          </cell>
          <cell r="P121">
            <v>0</v>
          </cell>
          <cell r="Q121">
            <v>0</v>
          </cell>
          <cell r="T121" t="str">
            <v>1.1</v>
          </cell>
        </row>
        <row r="122">
          <cell r="D122" t="str">
            <v>102.00.00.16</v>
          </cell>
          <cell r="E122">
            <v>102</v>
          </cell>
          <cell r="F122">
            <v>0</v>
          </cell>
          <cell r="G122">
            <v>0</v>
          </cell>
          <cell r="H122">
            <v>16</v>
          </cell>
          <cell r="I122" t="str">
            <v>Contem Elementos C. vert. (PCV, PIV, PTV, y, e k)</v>
          </cell>
          <cell r="J122">
            <v>1</v>
          </cell>
          <cell r="K122" t="str">
            <v>Sim</v>
          </cell>
          <cell r="L122" t="str">
            <v>Não</v>
          </cell>
          <cell r="M122" t="str">
            <v>Não se Aplica</v>
          </cell>
          <cell r="N122">
            <v>2</v>
          </cell>
          <cell r="O122">
            <v>1</v>
          </cell>
          <cell r="P122">
            <v>0</v>
          </cell>
          <cell r="Q122">
            <v>0</v>
          </cell>
          <cell r="T122" t="str">
            <v>1.1</v>
          </cell>
        </row>
        <row r="123">
          <cell r="D123" t="str">
            <v>102.00.00.17</v>
          </cell>
          <cell r="E123">
            <v>102</v>
          </cell>
          <cell r="F123">
            <v>0</v>
          </cell>
          <cell r="G123">
            <v>0</v>
          </cell>
          <cell r="H123">
            <v>17</v>
          </cell>
          <cell r="I123" t="str">
            <v>Contem Layers: conven., planta e perfil</v>
          </cell>
          <cell r="J123">
            <v>1</v>
          </cell>
          <cell r="K123" t="str">
            <v>Sim</v>
          </cell>
          <cell r="L123" t="str">
            <v>Não</v>
          </cell>
          <cell r="M123" t="str">
            <v>Não se Aplica</v>
          </cell>
          <cell r="N123">
            <v>2</v>
          </cell>
          <cell r="O123">
            <v>1</v>
          </cell>
          <cell r="P123">
            <v>0</v>
          </cell>
          <cell r="Q123">
            <v>0</v>
          </cell>
          <cell r="T123" t="str">
            <v>1.1</v>
          </cell>
        </row>
        <row r="124">
          <cell r="D124" t="str">
            <v>102.00.00.18</v>
          </cell>
          <cell r="E124">
            <v>102</v>
          </cell>
          <cell r="F124">
            <v>0</v>
          </cell>
          <cell r="G124">
            <v>0</v>
          </cell>
          <cell r="H124">
            <v>18</v>
          </cell>
          <cell r="I124" t="str">
            <v>O Eixo dentro da especificações, tecnicamente coerente e viavel</v>
          </cell>
          <cell r="J124">
            <v>1</v>
          </cell>
          <cell r="K124" t="str">
            <v>Sim</v>
          </cell>
          <cell r="L124" t="str">
            <v>Não</v>
          </cell>
          <cell r="M124" t="str">
            <v>Não se Aplica</v>
          </cell>
          <cell r="N124">
            <v>2</v>
          </cell>
          <cell r="O124">
            <v>1</v>
          </cell>
          <cell r="P124">
            <v>0</v>
          </cell>
          <cell r="Q124">
            <v>0</v>
          </cell>
          <cell r="T124" t="str">
            <v>1.1</v>
          </cell>
        </row>
        <row r="125">
          <cell r="D125" t="str">
            <v>102.00.00.19</v>
          </cell>
          <cell r="E125">
            <v>102</v>
          </cell>
          <cell r="F125">
            <v>0</v>
          </cell>
          <cell r="G125">
            <v>0</v>
          </cell>
          <cell r="H125">
            <v>19</v>
          </cell>
          <cell r="I125" t="str">
            <v>O Greide dentro da especificações, tecnicamente coerente e viavel</v>
          </cell>
          <cell r="J125">
            <v>1</v>
          </cell>
          <cell r="K125" t="str">
            <v>Sim</v>
          </cell>
          <cell r="L125" t="str">
            <v>Não</v>
          </cell>
          <cell r="M125" t="str">
            <v>Não se Aplica</v>
          </cell>
          <cell r="N125">
            <v>2</v>
          </cell>
          <cell r="O125">
            <v>1</v>
          </cell>
          <cell r="P125">
            <v>0</v>
          </cell>
          <cell r="Q125">
            <v>0</v>
          </cell>
          <cell r="T125" t="str">
            <v>1.1</v>
          </cell>
        </row>
        <row r="126">
          <cell r="D126" t="str">
            <v>103.00.00.00</v>
          </cell>
          <cell r="E126">
            <v>103</v>
          </cell>
          <cell r="F126">
            <v>0</v>
          </cell>
          <cell r="G126">
            <v>0</v>
          </cell>
          <cell r="H126">
            <v>0</v>
          </cell>
          <cell r="I126" t="str">
            <v>III - TERRAPLENAGEM</v>
          </cell>
          <cell r="J126">
            <v>0</v>
          </cell>
          <cell r="N126">
            <v>0</v>
          </cell>
          <cell r="O126">
            <v>0</v>
          </cell>
          <cell r="P126">
            <v>0</v>
          </cell>
          <cell r="Q126">
            <v>0</v>
          </cell>
          <cell r="T126" t="str">
            <v>1.1</v>
          </cell>
        </row>
        <row r="127">
          <cell r="D127" t="str">
            <v>103.00.00.01</v>
          </cell>
          <cell r="E127">
            <v>103</v>
          </cell>
          <cell r="F127">
            <v>0</v>
          </cell>
          <cell r="G127">
            <v>0</v>
          </cell>
          <cell r="H127">
            <v>1</v>
          </cell>
          <cell r="I127" t="str">
            <v>Foi apresentada as Seções tipo dentro da especificações</v>
          </cell>
          <cell r="J127">
            <v>1</v>
          </cell>
          <cell r="K127" t="str">
            <v>Sim</v>
          </cell>
          <cell r="L127" t="str">
            <v>Não</v>
          </cell>
          <cell r="M127" t="str">
            <v>Não se Aplica</v>
          </cell>
          <cell r="N127">
            <v>2</v>
          </cell>
          <cell r="O127">
            <v>1</v>
          </cell>
          <cell r="P127">
            <v>0</v>
          </cell>
          <cell r="Q127">
            <v>0</v>
          </cell>
          <cell r="T127" t="str">
            <v>1.1</v>
          </cell>
        </row>
        <row r="128">
          <cell r="D128" t="str">
            <v>103.00.00.02</v>
          </cell>
          <cell r="E128">
            <v>103</v>
          </cell>
          <cell r="F128">
            <v>0</v>
          </cell>
          <cell r="G128">
            <v>0</v>
          </cell>
          <cell r="H128">
            <v>2</v>
          </cell>
          <cell r="I128" t="str">
            <v>Cotem o quadro Resumo Geral da Distribuição</v>
          </cell>
          <cell r="J128">
            <v>1</v>
          </cell>
          <cell r="K128" t="str">
            <v>Sim</v>
          </cell>
          <cell r="L128" t="str">
            <v>Não</v>
          </cell>
          <cell r="M128" t="str">
            <v>Não se Aplica</v>
          </cell>
          <cell r="N128">
            <v>2</v>
          </cell>
          <cell r="O128">
            <v>1</v>
          </cell>
          <cell r="P128">
            <v>0</v>
          </cell>
          <cell r="Q128">
            <v>0</v>
          </cell>
          <cell r="T128" t="str">
            <v>1.1</v>
          </cell>
        </row>
        <row r="129">
          <cell r="D129" t="str">
            <v>103.00.00.03</v>
          </cell>
          <cell r="E129">
            <v>103</v>
          </cell>
          <cell r="F129">
            <v>0</v>
          </cell>
          <cell r="G129">
            <v>0</v>
          </cell>
          <cell r="H129">
            <v>3</v>
          </cell>
          <cell r="I129" t="str">
            <v>Cotem o quadro Resumo Distribuição do Material</v>
          </cell>
          <cell r="J129">
            <v>1</v>
          </cell>
          <cell r="K129" t="str">
            <v>Sim</v>
          </cell>
          <cell r="L129" t="str">
            <v>Não</v>
          </cell>
          <cell r="M129" t="str">
            <v>Não se Aplica</v>
          </cell>
          <cell r="N129">
            <v>2</v>
          </cell>
          <cell r="O129">
            <v>1</v>
          </cell>
          <cell r="P129">
            <v>0</v>
          </cell>
          <cell r="Q129">
            <v>0</v>
          </cell>
          <cell r="T129" t="str">
            <v>1.1</v>
          </cell>
        </row>
        <row r="130">
          <cell r="D130" t="str">
            <v>103.00.00.04</v>
          </cell>
          <cell r="E130">
            <v>103</v>
          </cell>
          <cell r="F130">
            <v>0</v>
          </cell>
          <cell r="G130">
            <v>0</v>
          </cell>
          <cell r="H130">
            <v>4</v>
          </cell>
          <cell r="I130" t="str">
            <v>Foi verificado em conjunto com a sondagem os tipos de materiais presente no segmento</v>
          </cell>
          <cell r="J130">
            <v>1</v>
          </cell>
          <cell r="K130" t="str">
            <v>Sim</v>
          </cell>
          <cell r="L130" t="str">
            <v>Não</v>
          </cell>
          <cell r="M130" t="str">
            <v>Não se Aplica</v>
          </cell>
          <cell r="N130">
            <v>2</v>
          </cell>
          <cell r="O130">
            <v>1</v>
          </cell>
          <cell r="P130">
            <v>0</v>
          </cell>
          <cell r="Q130">
            <v>0</v>
          </cell>
          <cell r="T130" t="str">
            <v>1.1</v>
          </cell>
        </row>
        <row r="131">
          <cell r="D131" t="str">
            <v>103.00.00.05</v>
          </cell>
          <cell r="E131">
            <v>103</v>
          </cell>
          <cell r="F131">
            <v>0</v>
          </cell>
          <cell r="G131">
            <v>0</v>
          </cell>
          <cell r="H131">
            <v>5</v>
          </cell>
          <cell r="I131" t="str">
            <v>Foi verificado a especificação do material e uso</v>
          </cell>
          <cell r="J131">
            <v>1</v>
          </cell>
          <cell r="K131" t="str">
            <v>Sim</v>
          </cell>
          <cell r="L131" t="str">
            <v>Não</v>
          </cell>
          <cell r="M131" t="str">
            <v>Não se Aplica</v>
          </cell>
          <cell r="N131">
            <v>2</v>
          </cell>
          <cell r="O131">
            <v>1</v>
          </cell>
          <cell r="P131">
            <v>0</v>
          </cell>
          <cell r="Q131">
            <v>0</v>
          </cell>
          <cell r="T131" t="str">
            <v>1.1</v>
          </cell>
        </row>
        <row r="132">
          <cell r="D132" t="str">
            <v>103.00.00.06</v>
          </cell>
          <cell r="E132">
            <v>103</v>
          </cell>
          <cell r="F132">
            <v>0</v>
          </cell>
          <cell r="G132">
            <v>0</v>
          </cell>
          <cell r="H132">
            <v>6</v>
          </cell>
          <cell r="I132" t="str">
            <v>Foi verificado os locais de rebaixo</v>
          </cell>
          <cell r="J132">
            <v>1</v>
          </cell>
          <cell r="K132" t="str">
            <v>Sim</v>
          </cell>
          <cell r="L132" t="str">
            <v>Não</v>
          </cell>
          <cell r="M132" t="str">
            <v>Não se Aplica</v>
          </cell>
          <cell r="N132">
            <v>2</v>
          </cell>
          <cell r="O132">
            <v>1</v>
          </cell>
          <cell r="P132">
            <v>0</v>
          </cell>
          <cell r="Q132">
            <v>0</v>
          </cell>
          <cell r="T132" t="str">
            <v>1.1</v>
          </cell>
        </row>
        <row r="133">
          <cell r="D133" t="str">
            <v>103.00.00.07</v>
          </cell>
          <cell r="E133">
            <v>103</v>
          </cell>
          <cell r="F133">
            <v>0</v>
          </cell>
          <cell r="G133">
            <v>0</v>
          </cell>
          <cell r="H133">
            <v>7</v>
          </cell>
          <cell r="I133" t="str">
            <v>Foi verificado o DMT</v>
          </cell>
          <cell r="J133">
            <v>1</v>
          </cell>
          <cell r="K133" t="str">
            <v>Sim</v>
          </cell>
          <cell r="L133" t="str">
            <v>Não</v>
          </cell>
          <cell r="M133" t="str">
            <v>Não se Aplica</v>
          </cell>
          <cell r="N133">
            <v>2</v>
          </cell>
          <cell r="O133">
            <v>1</v>
          </cell>
          <cell r="P133">
            <v>0</v>
          </cell>
          <cell r="Q133">
            <v>0</v>
          </cell>
          <cell r="T133" t="str">
            <v>1.1</v>
          </cell>
        </row>
        <row r="134">
          <cell r="D134" t="str">
            <v>103.00.00.08</v>
          </cell>
          <cell r="E134">
            <v>103</v>
          </cell>
          <cell r="F134">
            <v>0</v>
          </cell>
          <cell r="G134">
            <v>0</v>
          </cell>
          <cell r="H134">
            <v>8</v>
          </cell>
          <cell r="I134" t="str">
            <v>Foi verificado o Empolamento</v>
          </cell>
          <cell r="J134">
            <v>1</v>
          </cell>
          <cell r="K134" t="str">
            <v>Sim</v>
          </cell>
          <cell r="L134" t="str">
            <v>Não</v>
          </cell>
          <cell r="M134" t="str">
            <v>Não se Aplica</v>
          </cell>
          <cell r="N134">
            <v>2</v>
          </cell>
          <cell r="O134">
            <v>1</v>
          </cell>
          <cell r="P134">
            <v>0</v>
          </cell>
          <cell r="Q134">
            <v>0</v>
          </cell>
          <cell r="T134" t="str">
            <v>1.1</v>
          </cell>
        </row>
        <row r="135">
          <cell r="D135" t="str">
            <v>103.00.00.09</v>
          </cell>
          <cell r="E135">
            <v>103</v>
          </cell>
          <cell r="F135">
            <v>0</v>
          </cell>
          <cell r="G135">
            <v>0</v>
          </cell>
          <cell r="H135">
            <v>9</v>
          </cell>
          <cell r="I135" t="str">
            <v>Foi verificado o material e o local de Bota Fora</v>
          </cell>
          <cell r="J135">
            <v>1</v>
          </cell>
          <cell r="K135" t="str">
            <v>Sim</v>
          </cell>
          <cell r="L135" t="str">
            <v>Não</v>
          </cell>
          <cell r="M135" t="str">
            <v>Não se Aplica</v>
          </cell>
          <cell r="N135">
            <v>2</v>
          </cell>
          <cell r="O135">
            <v>1</v>
          </cell>
          <cell r="P135">
            <v>0</v>
          </cell>
          <cell r="Q135">
            <v>0</v>
          </cell>
          <cell r="T135" t="str">
            <v>1.1</v>
          </cell>
        </row>
        <row r="136">
          <cell r="D136" t="str">
            <v>103.00.00.10</v>
          </cell>
          <cell r="E136">
            <v>103</v>
          </cell>
          <cell r="F136">
            <v>0</v>
          </cell>
          <cell r="G136">
            <v>0</v>
          </cell>
          <cell r="H136">
            <v>10</v>
          </cell>
          <cell r="I136" t="str">
            <v>Foi verificado o material e o local de Emprestimo</v>
          </cell>
          <cell r="J136">
            <v>1</v>
          </cell>
          <cell r="K136" t="str">
            <v>Sim</v>
          </cell>
          <cell r="L136" t="str">
            <v>Não</v>
          </cell>
          <cell r="M136" t="str">
            <v>Não se Aplica</v>
          </cell>
          <cell r="N136">
            <v>2</v>
          </cell>
          <cell r="O136">
            <v>1</v>
          </cell>
          <cell r="P136">
            <v>0</v>
          </cell>
          <cell r="Q136">
            <v>0</v>
          </cell>
          <cell r="T136" t="str">
            <v>1.1</v>
          </cell>
        </row>
        <row r="137">
          <cell r="D137" t="str">
            <v>103.00.00.11</v>
          </cell>
          <cell r="E137">
            <v>103</v>
          </cell>
          <cell r="F137">
            <v>0</v>
          </cell>
          <cell r="G137">
            <v>0</v>
          </cell>
          <cell r="H137">
            <v>11</v>
          </cell>
          <cell r="I137" t="str">
            <v>Foi verificado o volume distribuido e o  volume da NV</v>
          </cell>
          <cell r="J137">
            <v>1</v>
          </cell>
          <cell r="K137" t="str">
            <v>Sim</v>
          </cell>
          <cell r="L137" t="str">
            <v>Não</v>
          </cell>
          <cell r="M137" t="str">
            <v>Não se Aplica</v>
          </cell>
          <cell r="N137">
            <v>2</v>
          </cell>
          <cell r="O137">
            <v>1</v>
          </cell>
          <cell r="P137">
            <v>0</v>
          </cell>
          <cell r="Q137">
            <v>0</v>
          </cell>
          <cell r="T137" t="str">
            <v>1.1</v>
          </cell>
        </row>
        <row r="138">
          <cell r="D138" t="str">
            <v>103.00.00.12</v>
          </cell>
          <cell r="E138">
            <v>103</v>
          </cell>
          <cell r="F138">
            <v>0</v>
          </cell>
          <cell r="G138">
            <v>0</v>
          </cell>
          <cell r="H138">
            <v>12</v>
          </cell>
          <cell r="I138" t="str">
            <v xml:space="preserve">O linear esta coerente com a distribuição </v>
          </cell>
          <cell r="J138">
            <v>1</v>
          </cell>
          <cell r="K138" t="str">
            <v>Sim</v>
          </cell>
          <cell r="L138" t="str">
            <v>Não</v>
          </cell>
          <cell r="M138" t="str">
            <v>Não se Aplica</v>
          </cell>
          <cell r="N138">
            <v>2</v>
          </cell>
          <cell r="O138">
            <v>1</v>
          </cell>
          <cell r="P138">
            <v>0</v>
          </cell>
          <cell r="Q138">
            <v>0</v>
          </cell>
          <cell r="T138" t="str">
            <v>1.1</v>
          </cell>
        </row>
        <row r="139">
          <cell r="D139" t="str">
            <v>103.00.00.13</v>
          </cell>
          <cell r="E139">
            <v>103</v>
          </cell>
          <cell r="F139">
            <v>0</v>
          </cell>
          <cell r="G139">
            <v>0</v>
          </cell>
          <cell r="H139">
            <v>13</v>
          </cell>
          <cell r="I139" t="str">
            <v>Foi apresentado os croquis dos emprestimos e bota foras</v>
          </cell>
          <cell r="J139">
            <v>1</v>
          </cell>
          <cell r="K139" t="str">
            <v>Sim</v>
          </cell>
          <cell r="L139" t="str">
            <v>Não</v>
          </cell>
          <cell r="M139" t="str">
            <v>Não se Aplica</v>
          </cell>
          <cell r="N139">
            <v>2</v>
          </cell>
          <cell r="O139">
            <v>1</v>
          </cell>
          <cell r="P139">
            <v>0</v>
          </cell>
          <cell r="Q139">
            <v>0</v>
          </cell>
          <cell r="T139" t="str">
            <v>1.1</v>
          </cell>
        </row>
        <row r="140">
          <cell r="D140" t="str">
            <v>104.00.00.00</v>
          </cell>
          <cell r="E140">
            <v>104</v>
          </cell>
          <cell r="F140">
            <v>0</v>
          </cell>
          <cell r="G140">
            <v>0</v>
          </cell>
          <cell r="H140">
            <v>0</v>
          </cell>
          <cell r="I140" t="str">
            <v>IV - PAVIMENTAÇÃO</v>
          </cell>
          <cell r="J140">
            <v>0</v>
          </cell>
          <cell r="N140">
            <v>0</v>
          </cell>
          <cell r="O140">
            <v>0</v>
          </cell>
          <cell r="P140">
            <v>0</v>
          </cell>
          <cell r="Q140">
            <v>0</v>
          </cell>
          <cell r="T140" t="str">
            <v>1.1</v>
          </cell>
        </row>
        <row r="141">
          <cell r="D141" t="str">
            <v>104.00.00.01</v>
          </cell>
          <cell r="E141">
            <v>104</v>
          </cell>
          <cell r="F141">
            <v>0</v>
          </cell>
          <cell r="G141">
            <v>0</v>
          </cell>
          <cell r="H141">
            <v>1</v>
          </cell>
          <cell r="I141" t="str">
            <v>Foi apresentada as Seções tipo dentro da especificações</v>
          </cell>
          <cell r="J141">
            <v>1</v>
          </cell>
          <cell r="K141" t="str">
            <v>Sim</v>
          </cell>
          <cell r="L141" t="str">
            <v>Não</v>
          </cell>
          <cell r="M141" t="str">
            <v>Não se Aplica</v>
          </cell>
          <cell r="N141">
            <v>2</v>
          </cell>
          <cell r="O141">
            <v>1</v>
          </cell>
          <cell r="P141">
            <v>0</v>
          </cell>
          <cell r="Q141">
            <v>0</v>
          </cell>
          <cell r="T141" t="str">
            <v>1.1</v>
          </cell>
        </row>
        <row r="142">
          <cell r="D142" t="str">
            <v>104.00.00.02</v>
          </cell>
          <cell r="E142">
            <v>104</v>
          </cell>
          <cell r="F142">
            <v>0</v>
          </cell>
          <cell r="G142">
            <v>0</v>
          </cell>
          <cell r="H142">
            <v>2</v>
          </cell>
          <cell r="I142" t="str">
            <v>Foi verificado o Linear da Estrutura do Pavimento</v>
          </cell>
          <cell r="J142">
            <v>1</v>
          </cell>
          <cell r="K142" t="str">
            <v>Sim</v>
          </cell>
          <cell r="L142" t="str">
            <v>Não</v>
          </cell>
          <cell r="M142" t="str">
            <v>Não se Aplica</v>
          </cell>
          <cell r="N142">
            <v>2</v>
          </cell>
          <cell r="O142">
            <v>1</v>
          </cell>
          <cell r="P142">
            <v>0</v>
          </cell>
          <cell r="Q142">
            <v>0</v>
          </cell>
          <cell r="T142" t="str">
            <v>1.1</v>
          </cell>
        </row>
        <row r="143">
          <cell r="D143" t="str">
            <v>104.00.00.03</v>
          </cell>
          <cell r="E143">
            <v>104</v>
          </cell>
          <cell r="F143">
            <v>0</v>
          </cell>
          <cell r="G143">
            <v>0</v>
          </cell>
          <cell r="H143">
            <v>3</v>
          </cell>
          <cell r="I143" t="str">
            <v>Foi verificado o Linear de Fontes de Material</v>
          </cell>
          <cell r="J143">
            <v>1</v>
          </cell>
          <cell r="K143" t="str">
            <v>Sim</v>
          </cell>
          <cell r="L143" t="str">
            <v>Não</v>
          </cell>
          <cell r="M143" t="str">
            <v>Não se Aplica</v>
          </cell>
          <cell r="N143">
            <v>2</v>
          </cell>
          <cell r="O143">
            <v>1</v>
          </cell>
          <cell r="P143">
            <v>0</v>
          </cell>
          <cell r="Q143">
            <v>0</v>
          </cell>
          <cell r="T143" t="str">
            <v>1.1</v>
          </cell>
        </row>
        <row r="144">
          <cell r="D144" t="str">
            <v>104.00.00.04</v>
          </cell>
          <cell r="E144">
            <v>104</v>
          </cell>
          <cell r="F144">
            <v>0</v>
          </cell>
          <cell r="G144">
            <v>0</v>
          </cell>
          <cell r="H144">
            <v>4</v>
          </cell>
          <cell r="I144" t="str">
            <v>Foi verificado o Croquis das Ocorrencias</v>
          </cell>
          <cell r="J144">
            <v>1</v>
          </cell>
          <cell r="K144" t="str">
            <v>Sim</v>
          </cell>
          <cell r="L144" t="str">
            <v>Não</v>
          </cell>
          <cell r="M144" t="str">
            <v>Não se Aplica</v>
          </cell>
          <cell r="N144">
            <v>2</v>
          </cell>
          <cell r="O144">
            <v>1</v>
          </cell>
          <cell r="P144">
            <v>0</v>
          </cell>
          <cell r="Q144">
            <v>0</v>
          </cell>
          <cell r="T144" t="str">
            <v>1.1</v>
          </cell>
        </row>
        <row r="145">
          <cell r="D145" t="str">
            <v>104.00.00.05</v>
          </cell>
          <cell r="E145">
            <v>104</v>
          </cell>
          <cell r="F145">
            <v>0</v>
          </cell>
          <cell r="G145">
            <v>0</v>
          </cell>
          <cell r="H145">
            <v>5</v>
          </cell>
          <cell r="I145" t="str">
            <v>Foi verificado os ensaios, localização, volume  das jazidas</v>
          </cell>
          <cell r="J145">
            <v>1</v>
          </cell>
          <cell r="K145" t="str">
            <v>Sim</v>
          </cell>
          <cell r="L145" t="str">
            <v>Não</v>
          </cell>
          <cell r="M145" t="str">
            <v>Não se Aplica</v>
          </cell>
          <cell r="N145">
            <v>2</v>
          </cell>
          <cell r="O145">
            <v>1</v>
          </cell>
          <cell r="P145">
            <v>0</v>
          </cell>
          <cell r="Q145">
            <v>0</v>
          </cell>
          <cell r="T145" t="str">
            <v>1.1</v>
          </cell>
        </row>
        <row r="146">
          <cell r="D146" t="str">
            <v>104.00.00.06</v>
          </cell>
          <cell r="E146">
            <v>104</v>
          </cell>
          <cell r="F146">
            <v>0</v>
          </cell>
          <cell r="G146">
            <v>0</v>
          </cell>
          <cell r="H146">
            <v>6</v>
          </cell>
          <cell r="I146" t="str">
            <v>Foi verificado os ensaios, localização, volume de produção do areal</v>
          </cell>
          <cell r="J146">
            <v>1</v>
          </cell>
          <cell r="K146" t="str">
            <v>Sim</v>
          </cell>
          <cell r="L146" t="str">
            <v>Não</v>
          </cell>
          <cell r="M146" t="str">
            <v>Não se Aplica</v>
          </cell>
          <cell r="N146">
            <v>2</v>
          </cell>
          <cell r="O146">
            <v>1</v>
          </cell>
          <cell r="P146">
            <v>0</v>
          </cell>
          <cell r="Q146">
            <v>0</v>
          </cell>
          <cell r="T146" t="str">
            <v>1.1</v>
          </cell>
        </row>
        <row r="147">
          <cell r="D147" t="str">
            <v>104.00.00.07</v>
          </cell>
          <cell r="E147">
            <v>104</v>
          </cell>
          <cell r="F147">
            <v>0</v>
          </cell>
          <cell r="G147">
            <v>0</v>
          </cell>
          <cell r="H147">
            <v>7</v>
          </cell>
          <cell r="I147" t="str">
            <v>Foi verificado os ensaios, localização, volume de produção da Pedreira</v>
          </cell>
          <cell r="J147">
            <v>1</v>
          </cell>
          <cell r="K147" t="str">
            <v>Sim</v>
          </cell>
          <cell r="L147" t="str">
            <v>Não</v>
          </cell>
          <cell r="M147" t="str">
            <v>Não se Aplica</v>
          </cell>
          <cell r="N147">
            <v>2</v>
          </cell>
          <cell r="O147">
            <v>1</v>
          </cell>
          <cell r="P147">
            <v>0</v>
          </cell>
          <cell r="Q147">
            <v>0</v>
          </cell>
          <cell r="T147" t="str">
            <v>1.1</v>
          </cell>
        </row>
        <row r="148">
          <cell r="D148" t="str">
            <v>104.00.00.08</v>
          </cell>
          <cell r="E148">
            <v>104</v>
          </cell>
          <cell r="F148">
            <v>0</v>
          </cell>
          <cell r="G148">
            <v>0</v>
          </cell>
          <cell r="H148">
            <v>8</v>
          </cell>
          <cell r="I148" t="str">
            <v>Foi verificado se e possivel usar o CAP 30/45</v>
          </cell>
          <cell r="J148">
            <v>1</v>
          </cell>
          <cell r="K148" t="str">
            <v>Sim</v>
          </cell>
          <cell r="L148" t="str">
            <v>Não</v>
          </cell>
          <cell r="M148" t="str">
            <v>Não se Aplica</v>
          </cell>
          <cell r="N148">
            <v>2</v>
          </cell>
          <cell r="O148">
            <v>1</v>
          </cell>
          <cell r="P148">
            <v>0</v>
          </cell>
          <cell r="Q148">
            <v>0</v>
          </cell>
          <cell r="T148" t="str">
            <v>1.1</v>
          </cell>
        </row>
        <row r="149">
          <cell r="D149" t="str">
            <v>104.00.00.09</v>
          </cell>
          <cell r="E149">
            <v>104</v>
          </cell>
          <cell r="F149">
            <v>0</v>
          </cell>
          <cell r="G149">
            <v>0</v>
          </cell>
          <cell r="H149">
            <v>9</v>
          </cell>
          <cell r="I149" t="str">
            <v>Foi verificado as quantidades, larguras e taxas da imprimação</v>
          </cell>
          <cell r="J149">
            <v>1</v>
          </cell>
          <cell r="K149" t="str">
            <v>Sim</v>
          </cell>
          <cell r="L149" t="str">
            <v>Não</v>
          </cell>
          <cell r="M149" t="str">
            <v>Não se Aplica</v>
          </cell>
          <cell r="N149">
            <v>2</v>
          </cell>
          <cell r="O149">
            <v>1</v>
          </cell>
          <cell r="P149">
            <v>0</v>
          </cell>
          <cell r="Q149">
            <v>0</v>
          </cell>
          <cell r="T149" t="str">
            <v>1.1</v>
          </cell>
        </row>
        <row r="150">
          <cell r="D150" t="str">
            <v>104.00.00.10</v>
          </cell>
          <cell r="E150">
            <v>104</v>
          </cell>
          <cell r="F150">
            <v>0</v>
          </cell>
          <cell r="G150">
            <v>0</v>
          </cell>
          <cell r="H150">
            <v>10</v>
          </cell>
          <cell r="I150" t="str">
            <v>Foi verificado as quantidades, larguras e taxas da Pintura de Ligação</v>
          </cell>
          <cell r="J150">
            <v>1</v>
          </cell>
          <cell r="K150" t="str">
            <v>Sim</v>
          </cell>
          <cell r="L150" t="str">
            <v>Não</v>
          </cell>
          <cell r="M150" t="str">
            <v>Não se Aplica</v>
          </cell>
          <cell r="N150">
            <v>2</v>
          </cell>
          <cell r="O150">
            <v>1</v>
          </cell>
          <cell r="P150">
            <v>0</v>
          </cell>
          <cell r="Q150">
            <v>0</v>
          </cell>
          <cell r="T150" t="str">
            <v>1.1</v>
          </cell>
        </row>
        <row r="151">
          <cell r="D151" t="str">
            <v>104.00.00.11</v>
          </cell>
          <cell r="E151">
            <v>104</v>
          </cell>
          <cell r="F151">
            <v>0</v>
          </cell>
          <cell r="G151">
            <v>0</v>
          </cell>
          <cell r="H151">
            <v>11</v>
          </cell>
          <cell r="I151" t="str">
            <v>Foi verificado as quantidades, larguras e taxas da Capa</v>
          </cell>
          <cell r="J151">
            <v>1</v>
          </cell>
          <cell r="K151" t="str">
            <v>Sim</v>
          </cell>
          <cell r="L151" t="str">
            <v>Não</v>
          </cell>
          <cell r="M151" t="str">
            <v>Não se Aplica</v>
          </cell>
          <cell r="N151">
            <v>2</v>
          </cell>
          <cell r="O151">
            <v>1</v>
          </cell>
          <cell r="P151">
            <v>0</v>
          </cell>
          <cell r="Q151">
            <v>0</v>
          </cell>
          <cell r="T151" t="str">
            <v>1.1</v>
          </cell>
        </row>
        <row r="152">
          <cell r="D152" t="str">
            <v>104.00.00.12</v>
          </cell>
          <cell r="E152">
            <v>104</v>
          </cell>
          <cell r="F152">
            <v>0</v>
          </cell>
          <cell r="G152">
            <v>0</v>
          </cell>
          <cell r="H152">
            <v>12</v>
          </cell>
          <cell r="I152" t="str">
            <v>Foi verificado as quantidade do material das camadas de base e sub base</v>
          </cell>
          <cell r="J152">
            <v>1</v>
          </cell>
          <cell r="K152" t="str">
            <v>Sim</v>
          </cell>
          <cell r="L152" t="str">
            <v>Não</v>
          </cell>
          <cell r="M152" t="str">
            <v>Não se Aplica</v>
          </cell>
          <cell r="N152">
            <v>2</v>
          </cell>
          <cell r="O152">
            <v>1</v>
          </cell>
          <cell r="P152">
            <v>0</v>
          </cell>
          <cell r="Q152">
            <v>0</v>
          </cell>
          <cell r="T152" t="str">
            <v>1.1</v>
          </cell>
        </row>
        <row r="153">
          <cell r="D153" t="str">
            <v>104.00.00.13</v>
          </cell>
          <cell r="E153">
            <v>104</v>
          </cell>
          <cell r="F153">
            <v>0</v>
          </cell>
          <cell r="G153">
            <v>0</v>
          </cell>
          <cell r="H153">
            <v>13</v>
          </cell>
          <cell r="I153" t="str">
            <v>Foi verificado as quantidade de regula, apenas nos cortes</v>
          </cell>
          <cell r="J153">
            <v>1</v>
          </cell>
          <cell r="K153" t="str">
            <v>Sim</v>
          </cell>
          <cell r="L153" t="str">
            <v>Não</v>
          </cell>
          <cell r="M153" t="str">
            <v>Não se Aplica</v>
          </cell>
          <cell r="N153">
            <v>2</v>
          </cell>
          <cell r="O153">
            <v>1</v>
          </cell>
          <cell r="P153">
            <v>0</v>
          </cell>
          <cell r="Q153">
            <v>0</v>
          </cell>
          <cell r="T153" t="str">
            <v>1.1</v>
          </cell>
        </row>
        <row r="154">
          <cell r="D154" t="str">
            <v>104.00.00.14</v>
          </cell>
          <cell r="E154">
            <v>104</v>
          </cell>
          <cell r="F154">
            <v>0</v>
          </cell>
          <cell r="G154">
            <v>0</v>
          </cell>
          <cell r="H154">
            <v>14</v>
          </cell>
          <cell r="I154" t="str">
            <v>Foi Verificado o Quadros de demostrativos de Quantidade</v>
          </cell>
          <cell r="J154">
            <v>1</v>
          </cell>
          <cell r="K154" t="str">
            <v>Sim</v>
          </cell>
          <cell r="L154" t="str">
            <v>Não</v>
          </cell>
          <cell r="M154" t="str">
            <v>Não se Aplica</v>
          </cell>
          <cell r="N154">
            <v>2</v>
          </cell>
          <cell r="O154">
            <v>1</v>
          </cell>
          <cell r="P154">
            <v>0</v>
          </cell>
          <cell r="Q154">
            <v>0</v>
          </cell>
          <cell r="T154" t="str">
            <v>1.1</v>
          </cell>
        </row>
        <row r="155">
          <cell r="D155" t="str">
            <v>104.00.00.15</v>
          </cell>
          <cell r="E155">
            <v>104</v>
          </cell>
          <cell r="F155">
            <v>0</v>
          </cell>
          <cell r="G155">
            <v>0</v>
          </cell>
          <cell r="H155">
            <v>15</v>
          </cell>
          <cell r="I155" t="str">
            <v>Foi verificado o Quadros de Transporte</v>
          </cell>
          <cell r="J155">
            <v>1</v>
          </cell>
          <cell r="K155" t="str">
            <v>Sim</v>
          </cell>
          <cell r="L155" t="str">
            <v>Não</v>
          </cell>
          <cell r="M155" t="str">
            <v>Não se Aplica</v>
          </cell>
          <cell r="N155">
            <v>2</v>
          </cell>
          <cell r="O155">
            <v>1</v>
          </cell>
          <cell r="P155">
            <v>0</v>
          </cell>
          <cell r="Q155">
            <v>0</v>
          </cell>
          <cell r="T155" t="str">
            <v>1.1</v>
          </cell>
        </row>
        <row r="156">
          <cell r="D156" t="str">
            <v>104.00.00.16</v>
          </cell>
          <cell r="E156">
            <v>104</v>
          </cell>
          <cell r="F156">
            <v>0</v>
          </cell>
          <cell r="G156">
            <v>0</v>
          </cell>
          <cell r="H156">
            <v>16</v>
          </cell>
          <cell r="I156" t="str">
            <v>Foi verificado o Quadro de consumo de material</v>
          </cell>
          <cell r="J156">
            <v>1</v>
          </cell>
          <cell r="K156" t="str">
            <v>Sim</v>
          </cell>
          <cell r="L156" t="str">
            <v>Não</v>
          </cell>
          <cell r="M156" t="str">
            <v>Não se Aplica</v>
          </cell>
          <cell r="N156">
            <v>2</v>
          </cell>
          <cell r="O156">
            <v>1</v>
          </cell>
          <cell r="P156">
            <v>0</v>
          </cell>
          <cell r="Q156">
            <v>0</v>
          </cell>
          <cell r="T156" t="str">
            <v>1.1</v>
          </cell>
        </row>
        <row r="157">
          <cell r="D157" t="str">
            <v>105.00.00.00</v>
          </cell>
          <cell r="E157">
            <v>105</v>
          </cell>
          <cell r="F157">
            <v>0</v>
          </cell>
          <cell r="G157">
            <v>0</v>
          </cell>
          <cell r="H157">
            <v>0</v>
          </cell>
          <cell r="I157" t="str">
            <v>V - DRENAGEM</v>
          </cell>
          <cell r="J157">
            <v>0</v>
          </cell>
          <cell r="N157">
            <v>0</v>
          </cell>
          <cell r="O157">
            <v>0</v>
          </cell>
          <cell r="P157">
            <v>0</v>
          </cell>
          <cell r="Q157">
            <v>0</v>
          </cell>
          <cell r="T157" t="str">
            <v>1.1</v>
          </cell>
        </row>
        <row r="158">
          <cell r="D158" t="str">
            <v>105.00.00.01</v>
          </cell>
          <cell r="E158">
            <v>105</v>
          </cell>
          <cell r="F158">
            <v>0</v>
          </cell>
          <cell r="G158">
            <v>0</v>
          </cell>
          <cell r="H158">
            <v>1</v>
          </cell>
          <cell r="I158" t="str">
            <v>Foi verificado o Linear de Drenagem</v>
          </cell>
          <cell r="J158">
            <v>1</v>
          </cell>
          <cell r="K158" t="str">
            <v>Sim</v>
          </cell>
          <cell r="L158" t="str">
            <v>Não</v>
          </cell>
          <cell r="M158" t="str">
            <v>Não se Aplica</v>
          </cell>
          <cell r="N158">
            <v>2</v>
          </cell>
          <cell r="O158">
            <v>1</v>
          </cell>
          <cell r="P158">
            <v>0</v>
          </cell>
          <cell r="Q158">
            <v>0</v>
          </cell>
          <cell r="T158" t="str">
            <v>1.1</v>
          </cell>
        </row>
        <row r="159">
          <cell r="D159" t="str">
            <v>105.00.00.02</v>
          </cell>
          <cell r="E159">
            <v>105</v>
          </cell>
          <cell r="F159">
            <v>0</v>
          </cell>
          <cell r="G159">
            <v>0</v>
          </cell>
          <cell r="H159">
            <v>2</v>
          </cell>
          <cell r="I159" t="str">
            <v>Foi verificado as Seções dos Bueiros</v>
          </cell>
          <cell r="J159">
            <v>1</v>
          </cell>
          <cell r="K159" t="str">
            <v>Sim</v>
          </cell>
          <cell r="L159" t="str">
            <v>Não</v>
          </cell>
          <cell r="M159" t="str">
            <v>Não se Aplica</v>
          </cell>
          <cell r="N159">
            <v>2</v>
          </cell>
          <cell r="O159">
            <v>1</v>
          </cell>
          <cell r="P159">
            <v>0</v>
          </cell>
          <cell r="Q159">
            <v>0</v>
          </cell>
          <cell r="T159" t="str">
            <v>1.1</v>
          </cell>
        </row>
        <row r="160">
          <cell r="D160" t="str">
            <v>105.00.00.03</v>
          </cell>
          <cell r="E160">
            <v>105</v>
          </cell>
          <cell r="F160">
            <v>0</v>
          </cell>
          <cell r="G160">
            <v>0</v>
          </cell>
          <cell r="H160">
            <v>3</v>
          </cell>
          <cell r="I160" t="str">
            <v>Foi verificado a Listagem de Bueiros Existentes</v>
          </cell>
          <cell r="J160">
            <v>1</v>
          </cell>
          <cell r="K160" t="str">
            <v>Sim</v>
          </cell>
          <cell r="L160" t="str">
            <v>Não</v>
          </cell>
          <cell r="M160" t="str">
            <v>Não se Aplica</v>
          </cell>
          <cell r="N160">
            <v>2</v>
          </cell>
          <cell r="O160">
            <v>1</v>
          </cell>
          <cell r="P160">
            <v>0</v>
          </cell>
          <cell r="Q160">
            <v>0</v>
          </cell>
          <cell r="T160" t="str">
            <v>1.1</v>
          </cell>
        </row>
        <row r="161">
          <cell r="D161" t="str">
            <v>105.00.00.04</v>
          </cell>
          <cell r="E161">
            <v>105</v>
          </cell>
          <cell r="F161">
            <v>0</v>
          </cell>
          <cell r="G161">
            <v>0</v>
          </cell>
          <cell r="H161">
            <v>4</v>
          </cell>
          <cell r="I161" t="str">
            <v>Foi verificado a Listagem de Bueiros Grota</v>
          </cell>
          <cell r="J161">
            <v>1</v>
          </cell>
          <cell r="K161" t="str">
            <v>Sim</v>
          </cell>
          <cell r="L161" t="str">
            <v>Não</v>
          </cell>
          <cell r="M161" t="str">
            <v>Não se Aplica</v>
          </cell>
          <cell r="N161">
            <v>2</v>
          </cell>
          <cell r="O161">
            <v>1</v>
          </cell>
          <cell r="P161">
            <v>0</v>
          </cell>
          <cell r="Q161">
            <v>0</v>
          </cell>
          <cell r="T161" t="str">
            <v>1.1</v>
          </cell>
        </row>
        <row r="162">
          <cell r="D162" t="str">
            <v>105.00.00.05</v>
          </cell>
          <cell r="E162">
            <v>105</v>
          </cell>
          <cell r="F162">
            <v>0</v>
          </cell>
          <cell r="G162">
            <v>0</v>
          </cell>
          <cell r="H162">
            <v>5</v>
          </cell>
          <cell r="I162" t="str">
            <v>Foi verificado a Listagem de Bueiros Greide</v>
          </cell>
          <cell r="J162">
            <v>1</v>
          </cell>
          <cell r="K162" t="str">
            <v>Sim</v>
          </cell>
          <cell r="L162" t="str">
            <v>Não</v>
          </cell>
          <cell r="M162" t="str">
            <v>Não se Aplica</v>
          </cell>
          <cell r="N162">
            <v>2</v>
          </cell>
          <cell r="O162">
            <v>1</v>
          </cell>
          <cell r="P162">
            <v>0</v>
          </cell>
          <cell r="Q162">
            <v>0</v>
          </cell>
          <cell r="T162" t="str">
            <v>1.1</v>
          </cell>
        </row>
        <row r="163">
          <cell r="D163" t="str">
            <v>105.00.00.06</v>
          </cell>
          <cell r="E163">
            <v>105</v>
          </cell>
          <cell r="F163">
            <v>0</v>
          </cell>
          <cell r="G163">
            <v>0</v>
          </cell>
          <cell r="H163">
            <v>6</v>
          </cell>
          <cell r="I163" t="str">
            <v>Foi verificado a Listagem de Valetas de Proteção</v>
          </cell>
          <cell r="J163">
            <v>1</v>
          </cell>
          <cell r="K163" t="str">
            <v>Sim</v>
          </cell>
          <cell r="L163" t="str">
            <v>Não</v>
          </cell>
          <cell r="M163" t="str">
            <v>Não se Aplica</v>
          </cell>
          <cell r="N163">
            <v>2</v>
          </cell>
          <cell r="O163">
            <v>1</v>
          </cell>
          <cell r="P163">
            <v>0</v>
          </cell>
          <cell r="Q163">
            <v>0</v>
          </cell>
          <cell r="T163" t="str">
            <v>1.1</v>
          </cell>
        </row>
        <row r="164">
          <cell r="D164" t="str">
            <v>105.00.00.07</v>
          </cell>
          <cell r="E164">
            <v>105</v>
          </cell>
          <cell r="F164">
            <v>0</v>
          </cell>
          <cell r="G164">
            <v>0</v>
          </cell>
          <cell r="H164">
            <v>7</v>
          </cell>
          <cell r="I164" t="str">
            <v>Foi verificado a Listagem de Sarjeta e Meio Fio</v>
          </cell>
          <cell r="J164">
            <v>1</v>
          </cell>
          <cell r="K164" t="str">
            <v>Sim</v>
          </cell>
          <cell r="L164" t="str">
            <v>Não</v>
          </cell>
          <cell r="M164" t="str">
            <v>Não se Aplica</v>
          </cell>
          <cell r="N164">
            <v>2</v>
          </cell>
          <cell r="O164">
            <v>1</v>
          </cell>
          <cell r="P164">
            <v>0</v>
          </cell>
          <cell r="Q164">
            <v>0</v>
          </cell>
          <cell r="T164" t="str">
            <v>1.1</v>
          </cell>
        </row>
        <row r="165">
          <cell r="D165" t="str">
            <v>105.00.00.08</v>
          </cell>
          <cell r="E165">
            <v>105</v>
          </cell>
          <cell r="F165">
            <v>0</v>
          </cell>
          <cell r="G165">
            <v>0</v>
          </cell>
          <cell r="H165">
            <v>8</v>
          </cell>
          <cell r="I165" t="str">
            <v>Foi verificado a Listagem de Saida e Descida</v>
          </cell>
          <cell r="J165">
            <v>1</v>
          </cell>
          <cell r="K165" t="str">
            <v>Sim</v>
          </cell>
          <cell r="L165" t="str">
            <v>Não</v>
          </cell>
          <cell r="M165" t="str">
            <v>Não se Aplica</v>
          </cell>
          <cell r="N165">
            <v>2</v>
          </cell>
          <cell r="O165">
            <v>1</v>
          </cell>
          <cell r="P165">
            <v>0</v>
          </cell>
          <cell r="Q165">
            <v>0</v>
          </cell>
          <cell r="T165" t="str">
            <v>1.1</v>
          </cell>
        </row>
        <row r="166">
          <cell r="D166" t="str">
            <v>105.00.00.09</v>
          </cell>
          <cell r="E166">
            <v>105</v>
          </cell>
          <cell r="F166">
            <v>0</v>
          </cell>
          <cell r="G166">
            <v>0</v>
          </cell>
          <cell r="H166">
            <v>9</v>
          </cell>
          <cell r="I166" t="str">
            <v>Foi verificado a Listagem de Dissipador</v>
          </cell>
          <cell r="J166">
            <v>1</v>
          </cell>
          <cell r="K166" t="str">
            <v>Sim</v>
          </cell>
          <cell r="L166" t="str">
            <v>Não</v>
          </cell>
          <cell r="M166" t="str">
            <v>Não se Aplica</v>
          </cell>
          <cell r="N166">
            <v>2</v>
          </cell>
          <cell r="O166">
            <v>1</v>
          </cell>
          <cell r="P166">
            <v>0</v>
          </cell>
          <cell r="Q166">
            <v>0</v>
          </cell>
          <cell r="T166" t="str">
            <v>1.1</v>
          </cell>
        </row>
        <row r="167">
          <cell r="D167" t="str">
            <v>105.00.00.10</v>
          </cell>
          <cell r="E167">
            <v>105</v>
          </cell>
          <cell r="F167">
            <v>0</v>
          </cell>
          <cell r="G167">
            <v>0</v>
          </cell>
          <cell r="H167">
            <v>10</v>
          </cell>
          <cell r="I167" t="str">
            <v>Foi verificado a Listagem de Dreno</v>
          </cell>
          <cell r="J167">
            <v>1</v>
          </cell>
          <cell r="K167" t="str">
            <v>Sim</v>
          </cell>
          <cell r="L167" t="str">
            <v>Não</v>
          </cell>
          <cell r="M167" t="str">
            <v>Não se Aplica</v>
          </cell>
          <cell r="N167">
            <v>2</v>
          </cell>
          <cell r="O167">
            <v>1</v>
          </cell>
          <cell r="P167">
            <v>0</v>
          </cell>
          <cell r="Q167">
            <v>0</v>
          </cell>
          <cell r="T167" t="str">
            <v>1.1</v>
          </cell>
        </row>
        <row r="168">
          <cell r="D168" t="str">
            <v>105.00.00.11</v>
          </cell>
          <cell r="E168">
            <v>105</v>
          </cell>
          <cell r="F168">
            <v>0</v>
          </cell>
          <cell r="G168">
            <v>0</v>
          </cell>
          <cell r="H168">
            <v>11</v>
          </cell>
          <cell r="I168" t="str">
            <v>Foi verificado a Listagem outras</v>
          </cell>
          <cell r="J168">
            <v>1</v>
          </cell>
          <cell r="K168" t="str">
            <v>Sim</v>
          </cell>
          <cell r="L168" t="str">
            <v>Não</v>
          </cell>
          <cell r="M168" t="str">
            <v>Não se Aplica</v>
          </cell>
          <cell r="N168">
            <v>2</v>
          </cell>
          <cell r="O168">
            <v>1</v>
          </cell>
          <cell r="P168">
            <v>0</v>
          </cell>
          <cell r="Q168">
            <v>0</v>
          </cell>
          <cell r="T168" t="str">
            <v>1.1</v>
          </cell>
        </row>
        <row r="169">
          <cell r="D169" t="str">
            <v>105.00.00.12</v>
          </cell>
          <cell r="E169">
            <v>105</v>
          </cell>
          <cell r="F169">
            <v>0</v>
          </cell>
          <cell r="G169">
            <v>0</v>
          </cell>
          <cell r="H169">
            <v>12</v>
          </cell>
          <cell r="I169" t="str">
            <v>Foi verificado os Projetos Tipo</v>
          </cell>
          <cell r="J169">
            <v>1</v>
          </cell>
          <cell r="K169" t="str">
            <v>Sim</v>
          </cell>
          <cell r="L169" t="str">
            <v>Não</v>
          </cell>
          <cell r="M169" t="str">
            <v>Não se Aplica</v>
          </cell>
          <cell r="N169">
            <v>2</v>
          </cell>
          <cell r="O169">
            <v>1</v>
          </cell>
          <cell r="P169">
            <v>0</v>
          </cell>
          <cell r="Q169">
            <v>0</v>
          </cell>
          <cell r="T169" t="str">
            <v>1.1</v>
          </cell>
        </row>
        <row r="170">
          <cell r="D170" t="str">
            <v>106.00.00.00</v>
          </cell>
          <cell r="E170">
            <v>106</v>
          </cell>
          <cell r="F170">
            <v>0</v>
          </cell>
          <cell r="G170">
            <v>0</v>
          </cell>
          <cell r="H170">
            <v>0</v>
          </cell>
          <cell r="I170" t="str">
            <v>VI - SINALIZAÇÃO</v>
          </cell>
          <cell r="J170">
            <v>0</v>
          </cell>
          <cell r="N170">
            <v>0</v>
          </cell>
          <cell r="O170">
            <v>0</v>
          </cell>
          <cell r="P170">
            <v>0</v>
          </cell>
          <cell r="Q170">
            <v>0</v>
          </cell>
          <cell r="T170" t="str">
            <v>1.1</v>
          </cell>
        </row>
        <row r="171">
          <cell r="D171" t="str">
            <v>106.00.00.01</v>
          </cell>
          <cell r="E171">
            <v>106</v>
          </cell>
          <cell r="F171">
            <v>0</v>
          </cell>
          <cell r="G171">
            <v>0</v>
          </cell>
          <cell r="H171">
            <v>1</v>
          </cell>
          <cell r="I171" t="str">
            <v>Foi verificado o Linear de Sinalização</v>
          </cell>
          <cell r="J171">
            <v>1</v>
          </cell>
          <cell r="K171" t="str">
            <v>Sim</v>
          </cell>
          <cell r="L171" t="str">
            <v>Não</v>
          </cell>
          <cell r="M171" t="str">
            <v>Não se Aplica</v>
          </cell>
          <cell r="N171">
            <v>2</v>
          </cell>
          <cell r="O171">
            <v>1</v>
          </cell>
          <cell r="P171">
            <v>0</v>
          </cell>
          <cell r="Q171">
            <v>0</v>
          </cell>
          <cell r="T171" t="str">
            <v>1.1</v>
          </cell>
        </row>
        <row r="172">
          <cell r="D172" t="str">
            <v>106.00.00.02</v>
          </cell>
          <cell r="E172">
            <v>106</v>
          </cell>
          <cell r="F172">
            <v>0</v>
          </cell>
          <cell r="G172">
            <v>0</v>
          </cell>
          <cell r="H172">
            <v>2</v>
          </cell>
          <cell r="I172" t="str">
            <v>Foi verificado o tamanho da placas e dizeres de acordo com a velocidade</v>
          </cell>
          <cell r="J172">
            <v>1</v>
          </cell>
          <cell r="K172" t="str">
            <v>Sim</v>
          </cell>
          <cell r="L172" t="str">
            <v>Não</v>
          </cell>
          <cell r="M172" t="str">
            <v>Não se Aplica</v>
          </cell>
          <cell r="N172">
            <v>2</v>
          </cell>
          <cell r="O172">
            <v>1</v>
          </cell>
          <cell r="P172">
            <v>0</v>
          </cell>
          <cell r="Q172">
            <v>0</v>
          </cell>
          <cell r="T172" t="str">
            <v>1.1</v>
          </cell>
        </row>
        <row r="173">
          <cell r="D173" t="str">
            <v>106.00.00.03</v>
          </cell>
          <cell r="E173">
            <v>106</v>
          </cell>
          <cell r="F173">
            <v>0</v>
          </cell>
          <cell r="G173">
            <v>0</v>
          </cell>
          <cell r="H173">
            <v>3</v>
          </cell>
          <cell r="I173" t="str">
            <v>Foi verificado as cadencias das faixas e largura de acordo com a velocidade</v>
          </cell>
          <cell r="J173">
            <v>1</v>
          </cell>
          <cell r="K173" t="str">
            <v>Sim</v>
          </cell>
          <cell r="L173" t="str">
            <v>Não</v>
          </cell>
          <cell r="M173" t="str">
            <v>Não se Aplica</v>
          </cell>
          <cell r="N173">
            <v>2</v>
          </cell>
          <cell r="O173">
            <v>1</v>
          </cell>
          <cell r="P173">
            <v>0</v>
          </cell>
          <cell r="Q173">
            <v>0</v>
          </cell>
          <cell r="T173" t="str">
            <v>1.1</v>
          </cell>
        </row>
        <row r="174">
          <cell r="D174" t="str">
            <v>106.00.00.04</v>
          </cell>
          <cell r="E174">
            <v>106</v>
          </cell>
          <cell r="F174">
            <v>0</v>
          </cell>
          <cell r="G174">
            <v>0</v>
          </cell>
          <cell r="H174">
            <v>4</v>
          </cell>
          <cell r="I174" t="str">
            <v>Foi verificado as Listagem de Placas</v>
          </cell>
          <cell r="J174">
            <v>1</v>
          </cell>
          <cell r="K174" t="str">
            <v>Sim</v>
          </cell>
          <cell r="L174" t="str">
            <v>Não</v>
          </cell>
          <cell r="M174" t="str">
            <v>Não se Aplica</v>
          </cell>
          <cell r="N174">
            <v>2</v>
          </cell>
          <cell r="O174">
            <v>1</v>
          </cell>
          <cell r="P174">
            <v>0</v>
          </cell>
          <cell r="Q174">
            <v>0</v>
          </cell>
          <cell r="T174" t="str">
            <v>1.1</v>
          </cell>
        </row>
        <row r="175">
          <cell r="D175" t="str">
            <v>106.00.00.05</v>
          </cell>
          <cell r="E175">
            <v>106</v>
          </cell>
          <cell r="F175">
            <v>0</v>
          </cell>
          <cell r="G175">
            <v>0</v>
          </cell>
          <cell r="H175">
            <v>5</v>
          </cell>
          <cell r="I175" t="str">
            <v>Foi verificado o Detalhamento e Projetos tipo</v>
          </cell>
          <cell r="J175">
            <v>1</v>
          </cell>
          <cell r="K175" t="str">
            <v>Sim</v>
          </cell>
          <cell r="L175" t="str">
            <v>Não</v>
          </cell>
          <cell r="M175" t="str">
            <v>Não se Aplica</v>
          </cell>
          <cell r="N175">
            <v>2</v>
          </cell>
          <cell r="O175">
            <v>1</v>
          </cell>
          <cell r="P175">
            <v>0</v>
          </cell>
          <cell r="Q175">
            <v>0</v>
          </cell>
          <cell r="T175" t="str">
            <v>1.1</v>
          </cell>
        </row>
        <row r="176">
          <cell r="D176" t="str">
            <v>106.00.00.06</v>
          </cell>
          <cell r="E176">
            <v>106</v>
          </cell>
          <cell r="F176">
            <v>0</v>
          </cell>
          <cell r="G176">
            <v>0</v>
          </cell>
          <cell r="H176">
            <v>6</v>
          </cell>
          <cell r="I176" t="str">
            <v>Foi verificado o Quadro de Notas de Serviço</v>
          </cell>
          <cell r="J176">
            <v>1</v>
          </cell>
          <cell r="K176" t="str">
            <v>Sim</v>
          </cell>
          <cell r="L176" t="str">
            <v>Não</v>
          </cell>
          <cell r="M176" t="str">
            <v>Não se Aplica</v>
          </cell>
          <cell r="N176">
            <v>2</v>
          </cell>
          <cell r="O176">
            <v>1</v>
          </cell>
          <cell r="P176">
            <v>0</v>
          </cell>
          <cell r="Q176">
            <v>0</v>
          </cell>
          <cell r="T176" t="str">
            <v>1.1</v>
          </cell>
        </row>
        <row r="177">
          <cell r="D177" t="str">
            <v>106.00.00.07</v>
          </cell>
          <cell r="E177">
            <v>106</v>
          </cell>
          <cell r="F177">
            <v>0</v>
          </cell>
          <cell r="G177">
            <v>0</v>
          </cell>
          <cell r="H177">
            <v>7</v>
          </cell>
          <cell r="I177" t="str">
            <v>Foi verificado o Quadro resumo de Sin. Vert</v>
          </cell>
          <cell r="J177">
            <v>1</v>
          </cell>
          <cell r="K177" t="str">
            <v>Sim</v>
          </cell>
          <cell r="L177" t="str">
            <v>Não</v>
          </cell>
          <cell r="M177" t="str">
            <v>Não se Aplica</v>
          </cell>
          <cell r="N177">
            <v>2</v>
          </cell>
          <cell r="O177">
            <v>1</v>
          </cell>
          <cell r="P177">
            <v>0</v>
          </cell>
          <cell r="Q177">
            <v>0</v>
          </cell>
          <cell r="T177" t="str">
            <v>1.1</v>
          </cell>
        </row>
        <row r="178">
          <cell r="D178" t="str">
            <v>106.00.00.08</v>
          </cell>
          <cell r="E178">
            <v>106</v>
          </cell>
          <cell r="F178">
            <v>0</v>
          </cell>
          <cell r="G178">
            <v>0</v>
          </cell>
          <cell r="H178">
            <v>8</v>
          </cell>
          <cell r="I178" t="str">
            <v>Foi verificado o Quadro resumo de Sin. Hor</v>
          </cell>
          <cell r="J178">
            <v>1</v>
          </cell>
          <cell r="K178" t="str">
            <v>Sim</v>
          </cell>
          <cell r="L178" t="str">
            <v>Não</v>
          </cell>
          <cell r="M178" t="str">
            <v>Não se Aplica</v>
          </cell>
          <cell r="N178">
            <v>2</v>
          </cell>
          <cell r="O178">
            <v>1</v>
          </cell>
          <cell r="P178">
            <v>0</v>
          </cell>
          <cell r="Q178">
            <v>0</v>
          </cell>
          <cell r="T178" t="str">
            <v>1.1</v>
          </cell>
        </row>
        <row r="179">
          <cell r="D179" t="str">
            <v>107.00.00.00</v>
          </cell>
          <cell r="E179">
            <v>107</v>
          </cell>
          <cell r="F179">
            <v>0</v>
          </cell>
          <cell r="G179">
            <v>0</v>
          </cell>
          <cell r="H179">
            <v>0</v>
          </cell>
          <cell r="I179" t="str">
            <v>VII - OBRAS COMPLEMENTARES</v>
          </cell>
          <cell r="J179">
            <v>0</v>
          </cell>
          <cell r="N179">
            <v>0</v>
          </cell>
          <cell r="O179">
            <v>0</v>
          </cell>
          <cell r="P179">
            <v>0</v>
          </cell>
          <cell r="Q179">
            <v>0</v>
          </cell>
          <cell r="T179" t="str">
            <v>1.1</v>
          </cell>
        </row>
        <row r="180">
          <cell r="D180" t="str">
            <v>107.00.00.01</v>
          </cell>
          <cell r="E180">
            <v>107</v>
          </cell>
          <cell r="F180">
            <v>0</v>
          </cell>
          <cell r="G180">
            <v>0</v>
          </cell>
          <cell r="H180">
            <v>1</v>
          </cell>
          <cell r="I180" t="str">
            <v>Foi verificado o Projetos Tipo</v>
          </cell>
          <cell r="J180">
            <v>1</v>
          </cell>
          <cell r="K180" t="str">
            <v>Sim</v>
          </cell>
          <cell r="L180" t="str">
            <v>Não</v>
          </cell>
          <cell r="M180" t="str">
            <v>Não se Aplica</v>
          </cell>
          <cell r="N180">
            <v>2</v>
          </cell>
          <cell r="O180">
            <v>1</v>
          </cell>
          <cell r="P180">
            <v>0</v>
          </cell>
          <cell r="Q180">
            <v>0</v>
          </cell>
          <cell r="T180" t="str">
            <v>1.1</v>
          </cell>
        </row>
        <row r="181">
          <cell r="D181" t="str">
            <v>107.00.00.02</v>
          </cell>
          <cell r="E181">
            <v>107</v>
          </cell>
          <cell r="F181">
            <v>0</v>
          </cell>
          <cell r="G181">
            <v>0</v>
          </cell>
          <cell r="H181">
            <v>2</v>
          </cell>
          <cell r="I181" t="str">
            <v>Foi verificado os locais indicados para defensa, cerca, limpa rodas, hidro e enleivamento</v>
          </cell>
          <cell r="J181">
            <v>1</v>
          </cell>
          <cell r="K181" t="str">
            <v>Sim</v>
          </cell>
          <cell r="L181" t="str">
            <v>Não</v>
          </cell>
          <cell r="M181" t="str">
            <v>Não se Aplica</v>
          </cell>
          <cell r="N181">
            <v>2</v>
          </cell>
          <cell r="O181">
            <v>1</v>
          </cell>
          <cell r="P181">
            <v>0</v>
          </cell>
          <cell r="Q181">
            <v>0</v>
          </cell>
          <cell r="T181" t="str">
            <v>1.1</v>
          </cell>
        </row>
        <row r="182">
          <cell r="D182" t="str">
            <v>107.00.00.03</v>
          </cell>
          <cell r="E182">
            <v>107</v>
          </cell>
          <cell r="F182">
            <v>0</v>
          </cell>
          <cell r="G182">
            <v>0</v>
          </cell>
          <cell r="H182">
            <v>3</v>
          </cell>
          <cell r="I182" t="str">
            <v>Foi verificado o Quadro de Notas de Serviço</v>
          </cell>
          <cell r="J182">
            <v>1</v>
          </cell>
          <cell r="K182" t="str">
            <v>Sim</v>
          </cell>
          <cell r="L182" t="str">
            <v>Não</v>
          </cell>
          <cell r="M182" t="str">
            <v>Não se Aplica</v>
          </cell>
          <cell r="N182">
            <v>2</v>
          </cell>
          <cell r="O182">
            <v>1</v>
          </cell>
          <cell r="P182">
            <v>0</v>
          </cell>
          <cell r="Q182">
            <v>0</v>
          </cell>
          <cell r="T182" t="str">
            <v>1.1</v>
          </cell>
        </row>
        <row r="183">
          <cell r="D183" t="str">
            <v>108.00.00.00</v>
          </cell>
          <cell r="E183">
            <v>108</v>
          </cell>
          <cell r="F183">
            <v>0</v>
          </cell>
          <cell r="G183">
            <v>0</v>
          </cell>
          <cell r="H183">
            <v>0</v>
          </cell>
          <cell r="I183" t="str">
            <v>VIII - PROJETO DE MEIO AMBIENTE</v>
          </cell>
          <cell r="J183">
            <v>0</v>
          </cell>
          <cell r="N183">
            <v>0</v>
          </cell>
          <cell r="O183">
            <v>0</v>
          </cell>
          <cell r="P183">
            <v>0</v>
          </cell>
          <cell r="Q183">
            <v>0</v>
          </cell>
          <cell r="T183" t="str">
            <v>1.1</v>
          </cell>
        </row>
        <row r="184">
          <cell r="D184" t="str">
            <v>108.00.00.01</v>
          </cell>
          <cell r="E184">
            <v>108</v>
          </cell>
          <cell r="F184">
            <v>0</v>
          </cell>
          <cell r="G184">
            <v>0</v>
          </cell>
          <cell r="H184">
            <v>1</v>
          </cell>
          <cell r="I184" t="str">
            <v>Foi verificado o Projetos Tipo</v>
          </cell>
          <cell r="J184">
            <v>1</v>
          </cell>
          <cell r="K184" t="str">
            <v>Sim</v>
          </cell>
          <cell r="L184" t="str">
            <v>Não</v>
          </cell>
          <cell r="M184" t="str">
            <v>Não se Aplica</v>
          </cell>
          <cell r="N184">
            <v>2</v>
          </cell>
          <cell r="O184">
            <v>1</v>
          </cell>
          <cell r="P184">
            <v>0</v>
          </cell>
          <cell r="Q184">
            <v>0</v>
          </cell>
          <cell r="T184" t="str">
            <v>1.1</v>
          </cell>
        </row>
        <row r="185">
          <cell r="D185" t="str">
            <v>108.00.00.02</v>
          </cell>
          <cell r="E185">
            <v>108</v>
          </cell>
          <cell r="F185">
            <v>0</v>
          </cell>
          <cell r="G185">
            <v>0</v>
          </cell>
          <cell r="H185">
            <v>2</v>
          </cell>
          <cell r="I185" t="str">
            <v>Foi verificado de acordo com a instrução do TCE sobre a reconformação de jazidas</v>
          </cell>
          <cell r="J185">
            <v>1</v>
          </cell>
          <cell r="K185" t="str">
            <v>Sim</v>
          </cell>
          <cell r="L185" t="str">
            <v>Não</v>
          </cell>
          <cell r="M185" t="str">
            <v>Não se Aplica</v>
          </cell>
          <cell r="N185">
            <v>2</v>
          </cell>
          <cell r="O185">
            <v>1</v>
          </cell>
          <cell r="P185">
            <v>0</v>
          </cell>
          <cell r="Q185">
            <v>0</v>
          </cell>
          <cell r="T185" t="str">
            <v>1.1</v>
          </cell>
        </row>
        <row r="186">
          <cell r="D186" t="str">
            <v>108.00.00.03</v>
          </cell>
          <cell r="E186">
            <v>108</v>
          </cell>
          <cell r="F186">
            <v>0</v>
          </cell>
          <cell r="G186">
            <v>0</v>
          </cell>
          <cell r="H186">
            <v>3</v>
          </cell>
          <cell r="I186" t="str">
            <v>Foi verificado o Quadro de Notas de Serviço</v>
          </cell>
          <cell r="J186">
            <v>1</v>
          </cell>
          <cell r="K186" t="str">
            <v>Sim</v>
          </cell>
          <cell r="L186" t="str">
            <v>Não</v>
          </cell>
          <cell r="M186" t="str">
            <v>Não se Aplica</v>
          </cell>
          <cell r="N186">
            <v>2</v>
          </cell>
          <cell r="O186">
            <v>1</v>
          </cell>
          <cell r="P186">
            <v>0</v>
          </cell>
          <cell r="Q186">
            <v>0</v>
          </cell>
          <cell r="T186" t="str">
            <v>1.1</v>
          </cell>
        </row>
        <row r="187">
          <cell r="D187" t="str">
            <v>109.00.00.00</v>
          </cell>
          <cell r="E187">
            <v>109</v>
          </cell>
          <cell r="F187">
            <v>0</v>
          </cell>
          <cell r="G187">
            <v>0</v>
          </cell>
          <cell r="H187">
            <v>0</v>
          </cell>
          <cell r="I187" t="str">
            <v>IX - PROJETO DE CANTEIRO DE OBRA</v>
          </cell>
          <cell r="J187">
            <v>0</v>
          </cell>
          <cell r="N187">
            <v>0</v>
          </cell>
          <cell r="O187">
            <v>0</v>
          </cell>
          <cell r="P187">
            <v>0</v>
          </cell>
          <cell r="Q187">
            <v>0</v>
          </cell>
          <cell r="T187" t="str">
            <v>1.1</v>
          </cell>
        </row>
        <row r="188">
          <cell r="D188" t="str">
            <v>109.00.00.01</v>
          </cell>
          <cell r="E188">
            <v>109</v>
          </cell>
          <cell r="F188">
            <v>0</v>
          </cell>
          <cell r="G188">
            <v>0</v>
          </cell>
          <cell r="H188">
            <v>1</v>
          </cell>
          <cell r="I188" t="str">
            <v>Foi verificado a Planta de Localização</v>
          </cell>
          <cell r="J188">
            <v>1</v>
          </cell>
          <cell r="K188" t="str">
            <v>Sim</v>
          </cell>
          <cell r="L188" t="str">
            <v>Não</v>
          </cell>
          <cell r="M188" t="str">
            <v>Não se Aplica</v>
          </cell>
          <cell r="N188">
            <v>2</v>
          </cell>
          <cell r="O188">
            <v>1</v>
          </cell>
          <cell r="P188">
            <v>0</v>
          </cell>
          <cell r="Q188">
            <v>0</v>
          </cell>
          <cell r="T188" t="str">
            <v>1.1</v>
          </cell>
        </row>
        <row r="189">
          <cell r="D189" t="str">
            <v>109.00.00.02</v>
          </cell>
          <cell r="E189">
            <v>109</v>
          </cell>
          <cell r="F189">
            <v>0</v>
          </cell>
          <cell r="G189">
            <v>0</v>
          </cell>
          <cell r="H189">
            <v>2</v>
          </cell>
          <cell r="I189" t="str">
            <v xml:space="preserve">Foi verificado o Croqui e layout </v>
          </cell>
          <cell r="J189">
            <v>1</v>
          </cell>
          <cell r="K189" t="str">
            <v>Sim</v>
          </cell>
          <cell r="L189" t="str">
            <v>Não</v>
          </cell>
          <cell r="M189" t="str">
            <v>Não se Aplica</v>
          </cell>
          <cell r="N189">
            <v>2</v>
          </cell>
          <cell r="O189">
            <v>1</v>
          </cell>
          <cell r="P189">
            <v>0</v>
          </cell>
          <cell r="Q189">
            <v>0</v>
          </cell>
          <cell r="T189" t="str">
            <v>1.1</v>
          </cell>
        </row>
        <row r="190">
          <cell r="D190" t="str">
            <v>110.00.00.00</v>
          </cell>
          <cell r="E190">
            <v>110</v>
          </cell>
          <cell r="F190">
            <v>0</v>
          </cell>
          <cell r="G190">
            <v>0</v>
          </cell>
          <cell r="H190">
            <v>0</v>
          </cell>
          <cell r="I190" t="str">
            <v>X - SEÇÕES TRANSVERSAIS</v>
          </cell>
          <cell r="J190">
            <v>0</v>
          </cell>
          <cell r="N190">
            <v>0</v>
          </cell>
          <cell r="O190">
            <v>0</v>
          </cell>
          <cell r="P190">
            <v>0</v>
          </cell>
          <cell r="Q190">
            <v>0</v>
          </cell>
          <cell r="T190" t="str">
            <v>1.1</v>
          </cell>
        </row>
        <row r="191">
          <cell r="D191" t="str">
            <v>110.00.00.01</v>
          </cell>
          <cell r="E191">
            <v>110</v>
          </cell>
          <cell r="F191">
            <v>0</v>
          </cell>
          <cell r="G191">
            <v>0</v>
          </cell>
          <cell r="H191">
            <v>1</v>
          </cell>
          <cell r="I191" t="str">
            <v>Capa</v>
          </cell>
          <cell r="J191">
            <v>1</v>
          </cell>
          <cell r="K191" t="str">
            <v>Sim</v>
          </cell>
          <cell r="L191" t="str">
            <v>Não</v>
          </cell>
          <cell r="M191" t="str">
            <v>Não se Aplica</v>
          </cell>
          <cell r="N191">
            <v>2</v>
          </cell>
          <cell r="O191">
            <v>1</v>
          </cell>
          <cell r="P191">
            <v>0</v>
          </cell>
          <cell r="Q191">
            <v>0</v>
          </cell>
          <cell r="T191" t="str">
            <v>1.1</v>
          </cell>
        </row>
        <row r="192">
          <cell r="D192" t="str">
            <v>110.00.00.02</v>
          </cell>
          <cell r="E192">
            <v>110</v>
          </cell>
          <cell r="F192">
            <v>0</v>
          </cell>
          <cell r="G192">
            <v>0</v>
          </cell>
          <cell r="H192">
            <v>2</v>
          </cell>
          <cell r="I192" t="str">
            <v>Apresentação</v>
          </cell>
          <cell r="J192">
            <v>1</v>
          </cell>
          <cell r="K192" t="str">
            <v>Sim</v>
          </cell>
          <cell r="L192" t="str">
            <v>Não</v>
          </cell>
          <cell r="M192" t="str">
            <v>Não se Aplica</v>
          </cell>
          <cell r="N192">
            <v>2</v>
          </cell>
          <cell r="O192">
            <v>1</v>
          </cell>
          <cell r="P192">
            <v>0</v>
          </cell>
          <cell r="Q192">
            <v>0</v>
          </cell>
          <cell r="T192" t="str">
            <v>1.1</v>
          </cell>
        </row>
        <row r="193">
          <cell r="D193" t="str">
            <v>110.00.00.03</v>
          </cell>
          <cell r="E193">
            <v>110</v>
          </cell>
          <cell r="F193">
            <v>0</v>
          </cell>
          <cell r="G193">
            <v>0</v>
          </cell>
          <cell r="H193">
            <v>3</v>
          </cell>
          <cell r="I193" t="str">
            <v>Mapa de Situação</v>
          </cell>
          <cell r="J193">
            <v>1</v>
          </cell>
          <cell r="K193" t="str">
            <v>Sim</v>
          </cell>
          <cell r="L193" t="str">
            <v>Não</v>
          </cell>
          <cell r="M193" t="str">
            <v>Não se Aplica</v>
          </cell>
          <cell r="N193">
            <v>2</v>
          </cell>
          <cell r="O193">
            <v>1</v>
          </cell>
          <cell r="P193">
            <v>0</v>
          </cell>
          <cell r="Q193">
            <v>0</v>
          </cell>
          <cell r="T193" t="str">
            <v>1.1</v>
          </cell>
        </row>
        <row r="194">
          <cell r="D194" t="str">
            <v>110.00.00.04</v>
          </cell>
          <cell r="E194">
            <v>110</v>
          </cell>
          <cell r="F194">
            <v>0</v>
          </cell>
          <cell r="G194">
            <v>0</v>
          </cell>
          <cell r="H194">
            <v>4</v>
          </cell>
          <cell r="I194" t="str">
            <v>Escala está adequada e visivel</v>
          </cell>
          <cell r="J194">
            <v>1</v>
          </cell>
          <cell r="K194" t="str">
            <v>Sim</v>
          </cell>
          <cell r="L194" t="str">
            <v>Não</v>
          </cell>
          <cell r="M194" t="str">
            <v>Não se Aplica</v>
          </cell>
          <cell r="N194">
            <v>2</v>
          </cell>
          <cell r="O194">
            <v>1</v>
          </cell>
          <cell r="P194">
            <v>0</v>
          </cell>
          <cell r="Q194">
            <v>0</v>
          </cell>
          <cell r="T194" t="str">
            <v>1.1</v>
          </cell>
        </row>
        <row r="195">
          <cell r="D195" t="str">
            <v>110.00.00.05</v>
          </cell>
          <cell r="E195">
            <v>110</v>
          </cell>
          <cell r="F195">
            <v>0</v>
          </cell>
          <cell r="G195">
            <v>0</v>
          </cell>
          <cell r="H195">
            <v>5</v>
          </cell>
          <cell r="I195" t="str">
            <v>Seções estão visiveis, apresentada conforme projeto, terreno, largura</v>
          </cell>
          <cell r="J195">
            <v>1</v>
          </cell>
          <cell r="K195" t="str">
            <v>Sim</v>
          </cell>
          <cell r="L195" t="str">
            <v>Não</v>
          </cell>
          <cell r="M195" t="str">
            <v>Não se Aplica</v>
          </cell>
          <cell r="N195">
            <v>2</v>
          </cell>
          <cell r="O195">
            <v>1</v>
          </cell>
          <cell r="P195">
            <v>0</v>
          </cell>
          <cell r="Q195">
            <v>0</v>
          </cell>
          <cell r="T195" t="str">
            <v>1.1</v>
          </cell>
        </row>
        <row r="196">
          <cell r="D196" t="str">
            <v>201.00.00.00</v>
          </cell>
          <cell r="E196">
            <v>201</v>
          </cell>
          <cell r="F196">
            <v>0</v>
          </cell>
          <cell r="G196">
            <v>0</v>
          </cell>
          <cell r="H196">
            <v>0</v>
          </cell>
          <cell r="I196" t="str">
            <v>I - Volume 3B -  Geotécnia</v>
          </cell>
          <cell r="J196">
            <v>0</v>
          </cell>
          <cell r="N196">
            <v>0</v>
          </cell>
          <cell r="O196">
            <v>0</v>
          </cell>
          <cell r="P196">
            <v>0</v>
          </cell>
          <cell r="Q196">
            <v>0</v>
          </cell>
          <cell r="T196" t="str">
            <v>1.1</v>
          </cell>
        </row>
        <row r="197">
          <cell r="D197" t="str">
            <v>201.00.00.01</v>
          </cell>
          <cell r="E197">
            <v>201</v>
          </cell>
          <cell r="F197">
            <v>0</v>
          </cell>
          <cell r="G197">
            <v>0</v>
          </cell>
          <cell r="H197">
            <v>1</v>
          </cell>
          <cell r="I197" t="str">
            <v>A capa e contra capa esta no padrão adotado pela contratante</v>
          </cell>
          <cell r="J197">
            <v>1</v>
          </cell>
          <cell r="K197" t="str">
            <v>Sim</v>
          </cell>
          <cell r="L197" t="str">
            <v>Não</v>
          </cell>
          <cell r="M197" t="str">
            <v>Não se Aplica</v>
          </cell>
          <cell r="N197">
            <v>2</v>
          </cell>
          <cell r="O197">
            <v>1</v>
          </cell>
          <cell r="P197">
            <v>0</v>
          </cell>
          <cell r="Q197">
            <v>0</v>
          </cell>
          <cell r="T197" t="str">
            <v>1.1</v>
          </cell>
        </row>
        <row r="198">
          <cell r="D198" t="str">
            <v>201.00.00.02</v>
          </cell>
          <cell r="E198">
            <v>201</v>
          </cell>
          <cell r="F198">
            <v>0</v>
          </cell>
          <cell r="G198">
            <v>0</v>
          </cell>
          <cell r="H198">
            <v>2</v>
          </cell>
          <cell r="I198" t="str">
            <v>Contem o indice e esta coerente</v>
          </cell>
          <cell r="J198">
            <v>1</v>
          </cell>
          <cell r="K198" t="str">
            <v>Sim</v>
          </cell>
          <cell r="L198" t="str">
            <v>Não</v>
          </cell>
          <cell r="M198" t="str">
            <v>Não se Aplica</v>
          </cell>
          <cell r="N198">
            <v>2</v>
          </cell>
          <cell r="O198">
            <v>1</v>
          </cell>
          <cell r="P198">
            <v>0</v>
          </cell>
          <cell r="Q198">
            <v>0</v>
          </cell>
          <cell r="T198" t="str">
            <v>1.1</v>
          </cell>
        </row>
        <row r="199">
          <cell r="D199" t="str">
            <v>201.00.00.03</v>
          </cell>
          <cell r="E199">
            <v>201</v>
          </cell>
          <cell r="F199">
            <v>0</v>
          </cell>
          <cell r="G199">
            <v>0</v>
          </cell>
          <cell r="H199">
            <v>3</v>
          </cell>
          <cell r="I199" t="str">
            <v xml:space="preserve">Contem os itens de apresentação e mapas </v>
          </cell>
          <cell r="J199">
            <v>1</v>
          </cell>
          <cell r="K199" t="str">
            <v>Sim</v>
          </cell>
          <cell r="L199" t="str">
            <v>Não</v>
          </cell>
          <cell r="M199" t="str">
            <v>Não se Aplica</v>
          </cell>
          <cell r="N199">
            <v>2</v>
          </cell>
          <cell r="O199">
            <v>1</v>
          </cell>
          <cell r="P199">
            <v>0</v>
          </cell>
          <cell r="Q199">
            <v>0</v>
          </cell>
          <cell r="T199" t="str">
            <v>1.1</v>
          </cell>
        </row>
        <row r="200">
          <cell r="D200" t="str">
            <v>201.00.00.04</v>
          </cell>
          <cell r="E200">
            <v>201</v>
          </cell>
          <cell r="F200">
            <v>0</v>
          </cell>
          <cell r="G200">
            <v>0</v>
          </cell>
          <cell r="H200">
            <v>4</v>
          </cell>
          <cell r="I200" t="str">
            <v>Foi descrito a norma usada e um breve relato</v>
          </cell>
          <cell r="J200">
            <v>1</v>
          </cell>
          <cell r="K200" t="str">
            <v>Sim</v>
          </cell>
          <cell r="L200" t="str">
            <v>Não</v>
          </cell>
          <cell r="M200" t="str">
            <v>Não se Aplica</v>
          </cell>
          <cell r="N200">
            <v>2</v>
          </cell>
          <cell r="O200">
            <v>1</v>
          </cell>
          <cell r="P200">
            <v>0</v>
          </cell>
          <cell r="Q200">
            <v>0</v>
          </cell>
          <cell r="T200" t="str">
            <v>1.1</v>
          </cell>
        </row>
        <row r="201">
          <cell r="D201" t="str">
            <v>201.00.00.05</v>
          </cell>
          <cell r="E201">
            <v>201</v>
          </cell>
          <cell r="F201">
            <v>0</v>
          </cell>
          <cell r="G201">
            <v>0</v>
          </cell>
          <cell r="H201">
            <v>5</v>
          </cell>
          <cell r="I201" t="str">
            <v>Foi descrito como foi realizado o ensaio no subleito</v>
          </cell>
          <cell r="J201">
            <v>1</v>
          </cell>
          <cell r="K201" t="str">
            <v>Sim</v>
          </cell>
          <cell r="L201" t="str">
            <v>Não</v>
          </cell>
          <cell r="M201" t="str">
            <v>Não se Aplica</v>
          </cell>
          <cell r="N201">
            <v>2</v>
          </cell>
          <cell r="O201">
            <v>1</v>
          </cell>
          <cell r="P201">
            <v>0</v>
          </cell>
          <cell r="Q201">
            <v>0</v>
          </cell>
          <cell r="T201" t="str">
            <v>1.1</v>
          </cell>
        </row>
        <row r="202">
          <cell r="D202" t="str">
            <v>201.00.00.06</v>
          </cell>
          <cell r="E202">
            <v>201</v>
          </cell>
          <cell r="F202">
            <v>0</v>
          </cell>
          <cell r="G202">
            <v>0</v>
          </cell>
          <cell r="H202">
            <v>6</v>
          </cell>
          <cell r="I202" t="str">
            <v>Foi apresentado a distancia entre furos de acordo com a norma</v>
          </cell>
          <cell r="J202">
            <v>1</v>
          </cell>
          <cell r="K202" t="str">
            <v>Sim</v>
          </cell>
          <cell r="L202" t="str">
            <v>Não</v>
          </cell>
          <cell r="M202" t="str">
            <v>Não se Aplica</v>
          </cell>
          <cell r="N202">
            <v>2</v>
          </cell>
          <cell r="O202">
            <v>1</v>
          </cell>
          <cell r="P202">
            <v>0</v>
          </cell>
          <cell r="Q202">
            <v>0</v>
          </cell>
          <cell r="T202" t="str">
            <v>1.1</v>
          </cell>
        </row>
        <row r="203">
          <cell r="D203" t="str">
            <v>201.00.00.07</v>
          </cell>
          <cell r="E203">
            <v>201</v>
          </cell>
          <cell r="F203">
            <v>0</v>
          </cell>
          <cell r="G203">
            <v>0</v>
          </cell>
          <cell r="H203">
            <v>7</v>
          </cell>
          <cell r="I203" t="str">
            <v>Foi apresentado a profundidade de 1 metro abaixo do greide nos furos</v>
          </cell>
          <cell r="J203">
            <v>1</v>
          </cell>
          <cell r="K203" t="str">
            <v>Sim</v>
          </cell>
          <cell r="L203" t="str">
            <v>Não</v>
          </cell>
          <cell r="M203" t="str">
            <v>Não se Aplica</v>
          </cell>
          <cell r="N203">
            <v>2</v>
          </cell>
          <cell r="O203">
            <v>1</v>
          </cell>
          <cell r="P203">
            <v>0</v>
          </cell>
          <cell r="Q203">
            <v>0</v>
          </cell>
          <cell r="T203" t="str">
            <v>1.1</v>
          </cell>
        </row>
        <row r="204">
          <cell r="D204" t="str">
            <v>201.00.00.08</v>
          </cell>
          <cell r="E204">
            <v>201</v>
          </cell>
          <cell r="F204">
            <v>0</v>
          </cell>
          <cell r="G204">
            <v>0</v>
          </cell>
          <cell r="H204">
            <v>8</v>
          </cell>
          <cell r="I204" t="str">
            <v>Foi apresentado ensaio a cada 3m de furo ou a cada mudança de horizonte</v>
          </cell>
          <cell r="J204">
            <v>1</v>
          </cell>
          <cell r="K204" t="str">
            <v>Sim</v>
          </cell>
          <cell r="L204" t="str">
            <v>Não</v>
          </cell>
          <cell r="M204" t="str">
            <v>Não se Aplica</v>
          </cell>
          <cell r="N204">
            <v>2</v>
          </cell>
          <cell r="O204">
            <v>1</v>
          </cell>
          <cell r="P204">
            <v>0</v>
          </cell>
          <cell r="Q204">
            <v>0</v>
          </cell>
          <cell r="T204" t="str">
            <v>1.1</v>
          </cell>
        </row>
        <row r="205">
          <cell r="D205" t="str">
            <v>201.00.00.09</v>
          </cell>
          <cell r="E205">
            <v>201</v>
          </cell>
          <cell r="F205">
            <v>0</v>
          </cell>
          <cell r="G205">
            <v>0</v>
          </cell>
          <cell r="H205">
            <v>9</v>
          </cell>
          <cell r="I205" t="str">
            <v>Foi apresentado o boletim de ensaio</v>
          </cell>
          <cell r="J205">
            <v>1</v>
          </cell>
          <cell r="K205" t="str">
            <v>Sim</v>
          </cell>
          <cell r="L205" t="str">
            <v>Não</v>
          </cell>
          <cell r="M205" t="str">
            <v>Não se Aplica</v>
          </cell>
          <cell r="N205">
            <v>2</v>
          </cell>
          <cell r="O205">
            <v>1</v>
          </cell>
          <cell r="P205">
            <v>0</v>
          </cell>
          <cell r="Q205">
            <v>0</v>
          </cell>
          <cell r="T205" t="str">
            <v>1.1</v>
          </cell>
        </row>
        <row r="206">
          <cell r="D206" t="str">
            <v>201.00.00.10</v>
          </cell>
          <cell r="E206">
            <v>201</v>
          </cell>
          <cell r="F206">
            <v>0</v>
          </cell>
          <cell r="G206">
            <v>0</v>
          </cell>
          <cell r="H206">
            <v>10</v>
          </cell>
          <cell r="I206" t="str">
            <v>Foi apresentado Resumo dos ensaios</v>
          </cell>
          <cell r="J206">
            <v>1</v>
          </cell>
          <cell r="K206" t="str">
            <v>Sim</v>
          </cell>
          <cell r="L206" t="str">
            <v>Não</v>
          </cell>
          <cell r="M206" t="str">
            <v>Não se Aplica</v>
          </cell>
          <cell r="N206">
            <v>2</v>
          </cell>
          <cell r="O206">
            <v>1</v>
          </cell>
          <cell r="P206">
            <v>0</v>
          </cell>
          <cell r="Q206">
            <v>0</v>
          </cell>
          <cell r="T206" t="str">
            <v>1.1</v>
          </cell>
        </row>
        <row r="207">
          <cell r="D207" t="str">
            <v>201.00.00.11</v>
          </cell>
          <cell r="E207">
            <v>201</v>
          </cell>
          <cell r="F207">
            <v>0</v>
          </cell>
          <cell r="G207">
            <v>0</v>
          </cell>
          <cell r="H207">
            <v>11</v>
          </cell>
          <cell r="I207" t="str">
            <v>Os ensaios do subleito apresentam as granulometria, Expansão, Isc, HRB, Golpes</v>
          </cell>
          <cell r="J207">
            <v>1</v>
          </cell>
          <cell r="K207" t="str">
            <v>Sim</v>
          </cell>
          <cell r="L207" t="str">
            <v>Não</v>
          </cell>
          <cell r="M207" t="str">
            <v>Não se Aplica</v>
          </cell>
          <cell r="N207">
            <v>2</v>
          </cell>
          <cell r="O207">
            <v>1</v>
          </cell>
          <cell r="P207">
            <v>0</v>
          </cell>
          <cell r="Q207">
            <v>0</v>
          </cell>
          <cell r="T207" t="str">
            <v>1.1</v>
          </cell>
        </row>
        <row r="208">
          <cell r="D208" t="str">
            <v>201.00.00.12</v>
          </cell>
          <cell r="E208">
            <v>201</v>
          </cell>
          <cell r="F208">
            <v>0</v>
          </cell>
          <cell r="G208">
            <v>0</v>
          </cell>
          <cell r="H208">
            <v>12</v>
          </cell>
          <cell r="I208" t="str">
            <v xml:space="preserve">O resultado do ensaio esta coerente com o trecho, classificacao do material e homogenio </v>
          </cell>
          <cell r="J208">
            <v>1</v>
          </cell>
          <cell r="K208" t="str">
            <v>Sim</v>
          </cell>
          <cell r="L208" t="str">
            <v>Não</v>
          </cell>
          <cell r="M208" t="str">
            <v>Não se Aplica</v>
          </cell>
          <cell r="N208">
            <v>2</v>
          </cell>
          <cell r="O208">
            <v>1</v>
          </cell>
          <cell r="P208">
            <v>0</v>
          </cell>
          <cell r="Q208">
            <v>0</v>
          </cell>
          <cell r="T208" t="str">
            <v>1.1</v>
          </cell>
        </row>
        <row r="209">
          <cell r="D209" t="str">
            <v>201.00.00.13</v>
          </cell>
          <cell r="E209">
            <v>201</v>
          </cell>
          <cell r="F209">
            <v>0</v>
          </cell>
          <cell r="G209">
            <v>0</v>
          </cell>
          <cell r="H209">
            <v>13</v>
          </cell>
          <cell r="I209" t="str">
            <v>Foi apresenteda o quadro estatistico</v>
          </cell>
          <cell r="J209">
            <v>1</v>
          </cell>
          <cell r="K209" t="str">
            <v>Sim</v>
          </cell>
          <cell r="L209" t="str">
            <v>Não</v>
          </cell>
          <cell r="M209" t="str">
            <v>Não se Aplica</v>
          </cell>
          <cell r="N209">
            <v>2</v>
          </cell>
          <cell r="O209">
            <v>1</v>
          </cell>
          <cell r="P209">
            <v>0</v>
          </cell>
          <cell r="Q209">
            <v>0</v>
          </cell>
          <cell r="T209" t="str">
            <v>1.1</v>
          </cell>
        </row>
        <row r="210">
          <cell r="D210" t="str">
            <v>201.00.00.14</v>
          </cell>
          <cell r="E210">
            <v>201</v>
          </cell>
          <cell r="F210">
            <v>0</v>
          </cell>
          <cell r="G210">
            <v>0</v>
          </cell>
          <cell r="H210">
            <v>14</v>
          </cell>
          <cell r="I210" t="str">
            <v>Foi descrito como foi realizado o ensaio, indicando local, caractereisticas das jazidas e emprestimo</v>
          </cell>
          <cell r="J210">
            <v>1</v>
          </cell>
          <cell r="K210" t="str">
            <v>Sim</v>
          </cell>
          <cell r="L210" t="str">
            <v>Não</v>
          </cell>
          <cell r="M210" t="str">
            <v>Não se Aplica</v>
          </cell>
          <cell r="N210">
            <v>2</v>
          </cell>
          <cell r="O210">
            <v>1</v>
          </cell>
          <cell r="P210">
            <v>0</v>
          </cell>
          <cell r="Q210">
            <v>0</v>
          </cell>
          <cell r="T210" t="str">
            <v>1.1</v>
          </cell>
        </row>
        <row r="211">
          <cell r="D211" t="str">
            <v>201.00.00.15</v>
          </cell>
          <cell r="E211">
            <v>201</v>
          </cell>
          <cell r="F211">
            <v>0</v>
          </cell>
          <cell r="G211">
            <v>0</v>
          </cell>
          <cell r="H211">
            <v>15</v>
          </cell>
          <cell r="I211" t="str">
            <v>Foi apresentado a malha de acordo com a norma</v>
          </cell>
          <cell r="J211">
            <v>1</v>
          </cell>
          <cell r="K211" t="str">
            <v>Sim</v>
          </cell>
          <cell r="L211" t="str">
            <v>Não</v>
          </cell>
          <cell r="M211" t="str">
            <v>Não se Aplica</v>
          </cell>
          <cell r="N211">
            <v>2</v>
          </cell>
          <cell r="O211">
            <v>1</v>
          </cell>
          <cell r="P211">
            <v>0</v>
          </cell>
          <cell r="Q211">
            <v>0</v>
          </cell>
          <cell r="T211" t="str">
            <v>1.1</v>
          </cell>
        </row>
        <row r="212">
          <cell r="D212" t="str">
            <v>201.00.00.16</v>
          </cell>
          <cell r="E212">
            <v>201</v>
          </cell>
          <cell r="F212">
            <v>0</v>
          </cell>
          <cell r="G212">
            <v>0</v>
          </cell>
          <cell r="H212">
            <v>16</v>
          </cell>
          <cell r="I212" t="str">
            <v>Foi apresentado espessura util de pelo menos 1m</v>
          </cell>
          <cell r="J212">
            <v>1</v>
          </cell>
          <cell r="K212" t="str">
            <v>Sim</v>
          </cell>
          <cell r="L212" t="str">
            <v>Não</v>
          </cell>
          <cell r="M212" t="str">
            <v>Não se Aplica</v>
          </cell>
          <cell r="N212">
            <v>2</v>
          </cell>
          <cell r="O212">
            <v>1</v>
          </cell>
          <cell r="P212">
            <v>0</v>
          </cell>
          <cell r="Q212">
            <v>0</v>
          </cell>
          <cell r="T212" t="str">
            <v>1.1</v>
          </cell>
        </row>
        <row r="213">
          <cell r="D213" t="str">
            <v>201.00.00.17</v>
          </cell>
          <cell r="E213">
            <v>201</v>
          </cell>
          <cell r="F213">
            <v>0</v>
          </cell>
          <cell r="G213">
            <v>0</v>
          </cell>
          <cell r="H213">
            <v>17</v>
          </cell>
          <cell r="I213" t="str">
            <v>Foi apresentado o boletim de ensaio</v>
          </cell>
          <cell r="J213">
            <v>1</v>
          </cell>
          <cell r="K213" t="str">
            <v>Sim</v>
          </cell>
          <cell r="L213" t="str">
            <v>Não</v>
          </cell>
          <cell r="M213" t="str">
            <v>Não se Aplica</v>
          </cell>
          <cell r="N213">
            <v>2</v>
          </cell>
          <cell r="O213">
            <v>1</v>
          </cell>
          <cell r="P213">
            <v>0</v>
          </cell>
          <cell r="Q213">
            <v>0</v>
          </cell>
          <cell r="T213" t="str">
            <v>1.1</v>
          </cell>
        </row>
        <row r="214">
          <cell r="D214" t="str">
            <v>201.00.00.18</v>
          </cell>
          <cell r="E214">
            <v>201</v>
          </cell>
          <cell r="F214">
            <v>0</v>
          </cell>
          <cell r="G214">
            <v>0</v>
          </cell>
          <cell r="H214">
            <v>18</v>
          </cell>
          <cell r="I214" t="str">
            <v>Foi apresentado Resumo dos ensaios</v>
          </cell>
          <cell r="J214">
            <v>1</v>
          </cell>
          <cell r="K214" t="str">
            <v>Sim</v>
          </cell>
          <cell r="L214" t="str">
            <v>Não</v>
          </cell>
          <cell r="M214" t="str">
            <v>Não se Aplica</v>
          </cell>
          <cell r="N214">
            <v>2</v>
          </cell>
          <cell r="O214">
            <v>1</v>
          </cell>
          <cell r="P214">
            <v>0</v>
          </cell>
          <cell r="Q214">
            <v>0</v>
          </cell>
          <cell r="T214" t="str">
            <v>1.1</v>
          </cell>
        </row>
        <row r="215">
          <cell r="D215" t="str">
            <v>201.00.00.19</v>
          </cell>
          <cell r="E215">
            <v>201</v>
          </cell>
          <cell r="F215">
            <v>0</v>
          </cell>
          <cell r="G215">
            <v>0</v>
          </cell>
          <cell r="H215">
            <v>19</v>
          </cell>
          <cell r="I215" t="str">
            <v>Os ensaios das jazidase emprestimos apresentam as granulometria, Expansão, Isc, HRB, Golpes, LL, IP</v>
          </cell>
          <cell r="J215">
            <v>1</v>
          </cell>
          <cell r="K215" t="str">
            <v>Sim</v>
          </cell>
          <cell r="L215" t="str">
            <v>Não</v>
          </cell>
          <cell r="M215" t="str">
            <v>Não se Aplica</v>
          </cell>
          <cell r="N215">
            <v>2</v>
          </cell>
          <cell r="O215">
            <v>1</v>
          </cell>
          <cell r="P215">
            <v>0</v>
          </cell>
          <cell r="Q215">
            <v>0</v>
          </cell>
          <cell r="T215" t="str">
            <v>1.1</v>
          </cell>
        </row>
        <row r="216">
          <cell r="D216" t="str">
            <v>201.00.00.20</v>
          </cell>
          <cell r="E216">
            <v>201</v>
          </cell>
          <cell r="F216">
            <v>0</v>
          </cell>
          <cell r="G216">
            <v>0</v>
          </cell>
          <cell r="H216">
            <v>20</v>
          </cell>
          <cell r="I216" t="str">
            <v xml:space="preserve">O resultado do ensaio esta coerente com o trecho, classificacao do material e homogenio </v>
          </cell>
          <cell r="J216">
            <v>1</v>
          </cell>
          <cell r="K216" t="str">
            <v>Sim</v>
          </cell>
          <cell r="L216" t="str">
            <v>Não</v>
          </cell>
          <cell r="M216" t="str">
            <v>Não se Aplica</v>
          </cell>
          <cell r="N216">
            <v>2</v>
          </cell>
          <cell r="O216">
            <v>1</v>
          </cell>
          <cell r="P216">
            <v>0</v>
          </cell>
          <cell r="Q216">
            <v>0</v>
          </cell>
          <cell r="T216" t="str">
            <v>1.1</v>
          </cell>
        </row>
        <row r="217">
          <cell r="D217" t="str">
            <v>201.00.00.21</v>
          </cell>
          <cell r="E217">
            <v>201</v>
          </cell>
          <cell r="F217">
            <v>0</v>
          </cell>
          <cell r="G217">
            <v>0</v>
          </cell>
          <cell r="H217">
            <v>21</v>
          </cell>
          <cell r="I217" t="str">
            <v>Foi apresentado croqui contendo todas as informaçoes como , proprietario, vegetação, area utilizavel, volume, espessura, localização e distancia do eixo, utilização e malha</v>
          </cell>
          <cell r="J217">
            <v>1</v>
          </cell>
          <cell r="K217" t="str">
            <v>Sim</v>
          </cell>
          <cell r="L217" t="str">
            <v>Não</v>
          </cell>
          <cell r="M217" t="str">
            <v>Não se Aplica</v>
          </cell>
          <cell r="N217">
            <v>2</v>
          </cell>
          <cell r="O217">
            <v>1</v>
          </cell>
          <cell r="P217">
            <v>0</v>
          </cell>
          <cell r="Q217">
            <v>0</v>
          </cell>
          <cell r="T217" t="str">
            <v>1.1</v>
          </cell>
        </row>
        <row r="218">
          <cell r="D218" t="str">
            <v>201.00.00.22</v>
          </cell>
          <cell r="E218">
            <v>201</v>
          </cell>
          <cell r="F218">
            <v>0</v>
          </cell>
          <cell r="G218">
            <v>0</v>
          </cell>
          <cell r="H218">
            <v>22</v>
          </cell>
          <cell r="I218" t="str">
            <v>O material se enquadra para o uso destinado</v>
          </cell>
          <cell r="J218">
            <v>1</v>
          </cell>
          <cell r="K218" t="str">
            <v>Sim</v>
          </cell>
          <cell r="L218" t="str">
            <v>Não</v>
          </cell>
          <cell r="M218" t="str">
            <v>Não se Aplica</v>
          </cell>
          <cell r="N218">
            <v>2</v>
          </cell>
          <cell r="O218">
            <v>1</v>
          </cell>
          <cell r="P218">
            <v>0</v>
          </cell>
          <cell r="Q218">
            <v>0</v>
          </cell>
          <cell r="T218" t="str">
            <v>1.1</v>
          </cell>
        </row>
        <row r="219">
          <cell r="D219" t="str">
            <v>201.00.00.23</v>
          </cell>
          <cell r="E219">
            <v>201</v>
          </cell>
          <cell r="F219">
            <v>0</v>
          </cell>
          <cell r="G219">
            <v>0</v>
          </cell>
          <cell r="H219">
            <v>23</v>
          </cell>
          <cell r="I219" t="str">
            <v>A ocorrencia de material suficiente para o destino</v>
          </cell>
          <cell r="J219">
            <v>1</v>
          </cell>
          <cell r="K219" t="str">
            <v>Sim</v>
          </cell>
          <cell r="L219" t="str">
            <v>Não</v>
          </cell>
          <cell r="M219" t="str">
            <v>Não se Aplica</v>
          </cell>
          <cell r="N219">
            <v>2</v>
          </cell>
          <cell r="O219">
            <v>1</v>
          </cell>
          <cell r="P219">
            <v>0</v>
          </cell>
          <cell r="Q219">
            <v>0</v>
          </cell>
          <cell r="T219" t="str">
            <v>1.1</v>
          </cell>
        </row>
        <row r="220">
          <cell r="D220" t="str">
            <v>201.00.00.24</v>
          </cell>
          <cell r="E220">
            <v>201</v>
          </cell>
          <cell r="F220">
            <v>0</v>
          </cell>
          <cell r="G220">
            <v>0</v>
          </cell>
          <cell r="H220">
            <v>24</v>
          </cell>
          <cell r="I220" t="str">
            <v>Foi apresenteda o quadro estatistico</v>
          </cell>
          <cell r="J220">
            <v>1</v>
          </cell>
          <cell r="K220" t="str">
            <v>Sim</v>
          </cell>
          <cell r="L220" t="str">
            <v>Não</v>
          </cell>
          <cell r="M220" t="str">
            <v>Não se Aplica</v>
          </cell>
          <cell r="N220">
            <v>2</v>
          </cell>
          <cell r="O220">
            <v>1</v>
          </cell>
          <cell r="P220">
            <v>0</v>
          </cell>
          <cell r="Q220">
            <v>0</v>
          </cell>
          <cell r="T220" t="str">
            <v>1.1</v>
          </cell>
        </row>
        <row r="221">
          <cell r="D221" t="str">
            <v>201.00.00.25</v>
          </cell>
          <cell r="E221">
            <v>201</v>
          </cell>
          <cell r="F221">
            <v>0</v>
          </cell>
          <cell r="G221">
            <v>0</v>
          </cell>
          <cell r="H221">
            <v>25</v>
          </cell>
          <cell r="I221" t="str">
            <v xml:space="preserve">Foi descrito como foi realizado o ensaio das misturas de solo e apresentado os esnaios </v>
          </cell>
          <cell r="J221">
            <v>1</v>
          </cell>
          <cell r="K221" t="str">
            <v>Sim</v>
          </cell>
          <cell r="L221" t="str">
            <v>Não</v>
          </cell>
          <cell r="M221" t="str">
            <v>Não se Aplica</v>
          </cell>
          <cell r="N221">
            <v>2</v>
          </cell>
          <cell r="O221">
            <v>1</v>
          </cell>
          <cell r="P221">
            <v>0</v>
          </cell>
          <cell r="Q221">
            <v>0</v>
          </cell>
          <cell r="T221" t="str">
            <v>1.1</v>
          </cell>
        </row>
        <row r="222">
          <cell r="D222" t="str">
            <v>201.00.00.26</v>
          </cell>
          <cell r="E222">
            <v>201</v>
          </cell>
          <cell r="F222">
            <v>0</v>
          </cell>
          <cell r="G222">
            <v>0</v>
          </cell>
          <cell r="H222">
            <v>26</v>
          </cell>
          <cell r="I222" t="str">
            <v>Foi descrito como foi realizado o ensaio, indicando local, caractereisticas da pedreira</v>
          </cell>
          <cell r="J222">
            <v>1</v>
          </cell>
          <cell r="K222" t="str">
            <v>Sim</v>
          </cell>
          <cell r="L222" t="str">
            <v>Não</v>
          </cell>
          <cell r="M222" t="str">
            <v>Não se Aplica</v>
          </cell>
          <cell r="N222">
            <v>2</v>
          </cell>
          <cell r="O222">
            <v>1</v>
          </cell>
          <cell r="P222">
            <v>0</v>
          </cell>
          <cell r="Q222">
            <v>0</v>
          </cell>
          <cell r="T222" t="str">
            <v>1.1</v>
          </cell>
        </row>
        <row r="223">
          <cell r="D223" t="str">
            <v>201.00.00.27</v>
          </cell>
          <cell r="E223">
            <v>201</v>
          </cell>
          <cell r="F223">
            <v>0</v>
          </cell>
          <cell r="G223">
            <v>0</v>
          </cell>
          <cell r="H223">
            <v>27</v>
          </cell>
          <cell r="I223" t="str">
            <v>Foi apresentado os ensaios de abrasão los angeles, sanidade, adesividade e indice de forma.</v>
          </cell>
          <cell r="J223">
            <v>1</v>
          </cell>
          <cell r="K223" t="str">
            <v>Sim</v>
          </cell>
          <cell r="L223" t="str">
            <v>Não</v>
          </cell>
          <cell r="M223" t="str">
            <v>Não se Aplica</v>
          </cell>
          <cell r="N223">
            <v>2</v>
          </cell>
          <cell r="O223">
            <v>1</v>
          </cell>
          <cell r="P223">
            <v>0</v>
          </cell>
          <cell r="Q223">
            <v>0</v>
          </cell>
          <cell r="T223" t="str">
            <v>1.1</v>
          </cell>
        </row>
        <row r="224">
          <cell r="D224" t="str">
            <v>201.00.00.28</v>
          </cell>
          <cell r="E224">
            <v>201</v>
          </cell>
          <cell r="F224">
            <v>0</v>
          </cell>
          <cell r="G224">
            <v>0</v>
          </cell>
          <cell r="H224">
            <v>28</v>
          </cell>
          <cell r="I224" t="str">
            <v>Foi apresentado croqui contendo todas as informaçoes como , proprietario, vegetação, area utilizavel, volume, espessura, localização e distancia do eixo, utilização e volume de produção</v>
          </cell>
          <cell r="J224">
            <v>1</v>
          </cell>
          <cell r="K224" t="str">
            <v>Sim</v>
          </cell>
          <cell r="L224" t="str">
            <v>Não</v>
          </cell>
          <cell r="M224" t="str">
            <v>Não se Aplica</v>
          </cell>
          <cell r="N224">
            <v>2</v>
          </cell>
          <cell r="O224">
            <v>1</v>
          </cell>
          <cell r="P224">
            <v>0</v>
          </cell>
          <cell r="Q224">
            <v>0</v>
          </cell>
          <cell r="T224" t="str">
            <v>1.1</v>
          </cell>
        </row>
        <row r="225">
          <cell r="D225" t="str">
            <v>201.00.00.29</v>
          </cell>
          <cell r="E225">
            <v>201</v>
          </cell>
          <cell r="F225">
            <v>0</v>
          </cell>
          <cell r="G225">
            <v>0</v>
          </cell>
          <cell r="H225">
            <v>29</v>
          </cell>
          <cell r="I225" t="str">
            <v>Foi descrito como foi realizado o ensaio, indicando local, caractereisticas da areal</v>
          </cell>
          <cell r="J225">
            <v>1</v>
          </cell>
          <cell r="K225" t="str">
            <v>Sim</v>
          </cell>
          <cell r="L225" t="str">
            <v>Não</v>
          </cell>
          <cell r="M225" t="str">
            <v>Não se Aplica</v>
          </cell>
          <cell r="N225">
            <v>2</v>
          </cell>
          <cell r="O225">
            <v>1</v>
          </cell>
          <cell r="P225">
            <v>0</v>
          </cell>
          <cell r="Q225">
            <v>0</v>
          </cell>
          <cell r="T225" t="str">
            <v>1.1</v>
          </cell>
        </row>
        <row r="226">
          <cell r="D226" t="str">
            <v>201.00.00.30</v>
          </cell>
          <cell r="E226">
            <v>201</v>
          </cell>
          <cell r="F226">
            <v>0</v>
          </cell>
          <cell r="G226">
            <v>0</v>
          </cell>
          <cell r="H226">
            <v>30</v>
          </cell>
          <cell r="I226" t="str">
            <v>Foi apresentado os ensaios de granulometria, teor de materia organica e equivalente de areia</v>
          </cell>
          <cell r="J226">
            <v>1</v>
          </cell>
          <cell r="K226" t="str">
            <v>Sim</v>
          </cell>
          <cell r="L226" t="str">
            <v>Não</v>
          </cell>
          <cell r="M226" t="str">
            <v>Não se Aplica</v>
          </cell>
          <cell r="N226">
            <v>2</v>
          </cell>
          <cell r="O226">
            <v>1</v>
          </cell>
          <cell r="P226">
            <v>0</v>
          </cell>
          <cell r="Q226">
            <v>0</v>
          </cell>
          <cell r="T226" t="str">
            <v>1.1</v>
          </cell>
        </row>
        <row r="227">
          <cell r="D227" t="str">
            <v>201.00.00.31</v>
          </cell>
          <cell r="E227">
            <v>201</v>
          </cell>
          <cell r="F227">
            <v>0</v>
          </cell>
          <cell r="G227">
            <v>0</v>
          </cell>
          <cell r="H227">
            <v>31</v>
          </cell>
          <cell r="I227" t="str">
            <v>Foi apresentado croqui contendo todas as informaçoes como , proprietario, vegetação, area utilizavel, volume, espessura, localização e distancia do eixo, utilização e volume de produção</v>
          </cell>
          <cell r="J227">
            <v>1</v>
          </cell>
          <cell r="K227" t="str">
            <v>Sim</v>
          </cell>
          <cell r="L227" t="str">
            <v>Não</v>
          </cell>
          <cell r="M227" t="str">
            <v>Não se Aplica</v>
          </cell>
          <cell r="N227">
            <v>2</v>
          </cell>
          <cell r="O227">
            <v>1</v>
          </cell>
          <cell r="P227">
            <v>0</v>
          </cell>
          <cell r="Q227">
            <v>0</v>
          </cell>
          <cell r="T227" t="str">
            <v>1.1</v>
          </cell>
        </row>
        <row r="228">
          <cell r="D228" t="str">
            <v>201.00.00.32</v>
          </cell>
          <cell r="E228">
            <v>201</v>
          </cell>
          <cell r="F228">
            <v>0</v>
          </cell>
          <cell r="G228">
            <v>0</v>
          </cell>
          <cell r="H228">
            <v>32</v>
          </cell>
          <cell r="I228" t="str">
            <v>Foi descrito como foi realizado o ensaio para solos moles, poderá ser feito um spt para depositos ate 100m, e devera atravessar toda a camada, pelo menos 3m e Nspt&gt;30 golpes</v>
          </cell>
          <cell r="J228">
            <v>1</v>
          </cell>
          <cell r="K228" t="str">
            <v>Sim</v>
          </cell>
          <cell r="L228" t="str">
            <v>Não</v>
          </cell>
          <cell r="M228" t="str">
            <v>Não se Aplica</v>
          </cell>
          <cell r="N228">
            <v>2</v>
          </cell>
          <cell r="O228">
            <v>1</v>
          </cell>
          <cell r="P228">
            <v>0</v>
          </cell>
          <cell r="Q228">
            <v>0</v>
          </cell>
          <cell r="T228" t="str">
            <v>1.1</v>
          </cell>
        </row>
        <row r="229">
          <cell r="D229" t="str">
            <v>201.00.00.33</v>
          </cell>
          <cell r="E229">
            <v>201</v>
          </cell>
          <cell r="F229">
            <v>0</v>
          </cell>
          <cell r="G229">
            <v>0</v>
          </cell>
          <cell r="H229">
            <v>33</v>
          </cell>
          <cell r="I229" t="str">
            <v>Para Solo mole &lt; 3m retirar todo material caso &gt;3 maior o numero de ensaios, ver IPR-739</v>
          </cell>
          <cell r="J229">
            <v>1</v>
          </cell>
          <cell r="K229" t="str">
            <v>Sim</v>
          </cell>
          <cell r="L229" t="str">
            <v>Não</v>
          </cell>
          <cell r="M229" t="str">
            <v>Não se Aplica</v>
          </cell>
          <cell r="N229">
            <v>2</v>
          </cell>
          <cell r="O229">
            <v>1</v>
          </cell>
          <cell r="P229">
            <v>0</v>
          </cell>
          <cell r="Q229">
            <v>0</v>
          </cell>
          <cell r="T229" t="str">
            <v>1.1</v>
          </cell>
        </row>
        <row r="230">
          <cell r="D230" t="str">
            <v>201.00.00.34</v>
          </cell>
          <cell r="E230">
            <v>201</v>
          </cell>
          <cell r="F230">
            <v>0</v>
          </cell>
          <cell r="G230">
            <v>0</v>
          </cell>
          <cell r="H230">
            <v>34</v>
          </cell>
          <cell r="I230" t="str">
            <v>Foi descrito como foi realizado o ensaio para obras de arte corrente, apresentando SPT</v>
          </cell>
          <cell r="J230">
            <v>1</v>
          </cell>
          <cell r="K230" t="str">
            <v>Sim</v>
          </cell>
          <cell r="L230" t="str">
            <v>Não</v>
          </cell>
          <cell r="M230" t="str">
            <v>Não se Aplica</v>
          </cell>
          <cell r="N230">
            <v>2</v>
          </cell>
          <cell r="O230">
            <v>1</v>
          </cell>
          <cell r="P230">
            <v>0</v>
          </cell>
          <cell r="Q230">
            <v>0</v>
          </cell>
          <cell r="T230" t="str">
            <v>1.1</v>
          </cell>
        </row>
        <row r="231">
          <cell r="D231" t="str">
            <v>202.00.00.00</v>
          </cell>
          <cell r="E231">
            <v>202</v>
          </cell>
          <cell r="F231">
            <v>0</v>
          </cell>
          <cell r="G231">
            <v>0</v>
          </cell>
          <cell r="H231">
            <v>0</v>
          </cell>
          <cell r="I231" t="str">
            <v>II - Volume 3C -  Notas de Serviço e Volume</v>
          </cell>
          <cell r="J231">
            <v>0</v>
          </cell>
          <cell r="N231">
            <v>0</v>
          </cell>
          <cell r="O231">
            <v>0</v>
          </cell>
          <cell r="P231">
            <v>0</v>
          </cell>
          <cell r="Q231">
            <v>0</v>
          </cell>
          <cell r="T231" t="str">
            <v>1.1</v>
          </cell>
        </row>
        <row r="232">
          <cell r="D232" t="str">
            <v>202.00.00.01</v>
          </cell>
          <cell r="E232">
            <v>202</v>
          </cell>
          <cell r="F232">
            <v>0</v>
          </cell>
          <cell r="G232">
            <v>0</v>
          </cell>
          <cell r="H232">
            <v>1</v>
          </cell>
          <cell r="I232" t="str">
            <v>A capa e contra capa esta no padrão adotado pela contratante</v>
          </cell>
          <cell r="J232">
            <v>1</v>
          </cell>
          <cell r="K232" t="str">
            <v>Sim</v>
          </cell>
          <cell r="L232" t="str">
            <v>Não</v>
          </cell>
          <cell r="M232" t="str">
            <v>Não se Aplica</v>
          </cell>
          <cell r="N232">
            <v>2</v>
          </cell>
          <cell r="O232">
            <v>1</v>
          </cell>
          <cell r="P232">
            <v>0</v>
          </cell>
          <cell r="Q232">
            <v>0</v>
          </cell>
          <cell r="T232" t="str">
            <v>1.1</v>
          </cell>
        </row>
        <row r="233">
          <cell r="D233" t="str">
            <v>202.00.00.02</v>
          </cell>
          <cell r="E233">
            <v>202</v>
          </cell>
          <cell r="F233">
            <v>0</v>
          </cell>
          <cell r="G233">
            <v>0</v>
          </cell>
          <cell r="H233">
            <v>2</v>
          </cell>
          <cell r="I233" t="str">
            <v>Contem o indice e esta coerente</v>
          </cell>
          <cell r="J233">
            <v>1</v>
          </cell>
          <cell r="K233" t="str">
            <v>Sim</v>
          </cell>
          <cell r="L233" t="str">
            <v>Não</v>
          </cell>
          <cell r="M233" t="str">
            <v>Não se Aplica</v>
          </cell>
          <cell r="N233">
            <v>2</v>
          </cell>
          <cell r="O233">
            <v>1</v>
          </cell>
          <cell r="P233">
            <v>0</v>
          </cell>
          <cell r="Q233">
            <v>0</v>
          </cell>
          <cell r="T233" t="str">
            <v>1.1</v>
          </cell>
        </row>
        <row r="234">
          <cell r="D234" t="str">
            <v>202.00.00.03</v>
          </cell>
          <cell r="E234">
            <v>202</v>
          </cell>
          <cell r="F234">
            <v>0</v>
          </cell>
          <cell r="G234">
            <v>0</v>
          </cell>
          <cell r="H234">
            <v>3</v>
          </cell>
          <cell r="I234" t="str">
            <v xml:space="preserve">Contem os itens de apresentação e mapas </v>
          </cell>
          <cell r="J234">
            <v>1</v>
          </cell>
          <cell r="K234" t="str">
            <v>Sim</v>
          </cell>
          <cell r="L234" t="str">
            <v>Não</v>
          </cell>
          <cell r="M234" t="str">
            <v>Não se Aplica</v>
          </cell>
          <cell r="N234">
            <v>2</v>
          </cell>
          <cell r="O234">
            <v>1</v>
          </cell>
          <cell r="P234">
            <v>0</v>
          </cell>
          <cell r="Q234">
            <v>0</v>
          </cell>
          <cell r="T234" t="str">
            <v>1.1</v>
          </cell>
        </row>
        <row r="235">
          <cell r="D235" t="str">
            <v>202.00.00.04</v>
          </cell>
          <cell r="E235">
            <v>202</v>
          </cell>
          <cell r="F235">
            <v>0</v>
          </cell>
          <cell r="G235">
            <v>0</v>
          </cell>
          <cell r="H235">
            <v>4</v>
          </cell>
          <cell r="I235" t="str">
            <v>A nota de serviço representa todas as caracteristicas da seções dos projetos</v>
          </cell>
          <cell r="J235">
            <v>1</v>
          </cell>
          <cell r="K235" t="str">
            <v>Sim</v>
          </cell>
          <cell r="L235" t="str">
            <v>Não</v>
          </cell>
          <cell r="M235" t="str">
            <v>Não se Aplica</v>
          </cell>
          <cell r="N235">
            <v>2</v>
          </cell>
          <cell r="O235">
            <v>1</v>
          </cell>
          <cell r="P235">
            <v>0</v>
          </cell>
          <cell r="Q235">
            <v>0</v>
          </cell>
          <cell r="T235" t="str">
            <v>1.1</v>
          </cell>
        </row>
        <row r="236">
          <cell r="D236" t="str">
            <v>202.00.00.05</v>
          </cell>
          <cell r="E236">
            <v>202</v>
          </cell>
          <cell r="F236">
            <v>0</v>
          </cell>
          <cell r="G236">
            <v>0</v>
          </cell>
          <cell r="H236">
            <v>5</v>
          </cell>
          <cell r="I236" t="str">
            <v>Esta destacada na nopta se ela representa de terraplenagem ou pavimento acabado</v>
          </cell>
          <cell r="J236">
            <v>1</v>
          </cell>
          <cell r="K236" t="str">
            <v>Sim</v>
          </cell>
          <cell r="L236" t="str">
            <v>Não</v>
          </cell>
          <cell r="M236" t="str">
            <v>Não se Aplica</v>
          </cell>
          <cell r="N236">
            <v>2</v>
          </cell>
          <cell r="O236">
            <v>1</v>
          </cell>
          <cell r="P236">
            <v>0</v>
          </cell>
          <cell r="Q236">
            <v>0</v>
          </cell>
          <cell r="T236" t="str">
            <v>1.1</v>
          </cell>
        </row>
        <row r="237">
          <cell r="D237" t="str">
            <v>202.00.00.06</v>
          </cell>
          <cell r="E237">
            <v>202</v>
          </cell>
          <cell r="F237">
            <v>0</v>
          </cell>
          <cell r="G237">
            <v>0</v>
          </cell>
          <cell r="H237">
            <v>6</v>
          </cell>
          <cell r="I237" t="str">
            <v>A nota de serviço caracteriza os locais de caracteristica diferente(Pontos de Onibus, Tapers, Passeio e Etc)</v>
          </cell>
          <cell r="J237">
            <v>1</v>
          </cell>
          <cell r="K237" t="str">
            <v>Sim</v>
          </cell>
          <cell r="L237" t="str">
            <v>Não</v>
          </cell>
          <cell r="M237" t="str">
            <v>Não se Aplica</v>
          </cell>
          <cell r="N237">
            <v>2</v>
          </cell>
          <cell r="O237">
            <v>1</v>
          </cell>
          <cell r="P237">
            <v>0</v>
          </cell>
          <cell r="Q237">
            <v>0</v>
          </cell>
          <cell r="T237" t="str">
            <v>1.1</v>
          </cell>
        </row>
        <row r="238">
          <cell r="D238" t="str">
            <v>202.00.00.07</v>
          </cell>
          <cell r="E238">
            <v>202</v>
          </cell>
          <cell r="F238">
            <v>0</v>
          </cell>
          <cell r="G238">
            <v>0</v>
          </cell>
          <cell r="H238">
            <v>7</v>
          </cell>
          <cell r="I238" t="str">
            <v>Foi feita as notas para as interseções, retornos e Etc</v>
          </cell>
          <cell r="J238">
            <v>1</v>
          </cell>
          <cell r="K238" t="str">
            <v>Sim</v>
          </cell>
          <cell r="L238" t="str">
            <v>Não</v>
          </cell>
          <cell r="M238" t="str">
            <v>Não se Aplica</v>
          </cell>
          <cell r="N238">
            <v>2</v>
          </cell>
          <cell r="O238">
            <v>1</v>
          </cell>
          <cell r="P238">
            <v>0</v>
          </cell>
          <cell r="Q238">
            <v>0</v>
          </cell>
          <cell r="T238" t="str">
            <v>1.1</v>
          </cell>
        </row>
        <row r="239">
          <cell r="D239" t="str">
            <v>202.00.00.08</v>
          </cell>
          <cell r="E239">
            <v>202</v>
          </cell>
          <cell r="F239">
            <v>0</v>
          </cell>
          <cell r="G239">
            <v>0</v>
          </cell>
          <cell r="H239">
            <v>8</v>
          </cell>
          <cell r="I239" t="str">
            <v>A Notas de Volume, apresentam valores de area, volume e acumulado de corte e corpo aterro e acabamento de aterro</v>
          </cell>
          <cell r="J239">
            <v>1</v>
          </cell>
          <cell r="K239" t="str">
            <v>Sim</v>
          </cell>
          <cell r="L239" t="str">
            <v>Não</v>
          </cell>
          <cell r="M239" t="str">
            <v>Não se Aplica</v>
          </cell>
          <cell r="N239">
            <v>2</v>
          </cell>
          <cell r="O239">
            <v>1</v>
          </cell>
          <cell r="P239">
            <v>0</v>
          </cell>
          <cell r="Q239">
            <v>0</v>
          </cell>
          <cell r="T239" t="str">
            <v>1.1</v>
          </cell>
        </row>
        <row r="240">
          <cell r="D240" t="str">
            <v>202.00.00.09</v>
          </cell>
          <cell r="E240">
            <v>202</v>
          </cell>
          <cell r="F240">
            <v>0</v>
          </cell>
          <cell r="G240">
            <v>0</v>
          </cell>
          <cell r="H240">
            <v>9</v>
          </cell>
          <cell r="I240" t="str">
            <v>Foi feita as notas para as interseções, retornos e Etc</v>
          </cell>
          <cell r="J240">
            <v>1</v>
          </cell>
          <cell r="K240" t="str">
            <v>Sim</v>
          </cell>
          <cell r="L240" t="str">
            <v>Não</v>
          </cell>
          <cell r="M240" t="str">
            <v>Não se Aplica</v>
          </cell>
          <cell r="N240">
            <v>2</v>
          </cell>
          <cell r="O240">
            <v>1</v>
          </cell>
          <cell r="P240">
            <v>0</v>
          </cell>
          <cell r="Q240">
            <v>0</v>
          </cell>
          <cell r="T240" t="str">
            <v>1.1</v>
          </cell>
        </row>
        <row r="241">
          <cell r="D241" t="str">
            <v>202.00.00.10</v>
          </cell>
          <cell r="E241">
            <v>202</v>
          </cell>
          <cell r="F241">
            <v>0</v>
          </cell>
          <cell r="G241">
            <v>0</v>
          </cell>
          <cell r="H241">
            <v>10</v>
          </cell>
          <cell r="I241" t="str">
            <v>Foi feita as Notas de Locação do Eixo</v>
          </cell>
          <cell r="J241">
            <v>1</v>
          </cell>
          <cell r="K241" t="str">
            <v>Sim</v>
          </cell>
          <cell r="L241" t="str">
            <v>Não</v>
          </cell>
          <cell r="M241" t="str">
            <v>Não se Aplica</v>
          </cell>
          <cell r="N241">
            <v>2</v>
          </cell>
          <cell r="O241">
            <v>1</v>
          </cell>
          <cell r="P241">
            <v>0</v>
          </cell>
          <cell r="Q241">
            <v>0</v>
          </cell>
          <cell r="T241" t="str">
            <v>1.1</v>
          </cell>
        </row>
        <row r="242">
          <cell r="D242" t="str">
            <v>203.00.00.00</v>
          </cell>
          <cell r="E242">
            <v>203</v>
          </cell>
          <cell r="F242">
            <v>0</v>
          </cell>
          <cell r="G242">
            <v>0</v>
          </cell>
          <cell r="H242">
            <v>0</v>
          </cell>
          <cell r="I242" t="str">
            <v>III - Volume 3A -  Desapropriação</v>
          </cell>
          <cell r="J242">
            <v>0</v>
          </cell>
          <cell r="N242">
            <v>0</v>
          </cell>
          <cell r="O242">
            <v>0</v>
          </cell>
          <cell r="P242">
            <v>0</v>
          </cell>
          <cell r="Q242">
            <v>0</v>
          </cell>
          <cell r="T242" t="str">
            <v>1.1</v>
          </cell>
        </row>
        <row r="243">
          <cell r="D243" t="str">
            <v>203.00.00.01</v>
          </cell>
          <cell r="E243">
            <v>203</v>
          </cell>
          <cell r="F243">
            <v>0</v>
          </cell>
          <cell r="G243">
            <v>0</v>
          </cell>
          <cell r="H243">
            <v>1</v>
          </cell>
          <cell r="I243" t="str">
            <v>Instrução usada</v>
          </cell>
          <cell r="J243">
            <v>1</v>
          </cell>
          <cell r="K243" t="str">
            <v>Sim</v>
          </cell>
          <cell r="L243" t="str">
            <v>Não</v>
          </cell>
          <cell r="M243" t="str">
            <v>Não se Aplica</v>
          </cell>
          <cell r="N243">
            <v>2</v>
          </cell>
          <cell r="O243">
            <v>1</v>
          </cell>
          <cell r="P243">
            <v>0</v>
          </cell>
          <cell r="Q243">
            <v>0</v>
          </cell>
          <cell r="T243" t="str">
            <v>1.1</v>
          </cell>
        </row>
        <row r="244">
          <cell r="D244" t="str">
            <v>203.00.00.02</v>
          </cell>
          <cell r="E244">
            <v>203</v>
          </cell>
          <cell r="F244">
            <v>0</v>
          </cell>
          <cell r="G244">
            <v>0</v>
          </cell>
          <cell r="H244">
            <v>2</v>
          </cell>
          <cell r="I244" t="str">
            <v>Metodologia</v>
          </cell>
          <cell r="J244">
            <v>1</v>
          </cell>
          <cell r="K244" t="str">
            <v>Sim</v>
          </cell>
          <cell r="L244" t="str">
            <v>Não</v>
          </cell>
          <cell r="M244" t="str">
            <v>Não se Aplica</v>
          </cell>
          <cell r="N244">
            <v>2</v>
          </cell>
          <cell r="O244">
            <v>1</v>
          </cell>
          <cell r="P244">
            <v>0</v>
          </cell>
          <cell r="Q244">
            <v>0</v>
          </cell>
          <cell r="T244" t="str">
            <v>1.1</v>
          </cell>
        </row>
        <row r="245">
          <cell r="D245" t="str">
            <v>203.00.00.03</v>
          </cell>
          <cell r="E245">
            <v>203</v>
          </cell>
          <cell r="F245">
            <v>0</v>
          </cell>
          <cell r="G245">
            <v>0</v>
          </cell>
          <cell r="H245">
            <v>3</v>
          </cell>
          <cell r="I245" t="str">
            <v>Cadastro dos Proprietarios</v>
          </cell>
          <cell r="J245">
            <v>1</v>
          </cell>
          <cell r="K245" t="str">
            <v>Sim</v>
          </cell>
          <cell r="L245" t="str">
            <v>Não</v>
          </cell>
          <cell r="M245" t="str">
            <v>Não se Aplica</v>
          </cell>
          <cell r="N245">
            <v>2</v>
          </cell>
          <cell r="O245">
            <v>1</v>
          </cell>
          <cell r="P245">
            <v>0</v>
          </cell>
          <cell r="Q245">
            <v>0</v>
          </cell>
          <cell r="T245" t="str">
            <v>1.1</v>
          </cell>
        </row>
        <row r="246">
          <cell r="D246" t="str">
            <v>203.00.00.04</v>
          </cell>
          <cell r="E246">
            <v>203</v>
          </cell>
          <cell r="F246">
            <v>0</v>
          </cell>
          <cell r="G246">
            <v>0</v>
          </cell>
          <cell r="H246">
            <v>4</v>
          </cell>
          <cell r="I246" t="str">
            <v>Quadro Resumo</v>
          </cell>
          <cell r="J246">
            <v>1</v>
          </cell>
          <cell r="K246" t="str">
            <v>Sim</v>
          </cell>
          <cell r="L246" t="str">
            <v>Não</v>
          </cell>
          <cell r="M246" t="str">
            <v>Não se Aplica</v>
          </cell>
          <cell r="N246">
            <v>2</v>
          </cell>
          <cell r="O246">
            <v>1</v>
          </cell>
          <cell r="P246">
            <v>0</v>
          </cell>
          <cell r="Q246">
            <v>0</v>
          </cell>
          <cell r="T246" t="str">
            <v>1.1</v>
          </cell>
        </row>
      </sheetData>
      <sheetData sheetId="2">
        <row r="3">
          <cell r="U3">
            <v>0</v>
          </cell>
        </row>
      </sheetData>
      <sheetData sheetId="3"/>
      <sheetData sheetId="4"/>
      <sheetData sheetId="5"/>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EQUAÇÃO"/>
      <sheetName val="Plan3"/>
      <sheetName val="PATO"/>
      <sheetName val="CURVA ABC"/>
      <sheetName val="Planilha Quant. e Custos"/>
      <sheetName val="Planilha Quant. e Custos BRANCO"/>
      <sheetName val="quadro transp"/>
      <sheetName val="quadro transp branco"/>
      <sheetName val="cronograma"/>
      <sheetName val="crono branco"/>
      <sheetName val="Gráfico"/>
      <sheetName val="Quadro dos Transporte"/>
      <sheetName val="Pato Agr"/>
      <sheetName val="Instalacoes"/>
      <sheetName val="Instalacoes em branco"/>
      <sheetName val="Laboratorio"/>
      <sheetName val="Tabela salarial branca"/>
      <sheetName val="Tabela salarial"/>
      <sheetName val="Ponte"/>
      <sheetName val="Topografia"/>
      <sheetName val="Equipamentos"/>
      <sheetName val="Equipamentos Branca"/>
      <sheetName val="mobilizacao"/>
      <sheetName val="mobilizacao branca"/>
      <sheetName val="Prancha"/>
      <sheetName val="Resumo"/>
      <sheetName val="#REF"/>
    </sheetNames>
    <sheetDataSet>
      <sheetData sheetId="0"/>
      <sheetData sheetId="1" refreshError="1"/>
      <sheetData sheetId="2"/>
      <sheetData sheetId="3" refreshError="1"/>
      <sheetData sheetId="4" refreshError="1"/>
      <sheetData sheetId="5" refreshError="1"/>
      <sheetData sheetId="6">
        <row r="42">
          <cell r="R42">
            <v>1329858.580000001</v>
          </cell>
        </row>
        <row r="84">
          <cell r="R84">
            <v>75217.875</v>
          </cell>
        </row>
        <row r="116">
          <cell r="R116">
            <v>45331.719999999994</v>
          </cell>
        </row>
        <row r="162">
          <cell r="R162">
            <v>113561.41</v>
          </cell>
        </row>
        <row r="213">
          <cell r="R213">
            <v>40072.458999999995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 DESONERADO"/>
      <sheetName val="MOB DESONERADO"/>
    </sheetNames>
    <definedNames>
      <definedName name="COMPLETO" refersTo="#REF!"/>
      <definedName name="CURTO" refersTo="#REF!"/>
      <definedName name="fwregwrgfd" refersTo="#REF!"/>
      <definedName name="MODULO1.CURTO" refersTo="#REF!"/>
      <definedName name="PassaExtenso_11" refersTo="#REF!"/>
      <definedName name="PassaExtenso_13" refersTo="#REF!"/>
      <definedName name="PassaExtenso_19" refersTo="#REF!"/>
      <definedName name="PassaExtenso_21" refersTo="#REF!"/>
      <definedName name="PassaExtenso_21_11" refersTo="#REF!"/>
      <definedName name="PassaExtenso_21_13" refersTo="#REF!"/>
      <definedName name="PassaExtenso_21_19" refersTo="#REF!"/>
      <definedName name="PassaExtenso_21_2" refersTo="#REF!"/>
      <definedName name="PassaExtenso_21_3" refersTo="#REF!"/>
      <definedName name="PassaExtenso_21_4" refersTo="#REF!"/>
      <definedName name="PassaExtenso_21_4_19" refersTo="#REF!"/>
      <definedName name="PassaExtenso_21_7" refersTo="#REF!"/>
      <definedName name="PassaExtenso_25" refersTo="#REF!"/>
      <definedName name="PassaExtenso_25_11" refersTo="#REF!"/>
      <definedName name="PassaExtenso_25_13" refersTo="#REF!"/>
      <definedName name="PassaExtenso_25_19" refersTo="#REF!"/>
      <definedName name="PassaExtenso_25_2" refersTo="#REF!"/>
      <definedName name="PassaExtenso_25_3" refersTo="#REF!"/>
      <definedName name="PassaExtenso_25_4" refersTo="#REF!"/>
      <definedName name="PassaExtenso_25_4_19" refersTo="#REF!"/>
      <definedName name="PassaExtenso_25_7" refersTo="#REF!"/>
      <definedName name="PassaExtenso_34" refersTo="#REF!"/>
      <definedName name="PassaExtenso_34_11" refersTo="#REF!"/>
      <definedName name="PassaExtenso_34_13" refersTo="#REF!"/>
      <definedName name="PassaExtenso_34_19" refersTo="#REF!"/>
      <definedName name="PassaExtenso_34_2" refersTo="#REF!"/>
      <definedName name="PassaExtenso_34_3" refersTo="#REF!"/>
      <definedName name="PassaExtenso_34_4" refersTo="#REF!"/>
      <definedName name="PassaExtenso_34_4_19" refersTo="#REF!"/>
      <definedName name="PassaExtenso_34_7" refersTo="#REF!"/>
      <definedName name="PassaExtenso_38" refersTo="#REF!"/>
      <definedName name="PassaExtenso_38_11" refersTo="#REF!"/>
      <definedName name="PassaExtenso_38_13" refersTo="#REF!"/>
      <definedName name="PassaExtenso_38_19" refersTo="#REF!"/>
      <definedName name="PassaExtenso_38_2" refersTo="#REF!"/>
      <definedName name="PassaExtenso_38_3" refersTo="#REF!"/>
      <definedName name="PassaExtenso_38_4" refersTo="#REF!"/>
      <definedName name="PassaExtenso_38_4_19" refersTo="#REF!"/>
      <definedName name="PassaExtenso_38_7" refersTo="#REF!"/>
      <definedName name="passaextenso_39" refersTo="#REF!"/>
      <definedName name="QQ_1" refersTo="#REF!"/>
      <definedName name="QUE_P_E_ISSO" refersTo="#REF!"/>
      <definedName name="qwer" refersTo="#REF!"/>
      <definedName name="V" refersTo="#REF!"/>
      <definedName name="we" refersTo="#REF!"/>
    </defined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A BUR MBUF REC "/>
      <sheetName val="TAPA BUR MBUQ REC"/>
      <sheetName val="RECOMP_ MAN MBUQ"/>
      <sheetName val="RECOMP_ REC MBUQ OK"/>
      <sheetName val="REMENDO MBUQ REC"/>
      <sheetName val="REMENDO MBUF MAN "/>
      <sheetName val="REMENDO MBUF REC"/>
      <sheetName val="CORR MBUQ MAN"/>
      <sheetName val="CORR MBUF MAN"/>
      <sheetName val="CORR MBUQ REC"/>
      <sheetName val="CORR MBUF REC"/>
      <sheetName val="TPU-MARÇO_200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118">
          <cell r="D118">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básico referencial"/>
      <sheetName val="Dimensiona equipam + pessoal"/>
      <sheetName val="Equipamentos"/>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SINFRA"/>
      <sheetName val="cronfisico"/>
      <sheetName val="Crono Físico-Financeiro "/>
      <sheetName val="Folha 1"/>
      <sheetName val="Folha 2-1"/>
      <sheetName val="Folha 2-2"/>
      <sheetName val="Folha 2-3"/>
      <sheetName val="Planilha"/>
      <sheetName val="CronFIFI"/>
      <sheetName val="composições"/>
      <sheetName val="DADOS"/>
      <sheetName val="mat"/>
      <sheetName val="Página 16"/>
      <sheetName val="RELATÓRIO"/>
      <sheetName val="CP TERRAPLENAGE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contratual"/>
      <sheetName val="Insumo contratual - SECOPA"/>
    </sheetNames>
    <definedNames>
      <definedName name="REC" refersTo="#REF!"/>
    </definedNames>
    <sheetDataSet>
      <sheetData sheetId="0" refreshError="1"/>
      <sheetData sheetId="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ionabasica"/>
      <sheetName val="Engenharia"/>
      <sheetName val="Acionamento"/>
      <sheetName val="Motores"/>
      <sheetName val="Voith"/>
      <sheetName val="Fluidrive"/>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composições"/>
      <sheetName val="RESUMO-SINFRA"/>
      <sheetName val="qtt  betum"/>
      <sheetName val="DMT modelo"/>
      <sheetName val="Medição"/>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DADOS"/>
      <sheetName val="mat"/>
    </sheetNames>
    <sheetDataSet>
      <sheetData sheetId="0">
        <row r="54">
          <cell r="F54">
            <v>1309979.4000000001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PROJETO"/>
      <sheetName val="Ofício"/>
      <sheetName val="RESUMO - MEDIÇÃO"/>
      <sheetName val="CRON. MED."/>
      <sheetName val="Desmatamento "/>
      <sheetName val="TERRAPLENAGEM"/>
      <sheetName val="TERRAPLENAGEM (2)"/>
      <sheetName val="Valor da Medição"/>
      <sheetName val="Medição"/>
      <sheetName val="Medição Consolidada"/>
      <sheetName val="Mobilização"/>
      <sheetName val="Reg. Faixa Domínio"/>
      <sheetName val="DEB 01"/>
      <sheetName val="EDA 02"/>
      <sheetName val="DAR 02"/>
      <sheetName val="MFC-03"/>
      <sheetName val="ADM"/>
      <sheetName val="Mob. Desm."/>
      <sheetName val="Conserv. Disp de Sin."/>
      <sheetName val="Conserv. Faixa Dom."/>
      <sheetName val="Limpeza Ponte"/>
      <sheetName val="Reaterro"/>
      <sheetName val="Rec. Mec. Aterro"/>
      <sheetName val="Esc. Mec. Vala"/>
      <sheetName val="Limpeza de Vala"/>
      <sheetName val="Caiação"/>
      <sheetName val="Capina Manual"/>
      <sheetName val="Limpeza sarj. meio fio"/>
      <sheetName val="Limpeza descida"/>
      <sheetName val="Roçada Manual"/>
      <sheetName val="Roçada Mecanica"/>
      <sheetName val="Micro"/>
      <sheetName val="Aquisição Micro"/>
      <sheetName val="Transp. Micro"/>
      <sheetName val="Roçada"/>
      <sheetName val="Desobstrução Bueiro"/>
      <sheetName val="Limpeza de Bueiro"/>
      <sheetName val="Rem. Prof."/>
      <sheetName val="Solo base rem prof"/>
      <sheetName val="Imprimação"/>
      <sheetName val="Aq. CM-30"/>
      <sheetName val="Transp. CM-30"/>
      <sheetName val="Pintura de Ligação"/>
      <sheetName val="Aq. RR-1C"/>
      <sheetName val="Transp. RR-1C"/>
      <sheetName val="Tapa Buraco."/>
      <sheetName val="Tapa Buraco"/>
      <sheetName val="PMF"/>
      <sheetName val="Transp. Extr."/>
      <sheetName val="Aq. RM-1C"/>
      <sheetName val="Transp. RM-1C"/>
      <sheetName val="Enr. Pedra Arrumada (2)"/>
      <sheetName val="Enr. Pedra Arrumada"/>
      <sheetName val="Enr. Pedra Jogada"/>
      <sheetName val="Transp. local mat. remendos"/>
      <sheetName val="Transp. local basc. rod. n pav."/>
      <sheetName val="Transp. com carr rod pav "/>
      <sheetName val="Transp. local carr 4t rod pav"/>
      <sheetName val="Transp. local basc. rod. pav.  "/>
      <sheetName val="Esc. CarTrans 50 m"/>
      <sheetName val="Rec. Plataforma"/>
      <sheetName val="Transp. local água RP"/>
      <sheetName val="Desmatamento"/>
      <sheetName val="Rec. Plataforma (2)"/>
      <sheetName val="Transp. local água RP (2)"/>
      <sheetName val="Árvores"/>
      <sheetName val="BOCA BTCC"/>
      <sheetName val="BTCC "/>
      <sheetName val="PONTE"/>
      <sheetName val="Trans. com. carr. pav."/>
      <sheetName val="Trans. com. carr. n pav. "/>
      <sheetName val="Rec. Plataforma (3)"/>
      <sheetName val="Compactacao 100%"/>
      <sheetName val="Pintura Faixa"/>
      <sheetName val="Pintura Zebrado"/>
      <sheetName val="Pluviometria"/>
      <sheetName val="Cronograma 1"/>
      <sheetName val="Cronograma 2"/>
      <sheetName val="Cronograma 3"/>
      <sheetName val="índices reajustes"/>
    </sheetNames>
    <sheetDataSet>
      <sheetData sheetId="0"/>
      <sheetData sheetId="1"/>
      <sheetData sheetId="2"/>
      <sheetData sheetId="3"/>
      <sheetData sheetId="4"/>
      <sheetData sheetId="5"/>
      <sheetData sheetId="6"/>
      <sheetData sheetId="7"/>
      <sheetData sheetId="8" refreshError="1"/>
      <sheetData sheetId="9">
        <row r="7">
          <cell r="I7" t="str">
            <v>SEMEC - SERV. DE ENG. E CONST. LTDA.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7">
          <cell r="C7" t="str">
            <v>533/2020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ária"/>
      <sheetName val="Qtd_34"/>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PRIM."/>
      <sheetName val="PROD.REBRIT."/>
      <sheetName val="SAÍDA MASSA"/>
      <sheetName val="SAÍDA BRITADOS"/>
      <sheetName val="RESUMO INDUSTRIAL"/>
      <sheetName val="Posição Física "/>
      <sheetName val="Eficiência"/>
      <sheetName val="SAÍDA MASSA -BR 476"/>
      <sheetName val="SAÍDA BRITADOS -  BR-476"/>
      <sheetName val="PROD_PRIM_"/>
      <sheetName val="PROD_REBRIT_"/>
      <sheetName val="Custo do CM-30"/>
      <sheetName val="Planejamento"/>
      <sheetName val="Vínculos (Não Mexer)"/>
      <sheetName val="Vínculos"/>
      <sheetName val="SAÍDA_BRITADOS"/>
      <sheetName val="SAÍDA_MASSA"/>
      <sheetName val="PROD_PRIM_1"/>
      <sheetName val="RESUMO_INDUSTRIAL"/>
      <sheetName val="PROD_REBRIT_1"/>
      <sheetName val="Posição_Física_"/>
      <sheetName val="SAÍDA_MASSA_-BR_476"/>
      <sheetName val="SAÍDA_BRITADOS_-__BR-476"/>
      <sheetName val="Custo_do_CM-30"/>
      <sheetName val="Vínculos_(Não_Mexer)"/>
      <sheetName val="PROD_PRIM_2"/>
      <sheetName val="PROD_REBRIT_2"/>
      <sheetName val="SAÍDA_MASSA1"/>
      <sheetName val="SAÍDA_BRITADOS1"/>
      <sheetName val="RESUMO_INDUSTRIAL1"/>
      <sheetName val="Posição_Física_1"/>
      <sheetName val="SAÍDA_MASSA_-BR_4761"/>
      <sheetName val="SAÍDA_BRITADOS_-__BR-4761"/>
      <sheetName val="Custo_do_CM-301"/>
      <sheetName val="Vínculos_(Não_Mexer)1"/>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 val="INVENTÁRIO"/>
      <sheetName val="TABELA TV-CASTELLAR"/>
      <sheetName val="61M-CBMI"/>
      <sheetName val="SERVIÇOS MAT BET"/>
      <sheetName val="CUSTO INDIRETO"/>
      <sheetName val="PRODUCAO"/>
      <sheetName val="Orçamentária"/>
      <sheetName val="Conversão"/>
      <sheetName val="PRO-08"/>
      <sheetName val="Página 15"/>
      <sheetName val="PROP ELAB GANH"/>
      <sheetName val="PARETOS"/>
      <sheetName val="DESEMP AN"/>
      <sheetName val="SERVIÇOS"/>
      <sheetName val="eaigesen"/>
    </sheetNames>
    <sheetDataSet>
      <sheetData sheetId="0" refreshError="1">
        <row r="1">
          <cell r="A1" t="str">
            <v>CONSTRUTORA CATARINENSE DE RODOVIAS  LTDA</v>
          </cell>
        </row>
        <row r="8">
          <cell r="A8">
            <v>1</v>
          </cell>
          <cell r="B8">
            <v>774.19354838709683</v>
          </cell>
          <cell r="C8">
            <v>774.19354838709683</v>
          </cell>
          <cell r="D8">
            <v>59</v>
          </cell>
          <cell r="E8">
            <v>12.5</v>
          </cell>
          <cell r="F8">
            <v>0.5</v>
          </cell>
          <cell r="G8">
            <v>160</v>
          </cell>
          <cell r="H8">
            <v>160</v>
          </cell>
          <cell r="I8">
            <v>0</v>
          </cell>
          <cell r="J8">
            <v>0</v>
          </cell>
        </row>
        <row r="9">
          <cell r="A9">
            <v>2</v>
          </cell>
          <cell r="B9">
            <v>774.19354838709683</v>
          </cell>
          <cell r="C9">
            <v>1548.3870967741937</v>
          </cell>
          <cell r="D9">
            <v>65</v>
          </cell>
          <cell r="E9">
            <v>12</v>
          </cell>
          <cell r="F9">
            <v>1</v>
          </cell>
          <cell r="G9">
            <v>200</v>
          </cell>
          <cell r="H9">
            <v>360</v>
          </cell>
          <cell r="I9">
            <v>1300</v>
          </cell>
          <cell r="J9">
            <v>1300</v>
          </cell>
        </row>
        <row r="10">
          <cell r="A10">
            <v>3</v>
          </cell>
          <cell r="B10">
            <v>774.19354838709683</v>
          </cell>
          <cell r="C10">
            <v>2322.5806451612907</v>
          </cell>
          <cell r="D10">
            <v>50</v>
          </cell>
          <cell r="E10">
            <v>8.34</v>
          </cell>
          <cell r="F10">
            <v>2.66</v>
          </cell>
          <cell r="G10">
            <v>1020</v>
          </cell>
          <cell r="H10">
            <v>360</v>
          </cell>
          <cell r="I10">
            <v>1000</v>
          </cell>
          <cell r="J10">
            <v>2300</v>
          </cell>
        </row>
        <row r="11">
          <cell r="A11">
            <v>4</v>
          </cell>
          <cell r="B11">
            <v>774.19354838709683</v>
          </cell>
          <cell r="C11">
            <v>3096.7741935483873</v>
          </cell>
          <cell r="D11">
            <v>58</v>
          </cell>
          <cell r="E11">
            <v>11.5</v>
          </cell>
          <cell r="F11">
            <v>1.5</v>
          </cell>
          <cell r="G11">
            <v>160</v>
          </cell>
          <cell r="H11">
            <v>520</v>
          </cell>
          <cell r="I11">
            <v>1160</v>
          </cell>
          <cell r="J11">
            <v>3460</v>
          </cell>
        </row>
        <row r="12">
          <cell r="A12">
            <v>5</v>
          </cell>
          <cell r="B12">
            <v>774.19354838709683</v>
          </cell>
          <cell r="C12">
            <v>3870.9677419354839</v>
          </cell>
          <cell r="D12">
            <v>44</v>
          </cell>
          <cell r="E12">
            <v>10</v>
          </cell>
          <cell r="F12">
            <v>1</v>
          </cell>
          <cell r="G12">
            <v>880</v>
          </cell>
          <cell r="H12">
            <v>520</v>
          </cell>
          <cell r="I12">
            <v>880</v>
          </cell>
          <cell r="J12">
            <v>4340</v>
          </cell>
        </row>
        <row r="13">
          <cell r="A13">
            <v>6</v>
          </cell>
          <cell r="B13">
            <v>774.19354838709683</v>
          </cell>
          <cell r="C13">
            <v>4645.1612903225805</v>
          </cell>
          <cell r="D13">
            <v>49</v>
          </cell>
          <cell r="E13">
            <v>9.5</v>
          </cell>
          <cell r="F13">
            <v>1.5</v>
          </cell>
          <cell r="G13">
            <v>60</v>
          </cell>
          <cell r="H13">
            <v>580</v>
          </cell>
          <cell r="I13">
            <v>980</v>
          </cell>
          <cell r="J13">
            <v>5320</v>
          </cell>
        </row>
        <row r="14">
          <cell r="A14">
            <v>7</v>
          </cell>
          <cell r="B14">
            <v>774.19354838709683</v>
          </cell>
          <cell r="C14">
            <v>5419.3548387096771</v>
          </cell>
          <cell r="D14">
            <v>56</v>
          </cell>
          <cell r="E14">
            <v>12.5</v>
          </cell>
          <cell r="F14">
            <v>0.5</v>
          </cell>
          <cell r="G14">
            <v>760</v>
          </cell>
          <cell r="H14">
            <v>580</v>
          </cell>
          <cell r="I14">
            <v>1120</v>
          </cell>
          <cell r="J14">
            <v>6440</v>
          </cell>
        </row>
        <row r="15">
          <cell r="A15">
            <v>8</v>
          </cell>
          <cell r="B15">
            <v>774.19354838709683</v>
          </cell>
          <cell r="C15">
            <v>6193.5483870967737</v>
          </cell>
          <cell r="D15">
            <v>27</v>
          </cell>
          <cell r="E15">
            <v>6</v>
          </cell>
          <cell r="F15">
            <v>5</v>
          </cell>
          <cell r="G15">
            <v>940</v>
          </cell>
          <cell r="H15">
            <v>580</v>
          </cell>
          <cell r="I15">
            <v>540</v>
          </cell>
          <cell r="J15">
            <v>6980</v>
          </cell>
        </row>
        <row r="16">
          <cell r="A16">
            <v>9</v>
          </cell>
          <cell r="B16">
            <v>774.19354838709683</v>
          </cell>
          <cell r="C16">
            <v>6967.7419354838703</v>
          </cell>
          <cell r="D16">
            <v>59</v>
          </cell>
          <cell r="E16">
            <v>12.67</v>
          </cell>
          <cell r="F16">
            <v>0.33</v>
          </cell>
          <cell r="G16">
            <v>860</v>
          </cell>
          <cell r="H16">
            <v>580</v>
          </cell>
          <cell r="I16">
            <v>1180</v>
          </cell>
          <cell r="J16">
            <v>8160</v>
          </cell>
        </row>
        <row r="17">
          <cell r="A17">
            <v>10</v>
          </cell>
          <cell r="B17">
            <v>774.19354838709683</v>
          </cell>
          <cell r="C17">
            <v>7741.9354838709669</v>
          </cell>
          <cell r="D17">
            <v>60</v>
          </cell>
          <cell r="E17">
            <v>12.5</v>
          </cell>
          <cell r="F17">
            <v>0.5</v>
          </cell>
          <cell r="G17">
            <v>500</v>
          </cell>
          <cell r="H17">
            <v>580</v>
          </cell>
          <cell r="I17">
            <v>1200</v>
          </cell>
          <cell r="J17">
            <v>9360</v>
          </cell>
        </row>
        <row r="18">
          <cell r="A18">
            <v>11</v>
          </cell>
          <cell r="B18">
            <v>774.19354838709683</v>
          </cell>
          <cell r="C18">
            <v>8516.1290322580644</v>
          </cell>
          <cell r="D18">
            <v>63</v>
          </cell>
          <cell r="E18">
            <v>12.33</v>
          </cell>
          <cell r="F18">
            <v>0.67</v>
          </cell>
          <cell r="G18">
            <v>200</v>
          </cell>
          <cell r="H18">
            <v>780</v>
          </cell>
          <cell r="I18">
            <v>1260</v>
          </cell>
          <cell r="J18">
            <v>10620</v>
          </cell>
        </row>
        <row r="19">
          <cell r="A19">
            <v>12</v>
          </cell>
          <cell r="B19">
            <v>774.19354838709683</v>
          </cell>
          <cell r="C19">
            <v>9290.322580645161</v>
          </cell>
          <cell r="D19">
            <v>46</v>
          </cell>
          <cell r="E19">
            <v>10</v>
          </cell>
          <cell r="F19">
            <v>0.5</v>
          </cell>
          <cell r="G19">
            <v>200</v>
          </cell>
          <cell r="H19">
            <v>980</v>
          </cell>
          <cell r="I19">
            <v>920</v>
          </cell>
          <cell r="J19">
            <v>11540</v>
          </cell>
        </row>
        <row r="20">
          <cell r="A20">
            <v>13</v>
          </cell>
          <cell r="B20">
            <v>774.19354838709683</v>
          </cell>
          <cell r="C20">
            <v>10064.516129032258</v>
          </cell>
          <cell r="D20">
            <v>55</v>
          </cell>
          <cell r="E20">
            <v>11.5</v>
          </cell>
          <cell r="F20">
            <v>1.5</v>
          </cell>
          <cell r="G20">
            <v>160</v>
          </cell>
          <cell r="H20">
            <v>1140</v>
          </cell>
          <cell r="I20">
            <v>1100</v>
          </cell>
          <cell r="J20">
            <v>12640</v>
          </cell>
        </row>
        <row r="21">
          <cell r="A21">
            <v>14</v>
          </cell>
          <cell r="B21">
            <v>774.19354838709683</v>
          </cell>
          <cell r="C21">
            <v>10838.709677419354</v>
          </cell>
          <cell r="D21">
            <v>47</v>
          </cell>
          <cell r="E21">
            <v>10</v>
          </cell>
          <cell r="F21">
            <v>3</v>
          </cell>
          <cell r="G21">
            <v>160</v>
          </cell>
          <cell r="H21">
            <v>1300</v>
          </cell>
          <cell r="I21">
            <v>940</v>
          </cell>
          <cell r="J21">
            <v>13580</v>
          </cell>
        </row>
        <row r="22">
          <cell r="A22">
            <v>15</v>
          </cell>
          <cell r="B22">
            <v>774.19354838709683</v>
          </cell>
          <cell r="C22">
            <v>11612.903225806451</v>
          </cell>
          <cell r="D22">
            <v>47</v>
          </cell>
          <cell r="E22">
            <v>10.5</v>
          </cell>
          <cell r="F22">
            <v>0.5</v>
          </cell>
          <cell r="G22">
            <v>140</v>
          </cell>
          <cell r="H22">
            <v>1440</v>
          </cell>
          <cell r="I22">
            <v>940</v>
          </cell>
          <cell r="J22">
            <v>14520</v>
          </cell>
        </row>
        <row r="23">
          <cell r="A23">
            <v>16</v>
          </cell>
          <cell r="B23">
            <v>774.19354838709683</v>
          </cell>
          <cell r="C23">
            <v>12387.096774193547</v>
          </cell>
          <cell r="D23">
            <v>43</v>
          </cell>
          <cell r="E23">
            <v>8.17</v>
          </cell>
          <cell r="F23">
            <v>4.83</v>
          </cell>
          <cell r="G23">
            <v>800</v>
          </cell>
          <cell r="H23">
            <v>1440</v>
          </cell>
          <cell r="I23">
            <v>860</v>
          </cell>
          <cell r="J23">
            <v>15380</v>
          </cell>
        </row>
        <row r="24">
          <cell r="A24">
            <v>17</v>
          </cell>
          <cell r="B24">
            <v>774.19354838709683</v>
          </cell>
          <cell r="C24">
            <v>13161.290322580644</v>
          </cell>
          <cell r="D24">
            <v>58</v>
          </cell>
          <cell r="E24">
            <v>12.5</v>
          </cell>
          <cell r="F24">
            <v>0.5</v>
          </cell>
          <cell r="G24">
            <v>0</v>
          </cell>
          <cell r="H24">
            <v>1440</v>
          </cell>
          <cell r="I24">
            <v>1160</v>
          </cell>
          <cell r="J24">
            <v>16540</v>
          </cell>
        </row>
        <row r="25">
          <cell r="A25">
            <v>18</v>
          </cell>
          <cell r="B25">
            <v>774.19354838709683</v>
          </cell>
          <cell r="C25">
            <v>13935.483870967741</v>
          </cell>
          <cell r="D25">
            <v>52</v>
          </cell>
          <cell r="E25">
            <v>12.17</v>
          </cell>
          <cell r="F25">
            <v>0.83</v>
          </cell>
          <cell r="G25">
            <v>40</v>
          </cell>
          <cell r="H25">
            <v>1480</v>
          </cell>
          <cell r="I25">
            <v>1040</v>
          </cell>
          <cell r="J25">
            <v>17580</v>
          </cell>
        </row>
        <row r="26">
          <cell r="A26">
            <v>19</v>
          </cell>
          <cell r="B26">
            <v>774.19354838709683</v>
          </cell>
          <cell r="C26">
            <v>14709.677419354837</v>
          </cell>
          <cell r="D26">
            <v>9</v>
          </cell>
          <cell r="E26">
            <v>2.67</v>
          </cell>
          <cell r="F26">
            <v>8.33</v>
          </cell>
          <cell r="G26">
            <v>160</v>
          </cell>
          <cell r="H26">
            <v>1640</v>
          </cell>
          <cell r="I26">
            <v>180</v>
          </cell>
          <cell r="J26">
            <v>17760</v>
          </cell>
        </row>
        <row r="27">
          <cell r="A27">
            <v>20</v>
          </cell>
          <cell r="B27">
            <v>774.19354838709683</v>
          </cell>
          <cell r="C27">
            <v>15483.870967741934</v>
          </cell>
          <cell r="D27">
            <v>58</v>
          </cell>
          <cell r="E27">
            <v>12.5</v>
          </cell>
          <cell r="F27">
            <v>0.5</v>
          </cell>
          <cell r="G27">
            <v>280</v>
          </cell>
          <cell r="H27">
            <v>1920</v>
          </cell>
          <cell r="I27">
            <v>1160</v>
          </cell>
          <cell r="J27">
            <v>18920</v>
          </cell>
        </row>
        <row r="28">
          <cell r="A28">
            <v>21</v>
          </cell>
          <cell r="B28">
            <v>774.19354838709683</v>
          </cell>
          <cell r="C28">
            <v>16258.06451612903</v>
          </cell>
          <cell r="D28">
            <v>60</v>
          </cell>
          <cell r="E28">
            <v>13</v>
          </cell>
          <cell r="F28">
            <v>2</v>
          </cell>
          <cell r="G28">
            <v>160</v>
          </cell>
          <cell r="H28">
            <v>2080</v>
          </cell>
          <cell r="I28">
            <v>1200</v>
          </cell>
          <cell r="J28">
            <v>20120</v>
          </cell>
        </row>
        <row r="29">
          <cell r="A29">
            <v>22</v>
          </cell>
          <cell r="B29">
            <v>774.19354838709683</v>
          </cell>
          <cell r="C29">
            <v>17032.258064516129</v>
          </cell>
          <cell r="D29">
            <v>60</v>
          </cell>
          <cell r="E29">
            <v>13</v>
          </cell>
          <cell r="F29">
            <v>2.33</v>
          </cell>
          <cell r="G29">
            <v>260</v>
          </cell>
          <cell r="H29">
            <v>2340</v>
          </cell>
          <cell r="I29">
            <v>1200</v>
          </cell>
          <cell r="J29">
            <v>21320</v>
          </cell>
        </row>
        <row r="30">
          <cell r="A30">
            <v>23</v>
          </cell>
          <cell r="B30">
            <v>774.19354838709683</v>
          </cell>
          <cell r="C30">
            <v>17806.451612903227</v>
          </cell>
          <cell r="D30">
            <v>58</v>
          </cell>
          <cell r="E30">
            <v>12.33</v>
          </cell>
          <cell r="F30">
            <v>0.67</v>
          </cell>
          <cell r="G30">
            <v>160</v>
          </cell>
          <cell r="H30">
            <v>2500</v>
          </cell>
          <cell r="I30">
            <v>1160</v>
          </cell>
          <cell r="J30">
            <v>22480</v>
          </cell>
        </row>
        <row r="31">
          <cell r="A31">
            <v>24</v>
          </cell>
          <cell r="B31">
            <v>774.19354838709683</v>
          </cell>
          <cell r="C31">
            <v>18580.645161290326</v>
          </cell>
          <cell r="D31">
            <v>56</v>
          </cell>
          <cell r="E31">
            <v>13</v>
          </cell>
          <cell r="F31">
            <v>0.5</v>
          </cell>
          <cell r="G31">
            <v>40</v>
          </cell>
          <cell r="H31">
            <v>2540</v>
          </cell>
          <cell r="I31">
            <v>1120</v>
          </cell>
          <cell r="J31">
            <v>23600</v>
          </cell>
        </row>
        <row r="32">
          <cell r="A32">
            <v>25</v>
          </cell>
          <cell r="B32">
            <v>774.19354838709683</v>
          </cell>
          <cell r="C32">
            <v>19354.838709677424</v>
          </cell>
          <cell r="D32">
            <v>42</v>
          </cell>
          <cell r="E32">
            <v>12.33</v>
          </cell>
          <cell r="F32">
            <v>0.67</v>
          </cell>
          <cell r="G32">
            <v>860</v>
          </cell>
          <cell r="H32">
            <v>2540</v>
          </cell>
          <cell r="I32">
            <v>840</v>
          </cell>
          <cell r="J32">
            <v>24440</v>
          </cell>
        </row>
        <row r="33">
          <cell r="A33">
            <v>26</v>
          </cell>
          <cell r="B33">
            <v>774.19354838709683</v>
          </cell>
          <cell r="C33">
            <v>20129.032258064522</v>
          </cell>
          <cell r="D33">
            <v>39</v>
          </cell>
          <cell r="E33">
            <v>10</v>
          </cell>
          <cell r="F33">
            <v>0.5</v>
          </cell>
          <cell r="G33">
            <v>1180</v>
          </cell>
          <cell r="H33">
            <v>2540</v>
          </cell>
          <cell r="I33">
            <v>780</v>
          </cell>
          <cell r="J33">
            <v>25220</v>
          </cell>
        </row>
        <row r="34">
          <cell r="A34">
            <v>27</v>
          </cell>
          <cell r="B34">
            <v>774.19354838709683</v>
          </cell>
          <cell r="C34">
            <v>20903.225806451621</v>
          </cell>
          <cell r="D34">
            <v>48</v>
          </cell>
          <cell r="E34">
            <v>13</v>
          </cell>
          <cell r="F34">
            <v>12.83</v>
          </cell>
          <cell r="G34">
            <v>0</v>
          </cell>
          <cell r="H34">
            <v>2540</v>
          </cell>
          <cell r="I34">
            <v>960</v>
          </cell>
          <cell r="J34">
            <v>26180</v>
          </cell>
        </row>
        <row r="35">
          <cell r="A35">
            <v>28</v>
          </cell>
          <cell r="B35">
            <v>774.19354838709683</v>
          </cell>
          <cell r="C35">
            <v>21677.419354838719</v>
          </cell>
          <cell r="D35">
            <v>57</v>
          </cell>
          <cell r="E35">
            <v>13</v>
          </cell>
          <cell r="F35">
            <v>1</v>
          </cell>
          <cell r="G35">
            <v>920</v>
          </cell>
          <cell r="H35">
            <v>2540</v>
          </cell>
          <cell r="I35">
            <v>1140</v>
          </cell>
          <cell r="J35">
            <v>27320</v>
          </cell>
        </row>
        <row r="36">
          <cell r="A36">
            <v>29</v>
          </cell>
          <cell r="B36">
            <v>774.19354838709683</v>
          </cell>
          <cell r="C36">
            <v>22451.612903225818</v>
          </cell>
          <cell r="D36">
            <v>43</v>
          </cell>
          <cell r="E36">
            <v>9.75</v>
          </cell>
          <cell r="F36">
            <v>3.25</v>
          </cell>
          <cell r="G36">
            <v>920</v>
          </cell>
          <cell r="H36">
            <v>2540</v>
          </cell>
          <cell r="I36">
            <v>860</v>
          </cell>
          <cell r="J36">
            <v>28180</v>
          </cell>
        </row>
        <row r="37">
          <cell r="A37">
            <v>30</v>
          </cell>
          <cell r="B37">
            <v>774.19354838709683</v>
          </cell>
          <cell r="C37">
            <v>23225.806451612916</v>
          </cell>
          <cell r="D37">
            <v>57</v>
          </cell>
          <cell r="E37">
            <v>13</v>
          </cell>
          <cell r="F37">
            <v>2.77</v>
          </cell>
          <cell r="G37">
            <v>900</v>
          </cell>
          <cell r="H37">
            <v>2540</v>
          </cell>
          <cell r="I37">
            <v>1140</v>
          </cell>
          <cell r="J37">
            <v>29320</v>
          </cell>
        </row>
        <row r="38">
          <cell r="A38">
            <v>31</v>
          </cell>
          <cell r="B38">
            <v>774.19354838709683</v>
          </cell>
          <cell r="C38">
            <v>24000.000000000015</v>
          </cell>
          <cell r="D38">
            <v>62</v>
          </cell>
          <cell r="E38">
            <v>12.5</v>
          </cell>
          <cell r="F38">
            <v>0.5</v>
          </cell>
          <cell r="G38">
            <v>100</v>
          </cell>
          <cell r="H38">
            <v>2640</v>
          </cell>
          <cell r="I38">
            <v>1240</v>
          </cell>
          <cell r="J38">
            <v>30560</v>
          </cell>
        </row>
      </sheetData>
      <sheetData sheetId="1" refreshError="1"/>
      <sheetData sheetId="2" refreshError="1"/>
      <sheetData sheetId="3" refreshError="1"/>
      <sheetData sheetId="4" refreshError="1"/>
      <sheetData sheetId="5">
        <row r="8">
          <cell r="A8">
            <v>1</v>
          </cell>
        </row>
      </sheetData>
      <sheetData sheetId="6">
        <row r="7">
          <cell r="A7">
            <v>1</v>
          </cell>
        </row>
      </sheetData>
      <sheetData sheetId="7">
        <row r="7">
          <cell r="A7">
            <v>1</v>
          </cell>
        </row>
      </sheetData>
      <sheetData sheetId="8">
        <row r="7">
          <cell r="A7">
            <v>1</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 val="COMPOS1"/>
      <sheetName val="DMT modelo"/>
      <sheetName val="RELATÓRIO"/>
      <sheetName val="QuQuan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_Resumo"/>
      <sheetName val="Planilha_preços"/>
      <sheetName val="Composições_Principais"/>
      <sheetName val="Mobilização"/>
      <sheetName val="Instalação Canteiro"/>
      <sheetName val="Custo Transp Mat Betum"/>
      <sheetName val="Composições_Auxiliares"/>
      <sheetName val="Rec e Estoc Mat Betum"/>
      <sheetName val="Item 15.10 Incid Serviços"/>
      <sheetName val="Mao de Obra"/>
      <sheetName val="Cronograma "/>
      <sheetName val="Cronograma"/>
      <sheetName val="LDI"/>
      <sheetName val="Area Cant&amp;Acamp"/>
      <sheetName val="Instal Cant&amp;Acamp"/>
      <sheetName val="Mob &amp; Desmob"/>
      <sheetName val="Quadro Resumo DMT"/>
      <sheetName val="Quadro Consumo Mat"/>
      <sheetName val="Cron Perman Equiptos"/>
      <sheetName val="Planilha_preços (Dr Turola)"/>
      <sheetName val="Referencia"/>
      <sheetName val="Planilha Edital"/>
      <sheetName val="Equipamentos"/>
      <sheetName val="Materiais"/>
      <sheetName val="Transporte"/>
      <sheetName val="Dados-serviços"/>
      <sheetName val="POR EXTEN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AG5">
            <v>1</v>
          </cell>
          <cell r="AH5" t="str">
            <v>Um</v>
          </cell>
        </row>
        <row r="6">
          <cell r="AG6">
            <v>2</v>
          </cell>
          <cell r="AH6" t="str">
            <v>Dois</v>
          </cell>
        </row>
        <row r="7">
          <cell r="AG7">
            <v>3</v>
          </cell>
          <cell r="AH7" t="str">
            <v>Tres</v>
          </cell>
        </row>
        <row r="8">
          <cell r="AG8">
            <v>4</v>
          </cell>
          <cell r="AH8" t="str">
            <v>Quatro</v>
          </cell>
        </row>
        <row r="9">
          <cell r="AG9">
            <v>5</v>
          </cell>
          <cell r="AH9" t="str">
            <v>Cinco</v>
          </cell>
        </row>
        <row r="10">
          <cell r="AG10">
            <v>6</v>
          </cell>
          <cell r="AH10" t="str">
            <v>Seis</v>
          </cell>
        </row>
        <row r="11">
          <cell r="AG11">
            <v>7</v>
          </cell>
          <cell r="AH11" t="str">
            <v>Sete</v>
          </cell>
        </row>
        <row r="12">
          <cell r="AG12">
            <v>8</v>
          </cell>
          <cell r="AH12" t="str">
            <v>Oito</v>
          </cell>
        </row>
        <row r="13">
          <cell r="AG13">
            <v>9</v>
          </cell>
          <cell r="AH13" t="str">
            <v>Nove</v>
          </cell>
        </row>
        <row r="14">
          <cell r="AG14">
            <v>10</v>
          </cell>
          <cell r="AH14" t="str">
            <v>Dez</v>
          </cell>
        </row>
        <row r="15">
          <cell r="AG15">
            <v>11</v>
          </cell>
          <cell r="AH15" t="str">
            <v>Onze</v>
          </cell>
        </row>
        <row r="16">
          <cell r="AG16">
            <v>12</v>
          </cell>
          <cell r="AH16" t="str">
            <v>Doze</v>
          </cell>
        </row>
        <row r="17">
          <cell r="AG17">
            <v>13</v>
          </cell>
          <cell r="AH17" t="str">
            <v>Treze</v>
          </cell>
        </row>
        <row r="18">
          <cell r="AG18">
            <v>14</v>
          </cell>
          <cell r="AH18" t="str">
            <v>Quatorze</v>
          </cell>
        </row>
        <row r="19">
          <cell r="AG19">
            <v>15</v>
          </cell>
          <cell r="AH19" t="str">
            <v>Quinze</v>
          </cell>
        </row>
        <row r="20">
          <cell r="AG20">
            <v>16</v>
          </cell>
          <cell r="AH20" t="str">
            <v>Dezesseis</v>
          </cell>
        </row>
        <row r="21">
          <cell r="AG21">
            <v>17</v>
          </cell>
          <cell r="AH21" t="str">
            <v>Dezessete</v>
          </cell>
        </row>
        <row r="22">
          <cell r="AG22">
            <v>18</v>
          </cell>
          <cell r="AH22" t="str">
            <v>Dezoito</v>
          </cell>
        </row>
        <row r="23">
          <cell r="AG23">
            <v>19</v>
          </cell>
          <cell r="AH23" t="str">
            <v>Dezenove</v>
          </cell>
        </row>
        <row r="24">
          <cell r="AG24">
            <v>20</v>
          </cell>
          <cell r="AH24" t="str">
            <v>Vinte</v>
          </cell>
        </row>
        <row r="25">
          <cell r="AG25">
            <v>30</v>
          </cell>
          <cell r="AH25" t="str">
            <v>Trinta</v>
          </cell>
        </row>
        <row r="26">
          <cell r="AG26">
            <v>40</v>
          </cell>
          <cell r="AH26" t="str">
            <v>Quarenta</v>
          </cell>
        </row>
        <row r="27">
          <cell r="AG27">
            <v>50</v>
          </cell>
          <cell r="AH27" t="str">
            <v>Cinquenta</v>
          </cell>
        </row>
        <row r="28">
          <cell r="AG28">
            <v>60</v>
          </cell>
          <cell r="AH28" t="str">
            <v>Sessenta</v>
          </cell>
        </row>
        <row r="29">
          <cell r="AG29">
            <v>70</v>
          </cell>
          <cell r="AH29" t="str">
            <v>Setenta</v>
          </cell>
        </row>
        <row r="30">
          <cell r="AG30">
            <v>80</v>
          </cell>
          <cell r="AH30" t="str">
            <v>Oitenta</v>
          </cell>
        </row>
        <row r="31">
          <cell r="AG31">
            <v>90</v>
          </cell>
          <cell r="AH31" t="str">
            <v>Noventa</v>
          </cell>
        </row>
        <row r="32">
          <cell r="AG32">
            <v>100</v>
          </cell>
          <cell r="AH32" t="str">
            <v>Cem</v>
          </cell>
        </row>
        <row r="33">
          <cell r="AG33">
            <v>200</v>
          </cell>
          <cell r="AH33" t="str">
            <v>Duzentos</v>
          </cell>
        </row>
        <row r="34">
          <cell r="AG34">
            <v>300</v>
          </cell>
          <cell r="AH34" t="str">
            <v>Trezentos</v>
          </cell>
        </row>
        <row r="35">
          <cell r="AG35">
            <v>400</v>
          </cell>
          <cell r="AH35" t="str">
            <v>Quatrocentos</v>
          </cell>
        </row>
        <row r="36">
          <cell r="AG36">
            <v>500</v>
          </cell>
          <cell r="AH36" t="str">
            <v>Quinhentos</v>
          </cell>
        </row>
        <row r="37">
          <cell r="AG37">
            <v>600</v>
          </cell>
          <cell r="AH37" t="str">
            <v>Seiscentos</v>
          </cell>
        </row>
        <row r="38">
          <cell r="AG38">
            <v>700</v>
          </cell>
          <cell r="AH38" t="str">
            <v>Setecentos</v>
          </cell>
        </row>
        <row r="39">
          <cell r="AG39">
            <v>800</v>
          </cell>
          <cell r="AH39" t="str">
            <v>Oitocentos</v>
          </cell>
        </row>
        <row r="40">
          <cell r="AG40">
            <v>900</v>
          </cell>
          <cell r="AH40" t="str">
            <v>Novecentos</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PA"/>
      <sheetName val="PATO"/>
      <sheetName val="Micro"/>
      <sheetName val="SICRO"/>
      <sheetName val="CURVA ABC"/>
      <sheetName val="PLANILHA"/>
      <sheetName val="CROQUI"/>
      <sheetName val="LICITAÇÃO"/>
      <sheetName val="CRONOGRANA 1º ANO"/>
      <sheetName val="CRONOGRANA 2º ANO"/>
      <sheetName val="RESUMO TRANSPORTES"/>
      <sheetName val="TRANSPORTE"/>
      <sheetName val="900200"/>
      <sheetName val="900203"/>
      <sheetName val="900241"/>
      <sheetName val="GRÁFICO-2017"/>
      <sheetName val="GRÁFICO"/>
      <sheetName val="LAYOUT"/>
      <sheetName val="MOBILIZAÇÃO"/>
      <sheetName val="TARIFA"/>
      <sheetName val="BETUMINOSOS"/>
      <sheetName val="PREÇOS BETUMINOSOS"/>
      <sheetName val="ROÇADA"/>
      <sheetName val="VALA_CAIAÇÃO"/>
      <sheetName val="MF_SARJ_CAIAÇÃO"/>
      <sheetName val="DESCIDA_CAIAÇÃO"/>
    </sheetNames>
    <sheetDataSet>
      <sheetData sheetId="0">
        <row r="2">
          <cell r="C2" t="str">
            <v>BR-364/MT</v>
          </cell>
        </row>
        <row r="6">
          <cell r="C6" t="str">
            <v>364BMT0712 / 364BMT0745</v>
          </cell>
        </row>
        <row r="10">
          <cell r="C10" t="str">
            <v>NOVEMBRO/2.013</v>
          </cell>
        </row>
        <row r="11">
          <cell r="C11" t="str">
            <v>SETEMBRO/2.017</v>
          </cell>
        </row>
      </sheetData>
      <sheetData sheetId="1"/>
      <sheetData sheetId="2">
        <row r="6">
          <cell r="A6" t="str">
            <v>MINISTÉRIO DOS TRANSPORTES</v>
          </cell>
        </row>
      </sheetData>
      <sheetData sheetId="3"/>
      <sheetData sheetId="4">
        <row r="1">
          <cell r="A1" t="str">
            <v>DNIT - Sistema de Custos Rodoviários</v>
          </cell>
        </row>
      </sheetData>
      <sheetData sheetId="5"/>
      <sheetData sheetId="6">
        <row r="48">
          <cell r="A48">
            <v>900197</v>
          </cell>
        </row>
      </sheetData>
      <sheetData sheetId="7"/>
      <sheetData sheetId="8"/>
      <sheetData sheetId="9"/>
      <sheetData sheetId="10"/>
      <sheetData sheetId="11"/>
      <sheetData sheetId="12"/>
      <sheetData sheetId="13">
        <row r="22">
          <cell r="BO22">
            <v>9136.16</v>
          </cell>
        </row>
      </sheetData>
      <sheetData sheetId="14">
        <row r="22">
          <cell r="BO22">
            <v>35473.800000000003</v>
          </cell>
        </row>
      </sheetData>
      <sheetData sheetId="15">
        <row r="22">
          <cell r="BO22">
            <v>2133.85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o"/>
      <sheetName val="RESUMO"/>
      <sheetName val="Crono Físico-Financeiro "/>
      <sheetName val="Regula"/>
      <sheetName val="Sub-base"/>
      <sheetName val="Base"/>
      <sheetName val="Transporte"/>
    </sheetNames>
    <sheetDataSet>
      <sheetData sheetId="0"/>
      <sheetData sheetId="1"/>
      <sheetData sheetId="2"/>
      <sheetData sheetId="3"/>
      <sheetData sheetId="4"/>
      <sheetData sheetId="5"/>
      <sheetData sheetId="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QuQu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Boletim"/>
      <sheetName val="100000"/>
      <sheetName val="395000"/>
      <sheetName val="830001"/>
      <sheetName val="830102"/>
      <sheetName val="840200"/>
    </sheetNames>
    <sheetDataSet>
      <sheetData sheetId="0"/>
      <sheetData sheetId="1" refreshError="1"/>
      <sheetData sheetId="2">
        <row r="116">
          <cell r="B116">
            <v>561.1</v>
          </cell>
        </row>
        <row r="117">
          <cell r="B117">
            <v>2.4</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COMPOS1"/>
    </sheetNames>
    <sheetDataSet>
      <sheetData sheetId="0"/>
      <sheetData sheetId="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Quadro de qntd"/>
      <sheetName val="PLANILHA"/>
      <sheetName val="Cálculo"/>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refreshError="1"/>
      <sheetData sheetId="41" refreshError="1"/>
      <sheetData sheetId="42" refreshError="1"/>
      <sheetData sheetId="4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s>
    <sheetDataSet>
      <sheetData sheetId="0"/>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3)"/>
      <sheetName val="RELATÓRIO (2)"/>
      <sheetName val="RELATÓRIO"/>
      <sheetName val="RESUMO-DVOP"/>
      <sheetName val="REAJU"/>
      <sheetName val="Crono Físico-Financeiro"/>
      <sheetName val="Plan1 (3)"/>
      <sheetName val="Sub Base sim"/>
      <sheetName val="Base sim"/>
      <sheetName val="Imprimação sim"/>
      <sheetName val="Pint. Lig. CBUQ sim"/>
      <sheetName val="CBUQ sim"/>
      <sheetName val="Transp-Massa sim"/>
      <sheetName val="Transp-Brita sim"/>
      <sheetName val="RELATÓRIO-(mãe)"/>
      <sheetName val="Limpeza"/>
      <sheetName val="Aterro"/>
      <sheetName val="DMT"/>
      <sheetName val="auxiliar - CÁLC.DMT"/>
      <sheetName val="Reg. Sub Leito"/>
      <sheetName val="RES 1ºCONTR"/>
      <sheetName val="Compact. 100%-95%"/>
      <sheetName val="SubBase"/>
      <sheetName val="Base"/>
      <sheetName val="Momento Transp. jazida"/>
      <sheetName val="Bueiros"/>
      <sheetName val="Dispositivos drenagem"/>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8">
          <cell r="U18">
            <v>0</v>
          </cell>
        </row>
        <row r="19">
          <cell r="U19">
            <v>9231.74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s>
    <sheetDataSet>
      <sheetData sheetId="0"/>
      <sheetData sheetId="1"/>
      <sheetData sheetId="2"/>
      <sheetData sheetId="3"/>
      <sheetData sheetId="4">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Bvr"/>
      <sheetName val="sispecabr99"/>
      <sheetName val="MêsBase"/>
      <sheetName val="#REF"/>
      <sheetName val="Principal"/>
      <sheetName val="BadeR99_NBA"/>
      <sheetName val="Controle De ASO's"/>
      <sheetName val="Variaveis"/>
      <sheetName val="Previsão de Vagões"/>
      <sheetName val="Espera"/>
      <sheetName val="Saldos"/>
      <sheetName val="Gráficos"/>
      <sheetName val="Navios"/>
      <sheetName val="Armazéns"/>
      <sheetName val="Resumo"/>
      <sheetName val="Check List- Gerrot"/>
      <sheetName val="Catego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Bvr"/>
      <sheetName val="sispecabr99"/>
      <sheetName val="MêsBase"/>
      <sheetName val="#REF"/>
      <sheetName val="Principal"/>
      <sheetName val="BadeR99_NBA"/>
      <sheetName val="Veic Ind-Marcosa"/>
      <sheetName val="Pareto Dispersões por Produto"/>
      <sheetName val="Pareto Dispersões por Área"/>
      <sheetName val="Extratif Dispersões por Área"/>
      <sheetName val="Plan1"/>
      <sheetName val="N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Edital"/>
      <sheetName val="DADOS_NAO_IMPRIMIR"/>
      <sheetName val="BDI ALT"/>
      <sheetName val="BDI DNIT"/>
      <sheetName val="Plan1"/>
      <sheetName val="INVENTÁRIO "/>
      <sheetName val="Cronograma 1º"/>
      <sheetName val="CURVA ABC"/>
      <sheetName val="ORÇAMENTO"/>
      <sheetName val="ORÇAMENTO (2)"/>
      <sheetName val="Serviços"/>
      <sheetName val="TLCB5"/>
      <sheetName val="TLMR"/>
      <sheetName val="TLCB10"/>
      <sheetName val="TLCC4"/>
      <sheetName val="TCCB10"/>
      <sheetName val="TCCC "/>
      <sheetName val="Quadro res. transp."/>
      <sheetName val="CROQUI "/>
      <sheetName val="FÓRM. TRANS"/>
      <sheetName val="Memória Justificativa"/>
      <sheetName val="CÁLC. TRANS."/>
      <sheetName val="MB VIAB."/>
      <sheetName val="Unit MB"/>
      <sheetName val="MAT.BET"/>
      <sheetName val="Estudo Comparativo"/>
      <sheetName val="MATERIAIS"/>
      <sheetName val="EQUIPAMENTOS"/>
      <sheetName val="MAO-DE-OBRA"/>
      <sheetName val="MBUQ"/>
      <sheetName val="Instalação"/>
      <sheetName val="Mobiliz."/>
      <sheetName val="PREV. --&gt;"/>
      <sheetName val="REC.CAM.GRAN."/>
      <sheetName val="SOLO.BRITA"/>
      <sheetName val="TSS"/>
      <sheetName val="MICRO1.5"/>
      <sheetName val="CONSERVA ROTINEIRA --&gt;"/>
      <sheetName val="REAT. APILOADO"/>
      <sheetName val="SOLO MELHORADO"/>
      <sheetName val="LIMP.PONTE"/>
      <sheetName val="IMPRIMAÇÃO"/>
      <sheetName val="PINT.LIG."/>
      <sheetName val="REC.REV."/>
      <sheetName val="REM.PROF.MAN."/>
      <sheetName val="REM.PROF.MEC"/>
      <sheetName val="TAPA.BUR.SERRA"/>
      <sheetName val="SEL.TRINCA"/>
      <sheetName val="CORR.MBUQ"/>
      <sheetName val="REP.CBUQ"/>
      <sheetName val="Plan2"/>
      <sheetName val="CORR.FRES.DESC."/>
      <sheetName val="LIMP.SARJ.MF."/>
      <sheetName val="LIMP.VALA.CORTE"/>
      <sheetName val="LIMP.VALA.DREN."/>
      <sheetName val="LIMP.DESCIDA"/>
      <sheetName val="LIMP.BUEIRO"/>
      <sheetName val="DESOB.BUEIRO"/>
      <sheetName val="CAIÇÃO"/>
      <sheetName val="R.M.SIN.H."/>
      <sheetName val="REC.CERCA"/>
      <sheetName val="ROC.MAN"/>
      <sheetName val="ROC.MEC"/>
      <sheetName val="ROC.COLONHÃO"/>
      <sheetName val="CORT.AREA.GRAMA"/>
      <sheetName val="CAP.MAN"/>
      <sheetName val="Dest.arv.D=0,15a0,30m"/>
      <sheetName val="Dest.arv.D=&gt;0,30m"/>
      <sheetName val="FRES.DESC."/>
      <sheetName val="CONS. EMERG --&gt;"/>
      <sheetName val="REC.MAN.ATERRO"/>
      <sheetName val="REC.MEC.ATERRO"/>
      <sheetName val="DRENO.SUB"/>
      <sheetName val="OBRAS MELHORAM --&gt;"/>
      <sheetName val="ENROC.PEDRA.ARR."/>
      <sheetName val="ENROC.PEDRA.JOG."/>
      <sheetName val="TUBO.60"/>
      <sheetName val="TUBO.80"/>
      <sheetName val="REC.GUARDA.CORPO"/>
      <sheetName val="Recomp.Guarda Corpo"/>
      <sheetName val="REV.VEG."/>
      <sheetName val="SERVIÇOS AUX --&gt;"/>
      <sheetName val="Usinagem Micro"/>
      <sheetName val="CONCRETO.CICLO"/>
      <sheetName val="CONCRETO.ACBC"/>
      <sheetName val="DOB.COL.ARM."/>
      <sheetName val="FORMA.MAD."/>
      <sheetName val="REAT.COMP.BUEIRO"/>
      <sheetName val="ESC.MAN.1ªCAT"/>
      <sheetName val="ESC.MEC.1ªCAT"/>
      <sheetName val="TRANSPORTE"/>
      <sheetName val="AUXILIARES"/>
      <sheetName val="ADM"/>
      <sheetName val="DIVIS"/>
      <sheetName val="Modelo"/>
      <sheetName val="RESU.SERV"/>
      <sheetName val="SINALIZ"/>
      <sheetName val="MICRO 1.5"/>
      <sheetName val="Gráf1"/>
      <sheetName val="cotacao materiais NASul"/>
      <sheetName val="Pedreirias"/>
    </sheetNames>
    <sheetDataSet>
      <sheetData sheetId="0" refreshError="1"/>
      <sheetData sheetId="1">
        <row r="8">
          <cell r="B8" t="str">
            <v>BR-262/MS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34">
          <cell r="F34">
            <v>13</v>
          </cell>
        </row>
      </sheetData>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8">
          <cell r="H28">
            <v>67</v>
          </cell>
        </row>
      </sheetData>
      <sheetData sheetId="98" refreshError="1"/>
      <sheetData sheetId="99" refreshError="1"/>
      <sheetData sheetId="10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Orçamento"/>
      <sheetName val="ORÇAMENTO BR-070 LOTE2"/>
      <sheetName val="Cronograma Físico-financeiro"/>
      <sheetName val="CURVA A B C"/>
    </sheetNames>
    <sheetDataSet>
      <sheetData sheetId="0"/>
      <sheetData sheetId="1">
        <row r="37">
          <cell r="E37" t="str">
            <v>NOVEMBRO/09</v>
          </cell>
        </row>
      </sheetData>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Empreiteira_Agrimat"/>
      <sheetName val="RESUMO-DVOP"/>
      <sheetName val="Reajuste "/>
      <sheetName val="Crono Físico-Financeiro "/>
      <sheetName val="Boletim Desempenho"/>
      <sheetName val="Base"/>
      <sheetName val="Sub-base"/>
      <sheetName val="Reforço Subleito"/>
      <sheetName val="Imprimação"/>
      <sheetName val="TSD-FOG"/>
      <sheetName val="CBUQ "/>
      <sheetName val="TSS"/>
      <sheetName val="AGREGADOS"/>
      <sheetName val="Mat Asf "/>
      <sheetName val="Corte DMT 50 a 200"/>
      <sheetName val="Corte DMT 800 a 1000"/>
      <sheetName val="DMT "/>
      <sheetName val="compact 100%"/>
      <sheetName val="Solo Mole)"/>
      <sheetName val="Enroncamento Pedra Jogada"/>
      <sheetName val="Cerca "/>
      <sheetName val="Desmatamento"/>
      <sheetName val="OAC"/>
      <sheetName val="Meio fio"/>
      <sheetName val="Dreno"/>
      <sheetName val="VPC"/>
      <sheetName val="TERR_PAV"/>
      <sheetName val="Crongrama SEET (2)"/>
      <sheetName val="RESUMO_DVOP"/>
      <sheetName val="Aterro C"/>
      <sheetName val="Mat A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_Gerais"/>
      <sheetName val="CAPA"/>
      <sheetName val="Contra-Capa"/>
      <sheetName val="Ficha Medição"/>
      <sheetName val="Memória de Cálculo"/>
      <sheetName val="Folha de Medição"/>
      <sheetName val="Folha de Med Acumuladas"/>
      <sheetName val="Canteiro"/>
      <sheetName val="Mobilização Equip"/>
      <sheetName val="Pluviom"/>
      <sheetName val="Fotos"/>
      <sheetName val="BDP"/>
    </sheetNames>
    <sheetDataSet>
      <sheetData sheetId="0">
        <row r="3">
          <cell r="C3" t="str">
            <v>SR/MT-0653/2009-00</v>
          </cell>
        </row>
        <row r="4">
          <cell r="C4" t="str">
            <v>REDRAM CONSTRUTORA DE OBRAS LTDA.</v>
          </cell>
        </row>
        <row r="9">
          <cell r="C9" t="str">
            <v>Km 799,3 - Km 879,3</v>
          </cell>
        </row>
        <row r="12">
          <cell r="C12">
            <v>40114</v>
          </cell>
        </row>
        <row r="16">
          <cell r="C16">
            <v>10</v>
          </cell>
        </row>
        <row r="17">
          <cell r="C17" t="str">
            <v>10ª Medição Parcial</v>
          </cell>
        </row>
        <row r="23">
          <cell r="C23">
            <v>40424</v>
          </cell>
        </row>
        <row r="24">
          <cell r="C24" t="str">
            <v>03 DE SETEMBRO DE 2010</v>
          </cell>
        </row>
        <row r="27">
          <cell r="C27" t="str">
            <v>01/08/2010 a 31/08/2010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RESUMO"/>
      <sheetName val="RELATÓRIO"/>
      <sheetName val="gráfico"/>
      <sheetName val="Pato "/>
      <sheetName val="Memorial "/>
      <sheetName val="Q Custo"/>
      <sheetName val="Transp"/>
      <sheetName val="Cronog"/>
      <sheetName val="rec_cam_pav_"/>
      <sheetName val="solo_cimento"/>
      <sheetName val="imprimação"/>
      <sheetName val="aquis_ CM_30 impri"/>
      <sheetName val="tr_CM_30 impr"/>
      <sheetName val="pint_lig"/>
      <sheetName val="aquis_ RR_1C pl"/>
      <sheetName val="tr_RR_1C pl"/>
      <sheetName val="capa selan_pedrisco"/>
      <sheetName val="aquis_RR_2C"/>
      <sheetName val="tr_RR_2C"/>
      <sheetName val="rec_rev_frio"/>
      <sheetName val="mbuf"/>
      <sheetName val="aquis_RM_1C"/>
      <sheetName val="tr_RM_1C"/>
      <sheetName val="rec_rev_quente"/>
      <sheetName val="mbuq"/>
      <sheetName val="aquis_CAP_20"/>
      <sheetName val="tr_CAP_20"/>
      <sheetName val="rem_man_rev_bet_"/>
      <sheetName val="rem_mec_cam_gran_pav_"/>
      <sheetName val="rem_man_cam_gran_pav_"/>
      <sheetName val="con_ciclp_"/>
      <sheetName val="con_cim_"/>
      <sheetName val="arg_cim_areia"/>
      <sheetName val="drobragem"/>
      <sheetName val="forma"/>
      <sheetName val="ret_com_bueiro"/>
      <sheetName val="reat_apil_"/>
      <sheetName val="limp_ponte"/>
      <sheetName val="esc_man_1ªcat"/>
      <sheetName val="esc_mec_vala_mat_1ªcat"/>
      <sheetName val="enroc_pd_arrum_"/>
      <sheetName val="enroc_pd_jogada"/>
      <sheetName val="tapa buraco"/>
      <sheetName val="aquis_CM_30 tp"/>
      <sheetName val="tr_CM_30 tp"/>
      <sheetName val="rem_pro_dem_mn_"/>
      <sheetName val="aquis_ CM_30 rmendo"/>
      <sheetName val="tr_CM_30 remendo"/>
      <sheetName val="selagem trinca"/>
      <sheetName val="aquis_RR_1C selagem"/>
      <sheetName val="tr_RR_1C selagem"/>
      <sheetName val="correção"/>
      <sheetName val="aquis_ RR_1C pl (2)"/>
      <sheetName val="tr_RR_1C pl (2)"/>
      <sheetName val="fresagem"/>
      <sheetName val="rec_guad_corpo"/>
      <sheetName val="limp_sarj_meio_fio"/>
      <sheetName val="limp_vala_dren_"/>
      <sheetName val="limp_desc_d_água"/>
      <sheetName val="limp_bueiro"/>
      <sheetName val="assent_ D_1_00m"/>
      <sheetName val="limp_pc_sinal_"/>
      <sheetName val="rec_pc_sinal_"/>
      <sheetName val="rec_def_met_"/>
      <sheetName val="caiação"/>
      <sheetName val="renov_sin_horiz_"/>
      <sheetName val="rec_manual aterro"/>
      <sheetName val="rma"/>
      <sheetName val="rem_manual barr_solo"/>
      <sheetName val="rem_manual barr_rocha"/>
      <sheetName val="roç_man_"/>
      <sheetName val="roç_cap_col_"/>
      <sheetName val="roç_mec_"/>
      <sheetName val="capina man_"/>
      <sheetName val="tr_lc_basc_5m3"/>
      <sheetName val="tr_remendo"/>
      <sheetName val="tr_lc_carroc_4t"/>
      <sheetName val="tr_com_carroc_"/>
      <sheetName val="tr_com_basc_10m³"/>
      <sheetName val="tr_loc_mat_bet"/>
      <sheetName val="micro"/>
      <sheetName val="aquis_pilim_"/>
      <sheetName val="tr_polim_"/>
      <sheetName val="veic_"/>
      <sheetName val="mobilização"/>
      <sheetName val="prancha"/>
      <sheetName val="instalação"/>
      <sheetName val="cerca"/>
      <sheetName val="trans_frio"/>
      <sheetName val="trans_quent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 modelo"/>
      <sheetName val="reg_mec_fx_dm_"/>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MT modelo"/>
      <sheetName val="PMF"/>
      <sheetName val="Rel-15ª med."/>
      <sheetName val="Mat Asf"/>
      <sheetName val="P A T O 99 B"/>
      <sheetName val="Desmat 0,15"/>
      <sheetName val="RESUMO"/>
      <sheetName val="PLANILHA"/>
      <sheetName val="_TRANSPORTE MAN"/>
      <sheetName val="TRANSP"/>
      <sheetName val="Ficha"/>
      <sheetName val="TSD"/>
    </sheetNames>
    <sheetDataSet>
      <sheetData sheetId="0">
        <row r="18">
          <cell r="D18">
            <v>348840</v>
          </cell>
        </row>
      </sheetData>
      <sheetData sheetId="1">
        <row r="18">
          <cell r="D18">
            <v>348840</v>
          </cell>
        </row>
      </sheetData>
      <sheetData sheetId="2">
        <row r="18">
          <cell r="D18">
            <v>348840</v>
          </cell>
        </row>
      </sheetData>
      <sheetData sheetId="3">
        <row r="18">
          <cell r="D18">
            <v>348840</v>
          </cell>
        </row>
      </sheetData>
      <sheetData sheetId="4">
        <row r="18">
          <cell r="D18">
            <v>348840</v>
          </cell>
        </row>
      </sheetData>
      <sheetData sheetId="5">
        <row r="18">
          <cell r="D18">
            <v>348840</v>
          </cell>
        </row>
      </sheetData>
      <sheetData sheetId="6">
        <row r="18">
          <cell r="D18">
            <v>348840</v>
          </cell>
        </row>
      </sheetData>
      <sheetData sheetId="7">
        <row r="18">
          <cell r="D18">
            <v>348840</v>
          </cell>
        </row>
      </sheetData>
      <sheetData sheetId="8">
        <row r="18">
          <cell r="D18">
            <v>348840</v>
          </cell>
        </row>
      </sheetData>
      <sheetData sheetId="9">
        <row r="18">
          <cell r="D18">
            <v>348840</v>
          </cell>
        </row>
      </sheetData>
      <sheetData sheetId="10">
        <row r="18">
          <cell r="D18">
            <v>348840</v>
          </cell>
        </row>
      </sheetData>
      <sheetData sheetId="11" refreshError="1">
        <row r="18">
          <cell r="D18">
            <v>348840</v>
          </cell>
        </row>
        <row r="23">
          <cell r="D23">
            <v>14298.25</v>
          </cell>
        </row>
        <row r="28">
          <cell r="D28">
            <v>29220.5</v>
          </cell>
        </row>
        <row r="33">
          <cell r="D33">
            <v>116926.05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10">
          <cell r="D510">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lt;=até aqui"/>
      <sheetName val="PLAN-sipom"/>
      <sheetName val="Dr.Gilson"/>
      <sheetName val="Dados"/>
      <sheetName val="CCHE"/>
      <sheetName val="Crono "/>
      <sheetName val="BDI "/>
      <sheetName val="ES"/>
      <sheetName val="MObra"/>
      <sheetName val="calc.binder capa c.asfalto L-34"/>
      <sheetName val="dreno sub-hor.-transp&gt;3km"/>
      <sheetName val="CAP-20"/>
      <sheetName val="TABELA"/>
    </sheetNames>
    <sheetDataSet>
      <sheetData sheetId="0"/>
      <sheetData sheetId="1"/>
      <sheetData sheetId="2"/>
      <sheetData sheetId="3"/>
      <sheetData sheetId="4"/>
      <sheetData sheetId="5">
        <row r="6">
          <cell r="B6" t="str">
            <v>Sobrenco Engenharia e Comércio Ltda</v>
          </cell>
        </row>
      </sheetData>
      <sheetData sheetId="6"/>
      <sheetData sheetId="7"/>
      <sheetData sheetId="8"/>
      <sheetData sheetId="9"/>
      <sheetData sheetId="10"/>
      <sheetData sheetId="11"/>
      <sheetData sheetId="12"/>
      <sheetData sheetId="13"/>
      <sheetData sheetId="1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 val="RESUMO-DVOP_JBS"/>
      <sheetName val="resumo"/>
      <sheetName val="REAJU"/>
      <sheetName val="Rel-15ª med."/>
      <sheetName val="1.6"/>
    </sheetNames>
    <sheetDataSet>
      <sheetData sheetId="0"/>
      <sheetData sheetId="1"/>
      <sheetData sheetId="2"/>
      <sheetData sheetId="3"/>
      <sheetData sheetId="4"/>
      <sheetData sheetId="5"/>
      <sheetData sheetId="6"/>
      <sheetData sheetId="7"/>
      <sheetData sheetId="8"/>
      <sheetData sheetId="9">
        <row r="8">
          <cell r="Y8">
            <v>108.2</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sheetData sheetId="4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Asf"/>
      <sheetName val="DMT modelo"/>
    </sheetNames>
    <sheetDataSet>
      <sheetData sheetId="0"/>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s - L2"/>
      <sheetName val="Mão de Obra"/>
      <sheetName val="variáveis"/>
      <sheetName val="rem prof"/>
      <sheetName val="reciclagem simpl"/>
      <sheetName val="reciclagem cimento"/>
      <sheetName val="base brita"/>
      <sheetName val="fresagem cont"/>
      <sheetName val="fresagem descont"/>
      <sheetName val="imprimação"/>
      <sheetName val="pint lig"/>
      <sheetName val="TSD"/>
      <sheetName val="CBUQ C-reperf"/>
      <sheetName val="CBUQ C-reposição"/>
      <sheetName val="CBUQ C-reforço"/>
      <sheetName val="CBUQ C-pav novo"/>
      <sheetName val="reg subleito"/>
      <sheetName val="sub base solo est s mist"/>
      <sheetName val="CBUQ B"/>
      <sheetName val="Aquis CAP"/>
      <sheetName val="Aquis CM-30"/>
      <sheetName val="Aquis RR1C"/>
      <sheetName val="Aquis RR1C polim"/>
      <sheetName val="Transp quent"/>
      <sheetName val="tranp frio"/>
    </sheetNames>
    <sheetDataSet>
      <sheetData sheetId="0"/>
      <sheetData sheetId="1">
        <row r="14">
          <cell r="E14">
            <v>15.7844</v>
          </cell>
        </row>
        <row r="15">
          <cell r="E15">
            <v>33.482100000000003</v>
          </cell>
        </row>
        <row r="27">
          <cell r="E27">
            <v>8.1313999999999993</v>
          </cell>
        </row>
      </sheetData>
      <sheetData sheetId="2">
        <row r="2">
          <cell r="B2">
            <v>0.27839999999999998</v>
          </cell>
        </row>
        <row r="3">
          <cell r="B3">
            <v>0.15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SINFRA"/>
      <sheetName val="relató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97"/>
    </sheetNames>
    <definedNames>
      <definedName name="telaC"/>
    </defined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Boletim de Desempenho Parcial"/>
    </sheetNames>
    <sheetDataSet>
      <sheetData sheetId="0"/>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imbo de Nota"/>
      <sheetName val="croqui localiz_"/>
      <sheetName val="Banco"/>
      <sheetName val="Boletim"/>
      <sheetName val="Transporte-N"/>
      <sheetName val="MEDICÃO ADMINISTRAÇÃO"/>
      <sheetName val="Extenso 1 (381)"/>
      <sheetName val="Extenso"/>
      <sheetName val="Dados Contrato"/>
      <sheetName val="Elementos"/>
      <sheetName val="Pluviometria"/>
      <sheetName val="Boletim de Desempenho"/>
      <sheetName val="Cronograma"/>
      <sheetName val="Quadro Ind."/>
      <sheetName val="Nivel Cons."/>
      <sheetName val="Avanço Físico"/>
      <sheetName val="MEDIÇÃO LÍQUIDA"/>
      <sheetName val="MEDIÇÃO CONSOLIDADA"/>
      <sheetName val="Cont_Saldo"/>
      <sheetName val="MEDICÃO RESUMO (040)"/>
      <sheetName val="MEDICÃO RESUMO (381)"/>
      <sheetName val="MEDICÃO RESUMO GERAL"/>
      <sheetName val="01-Muro Gabião"/>
      <sheetName val="Desmat. Destoc.-2"/>
      <sheetName val="03-Esc. Carga 1ª Cat."/>
      <sheetName val="04-Reaterro Apiloado"/>
      <sheetName val="05-Reg. Mec. Faixa Domínio"/>
      <sheetName val="06-Solo p Base Remendo"/>
      <sheetName val="07-Recomp. Rev. CBUQ"/>
      <sheetName val="08-Remoção Mec. Revest. Bet."/>
      <sheetName val="09-Fresagem"/>
      <sheetName val="10-Concreto Ciclópico"/>
      <sheetName val="11-Concreto (Manual + Lanç.)"/>
      <sheetName val="12-Concreto (Conf. + Lanç.)"/>
      <sheetName val="13-Argamassa"/>
      <sheetName val="14-Dobragem e Armadura"/>
      <sheetName val="15-Forma de Madeira"/>
      <sheetName val="16-Reaterro e Comp. Bueiro"/>
      <sheetName val="17-Limpeza de Ponte"/>
      <sheetName val="18-Escavação Manual"/>
      <sheetName val="19-Escav. Mecaniz."/>
      <sheetName val="20-Assent. Dreno Profundo"/>
      <sheetName val="21-Enronc. Pedra Arrum."/>
      <sheetName val="22-Enleivamento"/>
      <sheetName val="23-Enronc. Pedra Jogada"/>
      <sheetName val="24-Alvenaria"/>
      <sheetName val="25-Muro Gabião"/>
      <sheetName val="26-Tapa Buraco"/>
      <sheetName val="27-Remendo Profundo Manual"/>
      <sheetName val="28-Remendo Profundo Mecaniz"/>
      <sheetName val="29-Selagem Trinca"/>
      <sheetName val="30-Correção.Defeito.CBUQ"/>
      <sheetName val="31-Limpesa.Sarjeta"/>
      <sheetName val="32-Valeta.Corte"/>
      <sheetName val="33-Limp. de Vala Dren."/>
      <sheetName val="34-Limpeza de Bueiro"/>
      <sheetName val="35-Desobstrução de Bueiro"/>
      <sheetName val="36-Assent. Tubo 60"/>
      <sheetName val="37-Assent. Tubo 80"/>
      <sheetName val="38-Assent. Tubo 100"/>
      <sheetName val="39-Assent. Tubo 120"/>
      <sheetName val="40-Limp. Placa Sinaliz."/>
      <sheetName val="41-Recomp. Placa Sinaliz."/>
      <sheetName val="42-Caiação"/>
      <sheetName val="43-Renov. Sinal."/>
      <sheetName val="44-Recomp. Total Cerca"/>
      <sheetName val="45-Recomp. Parc. Cerca Mourão"/>
      <sheetName val="46-Recomp. Parc. Cerca Arame"/>
      <sheetName val="47-Recomp. Manual Aterro"/>
      <sheetName val="48-Recomp. Mecan. Aterro1"/>
      <sheetName val="49-Rem. Man. Barreira"/>
      <sheetName val="50-Rem. Mecan. Barreira"/>
      <sheetName val="51-Roçada Manual"/>
      <sheetName val="52-Roçada Colonião"/>
      <sheetName val="53-Roçada Mecaniz"/>
      <sheetName val="54-Capina Manual"/>
      <sheetName val="55-Transp. Comercial 10m3"/>
      <sheetName val="56-Transp. Local 5m3"/>
      <sheetName val="57-Transp. Local Remendo"/>
      <sheetName val="58-Transp. Local Carroc."/>
      <sheetName val="59-Transp. Comercial Carroc."/>
      <sheetName val="55-Transp. Comercial 10m3 (040)"/>
      <sheetName val="56-Transp. Local 5m3 (040)"/>
      <sheetName val="57-Transp. Local Remendo (040)"/>
      <sheetName val="58-Transp. Local Carroc. (040)"/>
      <sheetName val="59-Transp. Com. Carroc. (040)"/>
      <sheetName val="55-Transp. Comercial 10m3 (2)"/>
      <sheetName val="56-Transp. Local 5m3 (2)"/>
      <sheetName val="Transp. Local Remendo-57 (2)"/>
      <sheetName val="58-Transp. Local Carroc. (2)"/>
      <sheetName val="59Transp. Comercial Carroc. (2)"/>
      <sheetName val="60-Moto Serra"/>
      <sheetName val="61-Encarregado"/>
      <sheetName val="62-Servente"/>
      <sheetName val="63-Pedreiro"/>
      <sheetName val="64-Carpinteiro"/>
      <sheetName val="65-Carregadeira Case"/>
      <sheetName val="66-Retroescavadeira"/>
      <sheetName val="67-Caminhão Basc. 5m3"/>
      <sheetName val="68-Caminhão Basc. 10m3"/>
      <sheetName val="69-Caminhão Tanque"/>
      <sheetName val="70-Caminhão Carroceria"/>
      <sheetName val="Tapa Buraco com Clipper-25"/>
      <sheetName val="Tapa Buraco-N"/>
      <sheetName val="Transporte.Mat.Remendo-N"/>
      <sheetName val="Reaterro e Compac. Bueiro"/>
      <sheetName val="Relatorio BR 040.262.381"/>
      <sheetName val="Avanço"/>
      <sheetName val="Indice"/>
      <sheetName val="Gabião"/>
      <sheetName val="P_Ligação"/>
      <sheetName val="Regularização"/>
      <sheetName val="Solo p rem_"/>
      <sheetName val="Rec.Revest.MBUQ"/>
      <sheetName val="Concreto de Cimento"/>
      <sheetName val="Forma madeira"/>
      <sheetName val="Escavação Mecanizada"/>
      <sheetName val="Enrocam. pedra.jogada"/>
      <sheetName val="Vala.drenagem"/>
      <sheetName val="Caiação."/>
      <sheetName val="Rec Mec de Aterro"/>
      <sheetName val="Gráf1"/>
      <sheetName val="MBetuminosa"/>
      <sheetName val="Rec revest"/>
      <sheetName val="Rem pav"/>
      <sheetName val="Ciclopico"/>
      <sheetName val="Portland"/>
      <sheetName val="Aço"/>
      <sheetName val="Argamassa"/>
      <sheetName val="Reaterro"/>
      <sheetName val="Forma"/>
      <sheetName val="Escav_ Mec"/>
      <sheetName val="Dreno"/>
      <sheetName val="Grama"/>
      <sheetName val="New jersey"/>
      <sheetName val="Enrocamento"/>
      <sheetName val="Remendo manual"/>
      <sheetName val="Remendo mec_"/>
      <sheetName val="Guarda corpo"/>
      <sheetName val="Fresagem"/>
      <sheetName val="V de corte"/>
      <sheetName val="Limpeza Bueiro"/>
      <sheetName val="bueiro 80"/>
      <sheetName val="Placas"/>
      <sheetName val="Defensa"/>
      <sheetName val="Balizador"/>
      <sheetName val="Cerca _MOIRÃ0_"/>
      <sheetName val="Cerca _ARAME_"/>
      <sheetName val="Sinalização"/>
      <sheetName val="Aterro manual"/>
      <sheetName val="Aterro"/>
      <sheetName val="Rem_ manual"/>
      <sheetName val="Barreira Mec_"/>
      <sheetName val="Colonião"/>
      <sheetName val="5m³"/>
      <sheetName val="Mat_ Remendos"/>
      <sheetName val="traço"/>
      <sheetName val="Carroceria"/>
      <sheetName val="Limpeza Descida Dágua"/>
      <sheetName val="Armadura"/>
      <sheetName val="Betuminosos"/>
      <sheetName val="Encarregado"/>
      <sheetName val="Servente"/>
      <sheetName val="Pedreiro"/>
      <sheetName val="Retroescavadeira"/>
      <sheetName val="SERVIÇOS EXTRAS"/>
      <sheetName val="Cub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Sumário"/>
      <sheetName val="Capa Apres"/>
      <sheetName val="Apres"/>
      <sheetName val="Capa Mapa"/>
      <sheetName val="Mapa"/>
      <sheetName val="Capa Premissas"/>
      <sheetName val="Premissas"/>
      <sheetName val="Capa Caract. Seg."/>
      <sheetName val="Áreas gramadas"/>
      <sheetName val="Drenagem"/>
      <sheetName val="OAE"/>
      <sheetName val="Capa Memória de Calc"/>
      <sheetName val="Características 1"/>
      <sheetName val="Percentual 1"/>
      <sheetName val="M2 1"/>
      <sheetName val="Características 2"/>
      <sheetName val="Percentual 2"/>
      <sheetName val="M2 2"/>
      <sheetName val="BASE_Características total"/>
      <sheetName val="BASE_Percentual total"/>
      <sheetName val="BASE_M2 total"/>
      <sheetName val="Quantitativos"/>
      <sheetName val="CMB"/>
      <sheetName val="ESP"/>
      <sheetName val="Fresagem"/>
      <sheetName val="Capa Resumo"/>
      <sheetName val="Unifilar"/>
      <sheetName val="Orçamento Total"/>
      <sheetName val="Orçamento por Kmf"/>
      <sheetName val="Orçamento por SOLUÇÃO"/>
      <sheetName val="Crono. Financ. (kmf)"/>
      <sheetName val="BASE_Orçamento por Kmf"/>
      <sheetName val="BASE_Crono. Financ. (kmf)"/>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C_U"/>
      <sheetName val="Plan1"/>
      <sheetName val="BR-230 POMBAL-S.GONÇA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7">
          <cell r="E47" t="str">
            <v>ANEXO I - Levantamento Visual Contínuo (LVC)</v>
          </cell>
        </row>
      </sheetData>
      <sheetData sheetId="40" refreshError="1"/>
      <sheetData sheetId="41" refreshError="1">
        <row r="47">
          <cell r="E47" t="str">
            <v>ANEXO II - Avaliação Objetiva de Superfície (IGG)</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Capa (2)"/>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Unitari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Teor"/>
      <sheetName val="Carimbo de Nota"/>
      <sheetName val="P A T O 98 D"/>
      <sheetName val="comp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Anual de Trab Orçamento "/>
      <sheetName val="Quadro de Quantidades "/>
      <sheetName val="Cronog Físico Finaceiro "/>
      <sheetName val="Projeto Básico"/>
      <sheetName val="Instalação de Canteiro"/>
      <sheetName val="CRONFISFIN_"/>
      <sheetName val="T_Local Mat_Bet_120_356_482"/>
      <sheetName val="MEMODESC "/>
      <sheetName val="Custo U_ BRITA R_ PROF_jan_01"/>
      <sheetName val="Custo Unit_ P_ LIG_jan_01"/>
      <sheetName val="Mobilização e Desmobilização"/>
      <sheetName val="Aquisiç Transp Mat Betuminoso "/>
      <sheetName val="Gráfico Distâncias Transporte"/>
      <sheetName val="Transp Comercial 10 m³"/>
      <sheetName val="Transp Local Basculante 5 m³ "/>
      <sheetName val="Transp Local  Material Remendo"/>
      <sheetName val="Tansp Local Carroceria 4 T"/>
      <sheetName val="Custo Unit_ MBB jan_01"/>
      <sheetName val="Custo Unit_ T_Bur_jan_01"/>
      <sheetName val="Custo Unit_ R_Prof_jan_01"/>
      <sheetName val="Custo U_Corr_Def_MBB_jan_01"/>
      <sheetName val="PONTES"/>
      <sheetName val="Extenso"/>
      <sheetName val="Custo Unit_ Imprim_abr_00"/>
      <sheetName val="Custo U_ Fres_ Desc_jun_00_"/>
      <sheetName val="Custo Unit_ Sel_Trin_jun_00_"/>
      <sheetName val="C_ U_ CAPA SEL_ C_ P_jun_00_"/>
      <sheetName val="C_ U_ Conc_ Ciclop_jun_00_"/>
      <sheetName val="Custo Unit_ MBUF_jun_00_"/>
      <sheetName val="C_ U_ REC_REV_MBUF_jun_00_"/>
      <sheetName val="Custo Unit_ MBUQ_jun_00_"/>
      <sheetName val="C_ U_ REC_REV_MBUQ_jun_00_"/>
      <sheetName val="Custo U_ A_Dreno Pr_jun_00_"/>
      <sheetName val="Custo U_ Fabr_T_ Dreno_jun_00_"/>
      <sheetName val="Custo U_ Enr_P_ Jogada_jun_00_"/>
      <sheetName val="Custo U_ ASSENT_ TUBO 0_60 _2_"/>
      <sheetName val="Custo U_ Fabr_Tubo 0_60  _2_"/>
      <sheetName val="Custo U_ ASSENT_ TUBO 0_80 _2_"/>
      <sheetName val="Custo U_ Fabr_Tubo 0_80 _2_"/>
      <sheetName val="Custo U_ ASSENT_ TUBO 1_0 _2_"/>
      <sheetName val="Custo U_ Fabr_Tubo 1_0 _2_"/>
      <sheetName val="Custo U_ Sub_ Balizadorset_99"/>
      <sheetName val="Custo U_ F_Balizadorset_99"/>
      <sheetName val="Custo U_ R_p_ cerca Conc_set_99"/>
      <sheetName val="Custo U_ F_Mourão Est_set_99"/>
      <sheetName val="Custo U_ F_Mourão Suporteset_99"/>
      <sheetName val="Carimbo de Nota"/>
      <sheetName val="compos1"/>
    </sheetNames>
    <sheetDataSet>
      <sheetData sheetId="0"/>
      <sheetData sheetId="1"/>
      <sheetData sheetId="2"/>
      <sheetData sheetId="3"/>
      <sheetData sheetId="4"/>
      <sheetData sheetId="5">
        <row r="1">
          <cell r="A1" t="e">
            <v>#REF!</v>
          </cell>
          <cell r="I1" t="e">
            <v>#REF!</v>
          </cell>
        </row>
        <row r="2">
          <cell r="A2" t="e">
            <v>#REF!</v>
          </cell>
          <cell r="K2" t="str">
            <v>EXTENSÃO(KM):</v>
          </cell>
          <cell r="L2">
            <v>97.6</v>
          </cell>
        </row>
        <row r="3">
          <cell r="A3" t="e">
            <v>#REF!</v>
          </cell>
        </row>
        <row r="4">
          <cell r="E4" t="str">
            <v>CRONOGRAMA FÍSICO-FINANCEIRO</v>
          </cell>
        </row>
        <row r="5">
          <cell r="A5" t="str">
            <v>ITEM</v>
          </cell>
          <cell r="B5" t="str">
            <v>DISCRIMINAÇÃO</v>
          </cell>
          <cell r="C5" t="str">
            <v>QUANT.</v>
          </cell>
          <cell r="D5" t="str">
            <v>UN</v>
          </cell>
          <cell r="E5">
            <v>1</v>
          </cell>
          <cell r="F5">
            <v>2</v>
          </cell>
          <cell r="G5">
            <v>3</v>
          </cell>
          <cell r="H5">
            <v>4</v>
          </cell>
          <cell r="I5">
            <v>5</v>
          </cell>
          <cell r="J5">
            <v>6</v>
          </cell>
          <cell r="K5">
            <v>7</v>
          </cell>
          <cell r="L5">
            <v>8</v>
          </cell>
          <cell r="M5">
            <v>9</v>
          </cell>
          <cell r="N5">
            <v>10</v>
          </cell>
          <cell r="O5">
            <v>11</v>
          </cell>
          <cell r="P5">
            <v>12</v>
          </cell>
        </row>
        <row r="6">
          <cell r="A6" t="str">
            <v>01.401.00</v>
          </cell>
          <cell r="B6" t="str">
            <v>RECOMPOSIÇÃO DE REVESTIMENTO PRIMÁRIO</v>
          </cell>
          <cell r="C6" t="str">
            <v>$'Plano Anual de Trab Orçamento '.#REF!#REF!</v>
          </cell>
          <cell r="D6" t="str">
            <v>m³</v>
          </cell>
        </row>
        <row r="7">
          <cell r="A7" t="str">
            <v>01.930.00</v>
          </cell>
          <cell r="B7" t="str">
            <v>REGULARIZAÇÃO MECANIZADA FAIXA DOMÍNIO</v>
          </cell>
          <cell r="C7" t="str">
            <v>$'Plano Anual de Trab Orçamento '.#REF!#REF!</v>
          </cell>
          <cell r="D7" t="str">
            <v>m²</v>
          </cell>
        </row>
        <row r="8">
          <cell r="A8" t="str">
            <v>02.200.00</v>
          </cell>
          <cell r="B8" t="str">
            <v>SOLO PARA BASE REMENDO PROFUNDO</v>
          </cell>
          <cell r="C8" t="str">
            <v>$'Plano Anual de Trab Orçamento '.#REF!#REF!</v>
          </cell>
          <cell r="D8" t="str">
            <v>m³</v>
          </cell>
        </row>
        <row r="9">
          <cell r="A9" t="str">
            <v>02.230.00</v>
          </cell>
          <cell r="B9" t="str">
            <v>BRITA PARA BASE REMENDO PROFUNDO</v>
          </cell>
          <cell r="C9" t="e">
            <v>#REF!</v>
          </cell>
          <cell r="D9" t="str">
            <v>m³</v>
          </cell>
        </row>
        <row r="10">
          <cell r="A10" t="str">
            <v>02.400.00</v>
          </cell>
          <cell r="B10" t="str">
            <v>PINTURA DE LIGAÇÃO</v>
          </cell>
          <cell r="C10" t="str">
            <v>$'Plano Anual de Trab Orçamento '.#REF!#REF!</v>
          </cell>
          <cell r="D10" t="str">
            <v>m²</v>
          </cell>
        </row>
        <row r="11">
          <cell r="A11" t="str">
            <v>02.500.00</v>
          </cell>
          <cell r="B11" t="str">
            <v>CAPA SELANTE COM PEDRISCO</v>
          </cell>
          <cell r="C11" t="str">
            <v>$'Plano Anual de Trab Orçamento '.#REF!#REF!</v>
          </cell>
          <cell r="D11" t="str">
            <v>m²</v>
          </cell>
        </row>
        <row r="12">
          <cell r="A12" t="str">
            <v>02.530.00</v>
          </cell>
          <cell r="B12" t="str">
            <v>MISTURA BETUMINOSA EM BETONEIRA</v>
          </cell>
          <cell r="C12" t="e">
            <v>#REF!</v>
          </cell>
          <cell r="D12" t="str">
            <v>m³</v>
          </cell>
        </row>
        <row r="13">
          <cell r="A13" t="str">
            <v>03.310.00</v>
          </cell>
          <cell r="B13" t="str">
            <v xml:space="preserve"> CONCRETO CICLÓPICO</v>
          </cell>
          <cell r="C13" t="str">
            <v>$'Plano Anual de Trab Orçamento '.#REF!#REF!</v>
          </cell>
          <cell r="D13" t="str">
            <v>m³</v>
          </cell>
        </row>
        <row r="14">
          <cell r="A14" t="str">
            <v>02.540.01</v>
          </cell>
          <cell r="B14" t="str">
            <v>RECOMPOSIÇÃO DO REVESTIMENTO C/ MBUQ</v>
          </cell>
          <cell r="C14" t="str">
            <v>$'Plano Anual de Trab Orçamento '.#REF!#REF!</v>
          </cell>
          <cell r="D14" t="str">
            <v>m³</v>
          </cell>
        </row>
        <row r="15">
          <cell r="A15" t="str">
            <v>03.310.00</v>
          </cell>
          <cell r="B15" t="str">
            <v xml:space="preserve"> CONCRETO CICLÓPICO</v>
          </cell>
          <cell r="C15" t="str">
            <v>$'Plano Anual de Trab Orçamento '.#REF!#REF!</v>
          </cell>
          <cell r="D15" t="str">
            <v>m³</v>
          </cell>
        </row>
        <row r="16">
          <cell r="A16" t="str">
            <v>03.329.00</v>
          </cell>
          <cell r="B16" t="str">
            <v>CONCRETO CIMENTO PORTLAND</v>
          </cell>
          <cell r="C16" t="e">
            <v>#REF!</v>
          </cell>
          <cell r="D16" t="str">
            <v>m³</v>
          </cell>
        </row>
        <row r="17">
          <cell r="A17" t="str">
            <v>03.340.02</v>
          </cell>
          <cell r="B17" t="str">
            <v>ARGAMASSA CIMENTO-AREIA  1:6</v>
          </cell>
          <cell r="C17" t="e">
            <v>#REF!</v>
          </cell>
          <cell r="D17" t="str">
            <v>m³</v>
          </cell>
        </row>
        <row r="18">
          <cell r="A18" t="str">
            <v>03.370.00</v>
          </cell>
          <cell r="B18" t="str">
            <v>FORMAS</v>
          </cell>
          <cell r="C18" t="e">
            <v>#REF!</v>
          </cell>
          <cell r="D18" t="str">
            <v>m²</v>
          </cell>
        </row>
        <row r="19">
          <cell r="A19" t="str">
            <v>03.940.00</v>
          </cell>
          <cell r="B19" t="str">
            <v>REATERRO APILOADO</v>
          </cell>
          <cell r="C19" t="e">
            <v>#REF!</v>
          </cell>
          <cell r="D19" t="str">
            <v>m³</v>
          </cell>
        </row>
        <row r="20">
          <cell r="A20" t="str">
            <v>03.950.00</v>
          </cell>
          <cell r="B20" t="str">
            <v>LIMPEZA DE PONTE</v>
          </cell>
          <cell r="C20" t="e">
            <v>#REF!</v>
          </cell>
          <cell r="D20" t="str">
            <v>m</v>
          </cell>
        </row>
        <row r="21">
          <cell r="A21" t="str">
            <v>04.000.00</v>
          </cell>
          <cell r="B21" t="str">
            <v>ESCAVAÇÃO MANUAL</v>
          </cell>
          <cell r="C21" t="e">
            <v>#REF!</v>
          </cell>
          <cell r="D21" t="str">
            <v>m³</v>
          </cell>
        </row>
        <row r="22">
          <cell r="A22" t="str">
            <v>04.001.00</v>
          </cell>
          <cell r="B22" t="str">
            <v>ESC. DE VALA EM MATERIAL DE 1ª CAT.</v>
          </cell>
          <cell r="C22" t="e">
            <v>#REF!</v>
          </cell>
          <cell r="D22" t="str">
            <v>m³</v>
          </cell>
        </row>
        <row r="23">
          <cell r="A23" t="str">
            <v>04.590.00</v>
          </cell>
          <cell r="B23" t="str">
            <v>ASSENTAMENTO DE DRENO PROFUNDO</v>
          </cell>
          <cell r="C23" t="str">
            <v>$'Plano Anual de Trab Orçamento '.#REF!#REF!</v>
          </cell>
          <cell r="D23" t="str">
            <v>m</v>
          </cell>
        </row>
        <row r="24">
          <cell r="A24" t="str">
            <v>05.000.00</v>
          </cell>
          <cell r="B24" t="str">
            <v>ENROCAMENTO DE PEDRA ARRUMADA</v>
          </cell>
          <cell r="C24" t="e">
            <v>#REF!</v>
          </cell>
          <cell r="D24" t="str">
            <v>m³</v>
          </cell>
        </row>
        <row r="25">
          <cell r="A25" t="str">
            <v>05.001.00</v>
          </cell>
          <cell r="B25" t="str">
            <v>ENROCAMENTO DE PEDRA JOGADA</v>
          </cell>
          <cell r="C25" t="str">
            <v>$'Plano Anual de Trab Orçamento '.#REF!#REF!</v>
          </cell>
          <cell r="D25" t="str">
            <v>m³</v>
          </cell>
        </row>
        <row r="26">
          <cell r="A26" t="str">
            <v>05.101.02</v>
          </cell>
          <cell r="B26" t="str">
            <v>REVESTIMENTO VEGETAL C/ GRAMA EM LEIVAS</v>
          </cell>
          <cell r="C26" t="e">
            <v>#REF!</v>
          </cell>
          <cell r="D26" t="str">
            <v>m²</v>
          </cell>
        </row>
        <row r="27">
          <cell r="A27" t="str">
            <v>08.100.00</v>
          </cell>
          <cell r="B27" t="str">
            <v>TAPA BURACO</v>
          </cell>
          <cell r="C27" t="e">
            <v>#REF!</v>
          </cell>
          <cell r="D27" t="str">
            <v>km</v>
          </cell>
        </row>
        <row r="28">
          <cell r="A28" t="str">
            <v>08.101.01</v>
          </cell>
          <cell r="B28" t="str">
            <v>REMENDO PROF. C/ DEM. MANUAL</v>
          </cell>
          <cell r="C28" t="e">
            <v>#REF!</v>
          </cell>
          <cell r="D28" t="str">
            <v>km</v>
          </cell>
        </row>
        <row r="29">
          <cell r="A29" t="str">
            <v>08.101.02</v>
          </cell>
          <cell r="B29" t="str">
            <v>REMENDO PROF. C/ DEM. MECANIZADA</v>
          </cell>
          <cell r="C29" t="str">
            <v>$'Plano Anual de Trab Orçamento '.#REF!#REF!</v>
          </cell>
          <cell r="D29" t="str">
            <v>km</v>
          </cell>
        </row>
        <row r="30">
          <cell r="A30" t="str">
            <v>08.103.00</v>
          </cell>
          <cell r="B30" t="str">
            <v>SELAGEM DE TRINCA</v>
          </cell>
          <cell r="C30" t="str">
            <v>$'Plano Anual de Trab Orçamento '.#REF!#REF!</v>
          </cell>
          <cell r="D30" t="str">
            <v>km</v>
          </cell>
        </row>
        <row r="31">
          <cell r="A31" t="str">
            <v>08.109.00</v>
          </cell>
          <cell r="B31" t="str">
            <v>CORREÇÃO DE DEFEITOS C/ MIST. BETUM.</v>
          </cell>
          <cell r="C31" t="str">
            <v>$'Plano Anual de Trab Orçamento '.#REF!#REF!</v>
          </cell>
          <cell r="D31" t="str">
            <v>km</v>
          </cell>
        </row>
        <row r="32">
          <cell r="A32" t="str">
            <v>08.109.22</v>
          </cell>
          <cell r="B32" t="str">
            <v>FRESAGEM DESCONTÍNUA A FRIO ESP. 5 CM</v>
          </cell>
          <cell r="C32" t="str">
            <v>$'Plano Anual de Trab Orçamento '.#REF!#REF!</v>
          </cell>
          <cell r="D32" t="str">
            <v>m²</v>
          </cell>
        </row>
        <row r="33">
          <cell r="A33" t="str">
            <v>08.200.00</v>
          </cell>
          <cell r="B33" t="str">
            <v>RECOMPOSIÇÃO DE GUARDA CORPO</v>
          </cell>
          <cell r="C33" t="e">
            <v>#REF!</v>
          </cell>
          <cell r="D33" t="str">
            <v>m</v>
          </cell>
        </row>
        <row r="34">
          <cell r="A34" t="str">
            <v>08.300.01</v>
          </cell>
          <cell r="B34" t="str">
            <v>LIMPEZA SARJETA E MEIO-FIO</v>
          </cell>
          <cell r="C34" t="e">
            <v>#REF!</v>
          </cell>
          <cell r="D34" t="str">
            <v>m</v>
          </cell>
        </row>
        <row r="35">
          <cell r="A35" t="str">
            <v>08.301.01</v>
          </cell>
          <cell r="B35" t="str">
            <v>LIMPEZA DE VALETA DE CORTE</v>
          </cell>
          <cell r="C35" t="e">
            <v>#REF!</v>
          </cell>
          <cell r="D35" t="str">
            <v>m</v>
          </cell>
        </row>
        <row r="36">
          <cell r="A36" t="str">
            <v>08.301.02</v>
          </cell>
          <cell r="B36" t="str">
            <v>LIMPEZA DE VALA DE DRENAGEM</v>
          </cell>
          <cell r="C36" t="e">
            <v>#REF!</v>
          </cell>
          <cell r="D36" t="str">
            <v>m</v>
          </cell>
        </row>
        <row r="37">
          <cell r="A37" t="str">
            <v>08.302.01</v>
          </cell>
          <cell r="B37" t="str">
            <v>LIMPEZA  DE BUEIRO</v>
          </cell>
          <cell r="C37" t="e">
            <v>#REF!</v>
          </cell>
          <cell r="D37" t="str">
            <v>m³</v>
          </cell>
        </row>
        <row r="38">
          <cell r="A38" t="str">
            <v>08.302.02</v>
          </cell>
          <cell r="B38" t="str">
            <v>DESOBSTRUÇÃO  DE BUEIRO</v>
          </cell>
          <cell r="C38" t="e">
            <v>#REF!</v>
          </cell>
          <cell r="D38" t="str">
            <v>m³</v>
          </cell>
        </row>
        <row r="39">
          <cell r="A39" t="str">
            <v>08.302.03</v>
          </cell>
          <cell r="B39" t="str">
            <v>ASSENTAMENTO TUBO CONCRETO D=0,6 M</v>
          </cell>
          <cell r="C39" t="str">
            <v>$'Plano Anual de Trab Orçamento '.#REF!#REF!</v>
          </cell>
          <cell r="D39" t="str">
            <v>m</v>
          </cell>
        </row>
        <row r="40">
          <cell r="A40" t="str">
            <v>08.302.04</v>
          </cell>
          <cell r="B40" t="str">
            <v>ASSENTAMENTO TUBO CONCRETO D=0,8 M</v>
          </cell>
          <cell r="C40" t="str">
            <v>$'Plano Anual de Trab Orçamento '.#REF!#REF!</v>
          </cell>
          <cell r="D40" t="str">
            <v>m</v>
          </cell>
        </row>
        <row r="41">
          <cell r="A41" t="str">
            <v>08.302.05</v>
          </cell>
          <cell r="B41" t="str">
            <v>ASSENTAMENTO TUBO CONCRETO D=1,0 M</v>
          </cell>
          <cell r="C41" t="str">
            <v>$'Plano Anual de Trab Orçamento '.#REF!#REF!</v>
          </cell>
          <cell r="D41" t="str">
            <v>m</v>
          </cell>
        </row>
        <row r="42">
          <cell r="A42" t="str">
            <v>08.400.01</v>
          </cell>
          <cell r="B42" t="str">
            <v>RECOMPOSIÇÃO DE PLACAS DE SINALIZAÇÃO</v>
          </cell>
          <cell r="C42" t="e">
            <v>#REF!</v>
          </cell>
          <cell r="D42" t="str">
            <v>ud</v>
          </cell>
        </row>
        <row r="43">
          <cell r="A43" t="str">
            <v>08.400.02</v>
          </cell>
          <cell r="B43" t="str">
            <v>SUBSTITUIÇÃO DE BALIZADOR</v>
          </cell>
          <cell r="C43" t="str">
            <v>$'Plano Anual de Trab Orçamento '.#REF!#REF!</v>
          </cell>
          <cell r="D43" t="str">
            <v>ud</v>
          </cell>
        </row>
        <row r="44">
          <cell r="A44" t="str">
            <v>08.401.00</v>
          </cell>
          <cell r="B44" t="str">
            <v>RECOMPOSIÇÃO DE DEFENSA METÁLICA</v>
          </cell>
          <cell r="C44" t="e">
            <v>#REF!</v>
          </cell>
          <cell r="D44" t="str">
            <v>m</v>
          </cell>
        </row>
        <row r="45">
          <cell r="A45" t="str">
            <v>08.402.00</v>
          </cell>
          <cell r="B45" t="str">
            <v>CAIAÇÃO</v>
          </cell>
          <cell r="C45" t="e">
            <v>#REF!</v>
          </cell>
          <cell r="D45" t="str">
            <v>m²</v>
          </cell>
        </row>
        <row r="46">
          <cell r="A46" t="str">
            <v>08.404.01</v>
          </cell>
          <cell r="B46" t="str">
            <v>RECOMP. PARCIAL CERCA  CONCR.-MOURÃO</v>
          </cell>
          <cell r="C46" t="str">
            <v>$'Plano Anual de Trab Orçamento '.#REF!#REF!</v>
          </cell>
          <cell r="D46" t="str">
            <v>km</v>
          </cell>
        </row>
        <row r="47">
          <cell r="A47" t="str">
            <v>08.404.02</v>
          </cell>
          <cell r="B47" t="str">
            <v>RECOMP. PARCIAL CERCA  CONCR.-ARAME</v>
          </cell>
          <cell r="C47" t="str">
            <v>$'Plano Anual de Trab Orçamento '.#REF!#REF!</v>
          </cell>
          <cell r="D47" t="str">
            <v>km</v>
          </cell>
        </row>
        <row r="48">
          <cell r="A48" t="str">
            <v>08.500.00</v>
          </cell>
          <cell r="B48" t="str">
            <v>RECOMPOSIÇÃO MANUAL DE ATERRO</v>
          </cell>
          <cell r="C48" t="e">
            <v>#REF!</v>
          </cell>
          <cell r="D48" t="str">
            <v>km</v>
          </cell>
        </row>
        <row r="49">
          <cell r="A49" t="str">
            <v>08.501.00</v>
          </cell>
          <cell r="B49" t="str">
            <v>RECOMPOSIÇÃO MECANIZADA DE ATERRO</v>
          </cell>
          <cell r="C49" t="str">
            <v>$'Plano Anual de Trab Orçamento '.#REF!#REF!</v>
          </cell>
          <cell r="D49" t="str">
            <v>km</v>
          </cell>
        </row>
        <row r="50">
          <cell r="A50" t="str">
            <v>08.510.00</v>
          </cell>
          <cell r="B50" t="str">
            <v>REMOCÀO MANUAL DE BARREIRA</v>
          </cell>
          <cell r="C50" t="e">
            <v>#REF!</v>
          </cell>
          <cell r="D50" t="str">
            <v>km</v>
          </cell>
        </row>
        <row r="51">
          <cell r="A51" t="str">
            <v>08.511.00</v>
          </cell>
          <cell r="B51" t="str">
            <v>REMOCÀO MECANIZADA DE BARREIRA</v>
          </cell>
          <cell r="C51" t="e">
            <v>#REF!</v>
          </cell>
          <cell r="D51" t="str">
            <v>km</v>
          </cell>
        </row>
        <row r="52">
          <cell r="A52" t="str">
            <v>08.900.00</v>
          </cell>
          <cell r="B52" t="str">
            <v>ROÇADA MANUAL</v>
          </cell>
          <cell r="C52" t="e">
            <v>#REF!</v>
          </cell>
          <cell r="D52" t="str">
            <v>ha</v>
          </cell>
        </row>
        <row r="53">
          <cell r="A53" t="str">
            <v>08.900.01</v>
          </cell>
          <cell r="B53" t="str">
            <v>ROÇADA DE CAPIM COLONIÃO</v>
          </cell>
          <cell r="C53" t="e">
            <v>#REF!</v>
          </cell>
          <cell r="D53" t="str">
            <v>ha</v>
          </cell>
        </row>
        <row r="54">
          <cell r="A54" t="str">
            <v>08.901.01</v>
          </cell>
          <cell r="B54" t="str">
            <v>CORTE E LIMPEZA DE ÁREAS GRAMADAS</v>
          </cell>
          <cell r="C54" t="e">
            <v>#REF!</v>
          </cell>
          <cell r="D54" t="str">
            <v>m²</v>
          </cell>
        </row>
        <row r="55">
          <cell r="A55" t="str">
            <v>08.910.00</v>
          </cell>
          <cell r="B55" t="str">
            <v>CAPINA MANUAL</v>
          </cell>
          <cell r="C55" t="e">
            <v>#REF!</v>
          </cell>
          <cell r="D55" t="str">
            <v>m²</v>
          </cell>
        </row>
        <row r="56">
          <cell r="A56" t="str">
            <v>09.002.00</v>
          </cell>
          <cell r="B56" t="str">
            <v>TRANSPORTE CAMINHÃO EM BASCULANTE 4m³</v>
          </cell>
          <cell r="C56" t="e">
            <v>#REF!</v>
          </cell>
          <cell r="D56" t="str">
            <v>t.km</v>
          </cell>
        </row>
        <row r="57">
          <cell r="A57" t="str">
            <v>09.002.01</v>
          </cell>
          <cell r="B57" t="str">
            <v>TRANSPORTE CAMINHÃO CARROCERIA FIXA 4 T</v>
          </cell>
          <cell r="C57" t="e">
            <v>#REF!</v>
          </cell>
          <cell r="D57" t="str">
            <v>t.km</v>
          </cell>
        </row>
        <row r="58">
          <cell r="A58" t="str">
            <v>09.002.03</v>
          </cell>
          <cell r="B58" t="str">
            <v>TRANSPORTE ESPECIAL EM BASCULANTE 4m3</v>
          </cell>
          <cell r="C58" t="str">
            <v>$'Plano Anual de Trab Orçamento '.#REF!#REF!</v>
          </cell>
          <cell r="D58" t="str">
            <v>t.km</v>
          </cell>
        </row>
        <row r="59">
          <cell r="A59" t="str">
            <v>09.102.00</v>
          </cell>
          <cell r="B59" t="str">
            <v>TRANSPORTE LOCAL DE MAT. BET. À FRIO</v>
          </cell>
          <cell r="C59" t="str">
            <v>$'Plano Anual de Trab Orçamento '.#REF!#REF!</v>
          </cell>
          <cell r="D59" t="str">
            <v>t.km</v>
          </cell>
        </row>
        <row r="60">
          <cell r="A60" t="str">
            <v>09.202.00</v>
          </cell>
          <cell r="B60" t="str">
            <v>TRANSPORTE DE ÁGUA</v>
          </cell>
          <cell r="C60" t="str">
            <v>$'Plano Anual de Trab Orçamento '.#REF!#REF!</v>
          </cell>
          <cell r="D60" t="str">
            <v>t.km</v>
          </cell>
        </row>
        <row r="61">
          <cell r="A61" t="str">
            <v>M.3.34</v>
          </cell>
          <cell r="B61" t="str">
            <v>PARAFUSO FIXAÇÃO PLACA SINALIZAÇÃO</v>
          </cell>
          <cell r="C61" t="e">
            <v>#REF!</v>
          </cell>
          <cell r="D61" t="str">
            <v>un</v>
          </cell>
        </row>
        <row r="62">
          <cell r="A62" t="str">
            <v>M.3.35</v>
          </cell>
          <cell r="B62" t="str">
            <v>PARAFUSO FIXAÇÃO TRAVESSA EM PL. SINAL.</v>
          </cell>
          <cell r="C62" t="e">
            <v>#REF!</v>
          </cell>
          <cell r="D62" t="str">
            <v>un</v>
          </cell>
        </row>
        <row r="63">
          <cell r="A63" t="str">
            <v>m.3.46</v>
          </cell>
          <cell r="B63" t="str">
            <v>CHAPA DE AÇO Nº 16 TRATADA</v>
          </cell>
          <cell r="C63" t="e">
            <v>#REF!</v>
          </cell>
          <cell r="D63" t="str">
            <v>m²</v>
          </cell>
        </row>
        <row r="64">
          <cell r="A64" t="str">
            <v>M.4.06</v>
          </cell>
          <cell r="B64" t="str">
            <v>CAIBRO 7,5 CM x 7,5 cm</v>
          </cell>
          <cell r="C64" t="e">
            <v>#REF!</v>
          </cell>
          <cell r="D64" t="str">
            <v>m</v>
          </cell>
        </row>
        <row r="65">
          <cell r="A65" t="str">
            <v>M.6.09</v>
          </cell>
          <cell r="B65" t="str">
            <v>TINTA ESMALTE SINTÉTICO FOSCO</v>
          </cell>
          <cell r="C65" t="e">
            <v>#REF!</v>
          </cell>
          <cell r="D65" t="str">
            <v>l</v>
          </cell>
        </row>
        <row r="66">
          <cell r="A66" t="str">
            <v>M.6.12</v>
          </cell>
          <cell r="B66" t="str">
            <v>LIXA PARA FERRO Nº 100</v>
          </cell>
          <cell r="C66" t="e">
            <v>#REF!</v>
          </cell>
          <cell r="D66" t="str">
            <v>un</v>
          </cell>
        </row>
        <row r="67">
          <cell r="A67" t="str">
            <v>M.9.70</v>
          </cell>
          <cell r="B67" t="str">
            <v>PELÍCULA REFLETIVA LENTES INCLUSAS</v>
          </cell>
          <cell r="C67" t="e">
            <v>#REF!</v>
          </cell>
          <cell r="D67" t="str">
            <v>m²</v>
          </cell>
        </row>
        <row r="68">
          <cell r="A68" t="str">
            <v>E.4.12</v>
          </cell>
          <cell r="B68" t="str">
            <v>VEÍCULO SEDAN ATÉ 100 HP</v>
          </cell>
          <cell r="C68">
            <v>12</v>
          </cell>
          <cell r="D68" t="str">
            <v>mês</v>
          </cell>
        </row>
        <row r="69">
          <cell r="B69" t="str">
            <v>VALORES EM REAIS</v>
          </cell>
          <cell r="C69" t="str">
            <v>VALOR MENSAL</v>
          </cell>
        </row>
        <row r="70">
          <cell r="C70" t="str">
            <v>VALOR ACUMULADO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DVOP"/>
      <sheetName val="Cubação"/>
      <sheetName val="Sub-base"/>
    </sheetNames>
    <sheetDataSet>
      <sheetData sheetId="0"/>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s>
    <sheetDataSet>
      <sheetData sheetId="0"/>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extra"/>
      <sheetName val="Ofício"/>
      <sheetName val="RESUMO-4ª MED"/>
      <sheetName val="Crono F-Financeiro"/>
      <sheetName val="RESUMO_PARA_REAJ"/>
      <sheetName val="REAJU"/>
      <sheetName val="Limpeza"/>
      <sheetName val="Compact de fundo"/>
      <sheetName val="REB e aterro"/>
      <sheetName val="Rebaixo"/>
      <sheetName val="Regula"/>
      <sheetName val="Sub-base"/>
      <sheetName val=" base"/>
      <sheetName val="Imprimação"/>
      <sheetName val="TSD-FOG"/>
      <sheetName val="Cerca "/>
      <sheetName val="Dreno"/>
      <sheetName val="Meio fio"/>
      <sheetName val="Enrocamento"/>
      <sheetName val="OAC2"/>
      <sheetName val="Cx de contensão"/>
      <sheetName val="Reg mec faixa dominio"/>
      <sheetName val="CÁLC.DMT-T "/>
      <sheetName val="DMT_TERRAPLENAGEM "/>
      <sheetName val="DMT_EV "/>
      <sheetName val="Cubação (S)"/>
      <sheetName val="EMPOLAMENTO"/>
      <sheetName val="BD-IN-Á-10-11"/>
      <sheetName val="DMTvol.CAMINHÃO 14-10"/>
      <sheetName val="Scraper"/>
      <sheetName val="Aterro Entr Faz"/>
      <sheetName val="RESUMO_4ª MED"/>
      <sheetName val="DG"/>
    </sheetNames>
    <sheetDataSet>
      <sheetData sheetId="0" refreshError="1"/>
      <sheetData sheetId="1" refreshError="1"/>
      <sheetData sheetId="2">
        <row r="22">
          <cell r="V22" t="str">
            <v>Eng° Luiz Tadeu Parisi</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
      <sheetName val="Ofício"/>
      <sheetName val="Resumo 1"/>
      <sheetName val="C. Físico-Finan"/>
      <sheetName val="Fisico Sangue 2"/>
      <sheetName val="Folha 1"/>
      <sheetName val="Trans Med."/>
      <sheetName val="Folha 4.1"/>
      <sheetName val="Planilha"/>
      <sheetName val="CronFIFI"/>
      <sheetName val="Tubul.  2"/>
      <sheetName val="Tub. 3 "/>
      <sheetName val="Tub. 4"/>
      <sheetName val="Folha 6"/>
      <sheetName val="Folha 7"/>
      <sheetName val="Físico Sangue 1"/>
      <sheetName val="RESUMO-DVOP"/>
      <sheetName val="RESUMO_8ª MED"/>
      <sheetName val="SERV-EXTRAS"/>
      <sheetName val="Planilha 358 (Saldo)"/>
      <sheetName val="Mem da 22ª"/>
      <sheetName val="relatório"/>
      <sheetName val="resumo"/>
    </sheetNames>
    <sheetDataSet>
      <sheetData sheetId="0" refreshError="1"/>
      <sheetData sheetId="1" refreshError="1"/>
      <sheetData sheetId="2">
        <row r="13">
          <cell r="B13" t="str">
            <v>SERVIÇOS PRELIMINARES</v>
          </cell>
        </row>
      </sheetData>
      <sheetData sheetId="3"/>
      <sheetData sheetId="4" refreshError="1"/>
      <sheetData sheetId="5" refreshError="1"/>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Teor"/>
      <sheetName val="C.U"/>
      <sheetName val="RESUMO-4ª MED"/>
      <sheetName val="Capa Memória de Calc"/>
      <sheetName val="Capa Resumo"/>
      <sheetName val="Capa Documentação"/>
      <sheetName val="Capa Anexo I"/>
      <sheetName val="Capa Anexo II"/>
      <sheetName val="Capa Anexo III"/>
      <sheetName val="Capa Premissas"/>
      <sheetName val="Capa Caract. Seg."/>
      <sheetName val="Capa Anexo IV"/>
      <sheetName val="Capa Apres"/>
      <sheetName val="Capa Mapa"/>
      <sheetName val="P A T O 98 D"/>
      <sheetName val="450"/>
      <sheetName val="DADOS"/>
      <sheetName val="RELATÓRIO"/>
      <sheetName val="PROJETO"/>
      <sheetName val="Capa Caract_ Seg_"/>
      <sheetName val="Orçamentária"/>
      <sheetName val="Instalação e manutenção de cant"/>
      <sheetName val="Resumo 1"/>
      <sheetName val="Mat"/>
      <sheetName val="IDENTIFIC. EMPRESA - Q1"/>
      <sheetName val="P A T O 99 B"/>
      <sheetName val="SINALIZAÇÃO VERTICAL"/>
      <sheetName val="Cálculo"/>
      <sheetName val="DG"/>
      <sheetName val="12.Serviços(Cad)"/>
      <sheetName val="RESUMO_8ª MED"/>
      <sheetName val="Carimbo de Nota"/>
      <sheetName val="TrafContExpan-NoPrint"/>
      <sheetName val="TodasTraf-2000-NoPr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_AUT1"/>
    </sheetNames>
    <sheetDataSet>
      <sheetData sheetId="0">
        <row r="1">
          <cell r="B1" t="str">
            <v>MARÇO/06</v>
          </cell>
        </row>
        <row r="6">
          <cell r="D6">
            <v>2.58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76">
          <cell r="H76">
            <v>0.33</v>
          </cell>
        </row>
      </sheetData>
      <sheetData sheetId="15"/>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ORD REL CLIENTE"/>
      <sheetName val="GER FATURAMENTO"/>
      <sheetName val="ANAL RECEITA"/>
      <sheetName val="GER CLIENTES CONSUMIDORES"/>
      <sheetName val="COORD VENDAS VAREJO"/>
      <sheetName val="SOHO"/>
      <sheetName val="COORD ADM DE ACESSO"/>
      <sheetName val="GER REDE DE ACESSO"/>
      <sheetName val="COORD REDE DE ACESSO"/>
      <sheetName val="COO REDE DE ACESSO INTERIOR"/>
      <sheetName val="GER TUP´S"/>
      <sheetName val="VENDAS TUP´S"/>
      <sheetName val="OPERAÇÃO"/>
      <sheetName val="EXTRA  VENDAS TUP´S"/>
      <sheetName val="COORD OPERAÇÃO"/>
      <sheetName val="Check List- Gerrot"/>
      <sheetName val="VENDAS&quot;TUP´S"/>
      <sheetName val="OPERAÇÃM"/>
      <sheetName val="EXTRC  VENDAS&quot;TUP´S"/>
      <sheetName val="COORD ORERAÇÃO"/>
      <sheetName val="Validações"/>
      <sheetName val="Cronograma"/>
      <sheetName val="DIR MERCADO CONSUMIDOR"/>
      <sheetName val="GDP"/>
      <sheetName val="Mê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ZENITH"/>
      <sheetName val="Ofício"/>
      <sheetName val="RESUMO - MEDIÇÃO"/>
      <sheetName val="CRON. MED."/>
      <sheetName val="Base"/>
      <sheetName val="Sub-Base"/>
      <sheetName val="regula"/>
      <sheetName val="Desmatamento "/>
      <sheetName val="RECUPERAÇÃO-JAZIDA"/>
      <sheetName val="DRENAGEM"/>
      <sheetName val="TERRAPLENAGEM"/>
      <sheetName val="TERRAPLENAGEM (2)"/>
      <sheetName val="Plan4"/>
      <sheetName val="AGREGADOS"/>
      <sheetName val="TSD"/>
      <sheetName val="TSS"/>
      <sheetName val="IMPRIMAÇÃO"/>
      <sheetName val="EMPRÉSTIMO"/>
      <sheetName val="REAJUSTAMENTO"/>
    </sheetNames>
    <sheetDataSet>
      <sheetData sheetId="0" refreshError="1"/>
      <sheetData sheetId="1" refreshError="1"/>
      <sheetData sheetId="2" refreshError="1"/>
      <sheetData sheetId="3"/>
      <sheetData sheetId="4" refreshError="1"/>
      <sheetData sheetId="5" refreshError="1"/>
      <sheetData sheetId="6" refreshError="1">
        <row r="33">
          <cell r="S33">
            <v>552654.34000000008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_EV"/>
      <sheetName val="CÁLC.DMT-T"/>
      <sheetName val="DIST.MAT-T"/>
      <sheetName val="Aterro"/>
      <sheetName val="Defensa"/>
      <sheetName val="Grama"/>
      <sheetName val="Concreto "/>
    </sheetNames>
    <sheetDataSet>
      <sheetData sheetId="0"/>
      <sheetData sheetId="1"/>
      <sheetData sheetId="2"/>
      <sheetData sheetId="3"/>
      <sheetData sheetId="4">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CIONAMENTO"/>
      <sheetName val="Motores"/>
      <sheetName val="Voith"/>
      <sheetName val="henfel"/>
      <sheetName val="Fluidrive"/>
      <sheetName val="ACOPL ENG"/>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DG"/>
      <sheetName val="QuQuant"/>
      <sheetName val="Orçamentária"/>
      <sheetName val="Orçamento"/>
      <sheetName val="Carimbo de Nota"/>
      <sheetName val="FLUXO - EXECUÇÃO PRÓPRIA"/>
      <sheetName val="08-IND. FÍSICOS"/>
      <sheetName val="C"/>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io"/>
      <sheetName val="Gráfico"/>
      <sheetName val="Cadastro"/>
      <sheetName val="Controle de Horas"/>
      <sheetName val="Junho - 2007"/>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Mar 08"/>
    </sheetNames>
    <sheetDataSet>
      <sheetData sheetId="0" refreshError="1">
        <row r="2">
          <cell r="H2">
            <v>1.2629999999999999</v>
          </cell>
        </row>
        <row r="3">
          <cell r="H3">
            <v>220</v>
          </cell>
        </row>
      </sheetData>
      <sheetData sheetId="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atamento "/>
    </sheetNames>
    <sheetDataSet>
      <sheetData sheetId="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sispecabr99"/>
      <sheetName val="Usiminas "/>
      <sheetName val="Açominas"/>
      <sheetName val="EXEMPLO"/>
      <sheetName val="MENU"/>
      <sheetName val="06X12"/>
      <sheetName val="12X18"/>
      <sheetName val="18X24"/>
      <sheetName val="RESULTS_06X12"/>
      <sheetName val="RESULTS_12X18"/>
      <sheetName val="RESULTS_18X24"/>
      <sheetName val="LISTA_BASE"/>
      <sheetName val="Instruções"/>
      <sheetName val="Identificação"/>
      <sheetName val="Pareto"/>
      <sheetName val="Estratificação"/>
      <sheetName val="Análise das Causas A"/>
      <sheetName val="Análise das Hipóteses A"/>
      <sheetName val="5 Por Ques A"/>
      <sheetName val="PA (A)"/>
      <sheetName val="Análise das Causas B"/>
      <sheetName val="Análise das Hipóteses B"/>
      <sheetName val="5 Por Ques B"/>
      <sheetName val="PA (B)"/>
      <sheetName val="Check1Tabela"/>
      <sheetName val="Conclusão"/>
      <sheetName val="Capa"/>
      <sheetName val="Missão"/>
      <sheetName val="Valores"/>
      <sheetName val="Modelo de Gestão"/>
      <sheetName val="Metas . 2006"/>
      <sheetName val="ICs"/>
      <sheetName val="IVs"/>
      <sheetName val="Maior Melhor"/>
      <sheetName val="Menor  Melhor"/>
      <sheetName val="Menor  Melhor 1"/>
      <sheetName val="Menor  Melhor 2"/>
      <sheetName val="Maior Melhor 3"/>
      <sheetName val="Maior Melhor 4"/>
      <sheetName val="Maior Melhor 5"/>
      <sheetName val="Maior Melhor 6"/>
      <sheetName val="Menor  Melhor 8"/>
      <sheetName val="Menor  Melhor 9"/>
      <sheetName val="RTA´s"/>
      <sheetName val="Planos de Ação"/>
      <sheetName val="EXCEL2"/>
      <sheetName val="Plan1"/>
      <sheetName val="Principal"/>
      <sheetName val="Dados"/>
      <sheetName val="controle-ARQUIVO"/>
      <sheetName val="Análise das Causas "/>
      <sheetName val="Análise das Hipóteses "/>
      <sheetName val="5 Porquês"/>
      <sheetName val="Relatório de Anomal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 de Reajustamento"/>
      <sheetName val="Planilha"/>
      <sheetName val="Acomp. Medição"/>
      <sheetName val="Planilha com Reajustamento"/>
      <sheetName val="Planilha Comparativa - Custo"/>
      <sheetName val="S Trecho KM 166 - KM 370"/>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Insumos - Materiais"/>
      <sheetName val="Serviços"/>
      <sheetName val="Plan1"/>
      <sheetName val="Plan2"/>
      <sheetName val="Plan3"/>
      <sheetName val="OR960887.XLS"/>
      <sheetName val="CUSTO LARANJEIRAS"/>
    </sheetNames>
    <definedNames>
      <definedName name="PassaExtenso"/>
    </definedNames>
    <sheetDataSet>
      <sheetData sheetId="0" refreshError="1"/>
      <sheetData sheetId="1" refreshError="1"/>
      <sheetData sheetId="2" refreshError="1"/>
      <sheetData sheetId="3"/>
      <sheetData sheetId="4"/>
      <sheetData sheetId="5"/>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 val="RELATÓRIO"/>
    </sheetNames>
    <sheetDataSet>
      <sheetData sheetId="0"/>
      <sheetData sheetId="1"/>
      <sheetData sheetId="2"/>
      <sheetData sheetId="3"/>
      <sheetData sheetId="4">
        <row r="33">
          <cell r="P33">
            <v>6604186.4299999997</v>
          </cell>
        </row>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iginal"/>
      <sheetName val="Plan 2.7"/>
      <sheetName val="Atividades"/>
      <sheetName val="Caldeiraria"/>
      <sheetName val="Memória de Cálculo"/>
      <sheetName val="Legenda"/>
      <sheetName val="PLANILHA CONTRATUAL"/>
      <sheetName val="PROJETO"/>
      <sheetName val="Vargem Grande"/>
      <sheetName val="Dados Informativos"/>
      <sheetName val="Tabela de Salários Adotada"/>
      <sheetName val="% de AD"/>
      <sheetName val="Precipitações"/>
      <sheetName val="DMT modelo"/>
      <sheetName val="composições 2"/>
      <sheetName val="pav gram"/>
      <sheetName val="pem"/>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2_7"/>
      <sheetName val="Plan 2.7"/>
      <sheetName val="Plan1"/>
      <sheetName val="Plan2"/>
      <sheetName val="Plan3"/>
      <sheetName val="Planilha Original"/>
      <sheetName val="Planilha Serviços"/>
      <sheetName val="C.U"/>
      <sheetName val="Orçamento"/>
      <sheetName val="MEMORANDO"/>
      <sheetName val="resumo financeiro"/>
    </sheetNames>
    <sheetDataSet>
      <sheetData sheetId="0">
        <row r="4">
          <cell r="A4" t="str">
            <v>DESCRIÇÃO</v>
          </cell>
          <cell r="B4" t="str">
            <v>TAG</v>
          </cell>
          <cell r="C4" t="str">
            <v>UN</v>
          </cell>
          <cell r="D4" t="str">
            <v>QTD</v>
          </cell>
          <cell r="E4" t="str">
            <v>UN (Kg)</v>
          </cell>
          <cell r="F4" t="str">
            <v>TOT (Kg)</v>
          </cell>
          <cell r="G4" t="str">
            <v>HH/Quant</v>
          </cell>
          <cell r="H4" t="str">
            <v>HH CALC</v>
          </cell>
          <cell r="I4" t="str">
            <v>COD</v>
          </cell>
          <cell r="J4" t="str">
            <v>HH/Kg</v>
          </cell>
          <cell r="K4" t="str">
            <v>HH/Ton</v>
          </cell>
          <cell r="N4" t="str">
            <v>CODSEC</v>
          </cell>
          <cell r="P4" t="str">
            <v>PRINC</v>
          </cell>
          <cell r="Q4" t="str">
            <v>SECUND</v>
          </cell>
          <cell r="R4" t="str">
            <v>GRAUTEAVEIS</v>
          </cell>
        </row>
        <row r="5">
          <cell r="M5">
            <v>0</v>
          </cell>
          <cell r="R5" t="str">
            <v>peso graute =====»»»</v>
          </cell>
        </row>
        <row r="6">
          <cell r="A6" t="str">
            <v>DECLARAÇÃO</v>
          </cell>
          <cell r="B6">
            <v>0</v>
          </cell>
          <cell r="C6">
            <v>0</v>
          </cell>
          <cell r="D6">
            <v>0</v>
          </cell>
          <cell r="E6">
            <v>0</v>
          </cell>
          <cell r="F6">
            <v>3559055.010000003</v>
          </cell>
          <cell r="H6">
            <v>338459.96000000014</v>
          </cell>
        </row>
        <row r="7">
          <cell r="A7" t="str">
            <v>MECÂNICA</v>
          </cell>
          <cell r="B7">
            <v>0</v>
          </cell>
          <cell r="C7">
            <v>0</v>
          </cell>
          <cell r="D7">
            <v>0</v>
          </cell>
          <cell r="E7">
            <v>0</v>
          </cell>
          <cell r="F7">
            <v>0</v>
          </cell>
          <cell r="J7" t="str">
            <v>Lado esquerdo</v>
          </cell>
          <cell r="K7">
            <v>0</v>
          </cell>
          <cell r="N7" t="str">
            <v>Lado direito</v>
          </cell>
          <cell r="O7">
            <v>0</v>
          </cell>
        </row>
        <row r="8">
          <cell r="A8">
            <v>0</v>
          </cell>
          <cell r="B8">
            <v>0</v>
          </cell>
          <cell r="C8">
            <v>0</v>
          </cell>
          <cell r="D8">
            <v>0</v>
          </cell>
          <cell r="E8">
            <v>0</v>
          </cell>
          <cell r="F8">
            <v>0</v>
          </cell>
          <cell r="G8" t="str">
            <v>Municipio</v>
          </cell>
          <cell r="H8" t="str">
            <v>Alíquota</v>
          </cell>
          <cell r="I8" t="str">
            <v>Total</v>
          </cell>
          <cell r="J8" t="str">
            <v>km inicial</v>
          </cell>
          <cell r="K8" t="str">
            <v>km final</v>
          </cell>
          <cell r="L8" t="str">
            <v>extensão</v>
          </cell>
          <cell r="M8" t="str">
            <v>EQUIV.</v>
          </cell>
          <cell r="N8" t="str">
            <v>km inicial</v>
          </cell>
          <cell r="O8" t="str">
            <v>km final</v>
          </cell>
          <cell r="P8" t="str">
            <v>extensão</v>
          </cell>
          <cell r="Q8" t="str">
            <v>EQUIV.</v>
          </cell>
          <cell r="R8" t="str">
            <v>MEDIÇÃO</v>
          </cell>
        </row>
        <row r="9">
          <cell r="A9" t="str">
            <v>ÁREA - PENEIRAMENTO</v>
          </cell>
          <cell r="B9">
            <v>0</v>
          </cell>
          <cell r="C9">
            <v>0</v>
          </cell>
          <cell r="D9">
            <v>0</v>
          </cell>
          <cell r="E9">
            <v>0</v>
          </cell>
          <cell r="F9">
            <v>0</v>
          </cell>
          <cell r="G9" t="str">
            <v>BENTO GONÇALVES</v>
          </cell>
          <cell r="H9">
            <v>0.03</v>
          </cell>
          <cell r="I9">
            <v>7.2195999999999996E-2</v>
          </cell>
          <cell r="J9">
            <v>210000</v>
          </cell>
          <cell r="K9">
            <v>220880</v>
          </cell>
          <cell r="L9">
            <v>10880</v>
          </cell>
          <cell r="M9">
            <v>7.2195999999999996E-2</v>
          </cell>
          <cell r="N9">
            <v>210000</v>
          </cell>
          <cell r="O9">
            <v>220880</v>
          </cell>
          <cell r="P9">
            <v>10880</v>
          </cell>
          <cell r="Q9">
            <v>7.2195999999999996E-2</v>
          </cell>
          <cell r="R9">
            <v>36543.902110000003</v>
          </cell>
        </row>
        <row r="10">
          <cell r="A10">
            <v>0</v>
          </cell>
          <cell r="B10">
            <v>0</v>
          </cell>
          <cell r="C10">
            <v>0</v>
          </cell>
          <cell r="D10">
            <v>0</v>
          </cell>
          <cell r="E10">
            <v>0</v>
          </cell>
          <cell r="F10">
            <v>0</v>
          </cell>
          <cell r="G10" t="str">
            <v>GARIBALDI</v>
          </cell>
          <cell r="H10">
            <v>0.03</v>
          </cell>
          <cell r="I10">
            <v>6.4963999999999994E-2</v>
          </cell>
          <cell r="J10">
            <v>220880</v>
          </cell>
          <cell r="K10">
            <v>230670</v>
          </cell>
          <cell r="L10">
            <v>9790</v>
          </cell>
          <cell r="M10">
            <v>6.4963999999999994E-2</v>
          </cell>
          <cell r="N10">
            <v>220880</v>
          </cell>
          <cell r="O10">
            <v>230670</v>
          </cell>
          <cell r="P10">
            <v>9790</v>
          </cell>
          <cell r="Q10">
            <v>6.4963999999999994E-2</v>
          </cell>
          <cell r="R10">
            <v>32882.794269999999</v>
          </cell>
        </row>
        <row r="11">
          <cell r="A11" t="str">
            <v>Alimentadores de Correia Horizontais das Peneiras Primárias 510-PE-01/02</v>
          </cell>
          <cell r="B11" t="str">
            <v>510-AL-01/02</v>
          </cell>
          <cell r="C11" t="str">
            <v>CJ</v>
          </cell>
          <cell r="D11">
            <v>2</v>
          </cell>
          <cell r="E11">
            <v>17500</v>
          </cell>
          <cell r="F11">
            <v>35000</v>
          </cell>
          <cell r="G11" t="str">
            <v>CARLOS BARBOSA</v>
          </cell>
          <cell r="H11">
            <v>1750</v>
          </cell>
          <cell r="I11" t="str">
            <v>TRA</v>
          </cell>
          <cell r="J11">
            <v>230670</v>
          </cell>
          <cell r="K11">
            <v>50</v>
          </cell>
          <cell r="L11">
            <v>9940</v>
          </cell>
          <cell r="M11">
            <v>6.5959000000000004E-2</v>
          </cell>
          <cell r="N11">
            <v>230670</v>
          </cell>
          <cell r="O11">
            <v>240610</v>
          </cell>
          <cell r="P11">
            <v>875</v>
          </cell>
          <cell r="Q11">
            <v>6.5959000000000004E-2</v>
          </cell>
          <cell r="R11">
            <v>35000</v>
          </cell>
        </row>
        <row r="12">
          <cell r="A12" t="str">
            <v xml:space="preserve">      Potência 2 x 30 cv </v>
          </cell>
          <cell r="B12">
            <v>0</v>
          </cell>
          <cell r="C12">
            <v>0</v>
          </cell>
          <cell r="D12">
            <v>0</v>
          </cell>
          <cell r="E12">
            <v>0</v>
          </cell>
          <cell r="F12">
            <v>0</v>
          </cell>
          <cell r="G12" t="str">
            <v>BARÃO</v>
          </cell>
          <cell r="H12">
            <v>0</v>
          </cell>
          <cell r="I12">
            <v>6.9343000000000002E-2</v>
          </cell>
          <cell r="J12">
            <v>240610</v>
          </cell>
          <cell r="K12">
            <v>251060</v>
          </cell>
          <cell r="L12">
            <v>10450</v>
          </cell>
          <cell r="M12">
            <v>6.9343000000000002E-2</v>
          </cell>
          <cell r="N12">
            <v>240610</v>
          </cell>
          <cell r="O12">
            <v>251060</v>
          </cell>
          <cell r="P12">
            <v>0</v>
          </cell>
          <cell r="Q12">
            <v>6.9343000000000002E-2</v>
          </cell>
          <cell r="R12">
            <v>35099.611860999998</v>
          </cell>
        </row>
        <row r="13">
          <cell r="A13" t="str">
            <v xml:space="preserve">      Peso aproximado 2 x 17,5 t</v>
          </cell>
          <cell r="B13">
            <v>0</v>
          </cell>
          <cell r="C13">
            <v>0</v>
          </cell>
          <cell r="D13">
            <v>0</v>
          </cell>
          <cell r="E13">
            <v>0</v>
          </cell>
          <cell r="F13">
            <v>0</v>
          </cell>
          <cell r="G13" t="str">
            <v>SÃO PEDRO DA SERRA</v>
          </cell>
          <cell r="H13">
            <v>0</v>
          </cell>
          <cell r="I13">
            <v>2.6609000000000001E-2</v>
          </cell>
          <cell r="J13">
            <v>251060</v>
          </cell>
          <cell r="K13">
            <v>255070</v>
          </cell>
          <cell r="L13">
            <v>4010</v>
          </cell>
          <cell r="M13">
            <v>2.6609000000000001E-2</v>
          </cell>
          <cell r="N13">
            <v>251060</v>
          </cell>
          <cell r="O13">
            <v>255070</v>
          </cell>
          <cell r="P13">
            <v>0</v>
          </cell>
          <cell r="Q13">
            <v>2.6609000000000001E-2</v>
          </cell>
          <cell r="R13">
            <v>13468.846274</v>
          </cell>
        </row>
        <row r="14">
          <cell r="A14" t="str">
            <v>RODOVIA</v>
          </cell>
          <cell r="B14" t="str">
            <v>MUNICÍPIO</v>
          </cell>
          <cell r="C14" t="str">
            <v>PERCENTUAL MEDIDO</v>
          </cell>
          <cell r="D14" t="str">
            <v>ALÍQUOTA</v>
          </cell>
          <cell r="E14" t="str">
            <v>BASE DE CÁLCULO</v>
          </cell>
          <cell r="F14">
            <v>0</v>
          </cell>
          <cell r="G14" t="str">
            <v>SALVADOR DO SUL</v>
          </cell>
          <cell r="H14">
            <v>0</v>
          </cell>
          <cell r="I14">
            <v>6.2773999999999996E-2</v>
          </cell>
          <cell r="J14">
            <v>255070</v>
          </cell>
          <cell r="K14">
            <v>264530</v>
          </cell>
          <cell r="L14">
            <v>9460</v>
          </cell>
          <cell r="M14">
            <v>6.2773999999999996E-2</v>
          </cell>
          <cell r="N14">
            <v>255070</v>
          </cell>
          <cell r="O14">
            <v>264530</v>
          </cell>
          <cell r="P14">
            <v>0</v>
          </cell>
          <cell r="Q14">
            <v>6.2773999999999996E-2</v>
          </cell>
          <cell r="R14">
            <v>31774.385473999999</v>
          </cell>
        </row>
        <row r="15">
          <cell r="A15" t="str">
            <v>Amostrador Automático, tipo Linear, para "Lump Ore"</v>
          </cell>
          <cell r="B15" t="str">
            <v>510-AM-01</v>
          </cell>
          <cell r="C15" t="str">
            <v>CJ</v>
          </cell>
          <cell r="D15">
            <v>1</v>
          </cell>
          <cell r="E15">
            <v>3000</v>
          </cell>
          <cell r="F15">
            <v>3000</v>
          </cell>
          <cell r="G15" t="str">
            <v>SÃO JOSÉ DO SUL</v>
          </cell>
          <cell r="H15">
            <v>180</v>
          </cell>
          <cell r="I15" t="str">
            <v>M</v>
          </cell>
          <cell r="J15">
            <v>264530</v>
          </cell>
          <cell r="K15">
            <v>60</v>
          </cell>
          <cell r="L15">
            <v>17665</v>
          </cell>
          <cell r="M15">
            <v>0.11722</v>
          </cell>
          <cell r="N15">
            <v>264530</v>
          </cell>
          <cell r="O15">
            <v>282195</v>
          </cell>
          <cell r="P15">
            <v>180</v>
          </cell>
          <cell r="Q15">
            <v>0.11722</v>
          </cell>
          <cell r="R15">
            <v>59333.458710999999</v>
          </cell>
        </row>
        <row r="16">
          <cell r="A16" t="str">
            <v xml:space="preserve">      Potência 1 cv</v>
          </cell>
          <cell r="B16" t="str">
            <v>BENTO GONÇALVES</v>
          </cell>
          <cell r="C16">
            <v>7.2195999999999996E-2</v>
          </cell>
          <cell r="D16">
            <v>0.03</v>
          </cell>
          <cell r="E16">
            <v>36543.902110000003</v>
          </cell>
          <cell r="F16">
            <v>0</v>
          </cell>
          <cell r="G16" t="str">
            <v>MONTENEGRO</v>
          </cell>
          <cell r="H16">
            <v>0</v>
          </cell>
          <cell r="I16">
            <v>0.15653600000000001</v>
          </cell>
          <cell r="J16">
            <v>282195</v>
          </cell>
          <cell r="K16">
            <v>305785</v>
          </cell>
          <cell r="L16">
            <v>23590</v>
          </cell>
          <cell r="M16">
            <v>0.15653600000000001</v>
          </cell>
          <cell r="N16">
            <v>282195</v>
          </cell>
          <cell r="O16">
            <v>305785</v>
          </cell>
          <cell r="P16">
            <v>0</v>
          </cell>
          <cell r="Q16">
            <v>0.15653600000000001</v>
          </cell>
          <cell r="R16">
            <v>79234.434813999993</v>
          </cell>
        </row>
        <row r="17">
          <cell r="A17" t="str">
            <v xml:space="preserve">      Peso aproximado 3 t</v>
          </cell>
          <cell r="B17" t="str">
            <v>GARIBALDI</v>
          </cell>
          <cell r="C17">
            <v>6.4963999999999994E-2</v>
          </cell>
          <cell r="D17">
            <v>0.03</v>
          </cell>
          <cell r="E17">
            <v>32882.794269999999</v>
          </cell>
          <cell r="F17">
            <v>0</v>
          </cell>
          <cell r="G17" t="str">
            <v>TRIUNFO</v>
          </cell>
          <cell r="H17">
            <v>0</v>
          </cell>
          <cell r="I17">
            <v>0.23102200000000001</v>
          </cell>
          <cell r="J17">
            <v>305785</v>
          </cell>
          <cell r="K17">
            <v>340600</v>
          </cell>
          <cell r="L17">
            <v>34815</v>
          </cell>
          <cell r="M17">
            <v>0.23102200000000001</v>
          </cell>
          <cell r="N17">
            <v>305785</v>
          </cell>
          <cell r="O17">
            <v>340600</v>
          </cell>
          <cell r="P17">
            <v>0</v>
          </cell>
          <cell r="Q17">
            <v>0.23102200000000001</v>
          </cell>
          <cell r="R17">
            <v>116937.12793800001</v>
          </cell>
        </row>
        <row r="18">
          <cell r="A18" t="str">
            <v>BR-470/RS</v>
          </cell>
          <cell r="B18" t="str">
            <v>CARLOS BARBOSA</v>
          </cell>
          <cell r="C18">
            <v>6.5959000000000004E-2</v>
          </cell>
          <cell r="D18">
            <v>0.05</v>
          </cell>
          <cell r="E18">
            <v>33386.616450000001</v>
          </cell>
          <cell r="F18">
            <v>0</v>
          </cell>
          <cell r="G18" t="str">
            <v>SÃO JERONIMO</v>
          </cell>
          <cell r="H18">
            <v>0</v>
          </cell>
          <cell r="I18">
            <v>0.133378</v>
          </cell>
          <cell r="J18">
            <v>340600</v>
          </cell>
          <cell r="K18">
            <v>360700</v>
          </cell>
          <cell r="L18">
            <v>20100</v>
          </cell>
          <cell r="M18">
            <v>0.133378</v>
          </cell>
          <cell r="N18">
            <v>340600</v>
          </cell>
          <cell r="O18">
            <v>360700</v>
          </cell>
          <cell r="P18">
            <v>0</v>
          </cell>
          <cell r="Q18">
            <v>0.133378</v>
          </cell>
          <cell r="R18">
            <v>67512.172097000002</v>
          </cell>
        </row>
        <row r="19">
          <cell r="A19" t="str">
            <v>Amostrador Automático, tipo Linear, para Hematitinha</v>
          </cell>
          <cell r="B19" t="str">
            <v>510-AM-02</v>
          </cell>
          <cell r="C19" t="str">
            <v>CJ</v>
          </cell>
          <cell r="D19">
            <v>1</v>
          </cell>
          <cell r="E19">
            <v>3000</v>
          </cell>
          <cell r="F19">
            <v>3000</v>
          </cell>
          <cell r="H19">
            <v>180</v>
          </cell>
          <cell r="I19" t="str">
            <v>M</v>
          </cell>
          <cell r="K19">
            <v>60</v>
          </cell>
          <cell r="L19">
            <v>150700</v>
          </cell>
          <cell r="M19">
            <v>1</v>
          </cell>
          <cell r="P19">
            <v>180</v>
          </cell>
          <cell r="Q19">
            <v>1</v>
          </cell>
          <cell r="R19">
            <v>506173.35</v>
          </cell>
        </row>
        <row r="20">
          <cell r="A20" t="str">
            <v xml:space="preserve">      Potência 1 cv</v>
          </cell>
          <cell r="B20" t="str">
            <v>SÃO PEDRO DA SERRA</v>
          </cell>
          <cell r="C20">
            <v>2.6609000000000001E-2</v>
          </cell>
          <cell r="D20">
            <v>2.5000000000000001E-2</v>
          </cell>
          <cell r="E20">
            <v>13468.846274</v>
          </cell>
          <cell r="F20">
            <v>0</v>
          </cell>
          <cell r="H20">
            <v>0</v>
          </cell>
          <cell r="J20">
            <v>0</v>
          </cell>
          <cell r="N20">
            <v>0</v>
          </cell>
          <cell r="P20">
            <v>0</v>
          </cell>
        </row>
        <row r="21">
          <cell r="A21" t="str">
            <v xml:space="preserve">      Peso aproximado 3 t</v>
          </cell>
          <cell r="B21" t="str">
            <v>SALVADOR DO SUL</v>
          </cell>
          <cell r="C21">
            <v>6.2773999999999996E-2</v>
          </cell>
          <cell r="D21">
            <v>0.02</v>
          </cell>
          <cell r="E21">
            <v>31774.385473999999</v>
          </cell>
          <cell r="F21">
            <v>0</v>
          </cell>
          <cell r="H21">
            <v>0</v>
          </cell>
          <cell r="I21">
            <v>0</v>
          </cell>
          <cell r="J21">
            <v>0</v>
          </cell>
          <cell r="N21">
            <v>0</v>
          </cell>
          <cell r="P21">
            <v>0</v>
          </cell>
        </row>
        <row r="22">
          <cell r="A22" t="str">
            <v>BR-470/RS</v>
          </cell>
          <cell r="B22" t="str">
            <v>SÃO JOSÉ DO SUL</v>
          </cell>
          <cell r="C22">
            <v>0.11722</v>
          </cell>
          <cell r="D22">
            <v>0.03</v>
          </cell>
          <cell r="E22">
            <v>59333.458710999999</v>
          </cell>
          <cell r="F22">
            <v>0</v>
          </cell>
          <cell r="H22">
            <v>0</v>
          </cell>
          <cell r="J22">
            <v>0</v>
          </cell>
          <cell r="N22">
            <v>0</v>
          </cell>
          <cell r="P22">
            <v>0</v>
          </cell>
        </row>
        <row r="23">
          <cell r="A23" t="str">
            <v>Amostrador Automático, tipo Linear, para "Sinter Feed"</v>
          </cell>
          <cell r="B23" t="str">
            <v>510-AM-03</v>
          </cell>
          <cell r="C23" t="str">
            <v>CJ</v>
          </cell>
          <cell r="D23">
            <v>1</v>
          </cell>
          <cell r="E23">
            <v>3000</v>
          </cell>
          <cell r="F23">
            <v>3000</v>
          </cell>
          <cell r="H23">
            <v>180</v>
          </cell>
          <cell r="I23" t="str">
            <v>M</v>
          </cell>
          <cell r="J23">
            <v>0</v>
          </cell>
          <cell r="K23">
            <v>60</v>
          </cell>
          <cell r="N23">
            <v>0</v>
          </cell>
          <cell r="P23">
            <v>180</v>
          </cell>
        </row>
        <row r="24">
          <cell r="A24" t="str">
            <v xml:space="preserve">      Potência 1 cv</v>
          </cell>
          <cell r="B24" t="str">
            <v>TRIUNFO</v>
          </cell>
          <cell r="C24">
            <v>0.23102200000000001</v>
          </cell>
          <cell r="D24">
            <v>0.05</v>
          </cell>
          <cell r="E24">
            <v>116937.12793800001</v>
          </cell>
          <cell r="F24">
            <v>0</v>
          </cell>
          <cell r="H24">
            <v>0</v>
          </cell>
          <cell r="J24">
            <v>0</v>
          </cell>
          <cell r="N24">
            <v>0</v>
          </cell>
          <cell r="P24">
            <v>0</v>
          </cell>
        </row>
        <row r="25">
          <cell r="A25" t="str">
            <v xml:space="preserve">      Peso aproximado 3 t</v>
          </cell>
          <cell r="B25" t="str">
            <v>SÃO JERONIMO</v>
          </cell>
          <cell r="C25">
            <v>0.133378</v>
          </cell>
          <cell r="D25">
            <v>0.03</v>
          </cell>
          <cell r="E25">
            <v>67512.172097000002</v>
          </cell>
          <cell r="F25">
            <v>0</v>
          </cell>
          <cell r="H25">
            <v>0</v>
          </cell>
          <cell r="J25">
            <v>0</v>
          </cell>
          <cell r="N25">
            <v>0</v>
          </cell>
          <cell r="P25">
            <v>0</v>
          </cell>
        </row>
        <row r="26">
          <cell r="A26">
            <v>0</v>
          </cell>
          <cell r="B26" t="str">
            <v>SOMA</v>
          </cell>
          <cell r="C26">
            <v>1</v>
          </cell>
          <cell r="D26">
            <v>0</v>
          </cell>
          <cell r="E26">
            <v>0</v>
          </cell>
          <cell r="F26">
            <v>0</v>
          </cell>
          <cell r="H26">
            <v>0</v>
          </cell>
          <cell r="J26">
            <v>0</v>
          </cell>
          <cell r="N26">
            <v>0</v>
          </cell>
          <cell r="P26">
            <v>0</v>
          </cell>
        </row>
        <row r="27">
          <cell r="A27" t="str">
            <v>Amostrador Automático, tipo Linear, para Underflow da Ciclonagem Primária</v>
          </cell>
          <cell r="B27" t="str">
            <v>510-AM-04</v>
          </cell>
          <cell r="C27" t="str">
            <v>CJ</v>
          </cell>
          <cell r="D27">
            <v>1</v>
          </cell>
          <cell r="E27">
            <v>330</v>
          </cell>
          <cell r="F27">
            <v>330</v>
          </cell>
          <cell r="H27">
            <v>33</v>
          </cell>
          <cell r="I27" t="str">
            <v>M</v>
          </cell>
          <cell r="J27">
            <v>0</v>
          </cell>
          <cell r="K27">
            <v>100</v>
          </cell>
          <cell r="N27">
            <v>0</v>
          </cell>
          <cell r="P27">
            <v>33</v>
          </cell>
        </row>
        <row r="28">
          <cell r="A28" t="str">
            <v xml:space="preserve">      Potência 1 cv</v>
          </cell>
          <cell r="B28">
            <v>0</v>
          </cell>
          <cell r="C28">
            <v>0</v>
          </cell>
          <cell r="D28" t="str">
            <v>Vacaria, 02 de Outubro de 2015</v>
          </cell>
          <cell r="E28">
            <v>0</v>
          </cell>
          <cell r="F28">
            <v>0</v>
          </cell>
          <cell r="H28">
            <v>0</v>
          </cell>
          <cell r="P28">
            <v>0</v>
          </cell>
        </row>
        <row r="29">
          <cell r="A29" t="str">
            <v xml:space="preserve">      Peso aproximado 0,33 t</v>
          </cell>
          <cell r="B29">
            <v>0</v>
          </cell>
          <cell r="C29">
            <v>0</v>
          </cell>
          <cell r="D29">
            <v>0</v>
          </cell>
          <cell r="E29">
            <v>0</v>
          </cell>
          <cell r="F29">
            <v>0</v>
          </cell>
          <cell r="H29">
            <v>0</v>
          </cell>
          <cell r="P29">
            <v>0</v>
          </cell>
        </row>
        <row r="30">
          <cell r="A30">
            <v>0</v>
          </cell>
          <cell r="B30">
            <v>0</v>
          </cell>
          <cell r="C30">
            <v>0</v>
          </cell>
          <cell r="D30">
            <v>0</v>
          </cell>
          <cell r="E30">
            <v>0</v>
          </cell>
          <cell r="F30">
            <v>0</v>
          </cell>
          <cell r="H30">
            <v>0</v>
          </cell>
          <cell r="P30">
            <v>0</v>
          </cell>
        </row>
        <row r="31">
          <cell r="A31" t="str">
            <v>Amostrador Pneumático tipo Mangote para Overflow da Ciclonagem Primária</v>
          </cell>
          <cell r="B31" t="str">
            <v>510-AM-05</v>
          </cell>
          <cell r="C31" t="str">
            <v>CJ</v>
          </cell>
          <cell r="D31">
            <v>1</v>
          </cell>
          <cell r="E31">
            <v>330</v>
          </cell>
          <cell r="F31">
            <v>330</v>
          </cell>
          <cell r="H31">
            <v>33</v>
          </cell>
          <cell r="I31" t="str">
            <v>M</v>
          </cell>
          <cell r="K31">
            <v>100</v>
          </cell>
          <cell r="P31">
            <v>33</v>
          </cell>
        </row>
        <row r="32">
          <cell r="A32" t="str">
            <v xml:space="preserve">      Peso aproximado 0,33 t</v>
          </cell>
          <cell r="B32" t="str">
            <v>ANALISTA INFRA-ESTRUTURA DE TRANSPORTES</v>
          </cell>
          <cell r="C32">
            <v>0</v>
          </cell>
          <cell r="D32">
            <v>0</v>
          </cell>
          <cell r="F32">
            <v>0</v>
          </cell>
          <cell r="H32">
            <v>0</v>
          </cell>
          <cell r="P32">
            <v>0</v>
          </cell>
        </row>
        <row r="33">
          <cell r="B33" t="str">
            <v>FISCAL DO CONTRATO</v>
          </cell>
          <cell r="C33">
            <v>0</v>
          </cell>
          <cell r="D33">
            <v>0</v>
          </cell>
          <cell r="F33">
            <v>0</v>
          </cell>
          <cell r="H33">
            <v>0</v>
          </cell>
          <cell r="P33">
            <v>0</v>
          </cell>
        </row>
        <row r="34">
          <cell r="A34" t="str">
            <v>Amostrador Pneumático tipo Mangote para Alimentação da Deslamagem</v>
          </cell>
          <cell r="B34" t="str">
            <v>510-AM-06</v>
          </cell>
          <cell r="C34" t="str">
            <v>CJ</v>
          </cell>
          <cell r="D34">
            <v>1</v>
          </cell>
          <cell r="E34">
            <v>330</v>
          </cell>
          <cell r="F34">
            <v>330</v>
          </cell>
          <cell r="H34">
            <v>33</v>
          </cell>
          <cell r="I34" t="str">
            <v>M</v>
          </cell>
          <cell r="K34">
            <v>100</v>
          </cell>
          <cell r="P34">
            <v>33</v>
          </cell>
        </row>
        <row r="35">
          <cell r="A35" t="str">
            <v xml:space="preserve">      Peso aproximado 0,33 t</v>
          </cell>
          <cell r="F35">
            <v>0</v>
          </cell>
          <cell r="H35">
            <v>0</v>
          </cell>
          <cell r="P35">
            <v>0</v>
          </cell>
        </row>
        <row r="36">
          <cell r="F36">
            <v>0</v>
          </cell>
          <cell r="H36">
            <v>0</v>
          </cell>
          <cell r="P36">
            <v>0</v>
          </cell>
        </row>
        <row r="37">
          <cell r="A37" t="str">
            <v>Amostrador Pneumático tipo Mangote para Alimentação do Circuito de Espirais</v>
          </cell>
          <cell r="B37" t="str">
            <v>510-AM-15</v>
          </cell>
          <cell r="C37" t="str">
            <v>CJ</v>
          </cell>
          <cell r="D37">
            <v>1</v>
          </cell>
          <cell r="E37">
            <v>330</v>
          </cell>
          <cell r="F37">
            <v>330</v>
          </cell>
          <cell r="H37">
            <v>33</v>
          </cell>
          <cell r="I37" t="str">
            <v>M</v>
          </cell>
          <cell r="K37">
            <v>100</v>
          </cell>
          <cell r="P37">
            <v>33</v>
          </cell>
        </row>
        <row r="38">
          <cell r="A38" t="str">
            <v xml:space="preserve">      Peso aproximado 0,33 t</v>
          </cell>
          <cell r="F38">
            <v>0</v>
          </cell>
          <cell r="H38">
            <v>0</v>
          </cell>
          <cell r="P38">
            <v>0</v>
          </cell>
        </row>
        <row r="39">
          <cell r="F39">
            <v>0</v>
          </cell>
          <cell r="H39">
            <v>0</v>
          </cell>
          <cell r="P39">
            <v>0</v>
          </cell>
        </row>
        <row r="40">
          <cell r="A40" t="str">
            <v>Amostrador Pneumático tipo Mangote para Rejeito do Circuito de Espirais</v>
          </cell>
          <cell r="B40" t="str">
            <v>510-AM-16</v>
          </cell>
          <cell r="C40" t="str">
            <v>CJ</v>
          </cell>
          <cell r="D40">
            <v>1</v>
          </cell>
          <cell r="E40">
            <v>330</v>
          </cell>
          <cell r="F40">
            <v>330</v>
          </cell>
          <cell r="H40">
            <v>33</v>
          </cell>
          <cell r="I40" t="str">
            <v>M</v>
          </cell>
          <cell r="K40">
            <v>100</v>
          </cell>
          <cell r="P40">
            <v>33</v>
          </cell>
        </row>
        <row r="41">
          <cell r="A41" t="str">
            <v xml:space="preserve">      Peso aproximado 0,33 t</v>
          </cell>
          <cell r="F41">
            <v>0</v>
          </cell>
          <cell r="H41">
            <v>0</v>
          </cell>
          <cell r="P41">
            <v>0</v>
          </cell>
        </row>
        <row r="42">
          <cell r="F42">
            <v>0</v>
          </cell>
          <cell r="H42">
            <v>0</v>
          </cell>
          <cell r="P42">
            <v>0</v>
          </cell>
        </row>
        <row r="43">
          <cell r="A43" t="str">
            <v>Amostrador Pneumático tipo Mangote para Concentrado do Circuito de Espirais</v>
          </cell>
          <cell r="B43" t="str">
            <v>510-AM-17</v>
          </cell>
          <cell r="C43" t="str">
            <v>CJ</v>
          </cell>
          <cell r="D43">
            <v>1</v>
          </cell>
          <cell r="E43">
            <v>330</v>
          </cell>
          <cell r="F43">
            <v>330</v>
          </cell>
          <cell r="H43">
            <v>33</v>
          </cell>
          <cell r="I43" t="str">
            <v>M</v>
          </cell>
          <cell r="K43">
            <v>100</v>
          </cell>
          <cell r="P43">
            <v>33</v>
          </cell>
        </row>
        <row r="44">
          <cell r="A44" t="str">
            <v xml:space="preserve">      Peso aproximado 0,33 t</v>
          </cell>
          <cell r="F44">
            <v>0</v>
          </cell>
          <cell r="H44">
            <v>0</v>
          </cell>
          <cell r="P44">
            <v>0</v>
          </cell>
        </row>
        <row r="45">
          <cell r="F45">
            <v>0</v>
          </cell>
          <cell r="H45">
            <v>0</v>
          </cell>
          <cell r="P45">
            <v>0</v>
          </cell>
        </row>
        <row r="46">
          <cell r="A46" t="str">
            <v>Bombas de Polpa de Alimentação da Ciclonagem Primária, 510-HC-01</v>
          </cell>
          <cell r="B46" t="str">
            <v>510-BP-01A/01B/01R</v>
          </cell>
          <cell r="C46" t="str">
            <v>CJ</v>
          </cell>
          <cell r="D46">
            <v>3</v>
          </cell>
          <cell r="E46">
            <v>5000</v>
          </cell>
          <cell r="F46">
            <v>15000</v>
          </cell>
          <cell r="H46">
            <v>900</v>
          </cell>
          <cell r="I46" t="str">
            <v>M</v>
          </cell>
          <cell r="K46">
            <v>60</v>
          </cell>
          <cell r="P46">
            <v>300</v>
          </cell>
          <cell r="R46">
            <v>15000</v>
          </cell>
        </row>
        <row r="47">
          <cell r="A47" t="str">
            <v xml:space="preserve">      Potência 3 x 350 cv (4 polos)</v>
          </cell>
          <cell r="F47">
            <v>0</v>
          </cell>
          <cell r="H47">
            <v>0</v>
          </cell>
          <cell r="P47">
            <v>0</v>
          </cell>
        </row>
        <row r="48">
          <cell r="A48" t="str">
            <v xml:space="preserve">      Peso aproximado 3 x 5 t</v>
          </cell>
          <cell r="F48">
            <v>0</v>
          </cell>
          <cell r="H48">
            <v>0</v>
          </cell>
          <cell r="P48">
            <v>0</v>
          </cell>
        </row>
        <row r="49">
          <cell r="F49">
            <v>0</v>
          </cell>
          <cell r="H49">
            <v>0</v>
          </cell>
          <cell r="P49">
            <v>0</v>
          </cell>
        </row>
        <row r="50">
          <cell r="A50" t="str">
            <v>Bombas de Polpa de Alimentação da Deslamagem Primária, 510-HC-02</v>
          </cell>
          <cell r="B50" t="str">
            <v>510-BP-02/02R</v>
          </cell>
          <cell r="C50" t="str">
            <v>CJ</v>
          </cell>
          <cell r="D50">
            <v>2</v>
          </cell>
          <cell r="E50">
            <v>6000</v>
          </cell>
          <cell r="F50">
            <v>12000</v>
          </cell>
          <cell r="H50">
            <v>720</v>
          </cell>
          <cell r="I50" t="str">
            <v>M</v>
          </cell>
          <cell r="K50">
            <v>60</v>
          </cell>
          <cell r="P50">
            <v>360</v>
          </cell>
          <cell r="R50">
            <v>12000</v>
          </cell>
        </row>
        <row r="51">
          <cell r="A51" t="str">
            <v xml:space="preserve">      Potência 2 x 350 cv (6 polos)</v>
          </cell>
          <cell r="F51">
            <v>0</v>
          </cell>
          <cell r="H51">
            <v>0</v>
          </cell>
          <cell r="P51">
            <v>0</v>
          </cell>
        </row>
        <row r="52">
          <cell r="A52" t="str">
            <v xml:space="preserve">      Peso aproximado 2 x 6 t</v>
          </cell>
          <cell r="F52">
            <v>0</v>
          </cell>
          <cell r="H52">
            <v>0</v>
          </cell>
          <cell r="P52">
            <v>0</v>
          </cell>
        </row>
        <row r="53">
          <cell r="F53">
            <v>0</v>
          </cell>
          <cell r="H53">
            <v>0</v>
          </cell>
          <cell r="P53">
            <v>0</v>
          </cell>
        </row>
        <row r="54">
          <cell r="A54" t="str">
            <v>Bomba Vertical de Drenagem da Área de Peneiramento</v>
          </cell>
          <cell r="B54" t="str">
            <v>510-BP-16</v>
          </cell>
          <cell r="C54" t="str">
            <v>CJ</v>
          </cell>
          <cell r="D54">
            <v>1</v>
          </cell>
          <cell r="E54">
            <v>2000</v>
          </cell>
          <cell r="F54">
            <v>2000</v>
          </cell>
          <cell r="H54">
            <v>120</v>
          </cell>
          <cell r="I54" t="str">
            <v>M</v>
          </cell>
          <cell r="K54">
            <v>60</v>
          </cell>
          <cell r="P54">
            <v>120</v>
          </cell>
        </row>
        <row r="55">
          <cell r="A55" t="str">
            <v xml:space="preserve">      Potência 50 cv</v>
          </cell>
          <cell r="F55">
            <v>0</v>
          </cell>
          <cell r="H55">
            <v>0</v>
          </cell>
          <cell r="P55">
            <v>0</v>
          </cell>
        </row>
        <row r="56">
          <cell r="A56" t="str">
            <v xml:space="preserve">      Peso aproximado 2 t</v>
          </cell>
          <cell r="F56">
            <v>0</v>
          </cell>
          <cell r="H56">
            <v>0</v>
          </cell>
          <cell r="P56">
            <v>0</v>
          </cell>
        </row>
        <row r="57">
          <cell r="F57">
            <v>0</v>
          </cell>
          <cell r="H57">
            <v>0</v>
          </cell>
          <cell r="P57">
            <v>0</v>
          </cell>
        </row>
        <row r="58">
          <cell r="A58" t="str">
            <v>Bomba de Transferência de Água Recuperada para o Peneiramento</v>
          </cell>
          <cell r="B58" t="str">
            <v>510-BU-01A/01B/01R</v>
          </cell>
          <cell r="C58" t="str">
            <v>CJ</v>
          </cell>
          <cell r="D58">
            <v>3</v>
          </cell>
          <cell r="E58">
            <v>2000</v>
          </cell>
          <cell r="F58">
            <v>6000</v>
          </cell>
          <cell r="H58">
            <v>360</v>
          </cell>
          <cell r="I58" t="str">
            <v>M</v>
          </cell>
          <cell r="K58">
            <v>60</v>
          </cell>
          <cell r="P58">
            <v>120</v>
          </cell>
          <cell r="R58">
            <v>6000</v>
          </cell>
        </row>
        <row r="59">
          <cell r="A59" t="str">
            <v xml:space="preserve">      Potência 3 x 175 cv</v>
          </cell>
          <cell r="F59">
            <v>0</v>
          </cell>
          <cell r="H59">
            <v>0</v>
          </cell>
          <cell r="P59">
            <v>0</v>
          </cell>
        </row>
        <row r="60">
          <cell r="A60" t="str">
            <v xml:space="preserve">      Peso aproximado 3 x 2 t</v>
          </cell>
          <cell r="F60">
            <v>0</v>
          </cell>
          <cell r="H60">
            <v>0</v>
          </cell>
          <cell r="P60">
            <v>0</v>
          </cell>
        </row>
        <row r="61">
          <cell r="F61">
            <v>0</v>
          </cell>
          <cell r="H61">
            <v>0</v>
          </cell>
          <cell r="P61">
            <v>0</v>
          </cell>
        </row>
        <row r="62">
          <cell r="A62" t="str">
            <v>Bomba "Booster" para Água de Selagem de Bombas de Polpa</v>
          </cell>
          <cell r="B62" t="str">
            <v>510-BU-03A/03R</v>
          </cell>
          <cell r="C62" t="str">
            <v>CJ</v>
          </cell>
          <cell r="D62">
            <v>2</v>
          </cell>
          <cell r="E62">
            <v>200</v>
          </cell>
          <cell r="F62">
            <v>400</v>
          </cell>
          <cell r="H62">
            <v>60</v>
          </cell>
          <cell r="I62" t="str">
            <v>M</v>
          </cell>
          <cell r="K62">
            <v>150</v>
          </cell>
          <cell r="P62">
            <v>30</v>
          </cell>
          <cell r="R62">
            <v>400</v>
          </cell>
        </row>
        <row r="63">
          <cell r="A63" t="str">
            <v xml:space="preserve">      Potência 2 x 10 cv </v>
          </cell>
          <cell r="F63">
            <v>0</v>
          </cell>
          <cell r="H63">
            <v>0</v>
          </cell>
          <cell r="P63">
            <v>0</v>
          </cell>
        </row>
        <row r="64">
          <cell r="A64" t="str">
            <v xml:space="preserve">      Peso aproximado 2 x 0,2 t</v>
          </cell>
          <cell r="F64">
            <v>0</v>
          </cell>
          <cell r="H64">
            <v>0</v>
          </cell>
          <cell r="P64">
            <v>0</v>
          </cell>
        </row>
        <row r="65">
          <cell r="F65">
            <v>0</v>
          </cell>
          <cell r="H65">
            <v>0</v>
          </cell>
          <cell r="P65">
            <v>0</v>
          </cell>
        </row>
        <row r="66">
          <cell r="A66" t="str">
            <v>Empilhadeira Móvel de Lança Basculável para "Lump Ore"</v>
          </cell>
          <cell r="B66" t="str">
            <v>510-EM-01</v>
          </cell>
          <cell r="C66" t="str">
            <v>CJ</v>
          </cell>
          <cell r="D66">
            <v>1</v>
          </cell>
          <cell r="E66">
            <v>153500</v>
          </cell>
          <cell r="F66">
            <v>153500</v>
          </cell>
          <cell r="H66">
            <v>7675</v>
          </cell>
          <cell r="I66" t="str">
            <v>M</v>
          </cell>
          <cell r="K66">
            <v>50</v>
          </cell>
          <cell r="P66">
            <v>7675</v>
          </cell>
        </row>
        <row r="67">
          <cell r="A67" t="str">
            <v xml:space="preserve">      Potência (55+8x5,5+5,5+2,5+1,5+0,37) kW </v>
          </cell>
          <cell r="F67">
            <v>0</v>
          </cell>
          <cell r="H67">
            <v>0</v>
          </cell>
          <cell r="P67">
            <v>0</v>
          </cell>
        </row>
        <row r="68">
          <cell r="A68" t="str">
            <v xml:space="preserve">      Peso aproximado 153,5 t</v>
          </cell>
          <cell r="F68">
            <v>0</v>
          </cell>
          <cell r="H68">
            <v>0</v>
          </cell>
          <cell r="P68">
            <v>0</v>
          </cell>
        </row>
        <row r="69">
          <cell r="F69">
            <v>0</v>
          </cell>
          <cell r="H69">
            <v>0</v>
          </cell>
          <cell r="P69">
            <v>0</v>
          </cell>
        </row>
        <row r="70">
          <cell r="A70" t="str">
            <v>Empilhadeira Móvel de Lança Giratória para "Sinter Feed"</v>
          </cell>
          <cell r="B70" t="str">
            <v>510-EM-02</v>
          </cell>
          <cell r="C70" t="str">
            <v>CJ</v>
          </cell>
          <cell r="D70">
            <v>1</v>
          </cell>
          <cell r="E70">
            <v>140000</v>
          </cell>
          <cell r="F70">
            <v>140000</v>
          </cell>
          <cell r="H70">
            <v>7000</v>
          </cell>
          <cell r="I70" t="str">
            <v>M</v>
          </cell>
          <cell r="K70">
            <v>50</v>
          </cell>
          <cell r="P70">
            <v>7000</v>
          </cell>
        </row>
        <row r="71">
          <cell r="A71" t="str">
            <v xml:space="preserve">      Potência (44+2x1,68+3x6,1+2x0,4+1,2+2x1,2) kW</v>
          </cell>
          <cell r="F71">
            <v>0</v>
          </cell>
          <cell r="H71">
            <v>0</v>
          </cell>
          <cell r="P71">
            <v>0</v>
          </cell>
        </row>
        <row r="72">
          <cell r="A72" t="str">
            <v xml:space="preserve">      Peso aproximado 140 t</v>
          </cell>
          <cell r="F72">
            <v>0</v>
          </cell>
          <cell r="H72">
            <v>0</v>
          </cell>
          <cell r="P72">
            <v>0</v>
          </cell>
        </row>
        <row r="73">
          <cell r="F73">
            <v>0</v>
          </cell>
          <cell r="H73">
            <v>0</v>
          </cell>
          <cell r="P73">
            <v>0</v>
          </cell>
        </row>
        <row r="74">
          <cell r="A74" t="str">
            <v>Bateria de Ciclones Primários</v>
          </cell>
          <cell r="B74" t="str">
            <v>510-HC-01</v>
          </cell>
          <cell r="C74" t="str">
            <v>CJ</v>
          </cell>
          <cell r="D74">
            <v>1</v>
          </cell>
          <cell r="E74">
            <v>12500</v>
          </cell>
          <cell r="F74">
            <v>12500</v>
          </cell>
          <cell r="H74">
            <v>750</v>
          </cell>
          <cell r="I74" t="str">
            <v>M</v>
          </cell>
          <cell r="K74">
            <v>60</v>
          </cell>
          <cell r="P74">
            <v>750</v>
          </cell>
        </row>
        <row r="75">
          <cell r="A75" t="str">
            <v xml:space="preserve">      Peso aproximado 12,5 t</v>
          </cell>
          <cell r="F75">
            <v>0</v>
          </cell>
          <cell r="H75">
            <v>0</v>
          </cell>
          <cell r="P75">
            <v>0</v>
          </cell>
        </row>
        <row r="76">
          <cell r="F76">
            <v>0</v>
          </cell>
          <cell r="H76">
            <v>0</v>
          </cell>
          <cell r="P76">
            <v>0</v>
          </cell>
        </row>
        <row r="77">
          <cell r="A77" t="str">
            <v>Bateria de Ciclones Desaguadores de Concentrado Final do Circuito de Espirais</v>
          </cell>
          <cell r="B77" t="str">
            <v>510-HC-04</v>
          </cell>
          <cell r="C77" t="str">
            <v>CJ</v>
          </cell>
          <cell r="D77">
            <v>1</v>
          </cell>
          <cell r="E77">
            <v>2500</v>
          </cell>
          <cell r="F77">
            <v>2500</v>
          </cell>
          <cell r="H77">
            <v>200</v>
          </cell>
          <cell r="I77" t="str">
            <v>M</v>
          </cell>
          <cell r="K77">
            <v>80</v>
          </cell>
          <cell r="P77">
            <v>200</v>
          </cell>
        </row>
        <row r="78">
          <cell r="A78" t="str">
            <v xml:space="preserve">      Peso aproximado 2,5 t</v>
          </cell>
          <cell r="F78">
            <v>0</v>
          </cell>
          <cell r="H78">
            <v>0</v>
          </cell>
          <cell r="P78">
            <v>0</v>
          </cell>
        </row>
        <row r="79">
          <cell r="F79">
            <v>0</v>
          </cell>
          <cell r="H79">
            <v>0</v>
          </cell>
          <cell r="P79">
            <v>0</v>
          </cell>
        </row>
        <row r="80">
          <cell r="A80" t="str">
            <v>Ciclone Desaguador de Rejeito Final do Circuito de Espirais</v>
          </cell>
          <cell r="B80" t="str">
            <v>510-HC-05</v>
          </cell>
          <cell r="C80" t="str">
            <v>CJ</v>
          </cell>
          <cell r="D80">
            <v>1</v>
          </cell>
          <cell r="E80">
            <v>3000</v>
          </cell>
          <cell r="F80">
            <v>3000</v>
          </cell>
          <cell r="H80">
            <v>240</v>
          </cell>
          <cell r="I80" t="str">
            <v>M</v>
          </cell>
          <cell r="K80">
            <v>80</v>
          </cell>
          <cell r="P80">
            <v>240</v>
          </cell>
        </row>
        <row r="81">
          <cell r="A81" t="str">
            <v xml:space="preserve">      Peso aproximado 3 t</v>
          </cell>
          <cell r="F81">
            <v>0</v>
          </cell>
          <cell r="H81">
            <v>0</v>
          </cell>
          <cell r="P81">
            <v>0</v>
          </cell>
        </row>
        <row r="82">
          <cell r="F82">
            <v>0</v>
          </cell>
          <cell r="H82">
            <v>0</v>
          </cell>
          <cell r="P82">
            <v>0</v>
          </cell>
        </row>
        <row r="83">
          <cell r="A83" t="str">
            <v>Peneiras Desaguadoras do Underflow da Bateria de Hidrociclones 510-HC-01</v>
          </cell>
          <cell r="B83" t="str">
            <v>510-PD-01/02</v>
          </cell>
          <cell r="C83" t="str">
            <v>CJ</v>
          </cell>
          <cell r="D83">
            <v>1</v>
          </cell>
          <cell r="E83">
            <v>3500</v>
          </cell>
          <cell r="F83">
            <v>3500</v>
          </cell>
          <cell r="H83">
            <v>210</v>
          </cell>
          <cell r="I83" t="str">
            <v>M</v>
          </cell>
          <cell r="K83">
            <v>60</v>
          </cell>
          <cell r="P83">
            <v>210</v>
          </cell>
          <cell r="R83">
            <v>3500</v>
          </cell>
        </row>
        <row r="84">
          <cell r="A84" t="str">
            <v xml:space="preserve">      Potência 2 x (2x10) cv</v>
          </cell>
          <cell r="F84">
            <v>0</v>
          </cell>
          <cell r="H84">
            <v>0</v>
          </cell>
          <cell r="P84">
            <v>0</v>
          </cell>
        </row>
        <row r="85">
          <cell r="A85" t="str">
            <v xml:space="preserve">      Peso aproximado 2 x 3,5 t</v>
          </cell>
          <cell r="F85">
            <v>0</v>
          </cell>
          <cell r="H85">
            <v>0</v>
          </cell>
          <cell r="P85">
            <v>0</v>
          </cell>
        </row>
        <row r="86">
          <cell r="F86">
            <v>0</v>
          </cell>
          <cell r="H86">
            <v>0</v>
          </cell>
          <cell r="P86">
            <v>0</v>
          </cell>
        </row>
        <row r="87">
          <cell r="A87" t="str">
            <v>Peneiras Vibratórias Inclinadas para Classificação Primária</v>
          </cell>
          <cell r="B87" t="str">
            <v>510-PE-01/02</v>
          </cell>
          <cell r="F87">
            <v>0</v>
          </cell>
          <cell r="H87">
            <v>0</v>
          </cell>
          <cell r="P87">
            <v>0</v>
          </cell>
          <cell r="R87">
            <v>0</v>
          </cell>
        </row>
        <row r="88">
          <cell r="A88" t="str">
            <v xml:space="preserve">      Potência 2 x (40+0,25) cv </v>
          </cell>
          <cell r="C88" t="str">
            <v>CJ</v>
          </cell>
          <cell r="D88">
            <v>2</v>
          </cell>
          <cell r="E88">
            <v>10000</v>
          </cell>
          <cell r="F88">
            <v>20000</v>
          </cell>
          <cell r="H88">
            <v>1000</v>
          </cell>
          <cell r="I88" t="str">
            <v>M</v>
          </cell>
          <cell r="K88">
            <v>50</v>
          </cell>
          <cell r="P88">
            <v>500</v>
          </cell>
          <cell r="R88">
            <v>20000</v>
          </cell>
        </row>
        <row r="89">
          <cell r="A89" t="str">
            <v xml:space="preserve">      Peso aproximado 2 x 10 t</v>
          </cell>
          <cell r="F89">
            <v>0</v>
          </cell>
          <cell r="H89">
            <v>0</v>
          </cell>
          <cell r="P89">
            <v>0</v>
          </cell>
        </row>
        <row r="90">
          <cell r="F90">
            <v>0</v>
          </cell>
          <cell r="H90">
            <v>0</v>
          </cell>
          <cell r="P90">
            <v>0</v>
          </cell>
        </row>
        <row r="91">
          <cell r="A91" t="str">
            <v>Peneira Vibratória Horizontal para Relavagem de "Lump Ore"</v>
          </cell>
          <cell r="B91" t="str">
            <v>510-PE-03</v>
          </cell>
          <cell r="F91">
            <v>0</v>
          </cell>
          <cell r="H91">
            <v>0</v>
          </cell>
          <cell r="P91">
            <v>0</v>
          </cell>
        </row>
        <row r="92">
          <cell r="A92" t="str">
            <v>( OS das peneiras 510-PE-01/02)</v>
          </cell>
          <cell r="C92" t="str">
            <v>CJ</v>
          </cell>
          <cell r="D92">
            <v>2</v>
          </cell>
          <cell r="E92">
            <v>12500</v>
          </cell>
          <cell r="F92">
            <v>25000</v>
          </cell>
          <cell r="H92">
            <v>1250</v>
          </cell>
          <cell r="I92" t="str">
            <v>M</v>
          </cell>
          <cell r="K92">
            <v>50</v>
          </cell>
          <cell r="P92">
            <v>625</v>
          </cell>
          <cell r="R92">
            <v>25000</v>
          </cell>
        </row>
        <row r="93">
          <cell r="A93" t="str">
            <v xml:space="preserve">      Potência (2 x 20) cv </v>
          </cell>
          <cell r="F93">
            <v>0</v>
          </cell>
          <cell r="H93">
            <v>0</v>
          </cell>
          <cell r="P93">
            <v>0</v>
          </cell>
        </row>
        <row r="94">
          <cell r="A94" t="str">
            <v xml:space="preserve">      Peso aproximado 12,5 t</v>
          </cell>
          <cell r="F94">
            <v>0</v>
          </cell>
          <cell r="H94">
            <v>0</v>
          </cell>
          <cell r="P94">
            <v>0</v>
          </cell>
        </row>
        <row r="95">
          <cell r="F95">
            <v>0</v>
          </cell>
          <cell r="H95">
            <v>0</v>
          </cell>
          <cell r="P95">
            <v>0</v>
          </cell>
        </row>
        <row r="96">
          <cell r="A96" t="str">
            <v>Peneiras Vibratórias Horizontais para Desaguamento do "Sinter Feed"</v>
          </cell>
          <cell r="B96" t="str">
            <v>510-PE-04/05</v>
          </cell>
          <cell r="C96" t="str">
            <v>CJ</v>
          </cell>
          <cell r="D96">
            <v>1</v>
          </cell>
          <cell r="E96">
            <v>12500</v>
          </cell>
          <cell r="F96">
            <v>12500</v>
          </cell>
          <cell r="H96">
            <v>625</v>
          </cell>
          <cell r="I96" t="str">
            <v>M</v>
          </cell>
          <cell r="K96">
            <v>50</v>
          </cell>
          <cell r="P96">
            <v>625</v>
          </cell>
          <cell r="R96">
            <v>12500</v>
          </cell>
        </row>
        <row r="97">
          <cell r="A97" t="str">
            <v xml:space="preserve"> (US peneiras 510-PE-01/02)</v>
          </cell>
          <cell r="F97">
            <v>0</v>
          </cell>
          <cell r="H97">
            <v>0</v>
          </cell>
          <cell r="P97">
            <v>0</v>
          </cell>
        </row>
        <row r="98">
          <cell r="A98" t="str">
            <v xml:space="preserve">      Potência 2 x (2x20) cv </v>
          </cell>
          <cell r="F98">
            <v>0</v>
          </cell>
          <cell r="H98">
            <v>0</v>
          </cell>
          <cell r="P98">
            <v>0</v>
          </cell>
        </row>
        <row r="99">
          <cell r="A99" t="str">
            <v xml:space="preserve">      Peso aproximado 2 x 12,5 t</v>
          </cell>
          <cell r="F99">
            <v>0</v>
          </cell>
          <cell r="H99">
            <v>0</v>
          </cell>
          <cell r="P99">
            <v>0</v>
          </cell>
        </row>
        <row r="100">
          <cell r="F100">
            <v>0</v>
          </cell>
          <cell r="H100">
            <v>0</v>
          </cell>
          <cell r="P100">
            <v>0</v>
          </cell>
        </row>
        <row r="101">
          <cell r="A101" t="str">
            <v>Ponte Rolante Área de Peneiramento</v>
          </cell>
          <cell r="B101" t="str">
            <v>510-PR-01</v>
          </cell>
          <cell r="C101" t="str">
            <v>CJ</v>
          </cell>
          <cell r="D101">
            <v>1</v>
          </cell>
          <cell r="E101">
            <v>12000</v>
          </cell>
          <cell r="F101">
            <v>12000</v>
          </cell>
          <cell r="H101">
            <v>480</v>
          </cell>
          <cell r="I101" t="str">
            <v>M</v>
          </cell>
          <cell r="K101">
            <v>40</v>
          </cell>
          <cell r="P101">
            <v>480</v>
          </cell>
        </row>
        <row r="102">
          <cell r="A102" t="str">
            <v xml:space="preserve">      Potência 40 + 20 + 5 + 15 (cv)</v>
          </cell>
          <cell r="F102">
            <v>0</v>
          </cell>
          <cell r="H102">
            <v>0</v>
          </cell>
          <cell r="P102">
            <v>0</v>
          </cell>
        </row>
        <row r="103">
          <cell r="A103" t="str">
            <v xml:space="preserve">      Capacidade 18/4,5 t</v>
          </cell>
          <cell r="F103">
            <v>0</v>
          </cell>
          <cell r="H103">
            <v>0</v>
          </cell>
          <cell r="P103">
            <v>0</v>
          </cell>
        </row>
        <row r="104">
          <cell r="A104" t="str">
            <v xml:space="preserve">      Peso aproximado 12 t</v>
          </cell>
          <cell r="F104">
            <v>0</v>
          </cell>
          <cell r="H104">
            <v>0</v>
          </cell>
          <cell r="P104">
            <v>0</v>
          </cell>
        </row>
        <row r="105">
          <cell r="F105">
            <v>0</v>
          </cell>
          <cell r="H105">
            <v>0</v>
          </cell>
          <cell r="P105">
            <v>0</v>
          </cell>
        </row>
        <row r="106">
          <cell r="A106" t="str">
            <v>Transportador de Correia Horizontal, para "By Pass" da Relavagem de "Lump Ore" - 800 mm</v>
          </cell>
          <cell r="B106" t="str">
            <v>510-TC-01</v>
          </cell>
          <cell r="C106" t="str">
            <v>CJ</v>
          </cell>
          <cell r="D106">
            <v>1</v>
          </cell>
          <cell r="E106">
            <v>9902</v>
          </cell>
          <cell r="F106">
            <v>9902</v>
          </cell>
          <cell r="H106">
            <v>594.12</v>
          </cell>
          <cell r="I106" t="str">
            <v>TRA</v>
          </cell>
          <cell r="K106">
            <v>60</v>
          </cell>
          <cell r="P106">
            <v>594.12</v>
          </cell>
          <cell r="R106">
            <v>9902</v>
          </cell>
        </row>
        <row r="107">
          <cell r="A107" t="str">
            <v xml:space="preserve">      Potência 20 cv </v>
          </cell>
          <cell r="F107">
            <v>0</v>
          </cell>
          <cell r="H107">
            <v>0</v>
          </cell>
          <cell r="P107">
            <v>0</v>
          </cell>
        </row>
        <row r="108">
          <cell r="A108" t="str">
            <v xml:space="preserve">      Comprimento 14,5 m</v>
          </cell>
          <cell r="F108">
            <v>0</v>
          </cell>
          <cell r="H108">
            <v>0</v>
          </cell>
          <cell r="P108">
            <v>0</v>
          </cell>
        </row>
        <row r="109">
          <cell r="A109" t="str">
            <v xml:space="preserve">      Peso aproximado 9,902 t</v>
          </cell>
          <cell r="F109">
            <v>0</v>
          </cell>
          <cell r="H109">
            <v>0</v>
          </cell>
          <cell r="P109">
            <v>0</v>
          </cell>
        </row>
        <row r="110">
          <cell r="F110">
            <v>0</v>
          </cell>
          <cell r="H110">
            <v>0</v>
          </cell>
          <cell r="P110">
            <v>0</v>
          </cell>
        </row>
        <row r="111">
          <cell r="A111" t="str">
            <v>Transportador de Correia de "By Pass" para Relavagem de "Lump Ore" - 800 mm</v>
          </cell>
          <cell r="B111" t="str">
            <v>510-TC-02</v>
          </cell>
          <cell r="C111" t="str">
            <v>CJ</v>
          </cell>
          <cell r="D111">
            <v>1</v>
          </cell>
          <cell r="E111">
            <v>8477</v>
          </cell>
          <cell r="F111">
            <v>8477</v>
          </cell>
          <cell r="H111">
            <v>508.62</v>
          </cell>
          <cell r="I111" t="str">
            <v>TRA</v>
          </cell>
          <cell r="K111">
            <v>60</v>
          </cell>
          <cell r="P111">
            <v>508.62</v>
          </cell>
          <cell r="R111">
            <v>8477</v>
          </cell>
        </row>
        <row r="112">
          <cell r="A112" t="str">
            <v xml:space="preserve">      Potência 15 cv</v>
          </cell>
          <cell r="F112">
            <v>0</v>
          </cell>
          <cell r="H112">
            <v>0</v>
          </cell>
          <cell r="P112">
            <v>0</v>
          </cell>
        </row>
        <row r="113">
          <cell r="A113" t="str">
            <v xml:space="preserve">      Comprimento 13 m</v>
          </cell>
          <cell r="F113">
            <v>0</v>
          </cell>
          <cell r="H113">
            <v>0</v>
          </cell>
          <cell r="P113">
            <v>0</v>
          </cell>
        </row>
        <row r="114">
          <cell r="A114" t="str">
            <v xml:space="preserve">      Peso aproximado 8,477 t</v>
          </cell>
          <cell r="F114">
            <v>0</v>
          </cell>
          <cell r="H114">
            <v>0</v>
          </cell>
          <cell r="P114">
            <v>0</v>
          </cell>
        </row>
        <row r="115">
          <cell r="F115">
            <v>0</v>
          </cell>
          <cell r="H115">
            <v>0</v>
          </cell>
          <cell r="P115">
            <v>0</v>
          </cell>
        </row>
        <row r="116">
          <cell r="A116" t="str">
            <v>Transportador de Correia de "Lump Ore" Relavado - 800 mm</v>
          </cell>
          <cell r="B116" t="str">
            <v>510-TC-03</v>
          </cell>
          <cell r="C116" t="str">
            <v>CJ</v>
          </cell>
          <cell r="D116">
            <v>1</v>
          </cell>
          <cell r="E116">
            <v>54338</v>
          </cell>
          <cell r="F116">
            <v>54338</v>
          </cell>
          <cell r="H116">
            <v>3260.28</v>
          </cell>
          <cell r="I116" t="str">
            <v>TRA</v>
          </cell>
          <cell r="K116">
            <v>60</v>
          </cell>
          <cell r="P116">
            <v>3260.28</v>
          </cell>
          <cell r="R116">
            <v>54338</v>
          </cell>
        </row>
        <row r="117">
          <cell r="A117" t="str">
            <v xml:space="preserve">      Potência 50 cv</v>
          </cell>
          <cell r="F117">
            <v>0</v>
          </cell>
          <cell r="H117">
            <v>0</v>
          </cell>
          <cell r="P117">
            <v>0</v>
          </cell>
        </row>
        <row r="118">
          <cell r="A118" t="str">
            <v xml:space="preserve">      Comprimento 149,5 m</v>
          </cell>
          <cell r="F118">
            <v>0</v>
          </cell>
          <cell r="H118">
            <v>0</v>
          </cell>
          <cell r="P118">
            <v>0</v>
          </cell>
        </row>
        <row r="119">
          <cell r="A119" t="str">
            <v xml:space="preserve">      Peso aproximado 54,388 t</v>
          </cell>
          <cell r="F119">
            <v>0</v>
          </cell>
          <cell r="H119">
            <v>0</v>
          </cell>
          <cell r="P119">
            <v>0</v>
          </cell>
        </row>
        <row r="120">
          <cell r="F120">
            <v>0</v>
          </cell>
          <cell r="H120">
            <v>0</v>
          </cell>
          <cell r="P120">
            <v>0</v>
          </cell>
        </row>
        <row r="121">
          <cell r="A121" t="str">
            <v>Transportador de Correia para Empilhamento de "Lump Ore"  -  800 mm</v>
          </cell>
          <cell r="B121" t="str">
            <v>510-TC-04</v>
          </cell>
          <cell r="C121" t="str">
            <v>CJ</v>
          </cell>
          <cell r="D121">
            <v>1</v>
          </cell>
          <cell r="E121">
            <v>60434</v>
          </cell>
          <cell r="F121">
            <v>60434</v>
          </cell>
          <cell r="H121">
            <v>3021.7</v>
          </cell>
          <cell r="I121" t="str">
            <v>TRA</v>
          </cell>
          <cell r="K121">
            <v>50</v>
          </cell>
          <cell r="P121">
            <v>3021.7</v>
          </cell>
          <cell r="R121">
            <v>60434</v>
          </cell>
        </row>
        <row r="122">
          <cell r="A122" t="str">
            <v xml:space="preserve">      Potência 150 cv</v>
          </cell>
          <cell r="F122">
            <v>0</v>
          </cell>
          <cell r="H122">
            <v>0</v>
          </cell>
          <cell r="P122">
            <v>0</v>
          </cell>
        </row>
        <row r="123">
          <cell r="A123" t="str">
            <v xml:space="preserve">      Comprimento 336,5 m</v>
          </cell>
          <cell r="F123">
            <v>0</v>
          </cell>
          <cell r="H123">
            <v>0</v>
          </cell>
          <cell r="P123">
            <v>0</v>
          </cell>
        </row>
        <row r="124">
          <cell r="A124" t="str">
            <v xml:space="preserve">      Peso aproximado 60,434 t</v>
          </cell>
          <cell r="F124">
            <v>0</v>
          </cell>
          <cell r="H124">
            <v>0</v>
          </cell>
          <cell r="P124">
            <v>0</v>
          </cell>
        </row>
        <row r="125">
          <cell r="F125">
            <v>0</v>
          </cell>
          <cell r="H125">
            <v>0</v>
          </cell>
          <cell r="P125">
            <v>0</v>
          </cell>
        </row>
        <row r="126">
          <cell r="A126" t="str">
            <v>Transportador de Correia Horizontal de Hematitinha  -  800 mm</v>
          </cell>
          <cell r="B126" t="str">
            <v>510-TC-05</v>
          </cell>
          <cell r="C126" t="str">
            <v>CJ</v>
          </cell>
          <cell r="D126">
            <v>1</v>
          </cell>
          <cell r="E126">
            <v>22893</v>
          </cell>
          <cell r="F126">
            <v>22893</v>
          </cell>
          <cell r="H126">
            <v>1373.58</v>
          </cell>
          <cell r="I126" t="str">
            <v>TRA</v>
          </cell>
          <cell r="K126">
            <v>60</v>
          </cell>
          <cell r="P126">
            <v>1373.58</v>
          </cell>
          <cell r="R126">
            <v>22893</v>
          </cell>
        </row>
        <row r="127">
          <cell r="A127" t="str">
            <v xml:space="preserve">      Potência 15 cv</v>
          </cell>
          <cell r="F127">
            <v>0</v>
          </cell>
          <cell r="H127">
            <v>0</v>
          </cell>
          <cell r="P127">
            <v>0</v>
          </cell>
        </row>
        <row r="128">
          <cell r="A128" t="str">
            <v xml:space="preserve">      Comprimento 37 m</v>
          </cell>
          <cell r="F128">
            <v>0</v>
          </cell>
          <cell r="H128">
            <v>0</v>
          </cell>
          <cell r="P128">
            <v>0</v>
          </cell>
        </row>
        <row r="129">
          <cell r="A129" t="str">
            <v xml:space="preserve">      Peso aproximado 22,893 t</v>
          </cell>
          <cell r="F129">
            <v>0</v>
          </cell>
          <cell r="H129">
            <v>0</v>
          </cell>
          <cell r="P129">
            <v>0</v>
          </cell>
        </row>
        <row r="130">
          <cell r="F130">
            <v>0</v>
          </cell>
          <cell r="H130">
            <v>0</v>
          </cell>
          <cell r="P130">
            <v>0</v>
          </cell>
        </row>
        <row r="131">
          <cell r="A131" t="str">
            <v>Transportador de Correia de Empilhamento de Hematitinha  -  800 mm</v>
          </cell>
          <cell r="B131" t="str">
            <v>510-TC-06</v>
          </cell>
          <cell r="C131" t="str">
            <v>CJ</v>
          </cell>
          <cell r="D131">
            <v>1</v>
          </cell>
          <cell r="E131">
            <v>46766</v>
          </cell>
          <cell r="F131">
            <v>46766</v>
          </cell>
          <cell r="H131">
            <v>2805.96</v>
          </cell>
          <cell r="I131" t="str">
            <v>TRA</v>
          </cell>
          <cell r="K131">
            <v>60</v>
          </cell>
          <cell r="P131">
            <v>2805.96</v>
          </cell>
          <cell r="R131">
            <v>46766</v>
          </cell>
        </row>
        <row r="132">
          <cell r="A132" t="str">
            <v xml:space="preserve">      Potência 50 cv</v>
          </cell>
          <cell r="F132">
            <v>0</v>
          </cell>
          <cell r="H132">
            <v>0</v>
          </cell>
          <cell r="P132">
            <v>0</v>
          </cell>
        </row>
        <row r="133">
          <cell r="A133" t="str">
            <v xml:space="preserve">      Comprimento 69 m</v>
          </cell>
          <cell r="F133">
            <v>0</v>
          </cell>
          <cell r="H133">
            <v>0</v>
          </cell>
          <cell r="P133">
            <v>0</v>
          </cell>
        </row>
        <row r="134">
          <cell r="A134" t="str">
            <v xml:space="preserve">      Peso aproximado 46,766 t</v>
          </cell>
          <cell r="F134">
            <v>0</v>
          </cell>
          <cell r="H134">
            <v>0</v>
          </cell>
          <cell r="P134">
            <v>0</v>
          </cell>
        </row>
        <row r="135">
          <cell r="F135">
            <v>0</v>
          </cell>
          <cell r="H135">
            <v>0</v>
          </cell>
          <cell r="P135">
            <v>0</v>
          </cell>
        </row>
        <row r="136">
          <cell r="A136" t="str">
            <v>Transportador de Correia de Oversize das Peneiras Desaguadoras 510-PD-01/02 - 800 mm</v>
          </cell>
          <cell r="B136" t="str">
            <v>510-TC-07</v>
          </cell>
          <cell r="C136" t="str">
            <v>CJ</v>
          </cell>
          <cell r="D136">
            <v>1</v>
          </cell>
          <cell r="E136">
            <v>11839</v>
          </cell>
          <cell r="F136">
            <v>11839</v>
          </cell>
          <cell r="H136">
            <v>710.34</v>
          </cell>
          <cell r="I136" t="str">
            <v>TRA</v>
          </cell>
          <cell r="K136">
            <v>60</v>
          </cell>
          <cell r="P136">
            <v>710.34</v>
          </cell>
          <cell r="R136">
            <v>11839</v>
          </cell>
        </row>
        <row r="137">
          <cell r="A137" t="str">
            <v xml:space="preserve"> ("Sinter Feed" ou FRP)</v>
          </cell>
          <cell r="F137">
            <v>0</v>
          </cell>
          <cell r="H137">
            <v>0</v>
          </cell>
          <cell r="P137">
            <v>0</v>
          </cell>
        </row>
        <row r="138">
          <cell r="A138" t="str">
            <v xml:space="preserve">      Potência 15 cv</v>
          </cell>
          <cell r="F138">
            <v>0</v>
          </cell>
          <cell r="H138">
            <v>0</v>
          </cell>
          <cell r="P138">
            <v>0</v>
          </cell>
        </row>
        <row r="139">
          <cell r="A139" t="str">
            <v xml:space="preserve">      Comprimento 19,5 m</v>
          </cell>
          <cell r="F139">
            <v>0</v>
          </cell>
          <cell r="H139">
            <v>0</v>
          </cell>
          <cell r="P139">
            <v>0</v>
          </cell>
        </row>
        <row r="140">
          <cell r="A140" t="str">
            <v xml:space="preserve">      Peso aproximado 11,839 t</v>
          </cell>
          <cell r="F140">
            <v>0</v>
          </cell>
          <cell r="H140">
            <v>0</v>
          </cell>
          <cell r="P140">
            <v>0</v>
          </cell>
        </row>
        <row r="141">
          <cell r="F141">
            <v>0</v>
          </cell>
          <cell r="H141">
            <v>0</v>
          </cell>
          <cell r="P141">
            <v>0</v>
          </cell>
        </row>
        <row r="142">
          <cell r="A142" t="str">
            <v>Transportador de Correia Horizontal para "Sinter Feed"  -  800 mm</v>
          </cell>
          <cell r="B142" t="str">
            <v>510-TC-08</v>
          </cell>
          <cell r="C142" t="str">
            <v>CJ</v>
          </cell>
          <cell r="D142">
            <v>1</v>
          </cell>
          <cell r="E142">
            <v>25736</v>
          </cell>
          <cell r="F142">
            <v>25736</v>
          </cell>
          <cell r="H142">
            <v>1544.16</v>
          </cell>
          <cell r="I142" t="str">
            <v>TRA</v>
          </cell>
          <cell r="K142">
            <v>60</v>
          </cell>
          <cell r="P142">
            <v>1544.16</v>
          </cell>
          <cell r="R142">
            <v>25736</v>
          </cell>
        </row>
        <row r="143">
          <cell r="A143" t="str">
            <v xml:space="preserve">      Potência 25 cv</v>
          </cell>
          <cell r="F143">
            <v>0</v>
          </cell>
          <cell r="H143">
            <v>0</v>
          </cell>
          <cell r="P143">
            <v>0</v>
          </cell>
        </row>
        <row r="144">
          <cell r="A144" t="str">
            <v xml:space="preserve">      Comprimento 42 m</v>
          </cell>
          <cell r="F144">
            <v>0</v>
          </cell>
          <cell r="H144">
            <v>0</v>
          </cell>
          <cell r="P144">
            <v>0</v>
          </cell>
        </row>
        <row r="145">
          <cell r="A145" t="str">
            <v xml:space="preserve">      Peso aproximado 25,736 t</v>
          </cell>
          <cell r="F145">
            <v>0</v>
          </cell>
          <cell r="H145">
            <v>0</v>
          </cell>
          <cell r="P145">
            <v>0</v>
          </cell>
        </row>
        <row r="146">
          <cell r="F146">
            <v>0</v>
          </cell>
          <cell r="H146">
            <v>0</v>
          </cell>
          <cell r="P146">
            <v>0</v>
          </cell>
        </row>
        <row r="147">
          <cell r="A147" t="str">
            <v>Transportador de Correia para Empilhamento de "Sinter Feed"  -  800 mm</v>
          </cell>
          <cell r="B147" t="str">
            <v>510-TC-09</v>
          </cell>
          <cell r="C147" t="str">
            <v>CJ</v>
          </cell>
          <cell r="D147">
            <v>1</v>
          </cell>
          <cell r="E147">
            <v>60325</v>
          </cell>
          <cell r="F147">
            <v>60325</v>
          </cell>
          <cell r="H147">
            <v>3016.25</v>
          </cell>
          <cell r="I147" t="str">
            <v>TRA</v>
          </cell>
          <cell r="K147">
            <v>50</v>
          </cell>
          <cell r="P147">
            <v>3016.25</v>
          </cell>
          <cell r="R147">
            <v>60325</v>
          </cell>
        </row>
        <row r="148">
          <cell r="A148" t="str">
            <v xml:space="preserve">      Potência 125 cv</v>
          </cell>
          <cell r="F148">
            <v>0</v>
          </cell>
          <cell r="H148">
            <v>0</v>
          </cell>
          <cell r="P148">
            <v>0</v>
          </cell>
        </row>
        <row r="149">
          <cell r="A149" t="str">
            <v xml:space="preserve">      Comprimento 339 m</v>
          </cell>
          <cell r="F149">
            <v>0</v>
          </cell>
          <cell r="H149">
            <v>0</v>
          </cell>
          <cell r="P149">
            <v>0</v>
          </cell>
        </row>
        <row r="150">
          <cell r="A150" t="str">
            <v xml:space="preserve">      Peso aproximado 60,325 t</v>
          </cell>
          <cell r="F150">
            <v>0</v>
          </cell>
          <cell r="H150">
            <v>0</v>
          </cell>
          <cell r="P150">
            <v>0</v>
          </cell>
        </row>
        <row r="151">
          <cell r="F151">
            <v>0</v>
          </cell>
          <cell r="H151">
            <v>0</v>
          </cell>
          <cell r="P151">
            <v>0</v>
          </cell>
        </row>
        <row r="152">
          <cell r="A152" t="str">
            <v>Transportador de Correia  -  1200 mm</v>
          </cell>
          <cell r="B152" t="str">
            <v>410-TC-02</v>
          </cell>
          <cell r="C152" t="str">
            <v>CJ</v>
          </cell>
          <cell r="D152">
            <v>1</v>
          </cell>
          <cell r="E152">
            <v>98415</v>
          </cell>
          <cell r="F152">
            <v>98415</v>
          </cell>
          <cell r="H152">
            <v>4920.75</v>
          </cell>
          <cell r="I152" t="str">
            <v>TRA</v>
          </cell>
          <cell r="K152">
            <v>50</v>
          </cell>
          <cell r="P152">
            <v>4920.75</v>
          </cell>
          <cell r="R152">
            <v>98415</v>
          </cell>
        </row>
        <row r="153">
          <cell r="A153" t="str">
            <v xml:space="preserve">      Potência 250 cv  (4 polos)</v>
          </cell>
          <cell r="F153">
            <v>0</v>
          </cell>
          <cell r="H153">
            <v>0</v>
          </cell>
          <cell r="P153">
            <v>0</v>
          </cell>
        </row>
        <row r="154">
          <cell r="A154" t="str">
            <v xml:space="preserve">      Comprimento 115,5 m</v>
          </cell>
          <cell r="F154">
            <v>0</v>
          </cell>
          <cell r="H154">
            <v>0</v>
          </cell>
          <cell r="P154">
            <v>0</v>
          </cell>
        </row>
        <row r="155">
          <cell r="A155" t="str">
            <v xml:space="preserve">      Peso aproximado 98,415 t</v>
          </cell>
          <cell r="F155">
            <v>0</v>
          </cell>
          <cell r="H155">
            <v>0</v>
          </cell>
          <cell r="P155">
            <v>0</v>
          </cell>
        </row>
        <row r="156">
          <cell r="F156">
            <v>0</v>
          </cell>
          <cell r="H156">
            <v>0</v>
          </cell>
          <cell r="P156">
            <v>0</v>
          </cell>
        </row>
        <row r="157">
          <cell r="A157" t="str">
            <v>Transportador de Correia Horizontal Móvel para Alimentação do Silo 510-SL-01  -  1600   mm</v>
          </cell>
          <cell r="B157" t="str">
            <v>410-TC-03</v>
          </cell>
          <cell r="C157" t="str">
            <v>CJ</v>
          </cell>
          <cell r="D157">
            <v>1</v>
          </cell>
          <cell r="E157">
            <v>17377</v>
          </cell>
          <cell r="F157">
            <v>17377</v>
          </cell>
          <cell r="H157">
            <v>868.85</v>
          </cell>
          <cell r="I157" t="str">
            <v>TRA</v>
          </cell>
          <cell r="K157">
            <v>50</v>
          </cell>
          <cell r="P157">
            <v>868.85</v>
          </cell>
          <cell r="R157">
            <v>17377</v>
          </cell>
        </row>
        <row r="158">
          <cell r="A158" t="str">
            <v xml:space="preserve">      Potência 40 + 2 x 0,75 cv</v>
          </cell>
          <cell r="F158">
            <v>0</v>
          </cell>
          <cell r="H158">
            <v>0</v>
          </cell>
          <cell r="P158">
            <v>0</v>
          </cell>
        </row>
        <row r="159">
          <cell r="A159" t="str">
            <v xml:space="preserve">      Comprimento 8,5 m</v>
          </cell>
          <cell r="F159">
            <v>0</v>
          </cell>
          <cell r="H159">
            <v>0</v>
          </cell>
          <cell r="P159">
            <v>0</v>
          </cell>
        </row>
        <row r="160">
          <cell r="A160" t="str">
            <v xml:space="preserve">      Peso aproximado 17,377 t</v>
          </cell>
          <cell r="F160">
            <v>0</v>
          </cell>
          <cell r="H160">
            <v>0</v>
          </cell>
          <cell r="P160">
            <v>0</v>
          </cell>
        </row>
        <row r="161">
          <cell r="F161">
            <v>0</v>
          </cell>
          <cell r="H161">
            <v>0</v>
          </cell>
          <cell r="P161">
            <v>0</v>
          </cell>
        </row>
        <row r="162">
          <cell r="A162" t="str">
            <v>Talha Elétrica de Manutenção da Motorização do Transportador 410-TC-02/03</v>
          </cell>
          <cell r="B162" t="str">
            <v>510-TE-01</v>
          </cell>
          <cell r="C162" t="str">
            <v>CJ</v>
          </cell>
          <cell r="D162">
            <v>1</v>
          </cell>
          <cell r="E162">
            <v>1500</v>
          </cell>
          <cell r="F162">
            <v>1500</v>
          </cell>
          <cell r="H162">
            <v>75</v>
          </cell>
          <cell r="I162" t="str">
            <v>M</v>
          </cell>
          <cell r="K162">
            <v>50</v>
          </cell>
          <cell r="P162">
            <v>75</v>
          </cell>
        </row>
        <row r="163">
          <cell r="A163" t="str">
            <v xml:space="preserve">      Potência 15/2 + 0,5 (cv)</v>
          </cell>
          <cell r="F163">
            <v>0</v>
          </cell>
          <cell r="H163">
            <v>0</v>
          </cell>
          <cell r="P163">
            <v>0</v>
          </cell>
        </row>
        <row r="164">
          <cell r="A164" t="str">
            <v xml:space="preserve">      Peso aproximado 1,5 t</v>
          </cell>
          <cell r="F164">
            <v>0</v>
          </cell>
          <cell r="H164">
            <v>0</v>
          </cell>
          <cell r="P164">
            <v>0</v>
          </cell>
        </row>
        <row r="165">
          <cell r="F165">
            <v>0</v>
          </cell>
          <cell r="H165">
            <v>0</v>
          </cell>
          <cell r="P165">
            <v>0</v>
          </cell>
        </row>
        <row r="166">
          <cell r="A166" t="str">
            <v>Talha Elétrica de Manutenção da Motorização dos Transportadores 510-TC-05/08</v>
          </cell>
          <cell r="B166" t="str">
            <v>510-TE-02</v>
          </cell>
          <cell r="C166" t="str">
            <v>CJ</v>
          </cell>
          <cell r="D166">
            <v>1</v>
          </cell>
          <cell r="E166">
            <v>500</v>
          </cell>
          <cell r="F166">
            <v>500</v>
          </cell>
          <cell r="H166">
            <v>30</v>
          </cell>
          <cell r="I166" t="str">
            <v>M</v>
          </cell>
          <cell r="K166">
            <v>60</v>
          </cell>
          <cell r="P166">
            <v>30</v>
          </cell>
        </row>
        <row r="167">
          <cell r="A167" t="str">
            <v xml:space="preserve">      Potência 3/0,5 + 0,25 (cv)</v>
          </cell>
          <cell r="F167">
            <v>0</v>
          </cell>
          <cell r="H167">
            <v>0</v>
          </cell>
          <cell r="P167">
            <v>0</v>
          </cell>
        </row>
        <row r="168">
          <cell r="A168" t="str">
            <v xml:space="preserve">      Peso aproximado 0,5 t</v>
          </cell>
          <cell r="F168">
            <v>0</v>
          </cell>
          <cell r="H168">
            <v>0</v>
          </cell>
          <cell r="P168">
            <v>0</v>
          </cell>
        </row>
        <row r="169">
          <cell r="F169">
            <v>0</v>
          </cell>
          <cell r="H169">
            <v>0</v>
          </cell>
          <cell r="P169">
            <v>0</v>
          </cell>
        </row>
        <row r="170">
          <cell r="A170" t="str">
            <v>Talha Elétrica de Manutenção da Bateria de Ciclones 510-HC-01</v>
          </cell>
          <cell r="B170" t="str">
            <v>510-TE-03</v>
          </cell>
          <cell r="C170" t="str">
            <v>CJ</v>
          </cell>
          <cell r="D170">
            <v>1</v>
          </cell>
          <cell r="E170">
            <v>1000</v>
          </cell>
          <cell r="F170">
            <v>1000</v>
          </cell>
          <cell r="H170">
            <v>50</v>
          </cell>
          <cell r="I170" t="str">
            <v>M</v>
          </cell>
          <cell r="K170">
            <v>50</v>
          </cell>
          <cell r="P170">
            <v>50</v>
          </cell>
        </row>
        <row r="171">
          <cell r="A171" t="str">
            <v xml:space="preserve">      Potência 6/1 + 0,5 (cv)</v>
          </cell>
          <cell r="F171">
            <v>0</v>
          </cell>
          <cell r="H171">
            <v>0</v>
          </cell>
          <cell r="P171">
            <v>0</v>
          </cell>
        </row>
        <row r="172">
          <cell r="A172" t="str">
            <v xml:space="preserve">      Peso aproximado 1 t</v>
          </cell>
          <cell r="F172">
            <v>0</v>
          </cell>
          <cell r="H172">
            <v>0</v>
          </cell>
          <cell r="P172">
            <v>0</v>
          </cell>
        </row>
        <row r="173">
          <cell r="F173">
            <v>0</v>
          </cell>
          <cell r="H173">
            <v>0</v>
          </cell>
          <cell r="P173">
            <v>0</v>
          </cell>
        </row>
        <row r="174">
          <cell r="A174" t="str">
            <v>Talha Elétrica de Manutenção da Peneira Desaguadora 510-PD-01/02</v>
          </cell>
          <cell r="B174" t="str">
            <v>510-TE-04</v>
          </cell>
          <cell r="C174" t="str">
            <v>CJ</v>
          </cell>
          <cell r="D174">
            <v>1</v>
          </cell>
          <cell r="E174">
            <v>1000</v>
          </cell>
          <cell r="F174">
            <v>1000</v>
          </cell>
          <cell r="H174">
            <v>50</v>
          </cell>
          <cell r="I174" t="str">
            <v>M</v>
          </cell>
          <cell r="K174">
            <v>50</v>
          </cell>
          <cell r="P174">
            <v>50</v>
          </cell>
        </row>
        <row r="175">
          <cell r="A175" t="str">
            <v xml:space="preserve">      Potência 6/1 + 0,5 (cv)</v>
          </cell>
          <cell r="F175">
            <v>0</v>
          </cell>
          <cell r="H175">
            <v>0</v>
          </cell>
          <cell r="P175">
            <v>0</v>
          </cell>
        </row>
        <row r="176">
          <cell r="A176" t="str">
            <v xml:space="preserve">      Peso aproximado 1 t</v>
          </cell>
          <cell r="F176">
            <v>0</v>
          </cell>
          <cell r="H176">
            <v>0</v>
          </cell>
          <cell r="P176">
            <v>0</v>
          </cell>
        </row>
        <row r="177">
          <cell r="F177">
            <v>0</v>
          </cell>
          <cell r="H177">
            <v>0</v>
          </cell>
          <cell r="P177">
            <v>0</v>
          </cell>
        </row>
        <row r="178">
          <cell r="A178" t="str">
            <v>Caldeiraria:</v>
          </cell>
          <cell r="F178">
            <v>0</v>
          </cell>
          <cell r="H178">
            <v>0</v>
          </cell>
          <cell r="P178">
            <v>0</v>
          </cell>
        </row>
        <row r="179">
          <cell r="F179">
            <v>0</v>
          </cell>
          <cell r="H179">
            <v>0</v>
          </cell>
          <cell r="P179">
            <v>0</v>
          </cell>
        </row>
        <row r="180">
          <cell r="A180" t="str">
            <v xml:space="preserve">                  Chaparia </v>
          </cell>
          <cell r="C180" t="str">
            <v>kg</v>
          </cell>
          <cell r="D180">
            <v>43600</v>
          </cell>
          <cell r="E180">
            <v>1</v>
          </cell>
          <cell r="F180">
            <v>43600</v>
          </cell>
          <cell r="H180">
            <v>5232</v>
          </cell>
          <cell r="I180" t="str">
            <v>CD</v>
          </cell>
          <cell r="K180">
            <v>120</v>
          </cell>
          <cell r="P180">
            <v>0.12</v>
          </cell>
        </row>
        <row r="181">
          <cell r="F181">
            <v>0</v>
          </cell>
          <cell r="H181">
            <v>0</v>
          </cell>
          <cell r="P181">
            <v>0</v>
          </cell>
        </row>
        <row r="182">
          <cell r="A182" t="str">
            <v xml:space="preserve">                  Chapa de desgaste</v>
          </cell>
          <cell r="C182" t="str">
            <v>kg</v>
          </cell>
          <cell r="D182">
            <v>91600</v>
          </cell>
          <cell r="E182">
            <v>1</v>
          </cell>
          <cell r="F182">
            <v>91600</v>
          </cell>
          <cell r="H182">
            <v>5496</v>
          </cell>
          <cell r="I182" t="str">
            <v>CM</v>
          </cell>
          <cell r="K182">
            <v>60</v>
          </cell>
          <cell r="P182">
            <v>0.06</v>
          </cell>
        </row>
        <row r="183">
          <cell r="F183">
            <v>0</v>
          </cell>
          <cell r="H183">
            <v>0</v>
          </cell>
          <cell r="P183">
            <v>0</v>
          </cell>
        </row>
        <row r="184">
          <cell r="A184" t="str">
            <v>Revestimento dos silos (Montagem)</v>
          </cell>
          <cell r="F184">
            <v>0</v>
          </cell>
          <cell r="H184">
            <v>0</v>
          </cell>
          <cell r="P184">
            <v>0</v>
          </cell>
        </row>
        <row r="185">
          <cell r="A185" t="str">
            <v xml:space="preserve">     Trilho TR-57 x 5.000 mm</v>
          </cell>
          <cell r="C185" t="str">
            <v>PC</v>
          </cell>
          <cell r="D185">
            <v>144</v>
          </cell>
          <cell r="E185">
            <v>285</v>
          </cell>
          <cell r="F185">
            <v>41040</v>
          </cell>
          <cell r="H185">
            <v>2462.4</v>
          </cell>
          <cell r="I185" t="str">
            <v>CD</v>
          </cell>
          <cell r="K185">
            <v>60</v>
          </cell>
          <cell r="P185">
            <v>17.100000000000001</v>
          </cell>
        </row>
        <row r="186">
          <cell r="A186" t="str">
            <v xml:space="preserve">     Trilho TR-57 x 3.300 mm</v>
          </cell>
          <cell r="C186" t="str">
            <v>PC</v>
          </cell>
          <cell r="D186">
            <v>8</v>
          </cell>
          <cell r="E186">
            <v>188.1</v>
          </cell>
          <cell r="F186">
            <v>1504.8</v>
          </cell>
          <cell r="H186">
            <v>90.29</v>
          </cell>
          <cell r="I186" t="str">
            <v>CD</v>
          </cell>
          <cell r="K186">
            <v>60</v>
          </cell>
          <cell r="P186">
            <v>11.286250000000001</v>
          </cell>
        </row>
        <row r="187">
          <cell r="F187">
            <v>0</v>
          </cell>
          <cell r="H187">
            <v>0</v>
          </cell>
          <cell r="P187">
            <v>0</v>
          </cell>
        </row>
        <row r="188">
          <cell r="A188" t="str">
            <v>ÁREA - CICLONAGEM E FILTRAGEM</v>
          </cell>
          <cell r="F188">
            <v>0</v>
          </cell>
          <cell r="H188">
            <v>0</v>
          </cell>
          <cell r="P188">
            <v>0</v>
          </cell>
        </row>
        <row r="189">
          <cell r="A189" t="str">
            <v>Agitador de Polpa para Tanque  de Regularização de Alimentação da Filtragem</v>
          </cell>
          <cell r="B189" t="str">
            <v>510-AG-03</v>
          </cell>
          <cell r="C189" t="str">
            <v>CJ</v>
          </cell>
          <cell r="D189">
            <v>1</v>
          </cell>
          <cell r="E189">
            <v>5500</v>
          </cell>
          <cell r="F189">
            <v>5500</v>
          </cell>
          <cell r="H189">
            <v>330</v>
          </cell>
          <cell r="I189" t="str">
            <v>M</v>
          </cell>
          <cell r="K189">
            <v>60</v>
          </cell>
          <cell r="P189">
            <v>330</v>
          </cell>
        </row>
        <row r="190">
          <cell r="A190" t="str">
            <v xml:space="preserve">       Potência 150 cv</v>
          </cell>
          <cell r="F190">
            <v>0</v>
          </cell>
          <cell r="H190">
            <v>0</v>
          </cell>
          <cell r="P190">
            <v>0</v>
          </cell>
        </row>
        <row r="191">
          <cell r="A191" t="str">
            <v xml:space="preserve">       Peso aproximado 5,5 t</v>
          </cell>
          <cell r="F191">
            <v>0</v>
          </cell>
          <cell r="H191">
            <v>0</v>
          </cell>
          <cell r="P191">
            <v>0</v>
          </cell>
        </row>
        <row r="192">
          <cell r="F192">
            <v>0</v>
          </cell>
          <cell r="H192">
            <v>0</v>
          </cell>
          <cell r="P192">
            <v>0</v>
          </cell>
        </row>
        <row r="193">
          <cell r="A193" t="str">
            <v>Amostrador Pneumático tipo Mangote para Overflow da Deslamagem Secundária</v>
          </cell>
          <cell r="B193" t="str">
            <v>510-AM-07</v>
          </cell>
          <cell r="C193" t="str">
            <v>CJ</v>
          </cell>
          <cell r="D193">
            <v>1</v>
          </cell>
          <cell r="E193">
            <v>330</v>
          </cell>
          <cell r="F193">
            <v>330</v>
          </cell>
          <cell r="H193">
            <v>33</v>
          </cell>
          <cell r="I193" t="str">
            <v>M</v>
          </cell>
          <cell r="K193">
            <v>100</v>
          </cell>
          <cell r="P193">
            <v>33</v>
          </cell>
        </row>
        <row r="194">
          <cell r="A194" t="str">
            <v xml:space="preserve">       Peso aproximado 0,33 t</v>
          </cell>
          <cell r="F194">
            <v>0</v>
          </cell>
          <cell r="H194">
            <v>0</v>
          </cell>
          <cell r="P194">
            <v>0</v>
          </cell>
        </row>
        <row r="195">
          <cell r="F195">
            <v>0</v>
          </cell>
          <cell r="H195">
            <v>0</v>
          </cell>
          <cell r="P195">
            <v>0</v>
          </cell>
        </row>
        <row r="196">
          <cell r="A196" t="str">
            <v>Amostrador Pneumático tipo Mangote para Underflow do Espessador de Lamas</v>
          </cell>
          <cell r="B196" t="str">
            <v>510-AM-08</v>
          </cell>
          <cell r="C196" t="str">
            <v>CJ</v>
          </cell>
          <cell r="D196">
            <v>1</v>
          </cell>
          <cell r="E196">
            <v>330</v>
          </cell>
          <cell r="F196">
            <v>330</v>
          </cell>
          <cell r="H196">
            <v>33</v>
          </cell>
          <cell r="I196" t="str">
            <v>M</v>
          </cell>
          <cell r="K196">
            <v>100</v>
          </cell>
          <cell r="P196">
            <v>33</v>
          </cell>
        </row>
        <row r="197">
          <cell r="A197" t="str">
            <v xml:space="preserve">       Peso aproximado 0,33 t</v>
          </cell>
          <cell r="F197">
            <v>0</v>
          </cell>
          <cell r="H197">
            <v>0</v>
          </cell>
          <cell r="P197">
            <v>0</v>
          </cell>
        </row>
        <row r="198">
          <cell r="F198">
            <v>0</v>
          </cell>
          <cell r="H198">
            <v>0</v>
          </cell>
          <cell r="P198">
            <v>0</v>
          </cell>
        </row>
        <row r="199">
          <cell r="A199" t="str">
            <v>Amostrador Automático, tipo linear, para PFF</v>
          </cell>
          <cell r="B199" t="str">
            <v>510-AM-14</v>
          </cell>
          <cell r="C199" t="str">
            <v>CJ</v>
          </cell>
          <cell r="D199">
            <v>1</v>
          </cell>
          <cell r="E199">
            <v>3000</v>
          </cell>
          <cell r="F199">
            <v>3000</v>
          </cell>
          <cell r="H199">
            <v>180</v>
          </cell>
          <cell r="I199" t="str">
            <v>M</v>
          </cell>
          <cell r="K199">
            <v>60</v>
          </cell>
          <cell r="P199">
            <v>180</v>
          </cell>
        </row>
        <row r="200">
          <cell r="A200" t="str">
            <v xml:space="preserve">       Potência 1 cv</v>
          </cell>
          <cell r="F200">
            <v>0</v>
          </cell>
          <cell r="H200">
            <v>0</v>
          </cell>
          <cell r="P200">
            <v>0</v>
          </cell>
        </row>
        <row r="201">
          <cell r="A201" t="str">
            <v xml:space="preserve">       Peso aproximado 3 t</v>
          </cell>
          <cell r="F201">
            <v>0</v>
          </cell>
          <cell r="H201">
            <v>0</v>
          </cell>
          <cell r="P201">
            <v>0</v>
          </cell>
        </row>
        <row r="202">
          <cell r="F202">
            <v>0</v>
          </cell>
          <cell r="H202">
            <v>0</v>
          </cell>
          <cell r="P202">
            <v>0</v>
          </cell>
        </row>
        <row r="203">
          <cell r="A203" t="str">
            <v>Bomba de Polpa de Alimentação da Deslamagem Secundária</v>
          </cell>
          <cell r="B203" t="str">
            <v>510-BP-03/03R</v>
          </cell>
          <cell r="C203" t="str">
            <v>CJ</v>
          </cell>
          <cell r="D203">
            <v>2</v>
          </cell>
          <cell r="E203">
            <v>6000</v>
          </cell>
          <cell r="F203">
            <v>12000</v>
          </cell>
          <cell r="H203">
            <v>720</v>
          </cell>
          <cell r="I203" t="str">
            <v>M</v>
          </cell>
          <cell r="K203">
            <v>60</v>
          </cell>
          <cell r="P203">
            <v>360</v>
          </cell>
          <cell r="R203">
            <v>12000</v>
          </cell>
        </row>
        <row r="204">
          <cell r="A204" t="str">
            <v xml:space="preserve">       Potência 2 x 350 (6 polos) cv</v>
          </cell>
          <cell r="F204">
            <v>0</v>
          </cell>
          <cell r="H204">
            <v>0</v>
          </cell>
          <cell r="P204">
            <v>0</v>
          </cell>
        </row>
        <row r="205">
          <cell r="A205" t="str">
            <v xml:space="preserve">       Peso aproximado 2 x 6 t</v>
          </cell>
          <cell r="F205">
            <v>0</v>
          </cell>
          <cell r="H205">
            <v>0</v>
          </cell>
          <cell r="P205">
            <v>0</v>
          </cell>
        </row>
        <row r="206">
          <cell r="F206">
            <v>0</v>
          </cell>
          <cell r="H206">
            <v>0</v>
          </cell>
          <cell r="P206">
            <v>0</v>
          </cell>
        </row>
        <row r="207">
          <cell r="A207" t="str">
            <v xml:space="preserve">Bomba de Polpa de Transferência de "Underflow" do Espessador 510-EP-02 para </v>
          </cell>
          <cell r="B207" t="str">
            <v>510-BP-04/04R</v>
          </cell>
          <cell r="C207" t="str">
            <v>CJ</v>
          </cell>
          <cell r="D207">
            <v>2</v>
          </cell>
          <cell r="E207">
            <v>2000</v>
          </cell>
          <cell r="F207">
            <v>4000</v>
          </cell>
          <cell r="H207">
            <v>240</v>
          </cell>
          <cell r="I207" t="str">
            <v>M</v>
          </cell>
          <cell r="K207">
            <v>60</v>
          </cell>
          <cell r="P207">
            <v>120</v>
          </cell>
        </row>
        <row r="208">
          <cell r="A208" t="str">
            <v>barragem VGR</v>
          </cell>
          <cell r="F208">
            <v>0</v>
          </cell>
          <cell r="H208">
            <v>0</v>
          </cell>
          <cell r="P208">
            <v>0</v>
          </cell>
        </row>
        <row r="209">
          <cell r="A209" t="str">
            <v xml:space="preserve">       Potência 2 x 75 cv</v>
          </cell>
          <cell r="F209">
            <v>0</v>
          </cell>
          <cell r="H209">
            <v>0</v>
          </cell>
          <cell r="P209">
            <v>0</v>
          </cell>
        </row>
        <row r="210">
          <cell r="A210" t="str">
            <v xml:space="preserve">       Peso aproximado 2 x 2 t</v>
          </cell>
          <cell r="F210">
            <v>0</v>
          </cell>
          <cell r="H210">
            <v>0</v>
          </cell>
          <cell r="P210">
            <v>0</v>
          </cell>
        </row>
        <row r="211">
          <cell r="F211">
            <v>0</v>
          </cell>
          <cell r="H211">
            <v>0</v>
          </cell>
          <cell r="P211">
            <v>0</v>
          </cell>
        </row>
        <row r="212">
          <cell r="A212" t="str">
            <v>Bomba de Polpa de Alimentação da Filtragem</v>
          </cell>
          <cell r="B212" t="str">
            <v>510-BP-12/12R</v>
          </cell>
          <cell r="C212" t="str">
            <v>CJ</v>
          </cell>
          <cell r="D212">
            <v>2</v>
          </cell>
          <cell r="E212">
            <v>1000</v>
          </cell>
          <cell r="F212">
            <v>2000</v>
          </cell>
          <cell r="H212">
            <v>120</v>
          </cell>
          <cell r="I212" t="str">
            <v>M</v>
          </cell>
          <cell r="K212">
            <v>60</v>
          </cell>
          <cell r="P212">
            <v>60</v>
          </cell>
          <cell r="R212">
            <v>2000</v>
          </cell>
        </row>
        <row r="213">
          <cell r="A213" t="str">
            <v xml:space="preserve">       Potência 2 x 50 cv</v>
          </cell>
          <cell r="F213">
            <v>0</v>
          </cell>
          <cell r="H213">
            <v>0</v>
          </cell>
          <cell r="P213">
            <v>0</v>
          </cell>
        </row>
        <row r="214">
          <cell r="A214" t="str">
            <v xml:space="preserve">       Peso aproximado 2 x 1 t</v>
          </cell>
          <cell r="F214">
            <v>0</v>
          </cell>
          <cell r="H214">
            <v>0</v>
          </cell>
          <cell r="P214">
            <v>0</v>
          </cell>
        </row>
        <row r="215">
          <cell r="F215">
            <v>0</v>
          </cell>
          <cell r="H215">
            <v>0</v>
          </cell>
          <cell r="P215">
            <v>0</v>
          </cell>
        </row>
        <row r="216">
          <cell r="A216" t="str">
            <v xml:space="preserve">Bomba Vertical de Polpa de Transferência do Filtrado para o espessador 510-EP-03 </v>
          </cell>
          <cell r="B216" t="str">
            <v>510-BP-19/19R</v>
          </cell>
          <cell r="C216" t="str">
            <v>CJ</v>
          </cell>
          <cell r="D216">
            <v>2</v>
          </cell>
          <cell r="E216">
            <v>2000</v>
          </cell>
          <cell r="F216">
            <v>4000</v>
          </cell>
          <cell r="H216">
            <v>240</v>
          </cell>
          <cell r="I216" t="str">
            <v>M</v>
          </cell>
          <cell r="K216">
            <v>60</v>
          </cell>
          <cell r="P216">
            <v>120</v>
          </cell>
          <cell r="R216">
            <v>4000</v>
          </cell>
        </row>
        <row r="217">
          <cell r="A217" t="str">
            <v>e drenagem das áreas de espirais e filtragem</v>
          </cell>
          <cell r="F217">
            <v>0</v>
          </cell>
          <cell r="H217">
            <v>0</v>
          </cell>
          <cell r="P217">
            <v>0</v>
          </cell>
        </row>
        <row r="218">
          <cell r="A218" t="str">
            <v xml:space="preserve">       Potência 2 x 40 cv</v>
          </cell>
          <cell r="F218">
            <v>0</v>
          </cell>
          <cell r="H218">
            <v>0</v>
          </cell>
          <cell r="P218">
            <v>0</v>
          </cell>
        </row>
        <row r="219">
          <cell r="A219" t="str">
            <v xml:space="preserve">       Peso aproximado 2 x 2 t</v>
          </cell>
          <cell r="F219">
            <v>0</v>
          </cell>
          <cell r="H219">
            <v>0</v>
          </cell>
          <cell r="P219">
            <v>0</v>
          </cell>
        </row>
        <row r="220">
          <cell r="F220">
            <v>0</v>
          </cell>
          <cell r="H220">
            <v>0</v>
          </cell>
          <cell r="P220">
            <v>0</v>
          </cell>
        </row>
        <row r="221">
          <cell r="A221" t="str">
            <v xml:space="preserve">Bomba Vertical de Polpa de Transferência de Água de Selagem e Resfriamento das </v>
          </cell>
          <cell r="B221" t="str">
            <v>510-BP-20/20R</v>
          </cell>
          <cell r="C221" t="str">
            <v>CJ</v>
          </cell>
          <cell r="D221">
            <v>2</v>
          </cell>
          <cell r="E221">
            <v>2000</v>
          </cell>
          <cell r="F221">
            <v>4000</v>
          </cell>
          <cell r="H221">
            <v>240</v>
          </cell>
          <cell r="I221" t="str">
            <v>M</v>
          </cell>
          <cell r="K221">
            <v>60</v>
          </cell>
          <cell r="P221">
            <v>120</v>
          </cell>
          <cell r="R221">
            <v>4000</v>
          </cell>
        </row>
        <row r="222">
          <cell r="A222" t="str">
            <v>bombas de Vácuo para 510-EP-01</v>
          </cell>
          <cell r="F222">
            <v>0</v>
          </cell>
          <cell r="H222">
            <v>0</v>
          </cell>
          <cell r="P222">
            <v>0</v>
          </cell>
        </row>
        <row r="223">
          <cell r="A223" t="str">
            <v xml:space="preserve">       Potência 2 x 60 cv</v>
          </cell>
          <cell r="F223">
            <v>0</v>
          </cell>
          <cell r="H223">
            <v>0</v>
          </cell>
          <cell r="P223">
            <v>0</v>
          </cell>
        </row>
        <row r="224">
          <cell r="A224" t="str">
            <v xml:space="preserve">       Peso aproximado 2 x 2 t</v>
          </cell>
          <cell r="F224">
            <v>0</v>
          </cell>
          <cell r="H224">
            <v>0</v>
          </cell>
          <cell r="P224">
            <v>0</v>
          </cell>
        </row>
        <row r="225">
          <cell r="F225">
            <v>0</v>
          </cell>
          <cell r="H225">
            <v>0</v>
          </cell>
          <cell r="P225">
            <v>0</v>
          </cell>
        </row>
        <row r="226">
          <cell r="A226" t="str">
            <v>Bombas de Vácuo</v>
          </cell>
          <cell r="B226" t="str">
            <v>510-BV-01@4</v>
          </cell>
          <cell r="C226" t="str">
            <v>CJ</v>
          </cell>
          <cell r="D226">
            <v>4</v>
          </cell>
          <cell r="E226">
            <v>10000</v>
          </cell>
          <cell r="F226">
            <v>40000</v>
          </cell>
          <cell r="H226">
            <v>2400</v>
          </cell>
          <cell r="I226" t="str">
            <v>M</v>
          </cell>
          <cell r="K226">
            <v>60</v>
          </cell>
          <cell r="P226">
            <v>600</v>
          </cell>
          <cell r="R226">
            <v>40000</v>
          </cell>
        </row>
        <row r="227">
          <cell r="A227" t="str">
            <v xml:space="preserve">       Potência 4 x 600 cv</v>
          </cell>
          <cell r="F227">
            <v>0</v>
          </cell>
          <cell r="H227">
            <v>0</v>
          </cell>
          <cell r="P227">
            <v>0</v>
          </cell>
        </row>
        <row r="228">
          <cell r="A228" t="str">
            <v xml:space="preserve">       Peso aproximado 4 x 10 t</v>
          </cell>
          <cell r="F228">
            <v>0</v>
          </cell>
          <cell r="H228">
            <v>0</v>
          </cell>
          <cell r="P228">
            <v>0</v>
          </cell>
        </row>
        <row r="229">
          <cell r="F229">
            <v>0</v>
          </cell>
          <cell r="H229">
            <v>0</v>
          </cell>
          <cell r="P229">
            <v>0</v>
          </cell>
        </row>
        <row r="230">
          <cell r="A230" t="str">
            <v>Empilhadeira Móvel de Lança Giratória para Empilhamento de PFF</v>
          </cell>
          <cell r="B230" t="str">
            <v>510-EM-03</v>
          </cell>
          <cell r="C230" t="str">
            <v>CJ</v>
          </cell>
          <cell r="D230">
            <v>1</v>
          </cell>
          <cell r="E230">
            <v>140000</v>
          </cell>
          <cell r="F230">
            <v>140000</v>
          </cell>
          <cell r="H230">
            <v>7000</v>
          </cell>
          <cell r="I230" t="str">
            <v>M</v>
          </cell>
          <cell r="K230">
            <v>50</v>
          </cell>
          <cell r="P230">
            <v>7000</v>
          </cell>
        </row>
        <row r="231">
          <cell r="A231" t="str">
            <v xml:space="preserve">       Potência 44 + 2 x 1,68 + 3 x 6,1 + 2 x 0,4 + 1,2 + 2 x 1,2  (kW)</v>
          </cell>
          <cell r="F231">
            <v>0</v>
          </cell>
          <cell r="H231">
            <v>0</v>
          </cell>
          <cell r="P231">
            <v>0</v>
          </cell>
        </row>
        <row r="232">
          <cell r="A232" t="str">
            <v xml:space="preserve">       Peso aproximado 140 t</v>
          </cell>
          <cell r="F232">
            <v>0</v>
          </cell>
          <cell r="H232">
            <v>0</v>
          </cell>
          <cell r="P232">
            <v>0</v>
          </cell>
        </row>
        <row r="233">
          <cell r="F233">
            <v>0</v>
          </cell>
          <cell r="H233">
            <v>0</v>
          </cell>
          <cell r="P233">
            <v>0</v>
          </cell>
        </row>
        <row r="234">
          <cell r="A234" t="str">
            <v>Espessador de Lamas</v>
          </cell>
          <cell r="B234" t="str">
            <v>510-EP-02</v>
          </cell>
          <cell r="C234" t="str">
            <v>CJ</v>
          </cell>
          <cell r="D234">
            <v>1</v>
          </cell>
          <cell r="E234">
            <v>45000</v>
          </cell>
          <cell r="F234">
            <v>45000</v>
          </cell>
          <cell r="H234">
            <v>2700</v>
          </cell>
          <cell r="I234" t="str">
            <v>M</v>
          </cell>
          <cell r="K234">
            <v>60</v>
          </cell>
          <cell r="P234">
            <v>2700</v>
          </cell>
        </row>
        <row r="235">
          <cell r="A235" t="str">
            <v xml:space="preserve">       Potência 2 x 10 + 3 cv</v>
          </cell>
          <cell r="F235">
            <v>0</v>
          </cell>
          <cell r="H235">
            <v>0</v>
          </cell>
          <cell r="P235">
            <v>0</v>
          </cell>
        </row>
        <row r="236">
          <cell r="A236" t="str">
            <v xml:space="preserve">       Peso aproximado 45 t (exclui tanque)</v>
          </cell>
          <cell r="F236">
            <v>0</v>
          </cell>
          <cell r="H236">
            <v>0</v>
          </cell>
          <cell r="P236">
            <v>0</v>
          </cell>
        </row>
        <row r="237">
          <cell r="F237">
            <v>0</v>
          </cell>
          <cell r="H237">
            <v>0</v>
          </cell>
          <cell r="P237">
            <v>0</v>
          </cell>
        </row>
        <row r="238">
          <cell r="A238" t="str">
            <v>Filtro de Mangas da Moega de Recebimento de Amido - 510-SL-02</v>
          </cell>
          <cell r="B238" t="str">
            <v>510-FL-01</v>
          </cell>
          <cell r="C238" t="str">
            <v>CJ</v>
          </cell>
          <cell r="D238">
            <v>1</v>
          </cell>
          <cell r="E238">
            <v>500</v>
          </cell>
          <cell r="F238">
            <v>500</v>
          </cell>
          <cell r="H238">
            <v>35</v>
          </cell>
          <cell r="I238" t="str">
            <v>M</v>
          </cell>
          <cell r="K238">
            <v>70</v>
          </cell>
          <cell r="P238">
            <v>35</v>
          </cell>
        </row>
        <row r="239">
          <cell r="A239" t="str">
            <v xml:space="preserve">       Peso aproximado 0,5 t</v>
          </cell>
          <cell r="F239">
            <v>0</v>
          </cell>
          <cell r="H239">
            <v>0</v>
          </cell>
          <cell r="P239">
            <v>0</v>
          </cell>
        </row>
        <row r="240">
          <cell r="F240">
            <v>0</v>
          </cell>
          <cell r="H240">
            <v>0</v>
          </cell>
          <cell r="P240">
            <v>0</v>
          </cell>
        </row>
        <row r="241">
          <cell r="A241" t="str">
            <v>Filtro de Mangas do Silo de Estocagem de Amido - 510-SL-03</v>
          </cell>
          <cell r="B241" t="str">
            <v>510-FL-02</v>
          </cell>
          <cell r="C241" t="str">
            <v>CJ</v>
          </cell>
          <cell r="D241">
            <v>1</v>
          </cell>
          <cell r="E241">
            <v>1000</v>
          </cell>
          <cell r="F241">
            <v>1000</v>
          </cell>
          <cell r="H241">
            <v>70</v>
          </cell>
          <cell r="I241" t="str">
            <v>M</v>
          </cell>
          <cell r="K241">
            <v>70</v>
          </cell>
          <cell r="P241">
            <v>70</v>
          </cell>
        </row>
        <row r="242">
          <cell r="A242" t="str">
            <v xml:space="preserve">       Peso aproximado 1 t</v>
          </cell>
          <cell r="F242">
            <v>0</v>
          </cell>
          <cell r="H242">
            <v>0</v>
          </cell>
          <cell r="P242">
            <v>0</v>
          </cell>
        </row>
        <row r="243">
          <cell r="F243">
            <v>0</v>
          </cell>
          <cell r="H243">
            <v>0</v>
          </cell>
          <cell r="P243">
            <v>0</v>
          </cell>
        </row>
        <row r="244">
          <cell r="A244" t="str">
            <v>Filtros à Disco</v>
          </cell>
          <cell r="B244" t="str">
            <v>510-FV-01/02</v>
          </cell>
          <cell r="C244" t="str">
            <v>CJ</v>
          </cell>
          <cell r="D244">
            <v>2</v>
          </cell>
          <cell r="E244">
            <v>20000</v>
          </cell>
          <cell r="F244">
            <v>40000</v>
          </cell>
          <cell r="H244">
            <v>2000</v>
          </cell>
          <cell r="I244" t="str">
            <v>M</v>
          </cell>
          <cell r="K244">
            <v>50</v>
          </cell>
          <cell r="P244">
            <v>1000</v>
          </cell>
        </row>
        <row r="245">
          <cell r="A245" t="str">
            <v xml:space="preserve">       Potência 2 x (10 + 15) cv</v>
          </cell>
          <cell r="F245">
            <v>0</v>
          </cell>
          <cell r="H245">
            <v>0</v>
          </cell>
          <cell r="P245">
            <v>0</v>
          </cell>
        </row>
        <row r="246">
          <cell r="A246" t="str">
            <v xml:space="preserve">       Peso aproximado 2 x 20 t</v>
          </cell>
          <cell r="F246">
            <v>0</v>
          </cell>
          <cell r="H246">
            <v>0</v>
          </cell>
          <cell r="P246">
            <v>0</v>
          </cell>
        </row>
        <row r="247">
          <cell r="F247">
            <v>0</v>
          </cell>
          <cell r="H247">
            <v>0</v>
          </cell>
          <cell r="P247">
            <v>0</v>
          </cell>
        </row>
        <row r="248">
          <cell r="A248" t="str">
            <v>Bateria de Ciclones Deslamagem Secundária</v>
          </cell>
          <cell r="B248" t="str">
            <v>510-HC-03</v>
          </cell>
          <cell r="C248" t="str">
            <v>CJ</v>
          </cell>
          <cell r="D248">
            <v>1</v>
          </cell>
          <cell r="E248">
            <v>7500</v>
          </cell>
          <cell r="F248">
            <v>7500</v>
          </cell>
          <cell r="H248">
            <v>450</v>
          </cell>
          <cell r="I248" t="str">
            <v>M</v>
          </cell>
          <cell r="K248">
            <v>60</v>
          </cell>
          <cell r="P248">
            <v>450</v>
          </cell>
        </row>
        <row r="249">
          <cell r="A249" t="str">
            <v xml:space="preserve">       Peso aproximado 7,5 t</v>
          </cell>
          <cell r="F249">
            <v>0</v>
          </cell>
          <cell r="H249">
            <v>0</v>
          </cell>
          <cell r="P249">
            <v>0</v>
          </cell>
        </row>
        <row r="250">
          <cell r="F250">
            <v>0</v>
          </cell>
          <cell r="H250">
            <v>0</v>
          </cell>
          <cell r="P250">
            <v>0</v>
          </cell>
        </row>
        <row r="251">
          <cell r="A251" t="str">
            <v>Ponte Rolante para Manutenção das Bombas de Vácuo</v>
          </cell>
          <cell r="B251" t="str">
            <v>510-PR-02</v>
          </cell>
          <cell r="C251" t="str">
            <v>CJ</v>
          </cell>
          <cell r="D251">
            <v>1</v>
          </cell>
          <cell r="E251">
            <v>4000</v>
          </cell>
          <cell r="F251">
            <v>4000</v>
          </cell>
          <cell r="H251">
            <v>160</v>
          </cell>
          <cell r="I251" t="str">
            <v>M</v>
          </cell>
          <cell r="K251">
            <v>40</v>
          </cell>
          <cell r="P251">
            <v>160</v>
          </cell>
        </row>
        <row r="252">
          <cell r="A252" t="str">
            <v xml:space="preserve">       Potência 15/2 + 1,5 + 2 x 2 (kW)</v>
          </cell>
          <cell r="F252">
            <v>0</v>
          </cell>
          <cell r="H252">
            <v>0</v>
          </cell>
          <cell r="P252">
            <v>0</v>
          </cell>
        </row>
        <row r="253">
          <cell r="A253" t="str">
            <v xml:space="preserve">       Capacidade 15 t</v>
          </cell>
          <cell r="F253">
            <v>0</v>
          </cell>
          <cell r="H253">
            <v>0</v>
          </cell>
          <cell r="P253">
            <v>0</v>
          </cell>
        </row>
        <row r="254">
          <cell r="A254" t="str">
            <v xml:space="preserve">       Peso aproximado 4 t</v>
          </cell>
          <cell r="F254">
            <v>0</v>
          </cell>
          <cell r="H254">
            <v>0</v>
          </cell>
          <cell r="P254">
            <v>0</v>
          </cell>
        </row>
        <row r="255">
          <cell r="F255">
            <v>0</v>
          </cell>
          <cell r="H255">
            <v>0</v>
          </cell>
          <cell r="P255">
            <v>0</v>
          </cell>
        </row>
        <row r="256">
          <cell r="A256" t="str">
            <v>Ponte Rolante para Troca de Setores dos Filtros e Manutenção Filtros e de Ciclones Deslamadores</v>
          </cell>
          <cell r="B256" t="str">
            <v>510-PR-03</v>
          </cell>
          <cell r="C256" t="str">
            <v>CJ</v>
          </cell>
          <cell r="D256">
            <v>1</v>
          </cell>
          <cell r="E256">
            <v>4000</v>
          </cell>
          <cell r="F256">
            <v>4000</v>
          </cell>
          <cell r="H256">
            <v>160</v>
          </cell>
          <cell r="I256" t="str">
            <v>M</v>
          </cell>
          <cell r="K256">
            <v>40</v>
          </cell>
          <cell r="P256">
            <v>160</v>
          </cell>
        </row>
        <row r="257">
          <cell r="A257" t="str">
            <v xml:space="preserve">       Potência 15/2 + 0,5 + 2 x 0,75 (kW)</v>
          </cell>
          <cell r="F257">
            <v>0</v>
          </cell>
          <cell r="H257">
            <v>0</v>
          </cell>
          <cell r="P257">
            <v>0</v>
          </cell>
        </row>
        <row r="258">
          <cell r="A258" t="str">
            <v xml:space="preserve">       Capacidade 5 t</v>
          </cell>
          <cell r="F258">
            <v>0</v>
          </cell>
          <cell r="H258">
            <v>0</v>
          </cell>
          <cell r="P258">
            <v>0</v>
          </cell>
        </row>
        <row r="259">
          <cell r="A259" t="str">
            <v xml:space="preserve">       Peso aproximado 4 t</v>
          </cell>
          <cell r="F259">
            <v>0</v>
          </cell>
          <cell r="H259">
            <v>0</v>
          </cell>
          <cell r="P259">
            <v>0</v>
          </cell>
        </row>
        <row r="260">
          <cell r="F260">
            <v>0</v>
          </cell>
          <cell r="H260">
            <v>0</v>
          </cell>
          <cell r="P260">
            <v>0</v>
          </cell>
        </row>
        <row r="261">
          <cell r="A261" t="str">
            <v>Transportador de Correia Horizontal para Coleta de "Filter Cake" (PFF)  -  800 mm</v>
          </cell>
          <cell r="B261" t="str">
            <v>510-TC-10</v>
          </cell>
          <cell r="C261" t="str">
            <v>CJ</v>
          </cell>
          <cell r="D261">
            <v>1</v>
          </cell>
          <cell r="E261">
            <v>33691</v>
          </cell>
          <cell r="F261">
            <v>33691</v>
          </cell>
          <cell r="H261">
            <v>2021.46</v>
          </cell>
          <cell r="I261" t="str">
            <v>TRA</v>
          </cell>
          <cell r="K261">
            <v>60</v>
          </cell>
          <cell r="P261">
            <v>2021.46</v>
          </cell>
          <cell r="R261">
            <v>33691</v>
          </cell>
        </row>
        <row r="262">
          <cell r="A262" t="str">
            <v xml:space="preserve">       Potência 15 cv</v>
          </cell>
          <cell r="F262">
            <v>0</v>
          </cell>
          <cell r="H262">
            <v>0</v>
          </cell>
          <cell r="P262">
            <v>0</v>
          </cell>
        </row>
        <row r="263">
          <cell r="A263" t="str">
            <v xml:space="preserve">       Comprimento 66 m</v>
          </cell>
          <cell r="F263">
            <v>0</v>
          </cell>
          <cell r="H263">
            <v>0</v>
          </cell>
          <cell r="P263">
            <v>0</v>
          </cell>
        </row>
        <row r="264">
          <cell r="A264" t="str">
            <v xml:space="preserve">       Peso aproximado 33,691 t</v>
          </cell>
          <cell r="F264">
            <v>0</v>
          </cell>
          <cell r="H264">
            <v>0</v>
          </cell>
          <cell r="P264">
            <v>0</v>
          </cell>
        </row>
        <row r="265">
          <cell r="F265">
            <v>0</v>
          </cell>
          <cell r="H265">
            <v>0</v>
          </cell>
          <cell r="P265">
            <v>0</v>
          </cell>
        </row>
        <row r="266">
          <cell r="A266" t="str">
            <v>Transportador de Correia de Empilhamento de "Filter Cake" (PFF)  -  800 mm</v>
          </cell>
          <cell r="B266" t="str">
            <v>510-TC-11</v>
          </cell>
          <cell r="C266" t="str">
            <v>CJ</v>
          </cell>
          <cell r="D266">
            <v>1</v>
          </cell>
          <cell r="E266">
            <v>33106</v>
          </cell>
          <cell r="F266">
            <v>33106</v>
          </cell>
          <cell r="H266">
            <v>1986.36</v>
          </cell>
          <cell r="I266" t="str">
            <v>TRA</v>
          </cell>
          <cell r="K266">
            <v>60</v>
          </cell>
          <cell r="P266">
            <v>1986.36</v>
          </cell>
          <cell r="R266">
            <v>33106</v>
          </cell>
        </row>
        <row r="267">
          <cell r="A267" t="str">
            <v xml:space="preserve">       Potência 50 cv</v>
          </cell>
          <cell r="F267">
            <v>0</v>
          </cell>
          <cell r="H267">
            <v>0</v>
          </cell>
          <cell r="P267">
            <v>0</v>
          </cell>
        </row>
        <row r="268">
          <cell r="A268" t="str">
            <v xml:space="preserve">       Comprimento 155,5 m</v>
          </cell>
          <cell r="F268">
            <v>0</v>
          </cell>
          <cell r="H268">
            <v>0</v>
          </cell>
          <cell r="P268">
            <v>0</v>
          </cell>
        </row>
        <row r="269">
          <cell r="A269" t="str">
            <v xml:space="preserve">       Peso aproximado  33,106 t</v>
          </cell>
          <cell r="F269">
            <v>0</v>
          </cell>
          <cell r="H269">
            <v>0</v>
          </cell>
          <cell r="P269">
            <v>0</v>
          </cell>
        </row>
        <row r="270">
          <cell r="F270">
            <v>0</v>
          </cell>
          <cell r="H270">
            <v>0</v>
          </cell>
          <cell r="P270">
            <v>0</v>
          </cell>
        </row>
        <row r="271">
          <cell r="A271" t="str">
            <v>Vaso Separador de Filtrado do 510-FV-01</v>
          </cell>
          <cell r="B271" t="str">
            <v>510-VS-01</v>
          </cell>
          <cell r="C271" t="str">
            <v>CJ</v>
          </cell>
          <cell r="D271">
            <v>1</v>
          </cell>
          <cell r="E271">
            <v>1000</v>
          </cell>
          <cell r="F271">
            <v>1000</v>
          </cell>
          <cell r="H271">
            <v>60</v>
          </cell>
          <cell r="I271" t="str">
            <v>CM</v>
          </cell>
          <cell r="K271">
            <v>60</v>
          </cell>
          <cell r="P271">
            <v>60</v>
          </cell>
        </row>
        <row r="272">
          <cell r="A272" t="str">
            <v xml:space="preserve">       Peso aproximado 1 t</v>
          </cell>
          <cell r="F272">
            <v>0</v>
          </cell>
          <cell r="H272">
            <v>0</v>
          </cell>
          <cell r="P272">
            <v>0</v>
          </cell>
        </row>
        <row r="273">
          <cell r="F273">
            <v>0</v>
          </cell>
          <cell r="H273">
            <v>0</v>
          </cell>
          <cell r="P273">
            <v>0</v>
          </cell>
        </row>
        <row r="274">
          <cell r="A274" t="str">
            <v>Vaso Separador de Filtrado do 510-FV-01</v>
          </cell>
          <cell r="B274" t="str">
            <v>510-VS-02</v>
          </cell>
          <cell r="C274" t="str">
            <v>CJ</v>
          </cell>
          <cell r="D274">
            <v>1</v>
          </cell>
          <cell r="E274">
            <v>1000</v>
          </cell>
          <cell r="F274">
            <v>1000</v>
          </cell>
          <cell r="H274">
            <v>60</v>
          </cell>
          <cell r="I274" t="str">
            <v>CM</v>
          </cell>
          <cell r="K274">
            <v>60</v>
          </cell>
          <cell r="P274">
            <v>60</v>
          </cell>
        </row>
        <row r="275">
          <cell r="A275" t="str">
            <v xml:space="preserve">       Peso aproximado 1 t</v>
          </cell>
          <cell r="F275">
            <v>0</v>
          </cell>
          <cell r="H275">
            <v>0</v>
          </cell>
          <cell r="P275">
            <v>0</v>
          </cell>
        </row>
        <row r="276">
          <cell r="F276">
            <v>0</v>
          </cell>
          <cell r="H276">
            <v>0</v>
          </cell>
          <cell r="P276">
            <v>0</v>
          </cell>
        </row>
        <row r="277">
          <cell r="A277" t="str">
            <v>Reservatório de Ar Comprimido do 510-FV-01</v>
          </cell>
          <cell r="B277" t="str">
            <v>510-VS-03</v>
          </cell>
          <cell r="C277" t="str">
            <v>CJ</v>
          </cell>
          <cell r="D277">
            <v>1</v>
          </cell>
          <cell r="F277">
            <v>0</v>
          </cell>
          <cell r="H277">
            <v>0</v>
          </cell>
          <cell r="P277">
            <v>0</v>
          </cell>
        </row>
        <row r="278">
          <cell r="A278" t="str">
            <v xml:space="preserve">       Peso incluído no 510-FV-01  ( 0,49 t)</v>
          </cell>
          <cell r="F278">
            <v>0</v>
          </cell>
          <cell r="H278">
            <v>0</v>
          </cell>
          <cell r="P278">
            <v>0</v>
          </cell>
        </row>
        <row r="279">
          <cell r="F279">
            <v>0</v>
          </cell>
          <cell r="H279">
            <v>0</v>
          </cell>
          <cell r="P279">
            <v>0</v>
          </cell>
        </row>
        <row r="280">
          <cell r="A280" t="str">
            <v>Vaso Separador de Filtrado do 510-FV-02</v>
          </cell>
          <cell r="B280" t="str">
            <v>510-VS-04</v>
          </cell>
          <cell r="C280" t="str">
            <v>CJ</v>
          </cell>
          <cell r="D280">
            <v>1</v>
          </cell>
          <cell r="E280">
            <v>1000</v>
          </cell>
          <cell r="F280">
            <v>1000</v>
          </cell>
          <cell r="H280">
            <v>60</v>
          </cell>
          <cell r="I280" t="str">
            <v>CM</v>
          </cell>
          <cell r="K280">
            <v>60</v>
          </cell>
          <cell r="P280">
            <v>60</v>
          </cell>
        </row>
        <row r="281">
          <cell r="A281" t="str">
            <v xml:space="preserve">       Peso aproximado 1 t</v>
          </cell>
          <cell r="F281">
            <v>0</v>
          </cell>
          <cell r="H281">
            <v>0</v>
          </cell>
          <cell r="P281">
            <v>0</v>
          </cell>
        </row>
        <row r="282">
          <cell r="F282">
            <v>0</v>
          </cell>
          <cell r="H282">
            <v>0</v>
          </cell>
          <cell r="P282">
            <v>0</v>
          </cell>
        </row>
        <row r="283">
          <cell r="A283" t="str">
            <v>Vaso Separador de Filtrado do 510-FV-02</v>
          </cell>
          <cell r="B283" t="str">
            <v>510-VS-05</v>
          </cell>
          <cell r="C283" t="str">
            <v>CJ</v>
          </cell>
          <cell r="D283">
            <v>1</v>
          </cell>
          <cell r="E283">
            <v>1000</v>
          </cell>
          <cell r="F283">
            <v>1000</v>
          </cell>
          <cell r="H283">
            <v>60</v>
          </cell>
          <cell r="I283" t="str">
            <v>CM</v>
          </cell>
          <cell r="K283">
            <v>60</v>
          </cell>
          <cell r="P283">
            <v>60</v>
          </cell>
        </row>
        <row r="284">
          <cell r="A284" t="str">
            <v xml:space="preserve">       Peso aproximado 1 t</v>
          </cell>
          <cell r="F284">
            <v>0</v>
          </cell>
          <cell r="H284">
            <v>0</v>
          </cell>
          <cell r="P284">
            <v>0</v>
          </cell>
        </row>
        <row r="285">
          <cell r="F285">
            <v>0</v>
          </cell>
          <cell r="H285">
            <v>0</v>
          </cell>
          <cell r="P285">
            <v>0</v>
          </cell>
        </row>
        <row r="286">
          <cell r="A286" t="str">
            <v>Reservatório de Ar Comprimido do 510-FV-02</v>
          </cell>
          <cell r="B286" t="str">
            <v>510-VS-06</v>
          </cell>
          <cell r="C286" t="str">
            <v>CJ</v>
          </cell>
          <cell r="D286">
            <v>1</v>
          </cell>
          <cell r="F286">
            <v>0</v>
          </cell>
          <cell r="H286">
            <v>0</v>
          </cell>
          <cell r="P286">
            <v>0</v>
          </cell>
        </row>
        <row r="287">
          <cell r="A287" t="str">
            <v xml:space="preserve">       Peso incluído no 510-FV-02 ( 0,49 t)</v>
          </cell>
          <cell r="F287">
            <v>0</v>
          </cell>
          <cell r="H287">
            <v>0</v>
          </cell>
          <cell r="P287">
            <v>0</v>
          </cell>
        </row>
        <row r="288">
          <cell r="F288">
            <v>0</v>
          </cell>
          <cell r="H288">
            <v>0</v>
          </cell>
          <cell r="P288">
            <v>0</v>
          </cell>
        </row>
        <row r="289">
          <cell r="A289" t="str">
            <v>Caldeiraria:</v>
          </cell>
          <cell r="F289">
            <v>0</v>
          </cell>
          <cell r="H289">
            <v>0</v>
          </cell>
          <cell r="P289">
            <v>0</v>
          </cell>
        </row>
        <row r="290">
          <cell r="F290">
            <v>0</v>
          </cell>
          <cell r="H290">
            <v>0</v>
          </cell>
          <cell r="P290">
            <v>0</v>
          </cell>
        </row>
        <row r="291">
          <cell r="A291" t="str">
            <v xml:space="preserve">                  Chaparia</v>
          </cell>
          <cell r="C291" t="str">
            <v>kg</v>
          </cell>
          <cell r="D291">
            <v>30070</v>
          </cell>
          <cell r="E291">
            <v>1</v>
          </cell>
          <cell r="F291">
            <v>30070</v>
          </cell>
          <cell r="H291">
            <v>3518.19</v>
          </cell>
          <cell r="I291" t="str">
            <v>CD</v>
          </cell>
          <cell r="K291">
            <v>117</v>
          </cell>
          <cell r="P291">
            <v>0.11700000000000001</v>
          </cell>
        </row>
        <row r="292">
          <cell r="F292">
            <v>0</v>
          </cell>
          <cell r="H292">
            <v>0</v>
          </cell>
          <cell r="P292">
            <v>0</v>
          </cell>
        </row>
        <row r="293">
          <cell r="A293" t="str">
            <v xml:space="preserve">                  Chapas de desgaste</v>
          </cell>
          <cell r="C293" t="str">
            <v>kg</v>
          </cell>
          <cell r="D293">
            <v>0</v>
          </cell>
          <cell r="E293">
            <v>1</v>
          </cell>
          <cell r="F293">
            <v>0</v>
          </cell>
          <cell r="H293">
            <v>0</v>
          </cell>
          <cell r="P293">
            <v>0</v>
          </cell>
        </row>
        <row r="294">
          <cell r="F294">
            <v>0</v>
          </cell>
          <cell r="H294">
            <v>0</v>
          </cell>
          <cell r="P294">
            <v>0</v>
          </cell>
        </row>
        <row r="295">
          <cell r="A295" t="str">
            <v>ÁREA - FLOTAÇÃO</v>
          </cell>
          <cell r="F295">
            <v>0</v>
          </cell>
          <cell r="H295">
            <v>0</v>
          </cell>
          <cell r="P295">
            <v>0</v>
          </cell>
        </row>
        <row r="296">
          <cell r="A296" t="str">
            <v>Agitador de Polpa para Tanque  de Regularização de Alimentação da Flotação</v>
          </cell>
          <cell r="B296" t="str">
            <v>510-AG-01</v>
          </cell>
          <cell r="C296" t="str">
            <v>CJ</v>
          </cell>
          <cell r="D296">
            <v>1</v>
          </cell>
          <cell r="E296">
            <v>6000</v>
          </cell>
          <cell r="F296">
            <v>6000</v>
          </cell>
          <cell r="H296">
            <v>360</v>
          </cell>
          <cell r="I296" t="str">
            <v>M</v>
          </cell>
          <cell r="K296">
            <v>60</v>
          </cell>
          <cell r="P296">
            <v>360</v>
          </cell>
        </row>
        <row r="297">
          <cell r="A297" t="str">
            <v xml:space="preserve">       Potência 150 cv</v>
          </cell>
          <cell r="F297">
            <v>0</v>
          </cell>
          <cell r="H297">
            <v>0</v>
          </cell>
          <cell r="P297">
            <v>0</v>
          </cell>
        </row>
        <row r="298">
          <cell r="A298" t="str">
            <v xml:space="preserve">       Peso aproximado 6 t</v>
          </cell>
          <cell r="F298">
            <v>0</v>
          </cell>
          <cell r="H298">
            <v>0</v>
          </cell>
          <cell r="P298">
            <v>0</v>
          </cell>
        </row>
        <row r="299">
          <cell r="F299">
            <v>0</v>
          </cell>
          <cell r="H299">
            <v>0</v>
          </cell>
          <cell r="P299">
            <v>0</v>
          </cell>
        </row>
        <row r="300">
          <cell r="A300" t="str">
            <v>Agitador de Polpa , com draft tube, para Condicionador 510-CN-01</v>
          </cell>
          <cell r="B300" t="str">
            <v>510-AG-02</v>
          </cell>
          <cell r="C300" t="str">
            <v>CJ</v>
          </cell>
          <cell r="D300">
            <v>1</v>
          </cell>
          <cell r="E300">
            <v>1000</v>
          </cell>
          <cell r="F300">
            <v>1000</v>
          </cell>
          <cell r="H300">
            <v>60</v>
          </cell>
          <cell r="I300" t="str">
            <v>M</v>
          </cell>
          <cell r="K300">
            <v>60</v>
          </cell>
          <cell r="P300">
            <v>60</v>
          </cell>
        </row>
        <row r="301">
          <cell r="A301" t="str">
            <v xml:space="preserve">       Potência 40 cv</v>
          </cell>
          <cell r="F301">
            <v>0</v>
          </cell>
          <cell r="H301">
            <v>0</v>
          </cell>
          <cell r="P301">
            <v>0</v>
          </cell>
        </row>
        <row r="302">
          <cell r="A302" t="str">
            <v xml:space="preserve">       Peso aproximado 1 t</v>
          </cell>
          <cell r="F302">
            <v>0</v>
          </cell>
          <cell r="H302">
            <v>0</v>
          </cell>
          <cell r="P302">
            <v>0</v>
          </cell>
        </row>
        <row r="303">
          <cell r="F303">
            <v>0</v>
          </cell>
          <cell r="H303">
            <v>0</v>
          </cell>
          <cell r="P303">
            <v>0</v>
          </cell>
        </row>
        <row r="304">
          <cell r="A304" t="str">
            <v>Amostrador Pneumático tipo Mangote para Alimentação da Flotação</v>
          </cell>
          <cell r="B304" t="str">
            <v>510-AM-09</v>
          </cell>
          <cell r="C304" t="str">
            <v>CJ</v>
          </cell>
          <cell r="D304">
            <v>1</v>
          </cell>
          <cell r="E304">
            <v>330</v>
          </cell>
          <cell r="F304">
            <v>330</v>
          </cell>
          <cell r="H304">
            <v>33</v>
          </cell>
          <cell r="I304" t="str">
            <v>M</v>
          </cell>
          <cell r="K304">
            <v>100</v>
          </cell>
          <cell r="P304">
            <v>33</v>
          </cell>
        </row>
        <row r="305">
          <cell r="A305" t="str">
            <v xml:space="preserve">       Peso aproximado 0,33 t</v>
          </cell>
          <cell r="F305">
            <v>0</v>
          </cell>
          <cell r="H305">
            <v>0</v>
          </cell>
          <cell r="P305">
            <v>0</v>
          </cell>
        </row>
        <row r="306">
          <cell r="F306">
            <v>0</v>
          </cell>
          <cell r="H306">
            <v>0</v>
          </cell>
          <cell r="P306">
            <v>0</v>
          </cell>
        </row>
        <row r="307">
          <cell r="A307" t="str">
            <v>Amostrador Pneumático tipo Mangote para Concentrado da Coluna Rougher</v>
          </cell>
          <cell r="B307" t="str">
            <v>510-AM-10</v>
          </cell>
          <cell r="C307" t="str">
            <v>CJ</v>
          </cell>
          <cell r="D307">
            <v>1</v>
          </cell>
          <cell r="E307">
            <v>330</v>
          </cell>
          <cell r="F307">
            <v>330</v>
          </cell>
          <cell r="H307">
            <v>33</v>
          </cell>
          <cell r="I307" t="str">
            <v>M</v>
          </cell>
          <cell r="K307">
            <v>100</v>
          </cell>
          <cell r="P307">
            <v>33</v>
          </cell>
        </row>
        <row r="308">
          <cell r="A308" t="str">
            <v xml:space="preserve">       Peso aproximado 0,33 t</v>
          </cell>
          <cell r="F308">
            <v>0</v>
          </cell>
          <cell r="H308">
            <v>0</v>
          </cell>
          <cell r="P308">
            <v>0</v>
          </cell>
        </row>
        <row r="309">
          <cell r="F309">
            <v>0</v>
          </cell>
          <cell r="H309">
            <v>0</v>
          </cell>
          <cell r="P309">
            <v>0</v>
          </cell>
        </row>
        <row r="310">
          <cell r="A310" t="str">
            <v>Amostrador Pneumático tipo Mangote para Concentrado da Coluna Scavenger</v>
          </cell>
          <cell r="B310" t="str">
            <v>510-AM-11</v>
          </cell>
          <cell r="C310" t="str">
            <v>CJ</v>
          </cell>
          <cell r="D310">
            <v>1</v>
          </cell>
          <cell r="E310">
            <v>330</v>
          </cell>
          <cell r="F310">
            <v>330</v>
          </cell>
          <cell r="H310">
            <v>33</v>
          </cell>
          <cell r="I310" t="str">
            <v>M</v>
          </cell>
          <cell r="K310">
            <v>100</v>
          </cell>
          <cell r="P310">
            <v>33</v>
          </cell>
        </row>
        <row r="311">
          <cell r="A311" t="str">
            <v xml:space="preserve">       Peso aproximado 0,33 t</v>
          </cell>
          <cell r="F311">
            <v>0</v>
          </cell>
          <cell r="H311">
            <v>0</v>
          </cell>
          <cell r="P311">
            <v>0</v>
          </cell>
        </row>
        <row r="312">
          <cell r="F312">
            <v>0</v>
          </cell>
          <cell r="H312">
            <v>0</v>
          </cell>
          <cell r="P312">
            <v>0</v>
          </cell>
        </row>
        <row r="313">
          <cell r="A313" t="str">
            <v>Amostrador Pneumático tipo Mangote para Rejeito da Flotação</v>
          </cell>
          <cell r="B313" t="str">
            <v>510-AM-12</v>
          </cell>
          <cell r="C313" t="str">
            <v>CJ</v>
          </cell>
          <cell r="D313">
            <v>1</v>
          </cell>
          <cell r="E313">
            <v>330</v>
          </cell>
          <cell r="F313">
            <v>330</v>
          </cell>
          <cell r="H313">
            <v>33</v>
          </cell>
          <cell r="I313" t="str">
            <v>M</v>
          </cell>
          <cell r="K313">
            <v>100</v>
          </cell>
          <cell r="P313">
            <v>33</v>
          </cell>
        </row>
        <row r="314">
          <cell r="A314" t="str">
            <v xml:space="preserve">       Peso aproximado 0,33 t</v>
          </cell>
          <cell r="F314">
            <v>0</v>
          </cell>
          <cell r="H314">
            <v>0</v>
          </cell>
          <cell r="P314">
            <v>0</v>
          </cell>
        </row>
        <row r="315">
          <cell r="F315">
            <v>0</v>
          </cell>
          <cell r="H315">
            <v>0</v>
          </cell>
          <cell r="P315">
            <v>0</v>
          </cell>
        </row>
        <row r="316">
          <cell r="A316" t="str">
            <v>Amostrador Pneumático tipo Mangote para Concentrado da Flotação</v>
          </cell>
          <cell r="B316" t="str">
            <v>510-AM-13</v>
          </cell>
          <cell r="C316" t="str">
            <v>CJ</v>
          </cell>
          <cell r="D316">
            <v>1</v>
          </cell>
          <cell r="E316">
            <v>330</v>
          </cell>
          <cell r="F316">
            <v>330</v>
          </cell>
          <cell r="H316">
            <v>33</v>
          </cell>
          <cell r="I316" t="str">
            <v>M</v>
          </cell>
          <cell r="K316">
            <v>100</v>
          </cell>
          <cell r="P316">
            <v>33</v>
          </cell>
        </row>
        <row r="317">
          <cell r="A317" t="str">
            <v xml:space="preserve">       Peso aproximado 0,33 t</v>
          </cell>
          <cell r="F317">
            <v>0</v>
          </cell>
          <cell r="H317">
            <v>0</v>
          </cell>
          <cell r="P317">
            <v>0</v>
          </cell>
        </row>
        <row r="318">
          <cell r="F318">
            <v>0</v>
          </cell>
          <cell r="H318">
            <v>0</v>
          </cell>
          <cell r="P318">
            <v>0</v>
          </cell>
        </row>
        <row r="319">
          <cell r="A319" t="str">
            <v>Bomba de Polpa de Descarga de "Underflow" do Espessador 510-EP-01</v>
          </cell>
          <cell r="B319" t="str">
            <v>510-BP-05/05R</v>
          </cell>
          <cell r="C319" t="str">
            <v>CJ</v>
          </cell>
          <cell r="D319">
            <v>2</v>
          </cell>
          <cell r="E319">
            <v>1500</v>
          </cell>
          <cell r="F319">
            <v>3000</v>
          </cell>
          <cell r="H319">
            <v>210</v>
          </cell>
          <cell r="I319" t="str">
            <v>M</v>
          </cell>
          <cell r="K319">
            <v>70</v>
          </cell>
          <cell r="P319">
            <v>105</v>
          </cell>
          <cell r="R319">
            <v>3000</v>
          </cell>
        </row>
        <row r="320">
          <cell r="A320" t="str">
            <v xml:space="preserve">       Potência 2 x 100 cv</v>
          </cell>
          <cell r="F320">
            <v>0</v>
          </cell>
          <cell r="H320">
            <v>0</v>
          </cell>
          <cell r="P320">
            <v>0</v>
          </cell>
        </row>
        <row r="321">
          <cell r="A321" t="str">
            <v xml:space="preserve">       Peso aproximado 2 x 1,5 t</v>
          </cell>
          <cell r="F321">
            <v>0</v>
          </cell>
          <cell r="H321">
            <v>0</v>
          </cell>
          <cell r="P321">
            <v>0</v>
          </cell>
        </row>
        <row r="322">
          <cell r="F322">
            <v>0</v>
          </cell>
          <cell r="H322">
            <v>0</v>
          </cell>
          <cell r="P322">
            <v>0</v>
          </cell>
        </row>
        <row r="323">
          <cell r="A323" t="str">
            <v>Bomba de Polpa de Descarga de "Overflow" do Espessador 510-EP-01</v>
          </cell>
          <cell r="B323" t="str">
            <v>510-BP-06/06R</v>
          </cell>
          <cell r="C323" t="str">
            <v>CJ</v>
          </cell>
          <cell r="D323">
            <v>2</v>
          </cell>
          <cell r="E323">
            <v>2000</v>
          </cell>
          <cell r="F323">
            <v>4000</v>
          </cell>
          <cell r="H323">
            <v>240</v>
          </cell>
          <cell r="I323" t="str">
            <v>M</v>
          </cell>
          <cell r="K323">
            <v>60</v>
          </cell>
          <cell r="P323">
            <v>120</v>
          </cell>
          <cell r="R323">
            <v>4000</v>
          </cell>
        </row>
        <row r="324">
          <cell r="A324" t="str">
            <v xml:space="preserve">       Potência 2 x 50 cv</v>
          </cell>
          <cell r="F324">
            <v>0</v>
          </cell>
          <cell r="H324">
            <v>0</v>
          </cell>
          <cell r="P324">
            <v>0</v>
          </cell>
        </row>
        <row r="325">
          <cell r="A325" t="str">
            <v xml:space="preserve">       Peso aproximado 2 x 2 t</v>
          </cell>
          <cell r="F325">
            <v>0</v>
          </cell>
          <cell r="H325">
            <v>0</v>
          </cell>
          <cell r="P325">
            <v>0</v>
          </cell>
        </row>
        <row r="326">
          <cell r="F326">
            <v>0</v>
          </cell>
          <cell r="H326">
            <v>0</v>
          </cell>
          <cell r="P326">
            <v>0</v>
          </cell>
        </row>
        <row r="327">
          <cell r="A327" t="str">
            <v>Bomba de Polpa de Alimentação do Condicionador</v>
          </cell>
          <cell r="B327" t="str">
            <v>510-BP-07/07R</v>
          </cell>
          <cell r="C327" t="str">
            <v>CJ</v>
          </cell>
          <cell r="D327">
            <v>2</v>
          </cell>
          <cell r="E327">
            <v>1500</v>
          </cell>
          <cell r="F327">
            <v>3000</v>
          </cell>
          <cell r="H327">
            <v>210</v>
          </cell>
          <cell r="I327" t="str">
            <v>M</v>
          </cell>
          <cell r="K327">
            <v>70</v>
          </cell>
          <cell r="P327">
            <v>105</v>
          </cell>
          <cell r="R327">
            <v>3000</v>
          </cell>
        </row>
        <row r="328">
          <cell r="A328" t="str">
            <v xml:space="preserve">       Potência 2 x 75 cv</v>
          </cell>
          <cell r="F328">
            <v>0</v>
          </cell>
          <cell r="H328">
            <v>0</v>
          </cell>
          <cell r="P328">
            <v>0</v>
          </cell>
        </row>
        <row r="329">
          <cell r="A329" t="str">
            <v xml:space="preserve">       Peso aproximado 2 x 1,5 t</v>
          </cell>
          <cell r="F329">
            <v>0</v>
          </cell>
          <cell r="H329">
            <v>0</v>
          </cell>
          <cell r="P329">
            <v>0</v>
          </cell>
        </row>
        <row r="330">
          <cell r="F330">
            <v>0</v>
          </cell>
          <cell r="H330">
            <v>0</v>
          </cell>
          <cell r="P330">
            <v>0</v>
          </cell>
        </row>
        <row r="331">
          <cell r="A331" t="str">
            <v>Bomba de Polpa de Alimentação da Coluna Cleaner</v>
          </cell>
          <cell r="B331" t="str">
            <v>510-BP-08/08R</v>
          </cell>
          <cell r="C331" t="str">
            <v>CJ</v>
          </cell>
          <cell r="D331">
            <v>2</v>
          </cell>
          <cell r="E331">
            <v>2500</v>
          </cell>
          <cell r="F331">
            <v>5000</v>
          </cell>
          <cell r="H331">
            <v>350</v>
          </cell>
          <cell r="I331" t="str">
            <v>M</v>
          </cell>
          <cell r="K331">
            <v>70</v>
          </cell>
          <cell r="P331">
            <v>175</v>
          </cell>
          <cell r="R331">
            <v>5000</v>
          </cell>
        </row>
        <row r="332">
          <cell r="A332" t="str">
            <v xml:space="preserve">       Potência 2 x 125 cv</v>
          </cell>
          <cell r="F332">
            <v>0</v>
          </cell>
          <cell r="H332">
            <v>0</v>
          </cell>
          <cell r="P332">
            <v>0</v>
          </cell>
        </row>
        <row r="333">
          <cell r="A333" t="str">
            <v xml:space="preserve">       Peso aproximado 2 x 2,5 t</v>
          </cell>
          <cell r="F333">
            <v>0</v>
          </cell>
          <cell r="H333">
            <v>0</v>
          </cell>
          <cell r="P333">
            <v>0</v>
          </cell>
        </row>
        <row r="334">
          <cell r="F334">
            <v>0</v>
          </cell>
          <cell r="H334">
            <v>0</v>
          </cell>
          <cell r="P334">
            <v>0</v>
          </cell>
        </row>
        <row r="335">
          <cell r="A335" t="str">
            <v>Bomba de Polpa de Recirculação de Concentrado da Coluna Scavenger</v>
          </cell>
          <cell r="B335" t="str">
            <v>510-BP-09/09R</v>
          </cell>
          <cell r="C335" t="str">
            <v>CJ</v>
          </cell>
          <cell r="D335">
            <v>2</v>
          </cell>
          <cell r="E335">
            <v>1000</v>
          </cell>
          <cell r="F335">
            <v>2000</v>
          </cell>
          <cell r="H335">
            <v>120</v>
          </cell>
          <cell r="I335" t="str">
            <v>M</v>
          </cell>
          <cell r="K335">
            <v>60</v>
          </cell>
          <cell r="P335">
            <v>60</v>
          </cell>
          <cell r="R335">
            <v>2000</v>
          </cell>
        </row>
        <row r="336">
          <cell r="A336" t="str">
            <v xml:space="preserve">       Potência 2 x 40 cv</v>
          </cell>
          <cell r="F336">
            <v>0</v>
          </cell>
          <cell r="H336">
            <v>0</v>
          </cell>
          <cell r="P336">
            <v>0</v>
          </cell>
        </row>
        <row r="337">
          <cell r="A337" t="str">
            <v xml:space="preserve">       Peso aproximado 2 x 1 t</v>
          </cell>
          <cell r="F337">
            <v>0</v>
          </cell>
          <cell r="H337">
            <v>0</v>
          </cell>
          <cell r="P337">
            <v>0</v>
          </cell>
        </row>
        <row r="338">
          <cell r="F338">
            <v>0</v>
          </cell>
          <cell r="H338">
            <v>0</v>
          </cell>
          <cell r="P338">
            <v>0</v>
          </cell>
        </row>
        <row r="339">
          <cell r="A339" t="str">
            <v>Bomba de Polpa de Transferência de Rejeito da Flotação para a Barragem VGR</v>
          </cell>
          <cell r="B339" t="str">
            <v>510-BP-10/10R</v>
          </cell>
          <cell r="C339" t="str">
            <v>CJ</v>
          </cell>
          <cell r="D339">
            <v>2</v>
          </cell>
          <cell r="E339">
            <v>2000</v>
          </cell>
          <cell r="F339">
            <v>4000</v>
          </cell>
          <cell r="H339">
            <v>240</v>
          </cell>
          <cell r="I339" t="str">
            <v>M</v>
          </cell>
          <cell r="K339">
            <v>60</v>
          </cell>
          <cell r="P339">
            <v>120</v>
          </cell>
          <cell r="R339">
            <v>4000</v>
          </cell>
        </row>
        <row r="340">
          <cell r="A340" t="str">
            <v xml:space="preserve">       Potência 2 x 100 cv</v>
          </cell>
          <cell r="F340">
            <v>0</v>
          </cell>
          <cell r="H340">
            <v>0</v>
          </cell>
          <cell r="P340">
            <v>0</v>
          </cell>
        </row>
        <row r="341">
          <cell r="A341" t="str">
            <v xml:space="preserve">       Peso aproximado 2 x 2 t</v>
          </cell>
          <cell r="F341">
            <v>0</v>
          </cell>
          <cell r="H341">
            <v>0</v>
          </cell>
          <cell r="P341">
            <v>0</v>
          </cell>
        </row>
        <row r="342">
          <cell r="F342">
            <v>0</v>
          </cell>
          <cell r="H342">
            <v>0</v>
          </cell>
          <cell r="P342">
            <v>0</v>
          </cell>
        </row>
        <row r="343">
          <cell r="A343" t="str">
            <v>Bomba de Polpa de Transferência de "Underflow" do Espessador de Concentrado</v>
          </cell>
          <cell r="B343" t="str">
            <v>510-BP-11/11R</v>
          </cell>
          <cell r="C343" t="str">
            <v>CJ</v>
          </cell>
          <cell r="D343">
            <v>2</v>
          </cell>
          <cell r="E343">
            <v>1000</v>
          </cell>
          <cell r="F343">
            <v>2000</v>
          </cell>
          <cell r="H343">
            <v>120</v>
          </cell>
          <cell r="I343" t="str">
            <v>M</v>
          </cell>
          <cell r="K343">
            <v>60</v>
          </cell>
          <cell r="P343">
            <v>60</v>
          </cell>
          <cell r="R343">
            <v>2000</v>
          </cell>
        </row>
        <row r="344">
          <cell r="A344" t="str">
            <v xml:space="preserve">       Potência 2 x 50 cv</v>
          </cell>
          <cell r="F344">
            <v>0</v>
          </cell>
          <cell r="H344">
            <v>0</v>
          </cell>
          <cell r="P344">
            <v>0</v>
          </cell>
        </row>
        <row r="345">
          <cell r="A345" t="str">
            <v xml:space="preserve">       Peso aproximado 2 x 1 t</v>
          </cell>
          <cell r="F345">
            <v>0</v>
          </cell>
          <cell r="H345">
            <v>0</v>
          </cell>
          <cell r="P345">
            <v>0</v>
          </cell>
        </row>
        <row r="346">
          <cell r="F346">
            <v>0</v>
          </cell>
          <cell r="H346">
            <v>0</v>
          </cell>
          <cell r="P346">
            <v>0</v>
          </cell>
        </row>
        <row r="347">
          <cell r="A347" t="str">
            <v>Bomba Vertical de Drenagem do Poço dos Espessadores 510-EP-01e03</v>
          </cell>
          <cell r="B347" t="str">
            <v>510-BP-18</v>
          </cell>
          <cell r="C347" t="str">
            <v>CJ</v>
          </cell>
          <cell r="D347">
            <v>1</v>
          </cell>
          <cell r="E347">
            <v>2000</v>
          </cell>
          <cell r="F347">
            <v>2000</v>
          </cell>
          <cell r="H347">
            <v>120</v>
          </cell>
          <cell r="I347" t="str">
            <v>M</v>
          </cell>
          <cell r="K347">
            <v>60</v>
          </cell>
          <cell r="P347">
            <v>120</v>
          </cell>
        </row>
        <row r="348">
          <cell r="A348" t="str">
            <v xml:space="preserve">       Potência 60 cv</v>
          </cell>
          <cell r="F348">
            <v>0</v>
          </cell>
          <cell r="H348">
            <v>0</v>
          </cell>
          <cell r="P348">
            <v>0</v>
          </cell>
        </row>
        <row r="349">
          <cell r="A349" t="str">
            <v xml:space="preserve">       Peso aproximado 2 t</v>
          </cell>
          <cell r="F349">
            <v>0</v>
          </cell>
          <cell r="H349">
            <v>0</v>
          </cell>
          <cell r="P349">
            <v>0</v>
          </cell>
        </row>
        <row r="350">
          <cell r="F350">
            <v>0</v>
          </cell>
          <cell r="H350">
            <v>0</v>
          </cell>
          <cell r="P350">
            <v>0</v>
          </cell>
        </row>
        <row r="351">
          <cell r="A351" t="str">
            <v>Bomba de Transferência de Água Recuperada para a Flotação</v>
          </cell>
          <cell r="B351" t="str">
            <v>510-BU-02A/02R</v>
          </cell>
          <cell r="C351" t="str">
            <v>CJ</v>
          </cell>
          <cell r="D351">
            <v>2</v>
          </cell>
          <cell r="E351">
            <v>500</v>
          </cell>
          <cell r="F351">
            <v>1000</v>
          </cell>
          <cell r="H351">
            <v>100</v>
          </cell>
          <cell r="I351" t="str">
            <v>M</v>
          </cell>
          <cell r="K351">
            <v>100</v>
          </cell>
          <cell r="P351">
            <v>50</v>
          </cell>
          <cell r="R351">
            <v>1000</v>
          </cell>
        </row>
        <row r="352">
          <cell r="A352" t="str">
            <v xml:space="preserve">       Potência 2 x 12,5 cv</v>
          </cell>
          <cell r="F352">
            <v>0</v>
          </cell>
          <cell r="H352">
            <v>0</v>
          </cell>
          <cell r="P352">
            <v>0</v>
          </cell>
        </row>
        <row r="353">
          <cell r="A353" t="str">
            <v xml:space="preserve">       Peso aproximado 2 x 0,5 t</v>
          </cell>
          <cell r="F353">
            <v>0</v>
          </cell>
          <cell r="H353">
            <v>0</v>
          </cell>
          <cell r="P353">
            <v>0</v>
          </cell>
        </row>
        <row r="354">
          <cell r="F354">
            <v>0</v>
          </cell>
          <cell r="H354">
            <v>0</v>
          </cell>
          <cell r="P354">
            <v>0</v>
          </cell>
        </row>
        <row r="355">
          <cell r="A355" t="str">
            <v>Coluna de Flotação Rougher</v>
          </cell>
          <cell r="B355" t="str">
            <v>510-CF-01</v>
          </cell>
          <cell r="C355" t="str">
            <v>CJ</v>
          </cell>
          <cell r="D355">
            <v>1</v>
          </cell>
          <cell r="E355">
            <v>20000</v>
          </cell>
          <cell r="F355">
            <v>20000</v>
          </cell>
          <cell r="H355">
            <v>800</v>
          </cell>
          <cell r="I355" t="str">
            <v>CM</v>
          </cell>
          <cell r="K355">
            <v>40</v>
          </cell>
          <cell r="P355">
            <v>800</v>
          </cell>
        </row>
        <row r="356">
          <cell r="A356" t="str">
            <v xml:space="preserve">       Peso aproximado 20 t</v>
          </cell>
          <cell r="F356">
            <v>0</v>
          </cell>
          <cell r="H356">
            <v>0</v>
          </cell>
          <cell r="P356">
            <v>0</v>
          </cell>
        </row>
        <row r="357">
          <cell r="F357">
            <v>0</v>
          </cell>
          <cell r="H357">
            <v>0</v>
          </cell>
          <cell r="P357">
            <v>0</v>
          </cell>
        </row>
        <row r="358">
          <cell r="A358" t="str">
            <v>Coluna de Flotação Cleaner</v>
          </cell>
          <cell r="B358" t="str">
            <v>510-CF-02</v>
          </cell>
          <cell r="C358" t="str">
            <v>CJ</v>
          </cell>
          <cell r="D358">
            <v>1</v>
          </cell>
          <cell r="E358">
            <v>20000</v>
          </cell>
          <cell r="F358">
            <v>20000</v>
          </cell>
          <cell r="H358">
            <v>800</v>
          </cell>
          <cell r="I358" t="str">
            <v>CM</v>
          </cell>
          <cell r="K358">
            <v>40</v>
          </cell>
          <cell r="P358">
            <v>800</v>
          </cell>
        </row>
        <row r="359">
          <cell r="A359" t="str">
            <v xml:space="preserve">       Peso aproximado 20 t</v>
          </cell>
          <cell r="F359">
            <v>0</v>
          </cell>
          <cell r="H359">
            <v>0</v>
          </cell>
          <cell r="P359">
            <v>0</v>
          </cell>
        </row>
        <row r="360">
          <cell r="F360">
            <v>0</v>
          </cell>
          <cell r="H360">
            <v>0</v>
          </cell>
          <cell r="P360">
            <v>0</v>
          </cell>
        </row>
        <row r="361">
          <cell r="A361" t="str">
            <v>Coluna de Flotação Scavenger</v>
          </cell>
          <cell r="B361" t="str">
            <v>510-CF-03</v>
          </cell>
          <cell r="C361" t="str">
            <v>CJ</v>
          </cell>
          <cell r="D361">
            <v>1</v>
          </cell>
          <cell r="E361">
            <v>15000</v>
          </cell>
          <cell r="F361">
            <v>15000</v>
          </cell>
          <cell r="H361">
            <v>600</v>
          </cell>
          <cell r="I361" t="str">
            <v>CM</v>
          </cell>
          <cell r="K361">
            <v>40</v>
          </cell>
          <cell r="P361">
            <v>600</v>
          </cell>
        </row>
        <row r="362">
          <cell r="A362" t="str">
            <v xml:space="preserve">       Peso aproximado 15 t</v>
          </cell>
          <cell r="F362">
            <v>0</v>
          </cell>
          <cell r="H362">
            <v>0</v>
          </cell>
          <cell r="P362">
            <v>0</v>
          </cell>
        </row>
        <row r="363">
          <cell r="F363">
            <v>0</v>
          </cell>
          <cell r="H363">
            <v>0</v>
          </cell>
          <cell r="P363">
            <v>0</v>
          </cell>
        </row>
        <row r="364">
          <cell r="A364" t="str">
            <v>Espessador de Alimentação da Flotação</v>
          </cell>
          <cell r="B364" t="str">
            <v>510-EP-01</v>
          </cell>
          <cell r="C364" t="str">
            <v>CJ</v>
          </cell>
          <cell r="D364">
            <v>1</v>
          </cell>
          <cell r="E364">
            <v>24000</v>
          </cell>
          <cell r="F364">
            <v>24000</v>
          </cell>
          <cell r="H364">
            <v>1440</v>
          </cell>
          <cell r="I364" t="str">
            <v>M</v>
          </cell>
          <cell r="K364">
            <v>60</v>
          </cell>
          <cell r="P364">
            <v>1440</v>
          </cell>
        </row>
        <row r="365">
          <cell r="A365" t="str">
            <v xml:space="preserve">       Potência 10 + 1,5 (cv)</v>
          </cell>
          <cell r="F365">
            <v>0</v>
          </cell>
          <cell r="H365">
            <v>0</v>
          </cell>
          <cell r="P365">
            <v>0</v>
          </cell>
        </row>
        <row r="366">
          <cell r="A366" t="str">
            <v xml:space="preserve">       Peso aproximado 24 t (exclui tanque)</v>
          </cell>
          <cell r="F366">
            <v>0</v>
          </cell>
          <cell r="H366">
            <v>0</v>
          </cell>
          <cell r="P366">
            <v>0</v>
          </cell>
        </row>
        <row r="367">
          <cell r="F367">
            <v>0</v>
          </cell>
          <cell r="H367">
            <v>0</v>
          </cell>
          <cell r="P367">
            <v>0</v>
          </cell>
        </row>
        <row r="368">
          <cell r="A368" t="str">
            <v>Espessador de Concentrado</v>
          </cell>
          <cell r="B368" t="str">
            <v>510-EP-03</v>
          </cell>
          <cell r="C368" t="str">
            <v>CJ</v>
          </cell>
          <cell r="D368">
            <v>1</v>
          </cell>
          <cell r="E368">
            <v>24000</v>
          </cell>
          <cell r="F368">
            <v>24000</v>
          </cell>
          <cell r="H368">
            <v>1440</v>
          </cell>
          <cell r="I368" t="str">
            <v>M</v>
          </cell>
          <cell r="K368">
            <v>60</v>
          </cell>
          <cell r="P368">
            <v>1440</v>
          </cell>
        </row>
        <row r="369">
          <cell r="A369" t="str">
            <v xml:space="preserve">       Potência 15 + 1,5 (cv)</v>
          </cell>
          <cell r="F369">
            <v>0</v>
          </cell>
          <cell r="H369">
            <v>0</v>
          </cell>
          <cell r="P369">
            <v>0</v>
          </cell>
        </row>
        <row r="370">
          <cell r="A370" t="str">
            <v xml:space="preserve">       Peso aproximado 24 t (exclui tanque)</v>
          </cell>
          <cell r="F370">
            <v>0</v>
          </cell>
          <cell r="H370">
            <v>0</v>
          </cell>
          <cell r="P370">
            <v>0</v>
          </cell>
        </row>
        <row r="371">
          <cell r="F371">
            <v>0</v>
          </cell>
          <cell r="H371">
            <v>0</v>
          </cell>
          <cell r="P371">
            <v>0</v>
          </cell>
        </row>
        <row r="372">
          <cell r="A372" t="str">
            <v>Caldeiraria:</v>
          </cell>
          <cell r="F372">
            <v>0</v>
          </cell>
          <cell r="H372">
            <v>0</v>
          </cell>
          <cell r="P372">
            <v>0</v>
          </cell>
        </row>
        <row r="373">
          <cell r="A373" t="str">
            <v>Chutes:</v>
          </cell>
          <cell r="F373">
            <v>0</v>
          </cell>
          <cell r="H373">
            <v>0</v>
          </cell>
          <cell r="P373">
            <v>0</v>
          </cell>
        </row>
        <row r="374">
          <cell r="A374" t="str">
            <v xml:space="preserve">                  Chaparia</v>
          </cell>
          <cell r="C374" t="str">
            <v>kg</v>
          </cell>
          <cell r="D374">
            <v>44300</v>
          </cell>
          <cell r="E374">
            <v>1</v>
          </cell>
          <cell r="F374">
            <v>44300</v>
          </cell>
          <cell r="H374">
            <v>5316</v>
          </cell>
          <cell r="I374" t="str">
            <v>CD</v>
          </cell>
          <cell r="K374">
            <v>120</v>
          </cell>
          <cell r="P374">
            <v>0.12</v>
          </cell>
        </row>
        <row r="375">
          <cell r="F375">
            <v>0</v>
          </cell>
          <cell r="H375">
            <v>0</v>
          </cell>
          <cell r="P375">
            <v>0</v>
          </cell>
        </row>
        <row r="376">
          <cell r="A376" t="str">
            <v xml:space="preserve">                   Chapas  de desgaste</v>
          </cell>
          <cell r="C376" t="str">
            <v>kg</v>
          </cell>
          <cell r="D376">
            <v>0</v>
          </cell>
          <cell r="F376">
            <v>0</v>
          </cell>
          <cell r="H376">
            <v>0</v>
          </cell>
          <cell r="P376">
            <v>0</v>
          </cell>
        </row>
        <row r="377">
          <cell r="F377">
            <v>0</v>
          </cell>
          <cell r="H377">
            <v>0</v>
          </cell>
          <cell r="P377">
            <v>0</v>
          </cell>
        </row>
        <row r="378">
          <cell r="A378" t="str">
            <v>ÁREA - CONCENTRAÇÃO DE GROSSOS</v>
          </cell>
          <cell r="F378">
            <v>0</v>
          </cell>
          <cell r="H378">
            <v>0</v>
          </cell>
          <cell r="P378">
            <v>0</v>
          </cell>
        </row>
        <row r="379">
          <cell r="A379" t="str">
            <v>Bombas de Polpa de Alimentação dos Bancos de Espirais, 510-ER-01 à 06</v>
          </cell>
          <cell r="B379" t="str">
            <v>510-BP-13/13R</v>
          </cell>
          <cell r="C379" t="str">
            <v>CJ</v>
          </cell>
          <cell r="D379">
            <v>2</v>
          </cell>
          <cell r="E379">
            <v>2650</v>
          </cell>
          <cell r="F379">
            <v>5300</v>
          </cell>
          <cell r="H379">
            <v>318</v>
          </cell>
          <cell r="I379" t="str">
            <v>M</v>
          </cell>
          <cell r="K379">
            <v>60</v>
          </cell>
          <cell r="P379">
            <v>159</v>
          </cell>
          <cell r="R379">
            <v>5300</v>
          </cell>
        </row>
        <row r="380">
          <cell r="A380" t="str">
            <v xml:space="preserve">      Potência 2 x 150 cv</v>
          </cell>
          <cell r="F380">
            <v>0</v>
          </cell>
          <cell r="H380">
            <v>0</v>
          </cell>
          <cell r="P380">
            <v>0</v>
          </cell>
        </row>
        <row r="381">
          <cell r="A381" t="str">
            <v xml:space="preserve">      Peso aproximado 2 x 2,65 t</v>
          </cell>
          <cell r="F381">
            <v>0</v>
          </cell>
          <cell r="H381">
            <v>0</v>
          </cell>
          <cell r="P381">
            <v>0</v>
          </cell>
        </row>
        <row r="382">
          <cell r="F382">
            <v>0</v>
          </cell>
          <cell r="H382">
            <v>0</v>
          </cell>
          <cell r="P382">
            <v>0</v>
          </cell>
        </row>
        <row r="383">
          <cell r="A383" t="str">
            <v>Bombas de Polpa de Rejeitos dos Bancos de Espirais, 510-ER-01 à 06</v>
          </cell>
          <cell r="B383" t="str">
            <v>510-BP-14/14R</v>
          </cell>
          <cell r="C383" t="str">
            <v>CJ</v>
          </cell>
          <cell r="D383">
            <v>2</v>
          </cell>
          <cell r="E383">
            <v>1650</v>
          </cell>
          <cell r="F383">
            <v>3300</v>
          </cell>
          <cell r="H383">
            <v>231</v>
          </cell>
          <cell r="I383" t="str">
            <v>M</v>
          </cell>
          <cell r="K383">
            <v>70</v>
          </cell>
          <cell r="P383">
            <v>115.5</v>
          </cell>
          <cell r="R383">
            <v>3300</v>
          </cell>
        </row>
        <row r="384">
          <cell r="A384" t="str">
            <v xml:space="preserve">      Potência 2 x 100 cv</v>
          </cell>
          <cell r="F384">
            <v>0</v>
          </cell>
          <cell r="H384">
            <v>0</v>
          </cell>
          <cell r="P384">
            <v>0</v>
          </cell>
        </row>
        <row r="385">
          <cell r="A385" t="str">
            <v xml:space="preserve">      Peso aproximado 2 x 1,65 t</v>
          </cell>
          <cell r="F385">
            <v>0</v>
          </cell>
          <cell r="H385">
            <v>0</v>
          </cell>
          <cell r="P385">
            <v>0</v>
          </cell>
        </row>
        <row r="386">
          <cell r="F386">
            <v>0</v>
          </cell>
          <cell r="H386">
            <v>0</v>
          </cell>
          <cell r="P386">
            <v>0</v>
          </cell>
        </row>
        <row r="387">
          <cell r="A387" t="str">
            <v xml:space="preserve">Bombas de Polpa de Concentrado dos Bancos de Espirais 510-ER-07 à 12 </v>
          </cell>
          <cell r="B387" t="str">
            <v>510-BP-15/15R</v>
          </cell>
          <cell r="C387" t="str">
            <v>CJ</v>
          </cell>
          <cell r="D387">
            <v>2</v>
          </cell>
          <cell r="E387">
            <v>1650</v>
          </cell>
          <cell r="F387">
            <v>3300</v>
          </cell>
          <cell r="H387">
            <v>231</v>
          </cell>
          <cell r="I387" t="str">
            <v>M</v>
          </cell>
          <cell r="K387">
            <v>70</v>
          </cell>
          <cell r="P387">
            <v>115.5</v>
          </cell>
          <cell r="R387">
            <v>3300</v>
          </cell>
        </row>
        <row r="388">
          <cell r="A388" t="str">
            <v>(Concentrado Final da Gravimetria)</v>
          </cell>
          <cell r="F388">
            <v>0</v>
          </cell>
          <cell r="H388">
            <v>0</v>
          </cell>
          <cell r="P388">
            <v>0</v>
          </cell>
        </row>
        <row r="389">
          <cell r="A389" t="str">
            <v xml:space="preserve">      Potência 2 x 100 cv</v>
          </cell>
          <cell r="F389">
            <v>0</v>
          </cell>
          <cell r="H389">
            <v>0</v>
          </cell>
          <cell r="P389">
            <v>0</v>
          </cell>
        </row>
        <row r="390">
          <cell r="A390" t="str">
            <v xml:space="preserve">      Peso aproximado 2 x 1,65 t</v>
          </cell>
          <cell r="F390">
            <v>0</v>
          </cell>
          <cell r="H390">
            <v>0</v>
          </cell>
          <cell r="P390">
            <v>0</v>
          </cell>
        </row>
        <row r="391">
          <cell r="F391">
            <v>0</v>
          </cell>
          <cell r="H391">
            <v>0</v>
          </cell>
          <cell r="P391">
            <v>0</v>
          </cell>
        </row>
        <row r="392">
          <cell r="A392" t="str">
            <v>Bancos de 8 Espirais Duplas de 7 voltas, com água de lavagem, etapa Rougher</v>
          </cell>
          <cell r="B392" t="str">
            <v>510-ER-01@06</v>
          </cell>
          <cell r="C392" t="str">
            <v>CJ</v>
          </cell>
          <cell r="D392">
            <v>6</v>
          </cell>
          <cell r="E392">
            <v>2500</v>
          </cell>
          <cell r="F392">
            <v>15000</v>
          </cell>
          <cell r="H392">
            <v>1200</v>
          </cell>
          <cell r="I392" t="str">
            <v>M</v>
          </cell>
          <cell r="K392">
            <v>80</v>
          </cell>
          <cell r="P392">
            <v>200</v>
          </cell>
          <cell r="R392">
            <v>15000</v>
          </cell>
        </row>
        <row r="393">
          <cell r="A393" t="str">
            <v xml:space="preserve">      Peso aproximado 6 x 2,5 t</v>
          </cell>
          <cell r="F393">
            <v>0</v>
          </cell>
          <cell r="H393">
            <v>0</v>
          </cell>
          <cell r="P393">
            <v>0</v>
          </cell>
        </row>
        <row r="394">
          <cell r="F394">
            <v>0</v>
          </cell>
          <cell r="H394">
            <v>0</v>
          </cell>
          <cell r="P394">
            <v>0</v>
          </cell>
        </row>
        <row r="395">
          <cell r="A395" t="str">
            <v>Bancos de 8 Espirais Duplas de 5 voltas, com água de lavagem, etapa Cleaner</v>
          </cell>
          <cell r="B395" t="str">
            <v>510-ER-21@26</v>
          </cell>
          <cell r="C395" t="str">
            <v>CJ</v>
          </cell>
          <cell r="D395">
            <v>6</v>
          </cell>
          <cell r="E395">
            <v>2500</v>
          </cell>
          <cell r="F395">
            <v>15000</v>
          </cell>
          <cell r="H395">
            <v>1200</v>
          </cell>
          <cell r="I395" t="str">
            <v>M</v>
          </cell>
          <cell r="K395">
            <v>80</v>
          </cell>
          <cell r="P395">
            <v>200</v>
          </cell>
          <cell r="R395">
            <v>15000</v>
          </cell>
        </row>
        <row r="396">
          <cell r="A396" t="str">
            <v xml:space="preserve">      Peso aproximado 6 x 2,5 t</v>
          </cell>
          <cell r="F396">
            <v>0</v>
          </cell>
          <cell r="H396">
            <v>0</v>
          </cell>
          <cell r="P396">
            <v>0</v>
          </cell>
        </row>
        <row r="397">
          <cell r="F397">
            <v>0</v>
          </cell>
          <cell r="H397">
            <v>0</v>
          </cell>
          <cell r="P397">
            <v>0</v>
          </cell>
        </row>
        <row r="398">
          <cell r="A398" t="str">
            <v>Caldeiraria:</v>
          </cell>
          <cell r="F398">
            <v>0</v>
          </cell>
          <cell r="H398">
            <v>0</v>
          </cell>
          <cell r="P398">
            <v>0</v>
          </cell>
        </row>
        <row r="399">
          <cell r="F399">
            <v>0</v>
          </cell>
          <cell r="H399">
            <v>0</v>
          </cell>
          <cell r="P399">
            <v>0</v>
          </cell>
        </row>
        <row r="400">
          <cell r="A400" t="str">
            <v xml:space="preserve">                 Chaparia</v>
          </cell>
          <cell r="C400" t="str">
            <v>kg</v>
          </cell>
          <cell r="D400">
            <v>8700</v>
          </cell>
          <cell r="E400">
            <v>1</v>
          </cell>
          <cell r="F400">
            <v>8700</v>
          </cell>
          <cell r="H400">
            <v>1044</v>
          </cell>
          <cell r="I400" t="str">
            <v>CD</v>
          </cell>
          <cell r="K400">
            <v>120</v>
          </cell>
          <cell r="P400">
            <v>0.12</v>
          </cell>
        </row>
        <row r="401">
          <cell r="F401">
            <v>0</v>
          </cell>
          <cell r="H401">
            <v>0</v>
          </cell>
          <cell r="P401">
            <v>0</v>
          </cell>
        </row>
        <row r="402">
          <cell r="A402" t="str">
            <v xml:space="preserve">                 Chapas de desgaste</v>
          </cell>
          <cell r="C402" t="str">
            <v>kg</v>
          </cell>
          <cell r="D402">
            <v>0</v>
          </cell>
          <cell r="F402">
            <v>0</v>
          </cell>
          <cell r="H402">
            <v>0</v>
          </cell>
          <cell r="P402">
            <v>0</v>
          </cell>
        </row>
        <row r="403">
          <cell r="F403">
            <v>0</v>
          </cell>
          <cell r="H403">
            <v>0</v>
          </cell>
          <cell r="P403">
            <v>0</v>
          </cell>
        </row>
        <row r="404">
          <cell r="A404" t="str">
            <v>ÁREA - ESTOCAGEM E PREPARAÇÃO DE REAGENTES</v>
          </cell>
          <cell r="F404">
            <v>0</v>
          </cell>
          <cell r="H404">
            <v>0</v>
          </cell>
          <cell r="P404">
            <v>0</v>
          </cell>
        </row>
        <row r="405">
          <cell r="A405" t="str">
            <v>Agitador de Solução do Tanque de Preparação de Amina</v>
          </cell>
          <cell r="B405" t="str">
            <v>510-AG-04</v>
          </cell>
          <cell r="C405" t="str">
            <v>CJ</v>
          </cell>
          <cell r="D405">
            <v>1</v>
          </cell>
          <cell r="E405">
            <v>500</v>
          </cell>
          <cell r="F405">
            <v>500</v>
          </cell>
          <cell r="H405">
            <v>40</v>
          </cell>
          <cell r="I405" t="str">
            <v>M</v>
          </cell>
          <cell r="K405">
            <v>80</v>
          </cell>
          <cell r="P405">
            <v>40</v>
          </cell>
        </row>
        <row r="406">
          <cell r="A406" t="str">
            <v xml:space="preserve">       Potência 1,5 cv</v>
          </cell>
          <cell r="F406">
            <v>0</v>
          </cell>
          <cell r="H406">
            <v>0</v>
          </cell>
          <cell r="P406">
            <v>0</v>
          </cell>
        </row>
        <row r="407">
          <cell r="A407" t="str">
            <v xml:space="preserve">       Peso aproximado 0,5 t</v>
          </cell>
          <cell r="F407">
            <v>0</v>
          </cell>
          <cell r="H407">
            <v>0</v>
          </cell>
          <cell r="P407">
            <v>0</v>
          </cell>
        </row>
        <row r="408">
          <cell r="F408">
            <v>0</v>
          </cell>
          <cell r="H408">
            <v>0</v>
          </cell>
          <cell r="P408">
            <v>0</v>
          </cell>
        </row>
        <row r="409">
          <cell r="A409" t="str">
            <v>Agitador do Tanque de Preparação de Suspensão de Amido</v>
          </cell>
          <cell r="B409" t="str">
            <v>510-AG-05</v>
          </cell>
          <cell r="C409" t="str">
            <v>CJ</v>
          </cell>
          <cell r="D409">
            <v>1</v>
          </cell>
          <cell r="E409">
            <v>500</v>
          </cell>
          <cell r="F409">
            <v>500</v>
          </cell>
          <cell r="H409">
            <v>40</v>
          </cell>
          <cell r="I409" t="str">
            <v>M</v>
          </cell>
          <cell r="K409">
            <v>80</v>
          </cell>
          <cell r="P409">
            <v>40</v>
          </cell>
        </row>
        <row r="410">
          <cell r="A410" t="str">
            <v xml:space="preserve">       Potência 5 cv</v>
          </cell>
          <cell r="F410">
            <v>0</v>
          </cell>
          <cell r="H410">
            <v>0</v>
          </cell>
          <cell r="P410">
            <v>0</v>
          </cell>
        </row>
        <row r="411">
          <cell r="A411" t="str">
            <v xml:space="preserve">       Peso aproximado 0,5 t</v>
          </cell>
          <cell r="F411">
            <v>0</v>
          </cell>
          <cell r="H411">
            <v>0</v>
          </cell>
          <cell r="P411">
            <v>0</v>
          </cell>
        </row>
        <row r="412">
          <cell r="F412">
            <v>0</v>
          </cell>
          <cell r="H412">
            <v>0</v>
          </cell>
          <cell r="P412">
            <v>0</v>
          </cell>
        </row>
        <row r="413">
          <cell r="A413" t="str">
            <v>Agitador de Solução do Tanque de Gelatinização de Amido</v>
          </cell>
          <cell r="B413" t="str">
            <v>510-AG-06</v>
          </cell>
          <cell r="C413" t="str">
            <v>CJ</v>
          </cell>
          <cell r="D413">
            <v>1</v>
          </cell>
          <cell r="E413">
            <v>500</v>
          </cell>
          <cell r="F413">
            <v>500</v>
          </cell>
          <cell r="H413">
            <v>40</v>
          </cell>
          <cell r="I413" t="str">
            <v>M</v>
          </cell>
          <cell r="K413">
            <v>80</v>
          </cell>
          <cell r="P413">
            <v>40</v>
          </cell>
        </row>
        <row r="414">
          <cell r="A414" t="str">
            <v xml:space="preserve">       Potência 5 cv</v>
          </cell>
          <cell r="F414">
            <v>0</v>
          </cell>
          <cell r="H414">
            <v>0</v>
          </cell>
          <cell r="P414">
            <v>0</v>
          </cell>
        </row>
        <row r="415">
          <cell r="A415" t="str">
            <v xml:space="preserve">       Peso aproximado 0,5 t</v>
          </cell>
          <cell r="F415">
            <v>0</v>
          </cell>
          <cell r="H415">
            <v>0</v>
          </cell>
          <cell r="P415">
            <v>0</v>
          </cell>
        </row>
        <row r="416">
          <cell r="F416">
            <v>0</v>
          </cell>
          <cell r="H416">
            <v>0</v>
          </cell>
          <cell r="P416">
            <v>0</v>
          </cell>
        </row>
        <row r="417">
          <cell r="A417" t="str">
            <v>Agitador de Solução do Tanque de Gelatinização de Amido</v>
          </cell>
          <cell r="B417" t="str">
            <v>510-AG-07</v>
          </cell>
          <cell r="C417" t="str">
            <v>CJ</v>
          </cell>
          <cell r="D417">
            <v>1</v>
          </cell>
          <cell r="E417">
            <v>500</v>
          </cell>
          <cell r="F417">
            <v>500</v>
          </cell>
          <cell r="H417">
            <v>40</v>
          </cell>
          <cell r="I417" t="str">
            <v>M</v>
          </cell>
          <cell r="K417">
            <v>80</v>
          </cell>
          <cell r="P417">
            <v>40</v>
          </cell>
        </row>
        <row r="418">
          <cell r="A418" t="str">
            <v xml:space="preserve">       Potência 5 cv</v>
          </cell>
          <cell r="F418">
            <v>0</v>
          </cell>
          <cell r="H418">
            <v>0</v>
          </cell>
          <cell r="P418">
            <v>0</v>
          </cell>
        </row>
        <row r="419">
          <cell r="A419" t="str">
            <v xml:space="preserve">       Peso aproximado 0,5 t</v>
          </cell>
          <cell r="F419">
            <v>0</v>
          </cell>
          <cell r="H419">
            <v>0</v>
          </cell>
          <cell r="P419">
            <v>0</v>
          </cell>
        </row>
        <row r="420">
          <cell r="F420">
            <v>0</v>
          </cell>
          <cell r="H420">
            <v>0</v>
          </cell>
          <cell r="P420">
            <v>0</v>
          </cell>
        </row>
        <row r="421">
          <cell r="A421" t="str">
            <v>Agitador de Solução do Tanque de Diluição de Soda Cáustica</v>
          </cell>
          <cell r="B421" t="str">
            <v>510-AG-08</v>
          </cell>
          <cell r="C421" t="str">
            <v>CJ</v>
          </cell>
          <cell r="D421">
            <v>1</v>
          </cell>
          <cell r="E421">
            <v>500</v>
          </cell>
          <cell r="F421">
            <v>500</v>
          </cell>
          <cell r="H421">
            <v>40</v>
          </cell>
          <cell r="I421" t="str">
            <v>M</v>
          </cell>
          <cell r="K421">
            <v>80</v>
          </cell>
          <cell r="P421">
            <v>40</v>
          </cell>
        </row>
        <row r="422">
          <cell r="A422" t="str">
            <v xml:space="preserve">       Potência 3 cv</v>
          </cell>
          <cell r="F422">
            <v>0</v>
          </cell>
          <cell r="H422">
            <v>0</v>
          </cell>
          <cell r="P422">
            <v>0</v>
          </cell>
        </row>
        <row r="423">
          <cell r="A423" t="str">
            <v xml:space="preserve">       Peso aproximado 0,5 t</v>
          </cell>
          <cell r="F423">
            <v>0</v>
          </cell>
          <cell r="H423">
            <v>0</v>
          </cell>
          <cell r="P423">
            <v>0</v>
          </cell>
        </row>
        <row r="424">
          <cell r="F424">
            <v>0</v>
          </cell>
          <cell r="H424">
            <v>0</v>
          </cell>
          <cell r="P424">
            <v>0</v>
          </cell>
        </row>
        <row r="425">
          <cell r="A425" t="str">
            <v>Agitadores dos Tanques de Preparação e Dosagem de Floculante</v>
          </cell>
          <cell r="B425" t="str">
            <v>510-AG-09/10</v>
          </cell>
          <cell r="C425" t="str">
            <v>CJ</v>
          </cell>
          <cell r="D425">
            <v>2</v>
          </cell>
          <cell r="E425">
            <v>500</v>
          </cell>
          <cell r="F425">
            <v>1000</v>
          </cell>
          <cell r="H425">
            <v>80</v>
          </cell>
          <cell r="I425" t="str">
            <v>M</v>
          </cell>
          <cell r="K425">
            <v>80</v>
          </cell>
          <cell r="P425">
            <v>40</v>
          </cell>
        </row>
        <row r="426">
          <cell r="A426" t="str">
            <v xml:space="preserve">       Potência 2 x 1 cv</v>
          </cell>
          <cell r="F426">
            <v>0</v>
          </cell>
          <cell r="H426">
            <v>0</v>
          </cell>
          <cell r="P426">
            <v>0</v>
          </cell>
        </row>
        <row r="427">
          <cell r="A427" t="str">
            <v xml:space="preserve">       Peso aproximado 2 x 0,5 t</v>
          </cell>
          <cell r="F427">
            <v>0</v>
          </cell>
          <cell r="H427">
            <v>0</v>
          </cell>
          <cell r="P427">
            <v>0</v>
          </cell>
        </row>
        <row r="428">
          <cell r="F428">
            <v>0</v>
          </cell>
          <cell r="H428">
            <v>0</v>
          </cell>
          <cell r="P428">
            <v>0</v>
          </cell>
        </row>
        <row r="429">
          <cell r="A429" t="str">
            <v>Alimentador de Correia para a Dosagem de Amido</v>
          </cell>
          <cell r="B429" t="str">
            <v>510-AL-03</v>
          </cell>
          <cell r="C429" t="str">
            <v>CJ</v>
          </cell>
          <cell r="D429">
            <v>1</v>
          </cell>
          <cell r="E429">
            <v>1500</v>
          </cell>
          <cell r="F429">
            <v>1500</v>
          </cell>
          <cell r="H429">
            <v>105</v>
          </cell>
          <cell r="I429" t="str">
            <v>TRA</v>
          </cell>
          <cell r="K429">
            <v>70</v>
          </cell>
          <cell r="P429">
            <v>105</v>
          </cell>
        </row>
        <row r="430">
          <cell r="A430" t="str">
            <v xml:space="preserve">       Potência 1 cv</v>
          </cell>
          <cell r="F430">
            <v>0</v>
          </cell>
          <cell r="H430">
            <v>0</v>
          </cell>
          <cell r="P430">
            <v>0</v>
          </cell>
        </row>
        <row r="431">
          <cell r="A431" t="str">
            <v xml:space="preserve">       Peso aproximado 1,5 t</v>
          </cell>
          <cell r="F431">
            <v>0</v>
          </cell>
          <cell r="H431">
            <v>0</v>
          </cell>
          <cell r="P431">
            <v>0</v>
          </cell>
        </row>
        <row r="432">
          <cell r="F432">
            <v>0</v>
          </cell>
          <cell r="H432">
            <v>0</v>
          </cell>
          <cell r="P432">
            <v>0</v>
          </cell>
        </row>
        <row r="433">
          <cell r="A433" t="str">
            <v>Calhas Vibratórias para Dosagem de Floculante Sólido</v>
          </cell>
          <cell r="B433" t="str">
            <v>510-AL-04/05</v>
          </cell>
          <cell r="C433" t="str">
            <v>CJ</v>
          </cell>
          <cell r="D433">
            <v>2</v>
          </cell>
          <cell r="E433">
            <v>500</v>
          </cell>
          <cell r="F433">
            <v>1000</v>
          </cell>
          <cell r="H433">
            <v>80</v>
          </cell>
          <cell r="I433" t="str">
            <v>M</v>
          </cell>
          <cell r="K433">
            <v>80</v>
          </cell>
          <cell r="P433">
            <v>40</v>
          </cell>
        </row>
        <row r="434">
          <cell r="A434" t="str">
            <v xml:space="preserve">       Potência 2 x 15 cv</v>
          </cell>
          <cell r="F434">
            <v>0</v>
          </cell>
          <cell r="H434">
            <v>0</v>
          </cell>
          <cell r="P434">
            <v>0</v>
          </cell>
        </row>
        <row r="435">
          <cell r="A435" t="str">
            <v xml:space="preserve">       Peso aproximado 2 x 0,5 t</v>
          </cell>
          <cell r="F435">
            <v>0</v>
          </cell>
          <cell r="H435">
            <v>0</v>
          </cell>
          <cell r="P435">
            <v>0</v>
          </cell>
        </row>
        <row r="436">
          <cell r="F436">
            <v>0</v>
          </cell>
          <cell r="H436">
            <v>0</v>
          </cell>
          <cell r="P436">
            <v>0</v>
          </cell>
        </row>
        <row r="437">
          <cell r="A437" t="str">
            <v>Bomba para Solução 2% de Amina</v>
          </cell>
          <cell r="B437" t="str">
            <v>510-BG-01/01R</v>
          </cell>
          <cell r="C437" t="str">
            <v>CJ</v>
          </cell>
          <cell r="D437">
            <v>2</v>
          </cell>
          <cell r="E437">
            <v>500</v>
          </cell>
          <cell r="F437">
            <v>1000</v>
          </cell>
          <cell r="H437">
            <v>100</v>
          </cell>
          <cell r="I437" t="str">
            <v>M</v>
          </cell>
          <cell r="K437">
            <v>100</v>
          </cell>
          <cell r="P437">
            <v>50</v>
          </cell>
        </row>
        <row r="438">
          <cell r="A438" t="str">
            <v xml:space="preserve">       Potência 2 x 1 cv</v>
          </cell>
          <cell r="F438">
            <v>0</v>
          </cell>
          <cell r="H438">
            <v>0</v>
          </cell>
          <cell r="P438">
            <v>0</v>
          </cell>
        </row>
        <row r="439">
          <cell r="A439" t="str">
            <v xml:space="preserve">       Peso aproximado 2 x 0,5 t</v>
          </cell>
          <cell r="F439">
            <v>0</v>
          </cell>
          <cell r="H439">
            <v>0</v>
          </cell>
          <cell r="P439">
            <v>0</v>
          </cell>
        </row>
        <row r="440">
          <cell r="F440">
            <v>0</v>
          </cell>
          <cell r="H440">
            <v>0</v>
          </cell>
          <cell r="P440">
            <v>0</v>
          </cell>
        </row>
        <row r="441">
          <cell r="A441" t="str">
            <v>Bomba Dosadora para Transferência de Suspensão de Amido a 10%</v>
          </cell>
          <cell r="B441" t="str">
            <v>510-BG-02/02R</v>
          </cell>
          <cell r="C441" t="str">
            <v>CJ</v>
          </cell>
          <cell r="D441">
            <v>2</v>
          </cell>
          <cell r="E441">
            <v>1000</v>
          </cell>
          <cell r="F441">
            <v>2000</v>
          </cell>
          <cell r="H441">
            <v>120</v>
          </cell>
          <cell r="I441" t="str">
            <v>M</v>
          </cell>
          <cell r="K441">
            <v>60</v>
          </cell>
          <cell r="P441">
            <v>60</v>
          </cell>
          <cell r="R441">
            <v>2000</v>
          </cell>
        </row>
        <row r="442">
          <cell r="A442" t="str">
            <v xml:space="preserve">       Potência 2 x 7,5 cv</v>
          </cell>
          <cell r="F442">
            <v>0</v>
          </cell>
          <cell r="H442">
            <v>0</v>
          </cell>
          <cell r="P442">
            <v>0</v>
          </cell>
        </row>
        <row r="443">
          <cell r="A443" t="str">
            <v xml:space="preserve">       Peso aproximado 2 x 1 t</v>
          </cell>
          <cell r="F443">
            <v>0</v>
          </cell>
          <cell r="H443">
            <v>0</v>
          </cell>
          <cell r="P443">
            <v>0</v>
          </cell>
        </row>
        <row r="444">
          <cell r="F444">
            <v>0</v>
          </cell>
          <cell r="H444">
            <v>0</v>
          </cell>
          <cell r="P444">
            <v>0</v>
          </cell>
        </row>
        <row r="445">
          <cell r="A445" t="str">
            <v>Bomba Dosadora de Suspensão de Amido Gelatinizado a 5%, para 510-TQ-01</v>
          </cell>
          <cell r="B445" t="str">
            <v>510-BG-03A</v>
          </cell>
          <cell r="C445" t="str">
            <v>CJ</v>
          </cell>
          <cell r="D445">
            <v>1</v>
          </cell>
          <cell r="E445">
            <v>500</v>
          </cell>
          <cell r="F445">
            <v>500</v>
          </cell>
          <cell r="H445">
            <v>50</v>
          </cell>
          <cell r="I445" t="str">
            <v>M</v>
          </cell>
          <cell r="K445">
            <v>100</v>
          </cell>
          <cell r="P445">
            <v>50</v>
          </cell>
          <cell r="R445">
            <v>500</v>
          </cell>
        </row>
        <row r="446">
          <cell r="A446" t="str">
            <v xml:space="preserve">       Potência 5 cv</v>
          </cell>
          <cell r="F446">
            <v>0</v>
          </cell>
          <cell r="H446">
            <v>0</v>
          </cell>
          <cell r="P446">
            <v>0</v>
          </cell>
        </row>
        <row r="447">
          <cell r="A447" t="str">
            <v xml:space="preserve">       Peso aproximado 2 x 0,5 t</v>
          </cell>
          <cell r="F447">
            <v>0</v>
          </cell>
          <cell r="H447">
            <v>0</v>
          </cell>
          <cell r="P447">
            <v>0</v>
          </cell>
        </row>
        <row r="448">
          <cell r="F448">
            <v>0</v>
          </cell>
          <cell r="H448">
            <v>0</v>
          </cell>
          <cell r="P448">
            <v>0</v>
          </cell>
        </row>
        <row r="449">
          <cell r="A449" t="str">
            <v xml:space="preserve">Bomba Dosadora (reserva) de Suspensão de Amido Gelatinizado a 5%, para </v>
          </cell>
          <cell r="B449" t="str">
            <v>510-BG-03R</v>
          </cell>
          <cell r="C449" t="str">
            <v>CJ</v>
          </cell>
          <cell r="D449">
            <v>1</v>
          </cell>
          <cell r="E449">
            <v>500</v>
          </cell>
          <cell r="F449">
            <v>500</v>
          </cell>
          <cell r="H449">
            <v>50</v>
          </cell>
          <cell r="I449" t="str">
            <v>M</v>
          </cell>
          <cell r="K449">
            <v>100</v>
          </cell>
          <cell r="P449">
            <v>50</v>
          </cell>
          <cell r="R449">
            <v>500</v>
          </cell>
        </row>
        <row r="450">
          <cell r="A450" t="str">
            <v>510-TQ-01 ou 510-EP-01</v>
          </cell>
          <cell r="F450">
            <v>0</v>
          </cell>
          <cell r="H450">
            <v>0</v>
          </cell>
          <cell r="P450">
            <v>0</v>
          </cell>
        </row>
        <row r="451">
          <cell r="A451" t="str">
            <v xml:space="preserve">       Potência 5 cv</v>
          </cell>
          <cell r="F451">
            <v>0</v>
          </cell>
          <cell r="H451">
            <v>0</v>
          </cell>
          <cell r="P451">
            <v>0</v>
          </cell>
        </row>
        <row r="452">
          <cell r="A452" t="str">
            <v xml:space="preserve">       Peso aproximado 2 x 0,5 t</v>
          </cell>
          <cell r="F452">
            <v>0</v>
          </cell>
          <cell r="H452">
            <v>0</v>
          </cell>
          <cell r="P452">
            <v>0</v>
          </cell>
        </row>
        <row r="453">
          <cell r="F453">
            <v>0</v>
          </cell>
          <cell r="H453">
            <v>0</v>
          </cell>
          <cell r="P453">
            <v>0</v>
          </cell>
        </row>
        <row r="454">
          <cell r="A454" t="str">
            <v>Bomba Dosadora de Suspensão de Amido Gelatinizado a 5%, para 510-EP-01</v>
          </cell>
          <cell r="B454" t="str">
            <v>510-BG-03B</v>
          </cell>
          <cell r="C454" t="str">
            <v>CJ</v>
          </cell>
          <cell r="D454">
            <v>1</v>
          </cell>
          <cell r="E454">
            <v>500</v>
          </cell>
          <cell r="F454">
            <v>500</v>
          </cell>
          <cell r="H454">
            <v>50</v>
          </cell>
          <cell r="I454" t="str">
            <v>M</v>
          </cell>
          <cell r="K454">
            <v>100</v>
          </cell>
          <cell r="P454">
            <v>50</v>
          </cell>
          <cell r="R454">
            <v>500</v>
          </cell>
        </row>
        <row r="455">
          <cell r="A455" t="str">
            <v xml:space="preserve">       Potência 5 cv</v>
          </cell>
          <cell r="F455">
            <v>0</v>
          </cell>
          <cell r="H455">
            <v>0</v>
          </cell>
          <cell r="P455">
            <v>0</v>
          </cell>
        </row>
        <row r="456">
          <cell r="A456" t="str">
            <v xml:space="preserve">       Peso aproximado 2 x 0,5 t</v>
          </cell>
          <cell r="F456">
            <v>0</v>
          </cell>
          <cell r="H456">
            <v>0</v>
          </cell>
          <cell r="P456">
            <v>0</v>
          </cell>
        </row>
        <row r="457">
          <cell r="F457">
            <v>0</v>
          </cell>
          <cell r="H457">
            <v>0</v>
          </cell>
          <cell r="P457">
            <v>0</v>
          </cell>
        </row>
        <row r="458">
          <cell r="A458" t="str">
            <v>Bomba de Descarregamento de Solução de Soda Cáustica a 50%</v>
          </cell>
          <cell r="B458" t="str">
            <v>510-BG-04/04R</v>
          </cell>
          <cell r="C458" t="str">
            <v>CJ</v>
          </cell>
          <cell r="D458">
            <v>2</v>
          </cell>
          <cell r="E458">
            <v>500</v>
          </cell>
          <cell r="F458">
            <v>1000</v>
          </cell>
          <cell r="H458">
            <v>100</v>
          </cell>
          <cell r="I458" t="str">
            <v>M</v>
          </cell>
          <cell r="K458">
            <v>100</v>
          </cell>
          <cell r="P458">
            <v>50</v>
          </cell>
          <cell r="R458">
            <v>1000</v>
          </cell>
        </row>
        <row r="459">
          <cell r="A459" t="str">
            <v xml:space="preserve">       Potência 2 x 3 cv</v>
          </cell>
          <cell r="F459">
            <v>0</v>
          </cell>
          <cell r="H459">
            <v>0</v>
          </cell>
          <cell r="P459">
            <v>0</v>
          </cell>
        </row>
        <row r="460">
          <cell r="A460" t="str">
            <v xml:space="preserve">       Peso aproximado 2 x 0,5 t</v>
          </cell>
          <cell r="F460">
            <v>0</v>
          </cell>
          <cell r="H460">
            <v>0</v>
          </cell>
          <cell r="P460">
            <v>0</v>
          </cell>
        </row>
        <row r="461">
          <cell r="F461">
            <v>0</v>
          </cell>
          <cell r="H461">
            <v>0</v>
          </cell>
          <cell r="P461">
            <v>0</v>
          </cell>
        </row>
        <row r="462">
          <cell r="A462" t="str">
            <v>Bomba de Transferência de Solução de Soda Cáustica 50%</v>
          </cell>
          <cell r="B462" t="str">
            <v>510-BG-05/05R</v>
          </cell>
          <cell r="C462" t="str">
            <v>CJ</v>
          </cell>
          <cell r="D462">
            <v>2</v>
          </cell>
          <cell r="E462">
            <v>1000</v>
          </cell>
          <cell r="F462">
            <v>2000</v>
          </cell>
          <cell r="H462">
            <v>180</v>
          </cell>
          <cell r="I462" t="str">
            <v>M</v>
          </cell>
          <cell r="K462">
            <v>90</v>
          </cell>
          <cell r="P462">
            <v>90</v>
          </cell>
          <cell r="R462">
            <v>2000</v>
          </cell>
        </row>
        <row r="463">
          <cell r="A463" t="str">
            <v xml:space="preserve">       Potência 2 x 15 cv</v>
          </cell>
          <cell r="F463">
            <v>0</v>
          </cell>
          <cell r="H463">
            <v>0</v>
          </cell>
          <cell r="P463">
            <v>0</v>
          </cell>
        </row>
        <row r="464">
          <cell r="A464" t="str">
            <v xml:space="preserve">       Peso aproximado 2 x 1 t</v>
          </cell>
          <cell r="F464">
            <v>0</v>
          </cell>
          <cell r="H464">
            <v>0</v>
          </cell>
          <cell r="P464">
            <v>0</v>
          </cell>
        </row>
        <row r="465">
          <cell r="F465">
            <v>0</v>
          </cell>
          <cell r="H465">
            <v>0</v>
          </cell>
          <cell r="P465">
            <v>0</v>
          </cell>
        </row>
        <row r="466">
          <cell r="A466" t="str">
            <v xml:space="preserve">Bomba Dosadora de Solução de Soda Cáustica a 10%, para 510-TQ-06  </v>
          </cell>
          <cell r="B466" t="str">
            <v>510-BG-06A</v>
          </cell>
          <cell r="C466" t="str">
            <v>CJ</v>
          </cell>
          <cell r="D466">
            <v>1</v>
          </cell>
          <cell r="E466">
            <v>1000</v>
          </cell>
          <cell r="F466">
            <v>1000</v>
          </cell>
          <cell r="H466">
            <v>70</v>
          </cell>
          <cell r="I466" t="str">
            <v>M</v>
          </cell>
          <cell r="K466">
            <v>70</v>
          </cell>
          <cell r="P466">
            <v>70</v>
          </cell>
          <cell r="R466">
            <v>1000</v>
          </cell>
        </row>
        <row r="467">
          <cell r="A467" t="str">
            <v>ou 510-TQ-07</v>
          </cell>
          <cell r="F467">
            <v>0</v>
          </cell>
          <cell r="H467">
            <v>0</v>
          </cell>
          <cell r="P467">
            <v>0</v>
          </cell>
        </row>
        <row r="468">
          <cell r="A468" t="str">
            <v xml:space="preserve">       Potência 12,5 cv</v>
          </cell>
          <cell r="F468">
            <v>0</v>
          </cell>
          <cell r="H468">
            <v>0</v>
          </cell>
          <cell r="P468">
            <v>0</v>
          </cell>
        </row>
        <row r="469">
          <cell r="A469" t="str">
            <v xml:space="preserve">       Peso aproximado 1 t</v>
          </cell>
          <cell r="F469">
            <v>0</v>
          </cell>
          <cell r="H469">
            <v>0</v>
          </cell>
          <cell r="P469">
            <v>0</v>
          </cell>
        </row>
        <row r="470">
          <cell r="F470">
            <v>0</v>
          </cell>
          <cell r="H470">
            <v>0</v>
          </cell>
          <cell r="P470">
            <v>0</v>
          </cell>
        </row>
        <row r="471">
          <cell r="A471" t="str">
            <v>Bomba Dosadora (reserva) de Solução de Soda Cáustica a 10%, para 510-TQ-06</v>
          </cell>
          <cell r="B471" t="str">
            <v>510-BG-06R</v>
          </cell>
          <cell r="C471" t="str">
            <v>CJ</v>
          </cell>
          <cell r="D471">
            <v>1</v>
          </cell>
          <cell r="E471">
            <v>1000</v>
          </cell>
          <cell r="F471">
            <v>1000</v>
          </cell>
          <cell r="H471">
            <v>70</v>
          </cell>
          <cell r="I471" t="str">
            <v>M</v>
          </cell>
          <cell r="K471">
            <v>70</v>
          </cell>
          <cell r="P471">
            <v>70</v>
          </cell>
          <cell r="R471">
            <v>1000</v>
          </cell>
        </row>
        <row r="472">
          <cell r="A472" t="str">
            <v xml:space="preserve"> ou 510-TQ-11 ou 510-TQ-07</v>
          </cell>
          <cell r="F472">
            <v>0</v>
          </cell>
          <cell r="H472">
            <v>0</v>
          </cell>
          <cell r="P472">
            <v>0</v>
          </cell>
        </row>
        <row r="473">
          <cell r="A473" t="str">
            <v xml:space="preserve">       Potência 12,5 cv</v>
          </cell>
          <cell r="F473">
            <v>0</v>
          </cell>
          <cell r="H473">
            <v>0</v>
          </cell>
          <cell r="P473">
            <v>0</v>
          </cell>
        </row>
        <row r="474">
          <cell r="A474" t="str">
            <v xml:space="preserve">       Peso aproximado 1 t</v>
          </cell>
          <cell r="F474">
            <v>0</v>
          </cell>
          <cell r="H474">
            <v>0</v>
          </cell>
          <cell r="P474">
            <v>0</v>
          </cell>
        </row>
        <row r="475">
          <cell r="F475">
            <v>0</v>
          </cell>
          <cell r="H475">
            <v>0</v>
          </cell>
          <cell r="P475">
            <v>0</v>
          </cell>
        </row>
        <row r="476">
          <cell r="A476" t="str">
            <v>Bomba Dosadora de Solução de Soda Cáustica a 10%, para 510-TQ-11</v>
          </cell>
          <cell r="B476" t="str">
            <v>510-BG-06B</v>
          </cell>
          <cell r="C476" t="str">
            <v>CJ</v>
          </cell>
          <cell r="D476">
            <v>1</v>
          </cell>
          <cell r="E476">
            <v>1000</v>
          </cell>
          <cell r="F476">
            <v>1000</v>
          </cell>
          <cell r="H476">
            <v>70</v>
          </cell>
          <cell r="I476" t="str">
            <v>M</v>
          </cell>
          <cell r="K476">
            <v>70</v>
          </cell>
          <cell r="P476">
            <v>70</v>
          </cell>
          <cell r="R476">
            <v>1000</v>
          </cell>
        </row>
        <row r="477">
          <cell r="A477" t="str">
            <v xml:space="preserve">       Potência 12,5 cv</v>
          </cell>
          <cell r="F477">
            <v>0</v>
          </cell>
          <cell r="H477">
            <v>0</v>
          </cell>
          <cell r="P477">
            <v>0</v>
          </cell>
        </row>
        <row r="478">
          <cell r="A478" t="str">
            <v xml:space="preserve">       Peso aproximado 1 t</v>
          </cell>
          <cell r="F478">
            <v>0</v>
          </cell>
          <cell r="H478">
            <v>0</v>
          </cell>
          <cell r="P478">
            <v>0</v>
          </cell>
        </row>
        <row r="479">
          <cell r="F479">
            <v>0</v>
          </cell>
          <cell r="H479">
            <v>0</v>
          </cell>
          <cell r="P479">
            <v>0</v>
          </cell>
        </row>
        <row r="480">
          <cell r="A480" t="str">
            <v>Bomba Dosadora de Solução de Floculante para 510-EP-03</v>
          </cell>
          <cell r="B480" t="str">
            <v>510-BG-07A</v>
          </cell>
          <cell r="C480" t="str">
            <v>CJ</v>
          </cell>
          <cell r="D480">
            <v>1</v>
          </cell>
          <cell r="E480">
            <v>500</v>
          </cell>
          <cell r="F480">
            <v>500</v>
          </cell>
          <cell r="H480">
            <v>45</v>
          </cell>
          <cell r="I480" t="str">
            <v>M</v>
          </cell>
          <cell r="K480">
            <v>90</v>
          </cell>
          <cell r="P480">
            <v>45</v>
          </cell>
          <cell r="R480">
            <v>500</v>
          </cell>
        </row>
        <row r="481">
          <cell r="A481" t="str">
            <v xml:space="preserve">       Potência 3 cv</v>
          </cell>
          <cell r="F481">
            <v>0</v>
          </cell>
          <cell r="H481">
            <v>0</v>
          </cell>
          <cell r="P481">
            <v>0</v>
          </cell>
        </row>
        <row r="482">
          <cell r="A482" t="str">
            <v xml:space="preserve">       Peso aproximado 0,5 t</v>
          </cell>
          <cell r="F482">
            <v>0</v>
          </cell>
          <cell r="H482">
            <v>0</v>
          </cell>
          <cell r="P482">
            <v>0</v>
          </cell>
        </row>
        <row r="483">
          <cell r="F483">
            <v>0</v>
          </cell>
          <cell r="H483">
            <v>0</v>
          </cell>
          <cell r="P483">
            <v>0</v>
          </cell>
        </row>
        <row r="484">
          <cell r="A484" t="str">
            <v>Bomba Dosadora de Solução de Floculante para 510-EP-02</v>
          </cell>
          <cell r="B484" t="str">
            <v>510-BG-07B</v>
          </cell>
          <cell r="C484" t="str">
            <v>CJ</v>
          </cell>
          <cell r="D484">
            <v>1</v>
          </cell>
          <cell r="E484">
            <v>500</v>
          </cell>
          <cell r="F484">
            <v>500</v>
          </cell>
          <cell r="H484">
            <v>45</v>
          </cell>
          <cell r="I484" t="str">
            <v>M</v>
          </cell>
          <cell r="K484">
            <v>90</v>
          </cell>
          <cell r="P484">
            <v>45</v>
          </cell>
          <cell r="R484">
            <v>500</v>
          </cell>
        </row>
        <row r="485">
          <cell r="A485" t="str">
            <v xml:space="preserve">       Potência 3 cv</v>
          </cell>
          <cell r="F485">
            <v>0</v>
          </cell>
          <cell r="H485">
            <v>0</v>
          </cell>
          <cell r="P485">
            <v>0</v>
          </cell>
        </row>
        <row r="486">
          <cell r="A486" t="str">
            <v xml:space="preserve">       Peso aproximado 0,5 t</v>
          </cell>
          <cell r="F486">
            <v>0</v>
          </cell>
          <cell r="H486">
            <v>0</v>
          </cell>
          <cell r="P486">
            <v>0</v>
          </cell>
        </row>
        <row r="487">
          <cell r="F487">
            <v>0</v>
          </cell>
          <cell r="H487">
            <v>0</v>
          </cell>
          <cell r="P487">
            <v>0</v>
          </cell>
        </row>
        <row r="488">
          <cell r="A488" t="str">
            <v>Bomba Dosadora (reserva) de Solução de Floculante para 510-EP-02 ou 510-EP-03</v>
          </cell>
          <cell r="B488" t="str">
            <v>510-BG-07R</v>
          </cell>
          <cell r="C488" t="str">
            <v>CJ</v>
          </cell>
          <cell r="D488">
            <v>1</v>
          </cell>
          <cell r="E488">
            <v>500</v>
          </cell>
          <cell r="F488">
            <v>500</v>
          </cell>
          <cell r="H488">
            <v>45</v>
          </cell>
          <cell r="I488" t="str">
            <v>M</v>
          </cell>
          <cell r="K488">
            <v>90</v>
          </cell>
          <cell r="P488">
            <v>45</v>
          </cell>
          <cell r="R488">
            <v>500</v>
          </cell>
        </row>
        <row r="489">
          <cell r="A489" t="str">
            <v xml:space="preserve">       Potência 3 cv</v>
          </cell>
          <cell r="F489">
            <v>0</v>
          </cell>
          <cell r="H489">
            <v>0</v>
          </cell>
          <cell r="P489">
            <v>0</v>
          </cell>
        </row>
        <row r="490">
          <cell r="A490" t="str">
            <v xml:space="preserve">       Peso aproximado 0,5 t</v>
          </cell>
          <cell r="F490">
            <v>0</v>
          </cell>
          <cell r="H490">
            <v>0</v>
          </cell>
          <cell r="P490">
            <v>0</v>
          </cell>
        </row>
        <row r="491">
          <cell r="F491">
            <v>0</v>
          </cell>
          <cell r="H491">
            <v>0</v>
          </cell>
          <cell r="P491">
            <v>0</v>
          </cell>
        </row>
        <row r="492">
          <cell r="A492" t="str">
            <v>Bomba de Descarregamento de Tambor de Amina (Pneumática)</v>
          </cell>
          <cell r="B492" t="str">
            <v>510-BG-09</v>
          </cell>
          <cell r="C492" t="str">
            <v>CJ</v>
          </cell>
          <cell r="D492">
            <v>1</v>
          </cell>
          <cell r="E492">
            <v>100</v>
          </cell>
          <cell r="F492">
            <v>100</v>
          </cell>
          <cell r="H492">
            <v>15</v>
          </cell>
          <cell r="I492" t="str">
            <v>M</v>
          </cell>
          <cell r="K492">
            <v>150</v>
          </cell>
          <cell r="P492">
            <v>15</v>
          </cell>
          <cell r="R492">
            <v>100</v>
          </cell>
        </row>
        <row r="493">
          <cell r="A493" t="str">
            <v xml:space="preserve">       Peso aproximado 0,1 t</v>
          </cell>
          <cell r="F493">
            <v>0</v>
          </cell>
          <cell r="H493">
            <v>0</v>
          </cell>
          <cell r="P493">
            <v>0</v>
          </cell>
        </row>
        <row r="494">
          <cell r="F494">
            <v>0</v>
          </cell>
          <cell r="H494">
            <v>0</v>
          </cell>
          <cell r="P494">
            <v>0</v>
          </cell>
        </row>
        <row r="495">
          <cell r="A495" t="str">
            <v>Talha Elétrica de Descarregamento de "Bags" de Amido</v>
          </cell>
          <cell r="B495" t="str">
            <v>510-TE-05</v>
          </cell>
          <cell r="C495" t="str">
            <v>CJ</v>
          </cell>
          <cell r="D495">
            <v>1</v>
          </cell>
          <cell r="E495">
            <v>500</v>
          </cell>
          <cell r="F495">
            <v>500</v>
          </cell>
          <cell r="H495">
            <v>45</v>
          </cell>
          <cell r="I495" t="str">
            <v>M</v>
          </cell>
          <cell r="K495">
            <v>90</v>
          </cell>
          <cell r="P495">
            <v>45</v>
          </cell>
        </row>
        <row r="496">
          <cell r="A496" t="str">
            <v xml:space="preserve">       Potência 3/0,5 + 0,25 (kW)</v>
          </cell>
          <cell r="F496">
            <v>0</v>
          </cell>
          <cell r="H496">
            <v>0</v>
          </cell>
          <cell r="P496">
            <v>0</v>
          </cell>
        </row>
        <row r="497">
          <cell r="A497" t="str">
            <v xml:space="preserve">       Peso aproximado 0,5 t</v>
          </cell>
          <cell r="F497">
            <v>0</v>
          </cell>
          <cell r="H497">
            <v>0</v>
          </cell>
          <cell r="P497">
            <v>0</v>
          </cell>
        </row>
        <row r="498">
          <cell r="F498">
            <v>0</v>
          </cell>
          <cell r="H498">
            <v>0</v>
          </cell>
          <cell r="P498">
            <v>0</v>
          </cell>
        </row>
        <row r="499">
          <cell r="A499" t="str">
            <v>Talha Elétrica para Manuseio de Bags de Floculante ,Tambores de Amina</v>
          </cell>
          <cell r="B499" t="str">
            <v>510-TE-06</v>
          </cell>
          <cell r="C499" t="str">
            <v>CJ</v>
          </cell>
          <cell r="D499">
            <v>1</v>
          </cell>
          <cell r="E499">
            <v>500</v>
          </cell>
          <cell r="F499">
            <v>500</v>
          </cell>
          <cell r="H499">
            <v>45</v>
          </cell>
          <cell r="I499" t="str">
            <v>M</v>
          </cell>
          <cell r="K499">
            <v>90</v>
          </cell>
          <cell r="P499">
            <v>45</v>
          </cell>
        </row>
        <row r="500">
          <cell r="A500" t="str">
            <v xml:space="preserve"> e Manutenção da Área de Reagentes</v>
          </cell>
          <cell r="F500">
            <v>0</v>
          </cell>
          <cell r="H500">
            <v>0</v>
          </cell>
          <cell r="P500">
            <v>0</v>
          </cell>
        </row>
        <row r="501">
          <cell r="A501" t="str">
            <v xml:space="preserve">       Potência 3/0,5 + 0,25 (kW)</v>
          </cell>
          <cell r="F501">
            <v>0</v>
          </cell>
          <cell r="H501">
            <v>0</v>
          </cell>
          <cell r="P501">
            <v>0</v>
          </cell>
        </row>
        <row r="502">
          <cell r="A502" t="str">
            <v xml:space="preserve">       Peso aproximado 0,5 t</v>
          </cell>
          <cell r="F502">
            <v>0</v>
          </cell>
          <cell r="H502">
            <v>0</v>
          </cell>
          <cell r="P502">
            <v>0</v>
          </cell>
        </row>
        <row r="503">
          <cell r="F503">
            <v>0</v>
          </cell>
          <cell r="H503">
            <v>0</v>
          </cell>
          <cell r="P503">
            <v>0</v>
          </cell>
        </row>
        <row r="504">
          <cell r="A504" t="str">
            <v>Talha Elétrica para Manutenção da 510-BP-18 e Túneis dos Espessadores</v>
          </cell>
          <cell r="B504" t="str">
            <v>510-TE-07</v>
          </cell>
          <cell r="C504" t="str">
            <v>CJ</v>
          </cell>
          <cell r="D504">
            <v>1</v>
          </cell>
          <cell r="E504">
            <v>500</v>
          </cell>
          <cell r="F504">
            <v>500</v>
          </cell>
          <cell r="H504">
            <v>40</v>
          </cell>
          <cell r="I504" t="str">
            <v>M</v>
          </cell>
          <cell r="K504">
            <v>80</v>
          </cell>
          <cell r="P504">
            <v>40</v>
          </cell>
        </row>
        <row r="505">
          <cell r="A505" t="str">
            <v xml:space="preserve"> 510-EP-01/03</v>
          </cell>
          <cell r="F505">
            <v>0</v>
          </cell>
          <cell r="H505">
            <v>0</v>
          </cell>
          <cell r="P505">
            <v>0</v>
          </cell>
        </row>
        <row r="506">
          <cell r="A506" t="str">
            <v xml:space="preserve">       Potência 3/0,5 + 0,25 (kW)</v>
          </cell>
          <cell r="F506">
            <v>0</v>
          </cell>
          <cell r="H506">
            <v>0</v>
          </cell>
          <cell r="P506">
            <v>0</v>
          </cell>
        </row>
        <row r="507">
          <cell r="A507" t="str">
            <v xml:space="preserve">       Peso aproximado 0,5 t</v>
          </cell>
          <cell r="F507">
            <v>0</v>
          </cell>
          <cell r="H507">
            <v>0</v>
          </cell>
          <cell r="P507">
            <v>0</v>
          </cell>
        </row>
        <row r="508">
          <cell r="F508">
            <v>0</v>
          </cell>
          <cell r="H508">
            <v>0</v>
          </cell>
          <cell r="P508">
            <v>0</v>
          </cell>
        </row>
        <row r="509">
          <cell r="A509" t="str">
            <v>Válvula Rotativa para Moega de Recebimento de Amido</v>
          </cell>
          <cell r="B509" t="str">
            <v>510-VR-01</v>
          </cell>
          <cell r="C509" t="str">
            <v>CJ</v>
          </cell>
          <cell r="D509">
            <v>1</v>
          </cell>
          <cell r="E509">
            <v>1000</v>
          </cell>
          <cell r="F509">
            <v>1000</v>
          </cell>
          <cell r="H509">
            <v>80</v>
          </cell>
          <cell r="I509" t="str">
            <v>M</v>
          </cell>
          <cell r="K509">
            <v>80</v>
          </cell>
          <cell r="P509">
            <v>80</v>
          </cell>
        </row>
        <row r="510">
          <cell r="A510" t="str">
            <v xml:space="preserve">       Potência 2 cv</v>
          </cell>
          <cell r="F510">
            <v>0</v>
          </cell>
          <cell r="H510">
            <v>0</v>
          </cell>
          <cell r="P510">
            <v>0</v>
          </cell>
        </row>
        <row r="511">
          <cell r="A511" t="str">
            <v xml:space="preserve">       Peso aproximado 1 t</v>
          </cell>
          <cell r="F511">
            <v>0</v>
          </cell>
          <cell r="H511">
            <v>0</v>
          </cell>
          <cell r="P511">
            <v>0</v>
          </cell>
        </row>
        <row r="512">
          <cell r="F512">
            <v>0</v>
          </cell>
          <cell r="H512">
            <v>0</v>
          </cell>
          <cell r="P512">
            <v>0</v>
          </cell>
        </row>
        <row r="513">
          <cell r="A513" t="str">
            <v>Válvula Rotativa de Descarga do Silo de Amido</v>
          </cell>
          <cell r="B513" t="str">
            <v>510-VR-02</v>
          </cell>
          <cell r="C513" t="str">
            <v>CJ</v>
          </cell>
          <cell r="D513">
            <v>1</v>
          </cell>
          <cell r="E513">
            <v>500</v>
          </cell>
          <cell r="F513">
            <v>500</v>
          </cell>
          <cell r="H513">
            <v>50</v>
          </cell>
          <cell r="I513" t="str">
            <v>M</v>
          </cell>
          <cell r="K513">
            <v>100</v>
          </cell>
          <cell r="P513">
            <v>50</v>
          </cell>
        </row>
        <row r="514">
          <cell r="A514" t="str">
            <v xml:space="preserve">       Potência 0,5 cv</v>
          </cell>
          <cell r="F514">
            <v>0</v>
          </cell>
          <cell r="H514">
            <v>0</v>
          </cell>
          <cell r="P514">
            <v>0</v>
          </cell>
        </row>
        <row r="515">
          <cell r="A515" t="str">
            <v xml:space="preserve">       Peso aproximado 0,5 t</v>
          </cell>
          <cell r="F515">
            <v>0</v>
          </cell>
          <cell r="H515">
            <v>0</v>
          </cell>
          <cell r="P515">
            <v>0</v>
          </cell>
        </row>
        <row r="516">
          <cell r="B516" t="str">
            <v xml:space="preserve"> </v>
          </cell>
          <cell r="F516">
            <v>0</v>
          </cell>
          <cell r="H516">
            <v>0</v>
          </cell>
          <cell r="P516">
            <v>0</v>
          </cell>
        </row>
        <row r="517">
          <cell r="A517" t="str">
            <v>Exaustor do Filtro de Mangas da Moega de Recebimento de Amido - 510-SL-02</v>
          </cell>
          <cell r="B517" t="str">
            <v>510-VT-01</v>
          </cell>
          <cell r="C517" t="str">
            <v>CJ</v>
          </cell>
          <cell r="D517">
            <v>1</v>
          </cell>
          <cell r="F517">
            <v>0</v>
          </cell>
          <cell r="H517">
            <v>0</v>
          </cell>
          <cell r="P517">
            <v>0</v>
          </cell>
        </row>
        <row r="518">
          <cell r="A518" t="str">
            <v xml:space="preserve">       Potência 2 cv</v>
          </cell>
          <cell r="F518">
            <v>0</v>
          </cell>
          <cell r="H518">
            <v>0</v>
          </cell>
          <cell r="P518">
            <v>0</v>
          </cell>
        </row>
        <row r="519">
          <cell r="A519" t="str">
            <v xml:space="preserve">       Peso incluído no 510-SL-02</v>
          </cell>
          <cell r="F519">
            <v>0</v>
          </cell>
          <cell r="H519">
            <v>0</v>
          </cell>
          <cell r="P519">
            <v>0</v>
          </cell>
        </row>
        <row r="520">
          <cell r="F520">
            <v>0</v>
          </cell>
          <cell r="H520">
            <v>0</v>
          </cell>
          <cell r="P520">
            <v>0</v>
          </cell>
        </row>
        <row r="521">
          <cell r="A521" t="str">
            <v>Sistema de Transporte Pneumático de Amido</v>
          </cell>
          <cell r="B521" t="str">
            <v>510-XM-01</v>
          </cell>
          <cell r="C521" t="str">
            <v>CJ</v>
          </cell>
          <cell r="D521">
            <v>1</v>
          </cell>
          <cell r="E521">
            <v>5000</v>
          </cell>
          <cell r="F521">
            <v>5000</v>
          </cell>
          <cell r="H521">
            <v>500</v>
          </cell>
          <cell r="I521" t="str">
            <v>M</v>
          </cell>
          <cell r="K521">
            <v>100</v>
          </cell>
          <cell r="P521">
            <v>500</v>
          </cell>
        </row>
        <row r="522">
          <cell r="A522" t="str">
            <v xml:space="preserve">       Potência 30 cv</v>
          </cell>
          <cell r="F522">
            <v>0</v>
          </cell>
          <cell r="H522">
            <v>0</v>
          </cell>
          <cell r="P522">
            <v>0</v>
          </cell>
        </row>
        <row r="523">
          <cell r="A523" t="str">
            <v xml:space="preserve">       Peso aproximado 5 t</v>
          </cell>
          <cell r="F523">
            <v>0</v>
          </cell>
          <cell r="H523">
            <v>0</v>
          </cell>
          <cell r="P523">
            <v>0</v>
          </cell>
        </row>
        <row r="524">
          <cell r="F524">
            <v>0</v>
          </cell>
          <cell r="H524">
            <v>0</v>
          </cell>
          <cell r="P524">
            <v>0</v>
          </cell>
        </row>
        <row r="525">
          <cell r="A525" t="str">
            <v>Caldeiraria:</v>
          </cell>
          <cell r="F525">
            <v>0</v>
          </cell>
          <cell r="H525">
            <v>0</v>
          </cell>
          <cell r="P525">
            <v>0</v>
          </cell>
        </row>
        <row r="526">
          <cell r="F526">
            <v>0</v>
          </cell>
          <cell r="H526">
            <v>0</v>
          </cell>
          <cell r="P526">
            <v>0</v>
          </cell>
        </row>
        <row r="527">
          <cell r="A527" t="str">
            <v xml:space="preserve">               Chaparia</v>
          </cell>
          <cell r="C527" t="str">
            <v>kg</v>
          </cell>
          <cell r="D527">
            <v>66500</v>
          </cell>
          <cell r="E527">
            <v>1</v>
          </cell>
          <cell r="F527">
            <v>66500</v>
          </cell>
          <cell r="H527">
            <v>6184.5</v>
          </cell>
          <cell r="I527" t="str">
            <v>CD</v>
          </cell>
          <cell r="K527">
            <v>93</v>
          </cell>
          <cell r="P527">
            <v>9.2999999999999999E-2</v>
          </cell>
        </row>
        <row r="528">
          <cell r="F528">
            <v>0</v>
          </cell>
          <cell r="H528">
            <v>0</v>
          </cell>
          <cell r="P528">
            <v>0</v>
          </cell>
        </row>
        <row r="529">
          <cell r="A529" t="str">
            <v xml:space="preserve">               Chapas de desgaste</v>
          </cell>
          <cell r="C529" t="str">
            <v>kg</v>
          </cell>
          <cell r="D529">
            <v>0</v>
          </cell>
          <cell r="F529">
            <v>0</v>
          </cell>
          <cell r="H529">
            <v>0</v>
          </cell>
          <cell r="P529">
            <v>0</v>
          </cell>
        </row>
        <row r="530">
          <cell r="F530">
            <v>0</v>
          </cell>
          <cell r="H530">
            <v>0</v>
          </cell>
          <cell r="P530">
            <v>0</v>
          </cell>
        </row>
        <row r="531">
          <cell r="A531" t="str">
            <v>ÁREA - SISTEMA DE ABASTECIMENTO DE ÁGUA</v>
          </cell>
          <cell r="F531">
            <v>0</v>
          </cell>
          <cell r="H531">
            <v>0</v>
          </cell>
          <cell r="P531">
            <v>0</v>
          </cell>
        </row>
        <row r="532">
          <cell r="A532" t="str">
            <v>Bomba de Captação de Água em Trovões</v>
          </cell>
          <cell r="B532" t="str">
            <v>540-BU-04A/04R</v>
          </cell>
          <cell r="C532" t="str">
            <v>CJ</v>
          </cell>
          <cell r="D532">
            <v>2</v>
          </cell>
          <cell r="E532">
            <v>4000</v>
          </cell>
          <cell r="F532">
            <v>8000</v>
          </cell>
          <cell r="H532">
            <v>480</v>
          </cell>
          <cell r="I532" t="str">
            <v>M</v>
          </cell>
          <cell r="K532">
            <v>60</v>
          </cell>
          <cell r="P532">
            <v>240</v>
          </cell>
          <cell r="R532">
            <v>8000</v>
          </cell>
        </row>
        <row r="533">
          <cell r="A533" t="str">
            <v xml:space="preserve">       Potência 2 x 300 (4 polos) cv</v>
          </cell>
          <cell r="F533">
            <v>0</v>
          </cell>
          <cell r="H533">
            <v>0</v>
          </cell>
          <cell r="P533">
            <v>0</v>
          </cell>
        </row>
        <row r="534">
          <cell r="A534" t="str">
            <v xml:space="preserve">       Peso aproximado 4 t</v>
          </cell>
          <cell r="F534">
            <v>0</v>
          </cell>
          <cell r="H534">
            <v>0</v>
          </cell>
          <cell r="P534">
            <v>0</v>
          </cell>
        </row>
        <row r="535">
          <cell r="F535">
            <v>0</v>
          </cell>
          <cell r="H535">
            <v>0</v>
          </cell>
          <cell r="P535">
            <v>0</v>
          </cell>
        </row>
        <row r="536">
          <cell r="A536" t="str">
            <v>Bomba de Captação de Água na Barragem VGR</v>
          </cell>
          <cell r="B536" t="str">
            <v>540-BU-05A/B/R</v>
          </cell>
          <cell r="C536" t="str">
            <v>CJ</v>
          </cell>
          <cell r="D536">
            <v>3</v>
          </cell>
          <cell r="E536">
            <v>2500</v>
          </cell>
          <cell r="F536">
            <v>7500</v>
          </cell>
          <cell r="H536">
            <v>525</v>
          </cell>
          <cell r="I536" t="str">
            <v>M</v>
          </cell>
          <cell r="K536">
            <v>70</v>
          </cell>
          <cell r="P536">
            <v>175</v>
          </cell>
          <cell r="R536">
            <v>7500</v>
          </cell>
        </row>
        <row r="537">
          <cell r="A537" t="str">
            <v xml:space="preserve">       Potência 2 x 250 (4 polos) cv</v>
          </cell>
          <cell r="F537">
            <v>0</v>
          </cell>
          <cell r="H537">
            <v>0</v>
          </cell>
          <cell r="P537">
            <v>0</v>
          </cell>
        </row>
        <row r="538">
          <cell r="A538" t="str">
            <v xml:space="preserve">       Peso aproximado 2,5 t</v>
          </cell>
          <cell r="F538">
            <v>0</v>
          </cell>
          <cell r="H538">
            <v>0</v>
          </cell>
          <cell r="P538">
            <v>0</v>
          </cell>
        </row>
        <row r="539">
          <cell r="F539">
            <v>0</v>
          </cell>
          <cell r="H539">
            <v>0</v>
          </cell>
          <cell r="P539">
            <v>0</v>
          </cell>
        </row>
        <row r="540">
          <cell r="A540" t="str">
            <v>Sistema de Tratamento de Água</v>
          </cell>
          <cell r="B540" t="str">
            <v>540-ET-01</v>
          </cell>
          <cell r="C540" t="str">
            <v>CJ</v>
          </cell>
          <cell r="D540">
            <v>1</v>
          </cell>
          <cell r="E540">
            <v>3000</v>
          </cell>
          <cell r="F540">
            <v>3000</v>
          </cell>
          <cell r="G540">
            <v>500</v>
          </cell>
          <cell r="H540">
            <v>240</v>
          </cell>
          <cell r="I540" t="str">
            <v>M</v>
          </cell>
          <cell r="K540">
            <v>80</v>
          </cell>
          <cell r="P540">
            <v>240</v>
          </cell>
        </row>
        <row r="541">
          <cell r="F541">
            <v>0</v>
          </cell>
          <cell r="H541">
            <v>0</v>
          </cell>
          <cell r="P541">
            <v>0</v>
          </cell>
        </row>
        <row r="542">
          <cell r="A542" t="str">
            <v>Reservatório Intermediário de Água Nova</v>
          </cell>
          <cell r="B542" t="str">
            <v>540-RA-01</v>
          </cell>
          <cell r="C542" t="str">
            <v>CJ</v>
          </cell>
          <cell r="D542">
            <v>1</v>
          </cell>
          <cell r="E542">
            <v>8500</v>
          </cell>
          <cell r="F542">
            <v>8500</v>
          </cell>
          <cell r="H542">
            <v>680</v>
          </cell>
          <cell r="I542" t="str">
            <v>CM</v>
          </cell>
          <cell r="K542">
            <v>80</v>
          </cell>
          <cell r="P542">
            <v>680</v>
          </cell>
        </row>
        <row r="543">
          <cell r="A543" t="str">
            <v xml:space="preserve">       Diâmetro 17 m - ARMCO</v>
          </cell>
          <cell r="F543">
            <v>0</v>
          </cell>
          <cell r="H543">
            <v>0</v>
          </cell>
          <cell r="P543">
            <v>0</v>
          </cell>
        </row>
        <row r="544">
          <cell r="A544" t="str">
            <v xml:space="preserve">       Peso aproximado 8,5 t</v>
          </cell>
          <cell r="F544">
            <v>0</v>
          </cell>
          <cell r="H544">
            <v>0</v>
          </cell>
          <cell r="P544">
            <v>0</v>
          </cell>
        </row>
        <row r="545">
          <cell r="F545">
            <v>0</v>
          </cell>
          <cell r="H545">
            <v>0</v>
          </cell>
          <cell r="P545">
            <v>0</v>
          </cell>
        </row>
        <row r="546">
          <cell r="A546" t="str">
            <v>Reservatório de Água Nova</v>
          </cell>
          <cell r="B546" t="str">
            <v>540-RA-02</v>
          </cell>
          <cell r="C546" t="str">
            <v>CJ</v>
          </cell>
          <cell r="D546">
            <v>1</v>
          </cell>
          <cell r="E546">
            <v>7500</v>
          </cell>
          <cell r="F546">
            <v>7500</v>
          </cell>
          <cell r="H546">
            <v>600</v>
          </cell>
          <cell r="I546" t="str">
            <v>CM</v>
          </cell>
          <cell r="K546">
            <v>80</v>
          </cell>
          <cell r="P546">
            <v>600</v>
          </cell>
        </row>
        <row r="547">
          <cell r="A547" t="str">
            <v xml:space="preserve">       Diâmetro 12 m - ARMCO</v>
          </cell>
          <cell r="F547">
            <v>0</v>
          </cell>
          <cell r="H547">
            <v>0</v>
          </cell>
          <cell r="P547">
            <v>0</v>
          </cell>
        </row>
        <row r="548">
          <cell r="A548" t="str">
            <v xml:space="preserve">       Peso aproximado 7,5 t</v>
          </cell>
          <cell r="F548">
            <v>0</v>
          </cell>
          <cell r="H548">
            <v>0</v>
          </cell>
          <cell r="P548">
            <v>0</v>
          </cell>
        </row>
        <row r="549">
          <cell r="F549">
            <v>0</v>
          </cell>
          <cell r="H549">
            <v>0</v>
          </cell>
          <cell r="P549">
            <v>0</v>
          </cell>
        </row>
        <row r="550">
          <cell r="A550" t="str">
            <v>Reservatório de Água Potável</v>
          </cell>
          <cell r="B550" t="str">
            <v>540-RA-03</v>
          </cell>
          <cell r="C550" t="str">
            <v>CJ</v>
          </cell>
          <cell r="D550">
            <v>1</v>
          </cell>
          <cell r="E550">
            <v>3000</v>
          </cell>
          <cell r="F550">
            <v>3000</v>
          </cell>
          <cell r="H550">
            <v>240</v>
          </cell>
          <cell r="I550" t="str">
            <v>CM</v>
          </cell>
          <cell r="K550">
            <v>80</v>
          </cell>
          <cell r="P550">
            <v>240</v>
          </cell>
        </row>
        <row r="551">
          <cell r="A551" t="str">
            <v xml:space="preserve">       Diâmetro 3 m - ARMCO</v>
          </cell>
          <cell r="F551">
            <v>0</v>
          </cell>
          <cell r="H551">
            <v>0</v>
          </cell>
          <cell r="P551">
            <v>0</v>
          </cell>
        </row>
        <row r="552">
          <cell r="A552" t="str">
            <v xml:space="preserve">       Peso aproximado 3 t</v>
          </cell>
          <cell r="F552">
            <v>0</v>
          </cell>
          <cell r="H552">
            <v>0</v>
          </cell>
          <cell r="P552">
            <v>0</v>
          </cell>
        </row>
        <row r="553">
          <cell r="F553">
            <v>0</v>
          </cell>
          <cell r="H553">
            <v>0</v>
          </cell>
          <cell r="P553">
            <v>0</v>
          </cell>
        </row>
        <row r="554">
          <cell r="A554" t="str">
            <v>Reservatório de Água Recuperada</v>
          </cell>
          <cell r="B554" t="str">
            <v>540-RU-01</v>
          </cell>
          <cell r="C554" t="str">
            <v>CJ</v>
          </cell>
          <cell r="D554">
            <v>1</v>
          </cell>
          <cell r="E554">
            <v>9500</v>
          </cell>
          <cell r="F554">
            <v>9500</v>
          </cell>
          <cell r="H554">
            <v>760</v>
          </cell>
          <cell r="I554" t="str">
            <v>CM</v>
          </cell>
          <cell r="K554">
            <v>80</v>
          </cell>
          <cell r="P554">
            <v>760</v>
          </cell>
        </row>
        <row r="555">
          <cell r="A555" t="str">
            <v xml:space="preserve">       Diâmetro 25 m - ARMCO</v>
          </cell>
          <cell r="F555">
            <v>0</v>
          </cell>
          <cell r="H555">
            <v>0</v>
          </cell>
          <cell r="P555">
            <v>0</v>
          </cell>
        </row>
        <row r="556">
          <cell r="A556" t="str">
            <v xml:space="preserve">       Peso aproximado 9,5 t</v>
          </cell>
          <cell r="F556">
            <v>0</v>
          </cell>
          <cell r="H556">
            <v>0</v>
          </cell>
          <cell r="P556">
            <v>0</v>
          </cell>
        </row>
        <row r="557">
          <cell r="F557">
            <v>0</v>
          </cell>
          <cell r="H557">
            <v>0</v>
          </cell>
          <cell r="P557">
            <v>0</v>
          </cell>
        </row>
        <row r="558">
          <cell r="A558" t="str">
            <v>Talha Manual (Captação Trovões)</v>
          </cell>
          <cell r="B558" t="str">
            <v>540-TE-01</v>
          </cell>
          <cell r="C558" t="str">
            <v>CJ</v>
          </cell>
          <cell r="D558">
            <v>1</v>
          </cell>
          <cell r="E558">
            <v>500</v>
          </cell>
          <cell r="F558">
            <v>500</v>
          </cell>
          <cell r="H558">
            <v>40</v>
          </cell>
          <cell r="I558" t="str">
            <v>M</v>
          </cell>
          <cell r="K558">
            <v>80</v>
          </cell>
          <cell r="P558">
            <v>40</v>
          </cell>
        </row>
        <row r="559">
          <cell r="A559" t="str">
            <v xml:space="preserve">       Peso aproximado 0,5 t</v>
          </cell>
          <cell r="F559">
            <v>0</v>
          </cell>
          <cell r="H559">
            <v>0</v>
          </cell>
          <cell r="P559">
            <v>0</v>
          </cell>
        </row>
        <row r="560">
          <cell r="F560">
            <v>0</v>
          </cell>
          <cell r="H560">
            <v>0</v>
          </cell>
          <cell r="P560">
            <v>0</v>
          </cell>
        </row>
        <row r="561">
          <cell r="A561" t="str">
            <v>ÁREA - SALA DE COMPRESSORES</v>
          </cell>
          <cell r="F561">
            <v>0</v>
          </cell>
          <cell r="H561">
            <v>0</v>
          </cell>
          <cell r="P561">
            <v>0</v>
          </cell>
        </row>
        <row r="562">
          <cell r="A562" t="str">
            <v>Compressor de Ar de Processo para Flotação</v>
          </cell>
          <cell r="B562" t="str">
            <v>510-CP-01A/01B</v>
          </cell>
          <cell r="C562" t="str">
            <v>CJ</v>
          </cell>
          <cell r="D562">
            <v>2</v>
          </cell>
          <cell r="E562">
            <v>4000</v>
          </cell>
          <cell r="F562">
            <v>8000</v>
          </cell>
          <cell r="H562">
            <v>480</v>
          </cell>
          <cell r="I562" t="str">
            <v>M</v>
          </cell>
          <cell r="K562">
            <v>60</v>
          </cell>
          <cell r="P562">
            <v>240</v>
          </cell>
          <cell r="R562">
            <v>8000</v>
          </cell>
        </row>
        <row r="563">
          <cell r="A563" t="str">
            <v xml:space="preserve">       Potência 2 x 175 cv</v>
          </cell>
          <cell r="F563">
            <v>0</v>
          </cell>
          <cell r="H563">
            <v>0</v>
          </cell>
          <cell r="P563">
            <v>0</v>
          </cell>
        </row>
        <row r="564">
          <cell r="A564" t="str">
            <v xml:space="preserve">       Peso aproximado 2 x 4 t</v>
          </cell>
          <cell r="F564">
            <v>0</v>
          </cell>
          <cell r="H564">
            <v>0</v>
          </cell>
          <cell r="P564">
            <v>0</v>
          </cell>
        </row>
        <row r="565">
          <cell r="F565">
            <v>0</v>
          </cell>
          <cell r="H565">
            <v>0</v>
          </cell>
          <cell r="P565">
            <v>0</v>
          </cell>
        </row>
        <row r="566">
          <cell r="A566" t="str">
            <v>Compressor Reserva</v>
          </cell>
          <cell r="B566" t="str">
            <v>510-CP-01R</v>
          </cell>
          <cell r="C566" t="str">
            <v>CJ</v>
          </cell>
          <cell r="D566">
            <v>1</v>
          </cell>
          <cell r="E566">
            <v>4000</v>
          </cell>
          <cell r="F566">
            <v>4000</v>
          </cell>
          <cell r="H566">
            <v>240</v>
          </cell>
          <cell r="I566" t="str">
            <v>M</v>
          </cell>
          <cell r="K566">
            <v>60</v>
          </cell>
          <cell r="P566">
            <v>240</v>
          </cell>
          <cell r="R566">
            <v>4000</v>
          </cell>
        </row>
        <row r="567">
          <cell r="A567" t="str">
            <v xml:space="preserve">       Potência 175 cv</v>
          </cell>
          <cell r="F567">
            <v>0</v>
          </cell>
          <cell r="H567">
            <v>0</v>
          </cell>
          <cell r="P567">
            <v>0</v>
          </cell>
        </row>
        <row r="568">
          <cell r="A568" t="str">
            <v xml:space="preserve">       Peso aproximado 4 t</v>
          </cell>
          <cell r="F568">
            <v>0</v>
          </cell>
          <cell r="H568">
            <v>0</v>
          </cell>
          <cell r="P568">
            <v>0</v>
          </cell>
        </row>
        <row r="569">
          <cell r="F569">
            <v>0</v>
          </cell>
          <cell r="H569">
            <v>0</v>
          </cell>
          <cell r="P569">
            <v>0</v>
          </cell>
        </row>
        <row r="570">
          <cell r="A570" t="str">
            <v>Compressor de Ar de Sopro, para Instrumentação e Serviço</v>
          </cell>
          <cell r="B570" t="str">
            <v>510-CP-01C/01D</v>
          </cell>
          <cell r="C570" t="str">
            <v>CJ</v>
          </cell>
          <cell r="D570">
            <v>2</v>
          </cell>
          <cell r="E570">
            <v>4000</v>
          </cell>
          <cell r="F570">
            <v>8000</v>
          </cell>
          <cell r="H570">
            <v>480</v>
          </cell>
          <cell r="I570" t="str">
            <v>M</v>
          </cell>
          <cell r="K570">
            <v>60</v>
          </cell>
          <cell r="P570">
            <v>240</v>
          </cell>
          <cell r="R570">
            <v>8000</v>
          </cell>
        </row>
        <row r="571">
          <cell r="A571" t="str">
            <v xml:space="preserve">       Potência 2 x 175 cv</v>
          </cell>
          <cell r="F571">
            <v>0</v>
          </cell>
          <cell r="H571">
            <v>0</v>
          </cell>
          <cell r="P571">
            <v>0</v>
          </cell>
        </row>
        <row r="572">
          <cell r="A572" t="str">
            <v xml:space="preserve">       Peso aproximado 4 t</v>
          </cell>
          <cell r="F572">
            <v>0</v>
          </cell>
          <cell r="H572">
            <v>0</v>
          </cell>
          <cell r="P572">
            <v>0</v>
          </cell>
        </row>
        <row r="573">
          <cell r="F573">
            <v>0</v>
          </cell>
          <cell r="H573">
            <v>0</v>
          </cell>
          <cell r="P573">
            <v>0</v>
          </cell>
        </row>
        <row r="574">
          <cell r="A574" t="str">
            <v>Reservatório de Ar Comprimido de Processo para Flotação</v>
          </cell>
          <cell r="B574" t="str">
            <v>510-VS-07</v>
          </cell>
          <cell r="C574" t="str">
            <v>CJ</v>
          </cell>
          <cell r="D574">
            <v>1</v>
          </cell>
          <cell r="E574">
            <v>2000</v>
          </cell>
          <cell r="F574">
            <v>2000</v>
          </cell>
          <cell r="H574">
            <v>160</v>
          </cell>
          <cell r="I574" t="str">
            <v>CM</v>
          </cell>
          <cell r="K574">
            <v>80</v>
          </cell>
          <cell r="P574">
            <v>160</v>
          </cell>
        </row>
        <row r="575">
          <cell r="A575" t="str">
            <v xml:space="preserve">       Peso aproximado 2 t</v>
          </cell>
          <cell r="F575">
            <v>0</v>
          </cell>
          <cell r="H575">
            <v>0</v>
          </cell>
          <cell r="P575">
            <v>0</v>
          </cell>
        </row>
        <row r="576">
          <cell r="F576">
            <v>0</v>
          </cell>
          <cell r="H576">
            <v>0</v>
          </cell>
          <cell r="P576">
            <v>0</v>
          </cell>
        </row>
        <row r="577">
          <cell r="A577" t="str">
            <v>Reservatório de Ar Comprimido (Sopro e Serviço)</v>
          </cell>
          <cell r="B577" t="str">
            <v>510-VS-08</v>
          </cell>
          <cell r="C577" t="str">
            <v>CJ</v>
          </cell>
          <cell r="D577">
            <v>1</v>
          </cell>
          <cell r="E577">
            <v>2000</v>
          </cell>
          <cell r="F577">
            <v>2000</v>
          </cell>
          <cell r="H577">
            <v>160</v>
          </cell>
          <cell r="I577" t="str">
            <v>CM</v>
          </cell>
          <cell r="K577">
            <v>80</v>
          </cell>
          <cell r="P577">
            <v>160</v>
          </cell>
        </row>
        <row r="578">
          <cell r="A578" t="str">
            <v xml:space="preserve">       Peso aproximado 2 t</v>
          </cell>
          <cell r="F578">
            <v>0</v>
          </cell>
          <cell r="H578">
            <v>0</v>
          </cell>
          <cell r="P578">
            <v>0</v>
          </cell>
        </row>
        <row r="579">
          <cell r="F579">
            <v>0</v>
          </cell>
          <cell r="H579">
            <v>0</v>
          </cell>
          <cell r="P579">
            <v>0</v>
          </cell>
        </row>
        <row r="580">
          <cell r="A580" t="str">
            <v>Reservatório de Ar Comprimido para Instrumentação</v>
          </cell>
          <cell r="B580" t="str">
            <v>510-VS-09</v>
          </cell>
          <cell r="C580" t="str">
            <v>CJ</v>
          </cell>
          <cell r="D580">
            <v>1</v>
          </cell>
          <cell r="E580">
            <v>500</v>
          </cell>
          <cell r="F580">
            <v>500</v>
          </cell>
          <cell r="H580">
            <v>40</v>
          </cell>
          <cell r="I580" t="str">
            <v>CM</v>
          </cell>
          <cell r="K580">
            <v>80</v>
          </cell>
          <cell r="P580">
            <v>40</v>
          </cell>
        </row>
        <row r="581">
          <cell r="A581" t="str">
            <v xml:space="preserve">       Peso aproximado 0,5 t</v>
          </cell>
          <cell r="F581">
            <v>0</v>
          </cell>
          <cell r="H581">
            <v>0</v>
          </cell>
          <cell r="P581">
            <v>0</v>
          </cell>
        </row>
        <row r="582">
          <cell r="F582">
            <v>0</v>
          </cell>
          <cell r="H582">
            <v>0</v>
          </cell>
          <cell r="P582">
            <v>0</v>
          </cell>
        </row>
        <row r="583">
          <cell r="A583" t="str">
            <v>ESTRUTURA METÁLICA</v>
          </cell>
          <cell r="F583">
            <v>0</v>
          </cell>
          <cell r="H583">
            <v>0</v>
          </cell>
          <cell r="P583">
            <v>0</v>
          </cell>
        </row>
        <row r="584">
          <cell r="F584">
            <v>0</v>
          </cell>
          <cell r="H584">
            <v>0</v>
          </cell>
          <cell r="P584">
            <v>0</v>
          </cell>
        </row>
        <row r="585">
          <cell r="A585" t="str">
            <v>ÁREA - PENEIRAMENTO</v>
          </cell>
          <cell r="F585">
            <v>0</v>
          </cell>
          <cell r="H585">
            <v>0</v>
          </cell>
          <cell r="P585">
            <v>0</v>
          </cell>
        </row>
        <row r="586">
          <cell r="A586" t="str">
            <v>Montagem  de Estruturas Metálicas</v>
          </cell>
          <cell r="F586">
            <v>0</v>
          </cell>
          <cell r="H586">
            <v>0</v>
          </cell>
          <cell r="P586">
            <v>0</v>
          </cell>
        </row>
        <row r="587">
          <cell r="F587">
            <v>0</v>
          </cell>
          <cell r="H587">
            <v>0</v>
          </cell>
          <cell r="P587">
            <v>0</v>
          </cell>
        </row>
        <row r="588">
          <cell r="A588" t="str">
            <v>Estruturas</v>
          </cell>
          <cell r="C588" t="str">
            <v>kg</v>
          </cell>
          <cell r="D588">
            <v>153950</v>
          </cell>
          <cell r="E588">
            <v>1</v>
          </cell>
          <cell r="F588">
            <v>153950</v>
          </cell>
          <cell r="H588">
            <v>6927.75</v>
          </cell>
          <cell r="I588" t="str">
            <v>E</v>
          </cell>
          <cell r="K588">
            <v>45</v>
          </cell>
          <cell r="P588">
            <v>4.4999999999999998E-2</v>
          </cell>
          <cell r="R588">
            <v>153950</v>
          </cell>
        </row>
        <row r="589">
          <cell r="F589">
            <v>0</v>
          </cell>
          <cell r="H589">
            <v>0</v>
          </cell>
          <cell r="P589">
            <v>0</v>
          </cell>
        </row>
        <row r="590">
          <cell r="A590" t="str">
            <v>Pisos em chapa xadrez</v>
          </cell>
          <cell r="C590" t="str">
            <v>kg</v>
          </cell>
          <cell r="D590">
            <v>53084</v>
          </cell>
          <cell r="E590">
            <v>1</v>
          </cell>
          <cell r="F590">
            <v>53084</v>
          </cell>
          <cell r="H590">
            <v>3715.88</v>
          </cell>
          <cell r="I590" t="str">
            <v>E</v>
          </cell>
          <cell r="K590">
            <v>70</v>
          </cell>
          <cell r="P590">
            <v>7.0000000000000007E-2</v>
          </cell>
        </row>
        <row r="591">
          <cell r="F591">
            <v>0</v>
          </cell>
          <cell r="H591">
            <v>0</v>
          </cell>
          <cell r="P591">
            <v>0</v>
          </cell>
        </row>
        <row r="592">
          <cell r="A592" t="str">
            <v>Corrimão/guarda corpo</v>
          </cell>
          <cell r="C592" t="str">
            <v>kg</v>
          </cell>
          <cell r="D592">
            <v>5966</v>
          </cell>
          <cell r="E592">
            <v>1</v>
          </cell>
          <cell r="F592">
            <v>5966</v>
          </cell>
          <cell r="H592">
            <v>536.94000000000005</v>
          </cell>
          <cell r="I592" t="str">
            <v>E</v>
          </cell>
          <cell r="K592">
            <v>90</v>
          </cell>
          <cell r="P592">
            <v>0.09</v>
          </cell>
        </row>
        <row r="593">
          <cell r="F593">
            <v>0</v>
          </cell>
          <cell r="H593">
            <v>0</v>
          </cell>
          <cell r="P593">
            <v>0</v>
          </cell>
        </row>
        <row r="594">
          <cell r="A594" t="str">
            <v>Cobertura e Tapamento</v>
          </cell>
          <cell r="C594" t="str">
            <v>m²</v>
          </cell>
          <cell r="D594">
            <v>896</v>
          </cell>
          <cell r="F594">
            <v>0</v>
          </cell>
          <cell r="G594">
            <v>0.8</v>
          </cell>
          <cell r="H594">
            <v>716.80000000000007</v>
          </cell>
          <cell r="I594" t="str">
            <v>CT</v>
          </cell>
          <cell r="P594">
            <v>0.8</v>
          </cell>
        </row>
        <row r="595">
          <cell r="F595">
            <v>0</v>
          </cell>
          <cell r="H595">
            <v>0</v>
          </cell>
          <cell r="P595">
            <v>0</v>
          </cell>
        </row>
        <row r="596">
          <cell r="A596" t="str">
            <v>Trilho para Ponte Rolante TR-52</v>
          </cell>
          <cell r="C596" t="str">
            <v>m</v>
          </cell>
          <cell r="D596">
            <v>40.5</v>
          </cell>
          <cell r="E596">
            <v>52</v>
          </cell>
          <cell r="F596">
            <v>2106</v>
          </cell>
          <cell r="H596">
            <v>168.48</v>
          </cell>
          <cell r="I596" t="str">
            <v>E</v>
          </cell>
          <cell r="K596">
            <v>80</v>
          </cell>
          <cell r="P596">
            <v>4.16</v>
          </cell>
        </row>
        <row r="597">
          <cell r="F597">
            <v>0</v>
          </cell>
          <cell r="H597">
            <v>0</v>
          </cell>
          <cell r="P597">
            <v>0</v>
          </cell>
        </row>
        <row r="598">
          <cell r="A598" t="str">
            <v>ÁREA - CICLONAGEM E FILTRAGEM</v>
          </cell>
          <cell r="F598">
            <v>0</v>
          </cell>
          <cell r="H598">
            <v>0</v>
          </cell>
          <cell r="P598">
            <v>0</v>
          </cell>
        </row>
        <row r="599">
          <cell r="A599" t="str">
            <v>Montagem  de Estruturas Metálicas</v>
          </cell>
          <cell r="F599">
            <v>0</v>
          </cell>
          <cell r="H599">
            <v>0</v>
          </cell>
          <cell r="P599">
            <v>0</v>
          </cell>
        </row>
        <row r="600">
          <cell r="F600">
            <v>0</v>
          </cell>
          <cell r="H600">
            <v>0</v>
          </cell>
          <cell r="P600">
            <v>0</v>
          </cell>
        </row>
        <row r="601">
          <cell r="A601" t="str">
            <v>Estruturas</v>
          </cell>
          <cell r="C601" t="str">
            <v>kg</v>
          </cell>
          <cell r="D601">
            <v>131964</v>
          </cell>
          <cell r="E601">
            <v>1</v>
          </cell>
          <cell r="F601">
            <v>131964</v>
          </cell>
          <cell r="H601">
            <v>7258.02</v>
          </cell>
          <cell r="I601" t="str">
            <v>E</v>
          </cell>
          <cell r="K601">
            <v>55</v>
          </cell>
          <cell r="P601">
            <v>5.5E-2</v>
          </cell>
          <cell r="R601">
            <v>131964</v>
          </cell>
        </row>
        <row r="602">
          <cell r="F602">
            <v>0</v>
          </cell>
          <cell r="H602">
            <v>0</v>
          </cell>
          <cell r="P602">
            <v>0</v>
          </cell>
        </row>
        <row r="603">
          <cell r="A603" t="str">
            <v>Pisos em chapa xadrez</v>
          </cell>
          <cell r="C603" t="str">
            <v>kg</v>
          </cell>
          <cell r="D603">
            <v>15283</v>
          </cell>
          <cell r="E603">
            <v>1</v>
          </cell>
          <cell r="F603">
            <v>15283</v>
          </cell>
          <cell r="H603">
            <v>1069.81</v>
          </cell>
          <cell r="I603" t="str">
            <v>E</v>
          </cell>
          <cell r="K603">
            <v>70</v>
          </cell>
          <cell r="P603">
            <v>7.0000000000000007E-2</v>
          </cell>
        </row>
        <row r="604">
          <cell r="F604">
            <v>0</v>
          </cell>
          <cell r="H604">
            <v>0</v>
          </cell>
          <cell r="P604">
            <v>0</v>
          </cell>
        </row>
        <row r="605">
          <cell r="A605" t="str">
            <v>Corrimão/guarda corpo</v>
          </cell>
          <cell r="C605" t="str">
            <v>kg</v>
          </cell>
          <cell r="D605">
            <v>3753</v>
          </cell>
          <cell r="E605">
            <v>1</v>
          </cell>
          <cell r="F605">
            <v>3753</v>
          </cell>
          <cell r="H605">
            <v>337.77</v>
          </cell>
          <cell r="I605" t="str">
            <v>E</v>
          </cell>
          <cell r="K605">
            <v>90</v>
          </cell>
          <cell r="P605">
            <v>0.09</v>
          </cell>
        </row>
        <row r="606">
          <cell r="F606">
            <v>0</v>
          </cell>
          <cell r="H606">
            <v>0</v>
          </cell>
          <cell r="P606">
            <v>0</v>
          </cell>
        </row>
        <row r="607">
          <cell r="A607" t="str">
            <v>Cobertura e Tapamento</v>
          </cell>
          <cell r="C607" t="str">
            <v>m²</v>
          </cell>
          <cell r="D607">
            <v>369</v>
          </cell>
          <cell r="F607">
            <v>0</v>
          </cell>
          <cell r="G607">
            <v>0.8</v>
          </cell>
          <cell r="H607">
            <v>295.2</v>
          </cell>
          <cell r="I607" t="str">
            <v>CT</v>
          </cell>
          <cell r="P607">
            <v>0.8</v>
          </cell>
        </row>
        <row r="608">
          <cell r="F608">
            <v>0</v>
          </cell>
          <cell r="H608">
            <v>0</v>
          </cell>
          <cell r="P608">
            <v>0</v>
          </cell>
        </row>
        <row r="609">
          <cell r="A609" t="str">
            <v>Trilho para Ponte Rolante TR-37</v>
          </cell>
          <cell r="C609" t="str">
            <v>m</v>
          </cell>
          <cell r="D609">
            <v>30.5</v>
          </cell>
          <cell r="E609">
            <v>37</v>
          </cell>
          <cell r="F609">
            <v>1128.5</v>
          </cell>
          <cell r="H609">
            <v>90.28</v>
          </cell>
          <cell r="I609" t="str">
            <v>E</v>
          </cell>
          <cell r="K609">
            <v>80</v>
          </cell>
          <cell r="P609">
            <v>2.96</v>
          </cell>
        </row>
        <row r="610">
          <cell r="F610">
            <v>0</v>
          </cell>
          <cell r="H610">
            <v>0</v>
          </cell>
          <cell r="P610">
            <v>0</v>
          </cell>
        </row>
        <row r="611">
          <cell r="A611" t="str">
            <v>ÁREA - FLOTAÇÃO</v>
          </cell>
          <cell r="F611">
            <v>0</v>
          </cell>
          <cell r="H611">
            <v>0</v>
          </cell>
          <cell r="P611">
            <v>0</v>
          </cell>
        </row>
        <row r="612">
          <cell r="A612" t="str">
            <v>Montagem  de Estruturas Metálicas</v>
          </cell>
          <cell r="F612">
            <v>0</v>
          </cell>
          <cell r="H612">
            <v>0</v>
          </cell>
          <cell r="P612">
            <v>0</v>
          </cell>
        </row>
        <row r="613">
          <cell r="F613">
            <v>0</v>
          </cell>
          <cell r="H613">
            <v>0</v>
          </cell>
          <cell r="P613">
            <v>0</v>
          </cell>
        </row>
        <row r="614">
          <cell r="A614" t="str">
            <v>Estruturas</v>
          </cell>
          <cell r="C614" t="str">
            <v>kg</v>
          </cell>
          <cell r="D614">
            <v>79050</v>
          </cell>
          <cell r="E614">
            <v>1</v>
          </cell>
          <cell r="F614">
            <v>79050</v>
          </cell>
          <cell r="H614">
            <v>4743</v>
          </cell>
          <cell r="I614" t="str">
            <v>E</v>
          </cell>
          <cell r="K614">
            <v>60</v>
          </cell>
          <cell r="P614">
            <v>0.06</v>
          </cell>
          <cell r="R614">
            <v>79050</v>
          </cell>
        </row>
        <row r="615">
          <cell r="F615">
            <v>0</v>
          </cell>
          <cell r="H615">
            <v>0</v>
          </cell>
          <cell r="P615">
            <v>0</v>
          </cell>
        </row>
        <row r="616">
          <cell r="A616" t="str">
            <v>Pisos em chapa xadrez</v>
          </cell>
          <cell r="C616" t="str">
            <v>kg</v>
          </cell>
          <cell r="D616">
            <v>7000</v>
          </cell>
          <cell r="E616">
            <v>1</v>
          </cell>
          <cell r="F616">
            <v>7000</v>
          </cell>
          <cell r="H616">
            <v>490</v>
          </cell>
          <cell r="I616" t="str">
            <v>E</v>
          </cell>
          <cell r="K616">
            <v>70</v>
          </cell>
          <cell r="P616">
            <v>7.0000000000000007E-2</v>
          </cell>
        </row>
        <row r="617">
          <cell r="F617">
            <v>0</v>
          </cell>
          <cell r="H617">
            <v>0</v>
          </cell>
          <cell r="P617">
            <v>0</v>
          </cell>
        </row>
        <row r="618">
          <cell r="A618" t="str">
            <v>Corrimão/guarda corpo</v>
          </cell>
          <cell r="C618" t="str">
            <v>kg</v>
          </cell>
          <cell r="D618">
            <v>3950</v>
          </cell>
          <cell r="E618">
            <v>1</v>
          </cell>
          <cell r="F618">
            <v>3950</v>
          </cell>
          <cell r="H618">
            <v>355.5</v>
          </cell>
          <cell r="I618" t="str">
            <v>E</v>
          </cell>
          <cell r="K618">
            <v>90</v>
          </cell>
          <cell r="P618">
            <v>0.09</v>
          </cell>
        </row>
        <row r="619">
          <cell r="F619">
            <v>0</v>
          </cell>
          <cell r="H619">
            <v>0</v>
          </cell>
          <cell r="P619">
            <v>0</v>
          </cell>
        </row>
        <row r="620">
          <cell r="A620" t="str">
            <v>ÁREA - ESTOCAGEM E PREPARAÇÃO DE REAGENTES</v>
          </cell>
          <cell r="F620">
            <v>0</v>
          </cell>
          <cell r="H620">
            <v>0</v>
          </cell>
          <cell r="P620">
            <v>0</v>
          </cell>
        </row>
        <row r="621">
          <cell r="A621" t="str">
            <v>Montagem  de Estruturas Metálicas</v>
          </cell>
          <cell r="F621">
            <v>0</v>
          </cell>
          <cell r="H621">
            <v>0</v>
          </cell>
          <cell r="P621">
            <v>0</v>
          </cell>
        </row>
        <row r="622">
          <cell r="F622">
            <v>0</v>
          </cell>
          <cell r="H622">
            <v>0</v>
          </cell>
          <cell r="P622">
            <v>0</v>
          </cell>
        </row>
        <row r="623">
          <cell r="A623" t="str">
            <v>Estruturas</v>
          </cell>
          <cell r="C623" t="str">
            <v>kg</v>
          </cell>
          <cell r="D623">
            <v>78720</v>
          </cell>
          <cell r="E623">
            <v>1</v>
          </cell>
          <cell r="F623">
            <v>78720</v>
          </cell>
          <cell r="H623">
            <v>4723.2</v>
          </cell>
          <cell r="I623" t="str">
            <v>E</v>
          </cell>
          <cell r="K623">
            <v>60</v>
          </cell>
          <cell r="P623">
            <v>0.06</v>
          </cell>
          <cell r="R623">
            <v>78720</v>
          </cell>
        </row>
        <row r="624">
          <cell r="F624">
            <v>0</v>
          </cell>
          <cell r="H624">
            <v>0</v>
          </cell>
          <cell r="P624">
            <v>0</v>
          </cell>
        </row>
        <row r="625">
          <cell r="A625" t="str">
            <v>Pisos em chapa xadrez</v>
          </cell>
          <cell r="C625" t="str">
            <v>kg</v>
          </cell>
          <cell r="D625">
            <v>9045</v>
          </cell>
          <cell r="E625">
            <v>1</v>
          </cell>
          <cell r="F625">
            <v>9045</v>
          </cell>
          <cell r="H625">
            <v>633.15</v>
          </cell>
          <cell r="I625" t="str">
            <v>E</v>
          </cell>
          <cell r="K625">
            <v>70</v>
          </cell>
          <cell r="P625">
            <v>7.0000000000000007E-2</v>
          </cell>
        </row>
        <row r="626">
          <cell r="F626">
            <v>0</v>
          </cell>
          <cell r="H626">
            <v>0</v>
          </cell>
          <cell r="P626">
            <v>0</v>
          </cell>
        </row>
        <row r="627">
          <cell r="A627" t="str">
            <v>Corrimão/guarda corpo</v>
          </cell>
          <cell r="C627" t="str">
            <v>kg</v>
          </cell>
          <cell r="D627">
            <v>2235</v>
          </cell>
          <cell r="E627">
            <v>1</v>
          </cell>
          <cell r="F627">
            <v>2235</v>
          </cell>
          <cell r="H627">
            <v>201.15</v>
          </cell>
          <cell r="I627" t="str">
            <v>E</v>
          </cell>
          <cell r="K627">
            <v>90</v>
          </cell>
          <cell r="P627">
            <v>0.09</v>
          </cell>
        </row>
        <row r="628">
          <cell r="F628">
            <v>0</v>
          </cell>
          <cell r="H628">
            <v>0</v>
          </cell>
          <cell r="P628">
            <v>0</v>
          </cell>
        </row>
        <row r="629">
          <cell r="A629" t="str">
            <v>Cobertura e Tapamento</v>
          </cell>
          <cell r="C629" t="str">
            <v>m²</v>
          </cell>
          <cell r="D629">
            <v>665</v>
          </cell>
          <cell r="F629">
            <v>0</v>
          </cell>
          <cell r="G629">
            <v>0.8</v>
          </cell>
          <cell r="H629">
            <v>532</v>
          </cell>
          <cell r="I629" t="str">
            <v>CT</v>
          </cell>
          <cell r="P629">
            <v>0.8</v>
          </cell>
        </row>
        <row r="630">
          <cell r="F630">
            <v>0</v>
          </cell>
          <cell r="H630">
            <v>0</v>
          </cell>
          <cell r="P630">
            <v>0</v>
          </cell>
        </row>
        <row r="631">
          <cell r="A631" t="str">
            <v>ÁREA - CONCENTRAÇÃO DE GROSSOS</v>
          </cell>
          <cell r="F631">
            <v>0</v>
          </cell>
          <cell r="H631">
            <v>0</v>
          </cell>
          <cell r="P631">
            <v>0</v>
          </cell>
        </row>
        <row r="632">
          <cell r="A632" t="str">
            <v>Montagem  de Estruturas Metálicas</v>
          </cell>
          <cell r="F632">
            <v>0</v>
          </cell>
          <cell r="H632">
            <v>0</v>
          </cell>
          <cell r="P632">
            <v>0</v>
          </cell>
        </row>
        <row r="633">
          <cell r="F633">
            <v>0</v>
          </cell>
          <cell r="H633">
            <v>0</v>
          </cell>
          <cell r="P633">
            <v>0</v>
          </cell>
        </row>
        <row r="634">
          <cell r="A634" t="str">
            <v>Estruturas</v>
          </cell>
          <cell r="C634" t="str">
            <v>kg</v>
          </cell>
          <cell r="D634">
            <v>126485</v>
          </cell>
          <cell r="E634">
            <v>1</v>
          </cell>
          <cell r="F634">
            <v>126485</v>
          </cell>
          <cell r="H634">
            <v>6956.68</v>
          </cell>
          <cell r="I634" t="str">
            <v>E</v>
          </cell>
          <cell r="K634">
            <v>55</v>
          </cell>
          <cell r="P634">
            <v>5.5E-2</v>
          </cell>
          <cell r="R634">
            <v>126485</v>
          </cell>
        </row>
        <row r="635">
          <cell r="F635">
            <v>0</v>
          </cell>
          <cell r="H635">
            <v>0</v>
          </cell>
          <cell r="P635">
            <v>0</v>
          </cell>
        </row>
        <row r="636">
          <cell r="A636" t="str">
            <v>Pisos em chapa xadrez</v>
          </cell>
          <cell r="C636" t="str">
            <v>kg</v>
          </cell>
          <cell r="D636">
            <v>13313</v>
          </cell>
          <cell r="E636">
            <v>1</v>
          </cell>
          <cell r="F636">
            <v>13313</v>
          </cell>
          <cell r="H636">
            <v>931.91</v>
          </cell>
          <cell r="I636" t="str">
            <v>E</v>
          </cell>
          <cell r="K636">
            <v>70</v>
          </cell>
          <cell r="P636">
            <v>7.0000000000000007E-2</v>
          </cell>
        </row>
        <row r="637">
          <cell r="F637">
            <v>0</v>
          </cell>
          <cell r="H637">
            <v>0</v>
          </cell>
          <cell r="P637">
            <v>0</v>
          </cell>
        </row>
        <row r="638">
          <cell r="A638" t="str">
            <v>Corrimão/guarda corpo</v>
          </cell>
          <cell r="C638" t="str">
            <v>kg</v>
          </cell>
          <cell r="D638">
            <v>3202</v>
          </cell>
          <cell r="E638">
            <v>1</v>
          </cell>
          <cell r="F638">
            <v>3202</v>
          </cell>
          <cell r="H638">
            <v>288.18</v>
          </cell>
          <cell r="I638" t="str">
            <v>E</v>
          </cell>
          <cell r="K638">
            <v>90</v>
          </cell>
          <cell r="P638">
            <v>0.09</v>
          </cell>
        </row>
        <row r="639">
          <cell r="F639">
            <v>0</v>
          </cell>
          <cell r="H639">
            <v>0</v>
          </cell>
          <cell r="P639">
            <v>0</v>
          </cell>
        </row>
        <row r="640">
          <cell r="A640" t="str">
            <v>Cobertura e Tapamento</v>
          </cell>
          <cell r="C640" t="str">
            <v>m²</v>
          </cell>
          <cell r="D640">
            <v>479</v>
          </cell>
          <cell r="F640">
            <v>0</v>
          </cell>
          <cell r="G640">
            <v>0.8</v>
          </cell>
          <cell r="H640">
            <v>383.20000000000005</v>
          </cell>
          <cell r="I640" t="str">
            <v>CT</v>
          </cell>
          <cell r="P640">
            <v>0.8</v>
          </cell>
        </row>
        <row r="641">
          <cell r="F641">
            <v>0</v>
          </cell>
          <cell r="H641">
            <v>0</v>
          </cell>
          <cell r="P641">
            <v>0</v>
          </cell>
        </row>
        <row r="642">
          <cell r="A642" t="str">
            <v>ÁREA - ESPESSADORES</v>
          </cell>
          <cell r="F642">
            <v>0</v>
          </cell>
          <cell r="H642">
            <v>0</v>
          </cell>
          <cell r="P642">
            <v>0</v>
          </cell>
        </row>
        <row r="643">
          <cell r="A643" t="str">
            <v>Montagem  de Estruturas Metálicas</v>
          </cell>
          <cell r="F643">
            <v>0</v>
          </cell>
          <cell r="H643">
            <v>0</v>
          </cell>
          <cell r="P643">
            <v>0</v>
          </cell>
        </row>
        <row r="644">
          <cell r="F644">
            <v>0</v>
          </cell>
          <cell r="H644">
            <v>0</v>
          </cell>
          <cell r="P644">
            <v>0</v>
          </cell>
        </row>
        <row r="645">
          <cell r="A645" t="str">
            <v>Estruturas</v>
          </cell>
          <cell r="C645" t="str">
            <v>kg</v>
          </cell>
          <cell r="D645">
            <v>8097</v>
          </cell>
          <cell r="E645">
            <v>1</v>
          </cell>
          <cell r="F645">
            <v>8097</v>
          </cell>
          <cell r="H645">
            <v>566.79</v>
          </cell>
          <cell r="I645" t="str">
            <v>E</v>
          </cell>
          <cell r="K645">
            <v>70</v>
          </cell>
          <cell r="P645">
            <v>7.0000000000000007E-2</v>
          </cell>
        </row>
        <row r="646">
          <cell r="F646">
            <v>0</v>
          </cell>
          <cell r="H646">
            <v>0</v>
          </cell>
          <cell r="P646">
            <v>0</v>
          </cell>
        </row>
        <row r="647">
          <cell r="A647" t="str">
            <v>Pisos em chapa xadrez</v>
          </cell>
          <cell r="C647" t="str">
            <v>kg</v>
          </cell>
          <cell r="D647">
            <v>3133</v>
          </cell>
          <cell r="E647">
            <v>1</v>
          </cell>
          <cell r="F647">
            <v>3133</v>
          </cell>
          <cell r="H647">
            <v>219.31</v>
          </cell>
          <cell r="I647" t="str">
            <v>E</v>
          </cell>
          <cell r="K647">
            <v>70</v>
          </cell>
          <cell r="P647">
            <v>7.0000000000000007E-2</v>
          </cell>
        </row>
        <row r="648">
          <cell r="F648">
            <v>0</v>
          </cell>
          <cell r="H648">
            <v>0</v>
          </cell>
          <cell r="P648">
            <v>0</v>
          </cell>
        </row>
        <row r="649">
          <cell r="A649" t="str">
            <v>Corrimão/guarda corpo</v>
          </cell>
          <cell r="C649" t="str">
            <v>kg</v>
          </cell>
          <cell r="D649">
            <v>770</v>
          </cell>
          <cell r="E649">
            <v>1</v>
          </cell>
          <cell r="F649">
            <v>770</v>
          </cell>
          <cell r="H649">
            <v>69.3</v>
          </cell>
          <cell r="I649" t="str">
            <v>E</v>
          </cell>
          <cell r="K649">
            <v>90</v>
          </cell>
          <cell r="P649">
            <v>0.09</v>
          </cell>
        </row>
        <row r="650">
          <cell r="F650">
            <v>0</v>
          </cell>
          <cell r="H650">
            <v>0</v>
          </cell>
          <cell r="P650">
            <v>0</v>
          </cell>
        </row>
        <row r="651">
          <cell r="A651" t="str">
            <v>ÁREA - CASA DE TRANSFERÊNCIA</v>
          </cell>
          <cell r="F651">
            <v>0</v>
          </cell>
          <cell r="H651">
            <v>0</v>
          </cell>
          <cell r="P651">
            <v>0</v>
          </cell>
        </row>
        <row r="652">
          <cell r="A652" t="str">
            <v>Montagem  de Estruturas Metálicas</v>
          </cell>
          <cell r="F652">
            <v>0</v>
          </cell>
          <cell r="H652">
            <v>0</v>
          </cell>
          <cell r="P652">
            <v>0</v>
          </cell>
        </row>
        <row r="653">
          <cell r="F653">
            <v>0</v>
          </cell>
          <cell r="H653">
            <v>0</v>
          </cell>
          <cell r="P653">
            <v>0</v>
          </cell>
        </row>
        <row r="654">
          <cell r="A654" t="str">
            <v>Estruturas</v>
          </cell>
          <cell r="C654" t="str">
            <v>kg</v>
          </cell>
          <cell r="D654">
            <v>10728</v>
          </cell>
          <cell r="E654">
            <v>1</v>
          </cell>
          <cell r="F654">
            <v>10728</v>
          </cell>
          <cell r="H654">
            <v>750.96</v>
          </cell>
          <cell r="I654" t="str">
            <v>E</v>
          </cell>
          <cell r="K654">
            <v>70</v>
          </cell>
          <cell r="P654">
            <v>7.0000000000000007E-2</v>
          </cell>
          <cell r="R654">
            <v>10728</v>
          </cell>
        </row>
        <row r="655">
          <cell r="F655">
            <v>0</v>
          </cell>
          <cell r="H655">
            <v>0</v>
          </cell>
          <cell r="P655">
            <v>0</v>
          </cell>
        </row>
        <row r="656">
          <cell r="A656" t="str">
            <v>Pisos em chapa xadrez</v>
          </cell>
          <cell r="C656" t="str">
            <v>kg</v>
          </cell>
          <cell r="D656">
            <v>4195</v>
          </cell>
          <cell r="E656">
            <v>1</v>
          </cell>
          <cell r="F656">
            <v>4195</v>
          </cell>
          <cell r="H656">
            <v>293.64999999999998</v>
          </cell>
          <cell r="I656" t="str">
            <v>E</v>
          </cell>
          <cell r="K656">
            <v>70</v>
          </cell>
          <cell r="P656">
            <v>7.0000000000000007E-2</v>
          </cell>
        </row>
        <row r="657">
          <cell r="F657">
            <v>0</v>
          </cell>
          <cell r="H657">
            <v>0</v>
          </cell>
          <cell r="P657">
            <v>0</v>
          </cell>
        </row>
        <row r="658">
          <cell r="A658" t="str">
            <v>Corrimão/guarda corpo</v>
          </cell>
          <cell r="C658" t="str">
            <v>kg</v>
          </cell>
          <cell r="D658">
            <v>770</v>
          </cell>
          <cell r="E658">
            <v>1</v>
          </cell>
          <cell r="F658">
            <v>770</v>
          </cell>
          <cell r="H658">
            <v>69.3</v>
          </cell>
          <cell r="I658" t="str">
            <v>E</v>
          </cell>
          <cell r="K658">
            <v>90</v>
          </cell>
          <cell r="P658">
            <v>0.09</v>
          </cell>
        </row>
        <row r="659">
          <cell r="F659">
            <v>0</v>
          </cell>
          <cell r="H659">
            <v>0</v>
          </cell>
          <cell r="P659">
            <v>0</v>
          </cell>
        </row>
        <row r="660">
          <cell r="A660" t="str">
            <v>ÁREA - SALA DE COMPRESSORES</v>
          </cell>
          <cell r="F660">
            <v>0</v>
          </cell>
          <cell r="H660">
            <v>0</v>
          </cell>
          <cell r="P660">
            <v>0</v>
          </cell>
        </row>
        <row r="661">
          <cell r="A661" t="str">
            <v>Montagem  de Estruturas Metálicas</v>
          </cell>
          <cell r="F661">
            <v>0</v>
          </cell>
          <cell r="H661">
            <v>0</v>
          </cell>
          <cell r="P661">
            <v>0</v>
          </cell>
        </row>
        <row r="662">
          <cell r="F662">
            <v>0</v>
          </cell>
          <cell r="H662">
            <v>0</v>
          </cell>
          <cell r="P662">
            <v>0</v>
          </cell>
        </row>
        <row r="663">
          <cell r="A663" t="str">
            <v>Estruturas</v>
          </cell>
          <cell r="C663" t="str">
            <v>kg</v>
          </cell>
          <cell r="D663">
            <v>12000</v>
          </cell>
          <cell r="E663">
            <v>1</v>
          </cell>
          <cell r="F663">
            <v>12000</v>
          </cell>
          <cell r="H663">
            <v>840</v>
          </cell>
          <cell r="I663" t="str">
            <v>E</v>
          </cell>
          <cell r="K663">
            <v>70</v>
          </cell>
          <cell r="P663">
            <v>7.0000000000000007E-2</v>
          </cell>
          <cell r="R663">
            <v>12000</v>
          </cell>
        </row>
        <row r="664">
          <cell r="F664">
            <v>0</v>
          </cell>
          <cell r="H664">
            <v>0</v>
          </cell>
          <cell r="P664">
            <v>0</v>
          </cell>
        </row>
        <row r="665">
          <cell r="A665" t="str">
            <v>Cobertura e Tapamento</v>
          </cell>
          <cell r="C665" t="str">
            <v>m²</v>
          </cell>
          <cell r="D665">
            <v>222</v>
          </cell>
          <cell r="F665">
            <v>0</v>
          </cell>
          <cell r="G665">
            <v>0.8</v>
          </cell>
          <cell r="H665">
            <v>177.60000000000002</v>
          </cell>
          <cell r="I665" t="str">
            <v>CT</v>
          </cell>
          <cell r="P665">
            <v>0.8</v>
          </cell>
        </row>
        <row r="666">
          <cell r="F666">
            <v>0</v>
          </cell>
          <cell r="H666">
            <v>0</v>
          </cell>
          <cell r="P666">
            <v>0</v>
          </cell>
        </row>
        <row r="667">
          <cell r="A667" t="str">
            <v>ÁREA - EXTERNA</v>
          </cell>
          <cell r="F667">
            <v>0</v>
          </cell>
          <cell r="H667">
            <v>0</v>
          </cell>
          <cell r="P667">
            <v>0</v>
          </cell>
        </row>
        <row r="668">
          <cell r="A668" t="str">
            <v>Montagem de Estruturas Metálicas do Pipe  Rack</v>
          </cell>
          <cell r="F668">
            <v>0</v>
          </cell>
          <cell r="H668">
            <v>0</v>
          </cell>
          <cell r="P668">
            <v>0</v>
          </cell>
        </row>
        <row r="669">
          <cell r="F669">
            <v>0</v>
          </cell>
          <cell r="H669">
            <v>0</v>
          </cell>
          <cell r="P669">
            <v>0</v>
          </cell>
        </row>
        <row r="670">
          <cell r="A670" t="str">
            <v>Estruturas</v>
          </cell>
          <cell r="C670" t="str">
            <v>Kg</v>
          </cell>
          <cell r="D670">
            <v>103300</v>
          </cell>
          <cell r="E670">
            <v>1</v>
          </cell>
          <cell r="F670">
            <v>103300</v>
          </cell>
          <cell r="H670">
            <v>5165</v>
          </cell>
          <cell r="I670" t="str">
            <v>E</v>
          </cell>
          <cell r="K670">
            <v>50</v>
          </cell>
          <cell r="P670">
            <v>0.05</v>
          </cell>
          <cell r="R670">
            <v>103300</v>
          </cell>
        </row>
        <row r="671">
          <cell r="F671">
            <v>0</v>
          </cell>
          <cell r="H671">
            <v>0</v>
          </cell>
          <cell r="P671">
            <v>0</v>
          </cell>
        </row>
        <row r="672">
          <cell r="A672" t="str">
            <v>Piso em chapa xadrez</v>
          </cell>
          <cell r="C672" t="str">
            <v>Kg</v>
          </cell>
          <cell r="D672">
            <v>10200</v>
          </cell>
          <cell r="E672">
            <v>1</v>
          </cell>
          <cell r="F672">
            <v>10200</v>
          </cell>
          <cell r="H672">
            <v>714</v>
          </cell>
          <cell r="I672" t="str">
            <v>E</v>
          </cell>
          <cell r="K672">
            <v>70</v>
          </cell>
          <cell r="P672">
            <v>7.0000000000000007E-2</v>
          </cell>
        </row>
        <row r="673">
          <cell r="F673">
            <v>0</v>
          </cell>
          <cell r="H673">
            <v>0</v>
          </cell>
          <cell r="P673">
            <v>0</v>
          </cell>
        </row>
        <row r="674">
          <cell r="A674" t="str">
            <v>Corrimão/guarda-corpo</v>
          </cell>
          <cell r="C674" t="str">
            <v>Kg</v>
          </cell>
          <cell r="D674">
            <v>1500</v>
          </cell>
          <cell r="E674">
            <v>1</v>
          </cell>
          <cell r="F674">
            <v>1500</v>
          </cell>
          <cell r="H674">
            <v>135</v>
          </cell>
          <cell r="I674" t="str">
            <v>E</v>
          </cell>
          <cell r="K674">
            <v>90</v>
          </cell>
          <cell r="P674">
            <v>0.09</v>
          </cell>
        </row>
        <row r="675">
          <cell r="F675">
            <v>0</v>
          </cell>
          <cell r="H675">
            <v>0</v>
          </cell>
          <cell r="P675">
            <v>0</v>
          </cell>
        </row>
        <row r="676">
          <cell r="A676" t="str">
            <v>TUBULAÇÃO</v>
          </cell>
          <cell r="P676">
            <v>0</v>
          </cell>
        </row>
        <row r="677">
          <cell r="F677">
            <v>0</v>
          </cell>
          <cell r="P677">
            <v>0</v>
          </cell>
        </row>
        <row r="678">
          <cell r="A678" t="str">
            <v>ÁREA - SALA DE COMPRESSORES</v>
          </cell>
          <cell r="F678">
            <v>0</v>
          </cell>
          <cell r="P678">
            <v>0</v>
          </cell>
        </row>
        <row r="679">
          <cell r="A679" t="str">
            <v xml:space="preserve">Tubo sem costura, ANSI B36.10, SCH.80, extremidades com  rosca NPT conforme </v>
          </cell>
          <cell r="F679">
            <v>0</v>
          </cell>
          <cell r="P679">
            <v>0</v>
          </cell>
        </row>
        <row r="680">
          <cell r="A680" t="str">
            <v>ANSI B 2.1, material em aço carbono conforme ASTM A-53 GR. A/B:</v>
          </cell>
          <cell r="F680">
            <v>0</v>
          </cell>
          <cell r="P680">
            <v>0</v>
          </cell>
        </row>
        <row r="681">
          <cell r="A681" t="str">
            <v>Diâmetro 1/2"</v>
          </cell>
          <cell r="B681" t="str">
            <v>TB80</v>
          </cell>
          <cell r="C681" t="str">
            <v>m</v>
          </cell>
          <cell r="D681">
            <v>12</v>
          </cell>
          <cell r="E681">
            <v>1.62</v>
          </cell>
          <cell r="F681">
            <v>19.440000000000001</v>
          </cell>
          <cell r="G681">
            <v>1</v>
          </cell>
          <cell r="H681">
            <v>12</v>
          </cell>
          <cell r="I681" t="str">
            <v>TACR</v>
          </cell>
          <cell r="P681">
            <v>1</v>
          </cell>
        </row>
        <row r="682">
          <cell r="F682">
            <v>0</v>
          </cell>
          <cell r="H682">
            <v>0</v>
          </cell>
          <cell r="P682">
            <v>0</v>
          </cell>
        </row>
        <row r="683">
          <cell r="A683" t="str">
            <v xml:space="preserve">Tubo sem costura, ANSI B36.10, SCH.80, extremidades com rosca NPT, conforme </v>
          </cell>
          <cell r="F683">
            <v>0</v>
          </cell>
          <cell r="H683">
            <v>0</v>
          </cell>
          <cell r="P683">
            <v>0</v>
          </cell>
        </row>
        <row r="684">
          <cell r="A684" t="str">
            <v>ANSI B 2.1, material em aço carbono conforme ASTM A-53 GR. A/B galvanizado:</v>
          </cell>
          <cell r="F684">
            <v>0</v>
          </cell>
          <cell r="H684">
            <v>0</v>
          </cell>
          <cell r="P684">
            <v>0</v>
          </cell>
        </row>
        <row r="685">
          <cell r="A685" t="str">
            <v>Diâmetro 1/2"</v>
          </cell>
          <cell r="B685" t="str">
            <v>TB80</v>
          </cell>
          <cell r="C685" t="str">
            <v>m</v>
          </cell>
          <cell r="D685">
            <v>1</v>
          </cell>
          <cell r="E685">
            <v>1.62</v>
          </cell>
          <cell r="F685">
            <v>1.62</v>
          </cell>
          <cell r="G685">
            <v>1</v>
          </cell>
          <cell r="H685">
            <v>1</v>
          </cell>
          <cell r="I685" t="str">
            <v>TACR</v>
          </cell>
          <cell r="P685">
            <v>1</v>
          </cell>
        </row>
        <row r="686">
          <cell r="A686" t="str">
            <v>Diâmetro 11/2"</v>
          </cell>
          <cell r="B686" t="str">
            <v>TB80</v>
          </cell>
          <cell r="C686" t="str">
            <v>m</v>
          </cell>
          <cell r="D686">
            <v>7</v>
          </cell>
          <cell r="E686">
            <v>5.4</v>
          </cell>
          <cell r="F686">
            <v>37.799999999999997</v>
          </cell>
          <cell r="G686">
            <v>1.5</v>
          </cell>
          <cell r="H686">
            <v>10.5</v>
          </cell>
          <cell r="I686" t="str">
            <v>TACR</v>
          </cell>
          <cell r="P686">
            <v>1.5</v>
          </cell>
        </row>
        <row r="687">
          <cell r="A687" t="str">
            <v>Diâmetro 2"</v>
          </cell>
          <cell r="B687" t="str">
            <v>TB80</v>
          </cell>
          <cell r="C687" t="str">
            <v>m</v>
          </cell>
          <cell r="D687">
            <v>1</v>
          </cell>
          <cell r="E687">
            <v>7.47</v>
          </cell>
          <cell r="F687">
            <v>7.47</v>
          </cell>
          <cell r="G687">
            <v>2</v>
          </cell>
          <cell r="H687">
            <v>2</v>
          </cell>
          <cell r="I687" t="str">
            <v>TACR</v>
          </cell>
          <cell r="P687">
            <v>2</v>
          </cell>
        </row>
        <row r="688">
          <cell r="F688">
            <v>0</v>
          </cell>
          <cell r="H688">
            <v>0</v>
          </cell>
          <cell r="P688">
            <v>0</v>
          </cell>
        </row>
        <row r="689">
          <cell r="A689" t="str">
            <v>Tubo aço carbono com costura, ANSI B36.10, SCH.40, extremidades chanfradas</v>
          </cell>
          <cell r="F689">
            <v>0</v>
          </cell>
          <cell r="H689">
            <v>0</v>
          </cell>
          <cell r="P689">
            <v>0</v>
          </cell>
        </row>
        <row r="690">
          <cell r="A690" t="str">
            <v>material em aço carbono, conforme ASTM A-53,GR. A/B:</v>
          </cell>
          <cell r="F690">
            <v>0</v>
          </cell>
          <cell r="H690">
            <v>0</v>
          </cell>
          <cell r="P690">
            <v>0</v>
          </cell>
        </row>
        <row r="691">
          <cell r="A691" t="str">
            <v>Diâmetro 21/2"</v>
          </cell>
          <cell r="B691" t="str">
            <v>TB40</v>
          </cell>
          <cell r="C691" t="str">
            <v>m</v>
          </cell>
          <cell r="D691">
            <v>10</v>
          </cell>
          <cell r="E691">
            <v>8.6199999999999992</v>
          </cell>
          <cell r="F691">
            <v>86.2</v>
          </cell>
          <cell r="G691">
            <v>2.5</v>
          </cell>
          <cell r="H691">
            <v>25</v>
          </cell>
          <cell r="I691" t="str">
            <v>TACS</v>
          </cell>
          <cell r="P691">
            <v>2.5</v>
          </cell>
        </row>
        <row r="692">
          <cell r="A692" t="str">
            <v>Diâmetro 3"</v>
          </cell>
          <cell r="B692" t="str">
            <v>TB40</v>
          </cell>
          <cell r="C692" t="str">
            <v>m</v>
          </cell>
          <cell r="D692">
            <v>26</v>
          </cell>
          <cell r="E692">
            <v>11.3</v>
          </cell>
          <cell r="F692">
            <v>293.8</v>
          </cell>
          <cell r="G692">
            <v>3</v>
          </cell>
          <cell r="H692">
            <v>78</v>
          </cell>
          <cell r="I692" t="str">
            <v>TACS</v>
          </cell>
          <cell r="P692">
            <v>3</v>
          </cell>
        </row>
        <row r="693">
          <cell r="A693" t="str">
            <v>Diâmetro 4"</v>
          </cell>
          <cell r="B693" t="str">
            <v>TB40</v>
          </cell>
          <cell r="C693" t="str">
            <v>m</v>
          </cell>
          <cell r="D693">
            <v>1</v>
          </cell>
          <cell r="E693">
            <v>16.100000000000001</v>
          </cell>
          <cell r="F693">
            <v>16.100000000000001</v>
          </cell>
          <cell r="G693">
            <v>4</v>
          </cell>
          <cell r="H693">
            <v>4</v>
          </cell>
          <cell r="I693" t="str">
            <v>TACS</v>
          </cell>
          <cell r="P693">
            <v>4</v>
          </cell>
        </row>
        <row r="694">
          <cell r="A694" t="str">
            <v>Diâmetro 6"</v>
          </cell>
          <cell r="B694" t="str">
            <v>TB40</v>
          </cell>
          <cell r="C694" t="str">
            <v>m</v>
          </cell>
          <cell r="D694">
            <v>71</v>
          </cell>
          <cell r="E694">
            <v>28.2</v>
          </cell>
          <cell r="F694">
            <v>2002.2</v>
          </cell>
          <cell r="G694">
            <v>6</v>
          </cell>
          <cell r="H694">
            <v>426</v>
          </cell>
          <cell r="I694" t="str">
            <v>TACS</v>
          </cell>
          <cell r="P694">
            <v>6</v>
          </cell>
        </row>
        <row r="695">
          <cell r="F695">
            <v>0</v>
          </cell>
          <cell r="H695">
            <v>0</v>
          </cell>
          <cell r="P695">
            <v>0</v>
          </cell>
        </row>
        <row r="696">
          <cell r="A696" t="str">
            <v xml:space="preserve">Tubo sem costura, ANSI B36.10, SCH.40, extremidades com rosca NPT, conforme </v>
          </cell>
          <cell r="F696">
            <v>0</v>
          </cell>
          <cell r="H696">
            <v>0</v>
          </cell>
          <cell r="P696">
            <v>0</v>
          </cell>
        </row>
        <row r="697">
          <cell r="A697" t="str">
            <v>ANSI B 2.1, material em aço carbono conforme ASTM A-53 GR. A/B galvanizado:</v>
          </cell>
          <cell r="F697">
            <v>0</v>
          </cell>
          <cell r="H697">
            <v>0</v>
          </cell>
          <cell r="P697">
            <v>0</v>
          </cell>
        </row>
        <row r="698">
          <cell r="A698" t="str">
            <v>Diâmetro 21/2"</v>
          </cell>
          <cell r="B698" t="str">
            <v>TB40</v>
          </cell>
          <cell r="C698" t="str">
            <v>m</v>
          </cell>
          <cell r="D698">
            <v>13</v>
          </cell>
          <cell r="E698">
            <v>8.6199999999999992</v>
          </cell>
          <cell r="F698">
            <v>112.06</v>
          </cell>
          <cell r="G698">
            <v>2.5</v>
          </cell>
          <cell r="H698">
            <v>32.5</v>
          </cell>
          <cell r="I698" t="str">
            <v>TACR</v>
          </cell>
          <cell r="P698">
            <v>2.5</v>
          </cell>
        </row>
        <row r="699">
          <cell r="F699">
            <v>0</v>
          </cell>
          <cell r="H699">
            <v>0</v>
          </cell>
          <cell r="P699">
            <v>0</v>
          </cell>
        </row>
        <row r="700">
          <cell r="A700" t="str">
            <v>Válvula esfera, 150 libras, extremidades com rosca NPT, conforme ANSI B 2.1,  material</v>
          </cell>
          <cell r="F700">
            <v>0</v>
          </cell>
          <cell r="H700">
            <v>0</v>
          </cell>
          <cell r="P700">
            <v>0</v>
          </cell>
        </row>
        <row r="701">
          <cell r="A701" t="str">
            <v xml:space="preserve"> do corpo em latão, interno aço inox ref. CIWAL figura 294 ou similar:</v>
          </cell>
          <cell r="F701">
            <v>0</v>
          </cell>
          <cell r="H701">
            <v>0</v>
          </cell>
          <cell r="P701">
            <v>0</v>
          </cell>
        </row>
        <row r="702">
          <cell r="A702" t="str">
            <v>Diâmetro 1/2"</v>
          </cell>
          <cell r="B702" t="str">
            <v>VV</v>
          </cell>
          <cell r="C702" t="str">
            <v>PC</v>
          </cell>
          <cell r="D702">
            <v>5</v>
          </cell>
          <cell r="F702">
            <v>0</v>
          </cell>
          <cell r="G702">
            <v>2</v>
          </cell>
          <cell r="H702">
            <v>10</v>
          </cell>
          <cell r="I702" t="str">
            <v>TACR</v>
          </cell>
          <cell r="P702">
            <v>2</v>
          </cell>
        </row>
        <row r="703">
          <cell r="A703" t="str">
            <v>Diâmetro 11/2"</v>
          </cell>
          <cell r="B703" t="str">
            <v>VV</v>
          </cell>
          <cell r="C703" t="str">
            <v>PC</v>
          </cell>
          <cell r="D703">
            <v>3</v>
          </cell>
          <cell r="F703">
            <v>0</v>
          </cell>
          <cell r="G703">
            <v>3</v>
          </cell>
          <cell r="H703">
            <v>9</v>
          </cell>
          <cell r="I703" t="str">
            <v>TACR</v>
          </cell>
          <cell r="P703">
            <v>3</v>
          </cell>
        </row>
        <row r="704">
          <cell r="A704" t="str">
            <v>Diâmetro 2"</v>
          </cell>
          <cell r="B704" t="str">
            <v>VV</v>
          </cell>
          <cell r="C704" t="str">
            <v>PC</v>
          </cell>
          <cell r="D704">
            <v>1</v>
          </cell>
          <cell r="F704">
            <v>0</v>
          </cell>
          <cell r="G704">
            <v>4</v>
          </cell>
          <cell r="H704">
            <v>4</v>
          </cell>
          <cell r="I704" t="str">
            <v>TACR</v>
          </cell>
          <cell r="P704">
            <v>4</v>
          </cell>
        </row>
        <row r="705">
          <cell r="F705">
            <v>0</v>
          </cell>
          <cell r="H705">
            <v>0</v>
          </cell>
          <cell r="P705">
            <v>0</v>
          </cell>
        </row>
        <row r="706">
          <cell r="A706" t="str">
            <v xml:space="preserve">Válvula esfera, 150 libras, extremidades com flange face plana material do corpo em aço </v>
          </cell>
          <cell r="F706">
            <v>0</v>
          </cell>
          <cell r="H706">
            <v>0</v>
          </cell>
          <cell r="P706">
            <v>0</v>
          </cell>
        </row>
        <row r="707">
          <cell r="A707" t="str">
            <v>carbono, interno aço inox ref. NIAGARA 303 e/ou similar:</v>
          </cell>
          <cell r="F707">
            <v>0</v>
          </cell>
          <cell r="H707">
            <v>0</v>
          </cell>
          <cell r="P707">
            <v>0</v>
          </cell>
        </row>
        <row r="708">
          <cell r="A708" t="str">
            <v>Diâmetro 21/2"</v>
          </cell>
          <cell r="B708" t="str">
            <v>VV</v>
          </cell>
          <cell r="C708" t="str">
            <v>PC</v>
          </cell>
          <cell r="D708">
            <v>1</v>
          </cell>
          <cell r="F708">
            <v>0</v>
          </cell>
          <cell r="G708">
            <v>5</v>
          </cell>
          <cell r="H708">
            <v>5</v>
          </cell>
          <cell r="I708" t="str">
            <v>TACR</v>
          </cell>
          <cell r="P708">
            <v>5</v>
          </cell>
        </row>
        <row r="709">
          <cell r="A709" t="str">
            <v>Diâmetro 3"</v>
          </cell>
          <cell r="B709" t="str">
            <v>VV</v>
          </cell>
          <cell r="C709" t="str">
            <v>PC</v>
          </cell>
          <cell r="D709">
            <v>7</v>
          </cell>
          <cell r="F709">
            <v>0</v>
          </cell>
          <cell r="G709">
            <v>6</v>
          </cell>
          <cell r="H709">
            <v>42</v>
          </cell>
          <cell r="I709" t="str">
            <v>TACR</v>
          </cell>
          <cell r="P709">
            <v>6</v>
          </cell>
        </row>
        <row r="710">
          <cell r="A710" t="str">
            <v>Diâmetro 6"</v>
          </cell>
          <cell r="B710" t="str">
            <v>VV</v>
          </cell>
          <cell r="C710" t="str">
            <v>PC</v>
          </cell>
          <cell r="D710">
            <v>10</v>
          </cell>
          <cell r="F710">
            <v>0</v>
          </cell>
          <cell r="G710">
            <v>12</v>
          </cell>
          <cell r="H710">
            <v>120</v>
          </cell>
          <cell r="I710" t="str">
            <v>TACR</v>
          </cell>
          <cell r="P710">
            <v>12</v>
          </cell>
        </row>
        <row r="711">
          <cell r="F711">
            <v>0</v>
          </cell>
          <cell r="H711">
            <v>0</v>
          </cell>
          <cell r="P711">
            <v>0</v>
          </cell>
        </row>
        <row r="712">
          <cell r="A712" t="str">
            <v>Suportes</v>
          </cell>
          <cell r="C712" t="str">
            <v>kg</v>
          </cell>
          <cell r="D712">
            <v>250</v>
          </cell>
          <cell r="E712">
            <v>1</v>
          </cell>
          <cell r="F712">
            <v>250</v>
          </cell>
          <cell r="G712">
            <v>0.15</v>
          </cell>
          <cell r="H712">
            <v>37.5</v>
          </cell>
          <cell r="I712" t="str">
            <v>F</v>
          </cell>
          <cell r="P712">
            <v>0.15</v>
          </cell>
        </row>
        <row r="713">
          <cell r="F713">
            <v>0</v>
          </cell>
          <cell r="H713">
            <v>0</v>
          </cell>
          <cell r="P713">
            <v>0</v>
          </cell>
        </row>
        <row r="714">
          <cell r="A714" t="str">
            <v>ÁREA - ESTOCAGEM E PREPARAÇÃO DE REAGENTES</v>
          </cell>
          <cell r="F714">
            <v>0</v>
          </cell>
          <cell r="H714">
            <v>0</v>
          </cell>
          <cell r="P714">
            <v>0</v>
          </cell>
        </row>
        <row r="715">
          <cell r="A715" t="str">
            <v xml:space="preserve">Tubo sem costura, ANSI B36.10, SCH.80, extremidades com rosca NPT conforme </v>
          </cell>
          <cell r="F715">
            <v>0</v>
          </cell>
          <cell r="H715">
            <v>0</v>
          </cell>
          <cell r="P715">
            <v>0</v>
          </cell>
        </row>
        <row r="716">
          <cell r="A716" t="str">
            <v>ANSI B 2.1, material em aço carbono, conforme ASTM A-53 GR. A/B:</v>
          </cell>
          <cell r="F716">
            <v>0</v>
          </cell>
          <cell r="H716">
            <v>0</v>
          </cell>
          <cell r="P716">
            <v>0</v>
          </cell>
        </row>
        <row r="717">
          <cell r="A717" t="str">
            <v>Diâmetro 1/2"</v>
          </cell>
          <cell r="B717" t="str">
            <v>TB80</v>
          </cell>
          <cell r="C717" t="str">
            <v>m</v>
          </cell>
          <cell r="D717">
            <v>1</v>
          </cell>
          <cell r="E717">
            <v>1.62</v>
          </cell>
          <cell r="F717">
            <v>1.62</v>
          </cell>
          <cell r="G717">
            <v>1</v>
          </cell>
          <cell r="H717">
            <v>1</v>
          </cell>
          <cell r="I717" t="str">
            <v>TACR</v>
          </cell>
          <cell r="P717">
            <v>1</v>
          </cell>
        </row>
        <row r="718">
          <cell r="A718" t="str">
            <v>Diâmetro 11/2"</v>
          </cell>
          <cell r="B718" t="str">
            <v>TB80</v>
          </cell>
          <cell r="C718" t="str">
            <v>m</v>
          </cell>
          <cell r="D718">
            <v>5</v>
          </cell>
          <cell r="E718">
            <v>5.4</v>
          </cell>
          <cell r="F718">
            <v>27</v>
          </cell>
          <cell r="G718">
            <v>1.5</v>
          </cell>
          <cell r="H718">
            <v>7.5</v>
          </cell>
          <cell r="I718" t="str">
            <v>TACR</v>
          </cell>
          <cell r="P718">
            <v>1.5</v>
          </cell>
        </row>
        <row r="719">
          <cell r="A719" t="str">
            <v>Diâmetro 2"</v>
          </cell>
          <cell r="B719" t="str">
            <v>TB80</v>
          </cell>
          <cell r="C719" t="str">
            <v>m</v>
          </cell>
          <cell r="D719">
            <v>55</v>
          </cell>
          <cell r="E719">
            <v>7.47</v>
          </cell>
          <cell r="F719">
            <v>410.85</v>
          </cell>
          <cell r="G719">
            <v>2</v>
          </cell>
          <cell r="H719">
            <v>110</v>
          </cell>
          <cell r="I719" t="str">
            <v>TACR</v>
          </cell>
          <cell r="P719">
            <v>2</v>
          </cell>
        </row>
        <row r="720">
          <cell r="F720">
            <v>0</v>
          </cell>
          <cell r="H720">
            <v>0</v>
          </cell>
          <cell r="P720">
            <v>0</v>
          </cell>
        </row>
        <row r="721">
          <cell r="A721" t="str">
            <v xml:space="preserve">Tubo com costura, ANSI B36.10, SCH.40, extremidades chanfradas, material em aço </v>
          </cell>
          <cell r="F721">
            <v>0</v>
          </cell>
          <cell r="H721">
            <v>0</v>
          </cell>
          <cell r="P721">
            <v>0</v>
          </cell>
        </row>
        <row r="722">
          <cell r="A722" t="str">
            <v>carbono, conforme ASTM A-53, GR. A/B:</v>
          </cell>
          <cell r="F722">
            <v>0</v>
          </cell>
          <cell r="H722">
            <v>0</v>
          </cell>
          <cell r="P722">
            <v>0</v>
          </cell>
        </row>
        <row r="723">
          <cell r="A723" t="str">
            <v>Diâmetro 21/2"</v>
          </cell>
          <cell r="B723" t="str">
            <v>TB40</v>
          </cell>
          <cell r="C723" t="str">
            <v>m</v>
          </cell>
          <cell r="D723">
            <v>46</v>
          </cell>
          <cell r="E723">
            <v>8.6199999999999992</v>
          </cell>
          <cell r="F723">
            <v>396.52</v>
          </cell>
          <cell r="G723">
            <v>2.5</v>
          </cell>
          <cell r="H723">
            <v>115</v>
          </cell>
          <cell r="I723" t="str">
            <v>TACS</v>
          </cell>
          <cell r="P723">
            <v>2.5</v>
          </cell>
        </row>
        <row r="724">
          <cell r="A724" t="str">
            <v>Diâmetro 3"</v>
          </cell>
          <cell r="B724" t="str">
            <v>TB40</v>
          </cell>
          <cell r="C724" t="str">
            <v>m</v>
          </cell>
          <cell r="D724">
            <v>61</v>
          </cell>
          <cell r="E724">
            <v>11.3</v>
          </cell>
          <cell r="F724">
            <v>689.3</v>
          </cell>
          <cell r="G724">
            <v>3</v>
          </cell>
          <cell r="H724">
            <v>183</v>
          </cell>
          <cell r="I724" t="str">
            <v>TACS</v>
          </cell>
          <cell r="P724">
            <v>3</v>
          </cell>
        </row>
        <row r="725">
          <cell r="A725" t="str">
            <v>Diâmetro 4"</v>
          </cell>
          <cell r="B725" t="str">
            <v>TB40</v>
          </cell>
          <cell r="C725" t="str">
            <v>m</v>
          </cell>
          <cell r="D725">
            <v>68</v>
          </cell>
          <cell r="E725">
            <v>16.100000000000001</v>
          </cell>
          <cell r="F725">
            <v>1094.8</v>
          </cell>
          <cell r="G725">
            <v>4</v>
          </cell>
          <cell r="H725">
            <v>272</v>
          </cell>
          <cell r="I725" t="str">
            <v>TACS</v>
          </cell>
          <cell r="P725">
            <v>4</v>
          </cell>
        </row>
        <row r="726">
          <cell r="A726" t="str">
            <v>Diâmetro 6"</v>
          </cell>
          <cell r="B726" t="str">
            <v>TB40</v>
          </cell>
          <cell r="C726" t="str">
            <v>m</v>
          </cell>
          <cell r="D726">
            <v>36</v>
          </cell>
          <cell r="E726">
            <v>28.2</v>
          </cell>
          <cell r="F726">
            <v>1015.2</v>
          </cell>
          <cell r="G726">
            <v>6</v>
          </cell>
          <cell r="H726">
            <v>216</v>
          </cell>
          <cell r="I726" t="str">
            <v>TACS</v>
          </cell>
          <cell r="P726">
            <v>6</v>
          </cell>
        </row>
        <row r="727">
          <cell r="F727">
            <v>0</v>
          </cell>
          <cell r="H727">
            <v>0</v>
          </cell>
          <cell r="P727">
            <v>0</v>
          </cell>
        </row>
        <row r="728">
          <cell r="A728" t="str">
            <v>Tubo sem costura, ANSI B36.10, SCH.80, extremidades planas material em aço carbono</v>
          </cell>
          <cell r="F728">
            <v>0</v>
          </cell>
          <cell r="H728">
            <v>0</v>
          </cell>
          <cell r="P728">
            <v>0</v>
          </cell>
        </row>
        <row r="729">
          <cell r="A729" t="str">
            <v>conforme ASTM A-53, GR. A/B:</v>
          </cell>
          <cell r="F729">
            <v>0</v>
          </cell>
          <cell r="H729">
            <v>0</v>
          </cell>
          <cell r="P729">
            <v>0</v>
          </cell>
        </row>
        <row r="730">
          <cell r="A730" t="str">
            <v>Diâmetro 1/2"</v>
          </cell>
          <cell r="B730" t="str">
            <v>TB80</v>
          </cell>
          <cell r="C730" t="str">
            <v>m</v>
          </cell>
          <cell r="D730">
            <v>2</v>
          </cell>
          <cell r="E730">
            <v>1.62</v>
          </cell>
          <cell r="F730">
            <v>3.24</v>
          </cell>
          <cell r="G730">
            <v>1</v>
          </cell>
          <cell r="H730">
            <v>2</v>
          </cell>
          <cell r="I730" t="str">
            <v>TACS</v>
          </cell>
          <cell r="P730">
            <v>1</v>
          </cell>
        </row>
        <row r="731">
          <cell r="A731" t="str">
            <v>Diâmetro 2"</v>
          </cell>
          <cell r="B731" t="str">
            <v>TB80</v>
          </cell>
          <cell r="C731" t="str">
            <v>m</v>
          </cell>
          <cell r="D731">
            <v>54</v>
          </cell>
          <cell r="E731">
            <v>7.47</v>
          </cell>
          <cell r="F731">
            <v>403.38</v>
          </cell>
          <cell r="G731">
            <v>2</v>
          </cell>
          <cell r="H731">
            <v>108</v>
          </cell>
          <cell r="I731" t="str">
            <v>TACS</v>
          </cell>
          <cell r="P731">
            <v>2</v>
          </cell>
        </row>
        <row r="732">
          <cell r="F732">
            <v>0</v>
          </cell>
          <cell r="H732">
            <v>0</v>
          </cell>
          <cell r="P732">
            <v>0</v>
          </cell>
        </row>
        <row r="733">
          <cell r="A733" t="str">
            <v>Tubo sem costura, SCH.10S, extremidades chanfradas, material em aço inox, conforme</v>
          </cell>
          <cell r="F733">
            <v>0</v>
          </cell>
          <cell r="H733">
            <v>0</v>
          </cell>
          <cell r="P733">
            <v>0</v>
          </cell>
        </row>
        <row r="734">
          <cell r="A734" t="str">
            <v>ASTM A-312 GR. TP 304:</v>
          </cell>
          <cell r="F734">
            <v>0</v>
          </cell>
          <cell r="H734">
            <v>0</v>
          </cell>
          <cell r="P734">
            <v>0</v>
          </cell>
        </row>
        <row r="735">
          <cell r="A735" t="str">
            <v>Diâmetro 11/2"</v>
          </cell>
          <cell r="B735" t="str">
            <v>TB10S</v>
          </cell>
          <cell r="C735" t="str">
            <v>m</v>
          </cell>
          <cell r="D735">
            <v>4</v>
          </cell>
          <cell r="E735">
            <v>3.16</v>
          </cell>
          <cell r="F735">
            <v>12.64</v>
          </cell>
          <cell r="G735">
            <v>2.25</v>
          </cell>
          <cell r="H735">
            <v>9</v>
          </cell>
          <cell r="I735" t="str">
            <v>TI</v>
          </cell>
          <cell r="P735">
            <v>2.25</v>
          </cell>
        </row>
        <row r="736">
          <cell r="A736" t="str">
            <v>Diâmetro 2"</v>
          </cell>
          <cell r="B736" t="str">
            <v>TB10S</v>
          </cell>
          <cell r="C736" t="str">
            <v>m</v>
          </cell>
          <cell r="D736">
            <v>8</v>
          </cell>
          <cell r="E736">
            <v>3.98</v>
          </cell>
          <cell r="F736">
            <v>31.84</v>
          </cell>
          <cell r="G736">
            <v>3</v>
          </cell>
          <cell r="H736">
            <v>24</v>
          </cell>
          <cell r="I736" t="str">
            <v>TI</v>
          </cell>
          <cell r="P736">
            <v>3</v>
          </cell>
        </row>
        <row r="737">
          <cell r="A737" t="str">
            <v>Diâmetro 3"</v>
          </cell>
          <cell r="B737" t="str">
            <v>TB10S</v>
          </cell>
          <cell r="C737" t="str">
            <v>m</v>
          </cell>
          <cell r="D737">
            <v>9</v>
          </cell>
          <cell r="E737">
            <v>6.45</v>
          </cell>
          <cell r="F737">
            <v>58.05</v>
          </cell>
          <cell r="G737">
            <v>4.5</v>
          </cell>
          <cell r="H737">
            <v>40.5</v>
          </cell>
          <cell r="I737" t="str">
            <v>TI</v>
          </cell>
          <cell r="P737">
            <v>4.5</v>
          </cell>
        </row>
        <row r="738">
          <cell r="F738">
            <v>0</v>
          </cell>
          <cell r="H738">
            <v>0</v>
          </cell>
          <cell r="P738">
            <v>0</v>
          </cell>
        </row>
        <row r="739">
          <cell r="A739" t="str">
            <v>Tubo sem costura, ANSI B 36.10, SCH 40, extremidades chanfradas, material em aço</v>
          </cell>
          <cell r="F739">
            <v>0</v>
          </cell>
          <cell r="H739">
            <v>0</v>
          </cell>
          <cell r="P739">
            <v>0</v>
          </cell>
        </row>
        <row r="740">
          <cell r="A740" t="str">
            <v>carbono conforme ASTM A-53 GR. A/B:</v>
          </cell>
          <cell r="F740">
            <v>0</v>
          </cell>
          <cell r="H740">
            <v>0</v>
          </cell>
          <cell r="P740">
            <v>0</v>
          </cell>
        </row>
        <row r="741">
          <cell r="A741" t="str">
            <v>Diâmetro 21/2"</v>
          </cell>
          <cell r="B741" t="str">
            <v>TB40</v>
          </cell>
          <cell r="C741" t="str">
            <v>m</v>
          </cell>
          <cell r="D741">
            <v>18</v>
          </cell>
          <cell r="E741">
            <v>8.6199999999999992</v>
          </cell>
          <cell r="F741">
            <v>155.16</v>
          </cell>
          <cell r="G741">
            <v>2.5</v>
          </cell>
          <cell r="H741">
            <v>45</v>
          </cell>
          <cell r="I741" t="str">
            <v>TACS</v>
          </cell>
          <cell r="P741">
            <v>2.5</v>
          </cell>
        </row>
        <row r="742">
          <cell r="A742" t="str">
            <v>Diâmetro 3"</v>
          </cell>
          <cell r="B742" t="str">
            <v>TB40</v>
          </cell>
          <cell r="C742" t="str">
            <v>m</v>
          </cell>
          <cell r="D742">
            <v>136</v>
          </cell>
          <cell r="E742">
            <v>11.3</v>
          </cell>
          <cell r="F742">
            <v>1536.8</v>
          </cell>
          <cell r="G742">
            <v>3</v>
          </cell>
          <cell r="H742">
            <v>408</v>
          </cell>
          <cell r="I742" t="str">
            <v>TACS</v>
          </cell>
          <cell r="P742">
            <v>3</v>
          </cell>
        </row>
        <row r="743">
          <cell r="A743" t="str">
            <v>Diâmetro 4"</v>
          </cell>
          <cell r="B743" t="str">
            <v>TB40</v>
          </cell>
          <cell r="C743" t="str">
            <v>m</v>
          </cell>
          <cell r="D743">
            <v>32</v>
          </cell>
          <cell r="E743">
            <v>16.100000000000001</v>
          </cell>
          <cell r="F743">
            <v>515.20000000000005</v>
          </cell>
          <cell r="G743">
            <v>4</v>
          </cell>
          <cell r="H743">
            <v>128</v>
          </cell>
          <cell r="I743" t="str">
            <v>TACS</v>
          </cell>
          <cell r="P743">
            <v>4</v>
          </cell>
        </row>
        <row r="744">
          <cell r="A744" t="str">
            <v>Diâmetro 5"</v>
          </cell>
          <cell r="B744" t="str">
            <v>TB40</v>
          </cell>
          <cell r="C744" t="str">
            <v>m</v>
          </cell>
          <cell r="D744">
            <v>2</v>
          </cell>
          <cell r="E744">
            <v>21.8</v>
          </cell>
          <cell r="F744">
            <v>43.6</v>
          </cell>
          <cell r="G744">
            <v>5</v>
          </cell>
          <cell r="H744">
            <v>10</v>
          </cell>
          <cell r="I744" t="str">
            <v>TACS</v>
          </cell>
          <cell r="P744">
            <v>5</v>
          </cell>
        </row>
        <row r="745">
          <cell r="A745" t="str">
            <v>Diâmetro 6"</v>
          </cell>
          <cell r="B745" t="str">
            <v>TB40</v>
          </cell>
          <cell r="C745" t="str">
            <v>m</v>
          </cell>
          <cell r="D745">
            <v>6</v>
          </cell>
          <cell r="E745">
            <v>28.2</v>
          </cell>
          <cell r="F745">
            <v>169.2</v>
          </cell>
          <cell r="G745">
            <v>6</v>
          </cell>
          <cell r="H745">
            <v>36</v>
          </cell>
          <cell r="I745" t="str">
            <v>TACS</v>
          </cell>
          <cell r="P745">
            <v>6</v>
          </cell>
        </row>
        <row r="746">
          <cell r="F746">
            <v>0</v>
          </cell>
          <cell r="H746">
            <v>0</v>
          </cell>
          <cell r="P746">
            <v>0</v>
          </cell>
        </row>
        <row r="747">
          <cell r="A747" t="str">
            <v>Válvula borboleta, tipo WAFER, 150 libras, material do corpo em FºFº, interno FºFº,</v>
          </cell>
          <cell r="F747">
            <v>0</v>
          </cell>
          <cell r="H747">
            <v>0</v>
          </cell>
          <cell r="P747">
            <v>0</v>
          </cell>
        </row>
        <row r="748">
          <cell r="A748" t="str">
            <v>ref. NIAGARA figura 540 e 550 ou similar:</v>
          </cell>
          <cell r="F748">
            <v>0</v>
          </cell>
          <cell r="H748">
            <v>0</v>
          </cell>
          <cell r="P748">
            <v>0</v>
          </cell>
        </row>
        <row r="749">
          <cell r="A749" t="str">
            <v>Diâmetro 4"</v>
          </cell>
          <cell r="B749" t="str">
            <v>VV</v>
          </cell>
          <cell r="C749" t="str">
            <v>PC</v>
          </cell>
          <cell r="D749">
            <v>20</v>
          </cell>
          <cell r="F749">
            <v>0</v>
          </cell>
          <cell r="G749">
            <v>8</v>
          </cell>
          <cell r="H749">
            <v>160</v>
          </cell>
          <cell r="I749" t="str">
            <v>TACS</v>
          </cell>
          <cell r="P749">
            <v>8</v>
          </cell>
        </row>
        <row r="750">
          <cell r="A750" t="str">
            <v>Diâmetro 6"</v>
          </cell>
          <cell r="B750" t="str">
            <v>VV</v>
          </cell>
          <cell r="C750" t="str">
            <v>PC</v>
          </cell>
          <cell r="D750">
            <v>1</v>
          </cell>
          <cell r="F750">
            <v>0</v>
          </cell>
          <cell r="G750">
            <v>12</v>
          </cell>
          <cell r="H750">
            <v>12</v>
          </cell>
          <cell r="I750" t="str">
            <v>TACS</v>
          </cell>
          <cell r="P750">
            <v>12</v>
          </cell>
        </row>
        <row r="751">
          <cell r="F751">
            <v>0</v>
          </cell>
          <cell r="H751">
            <v>0</v>
          </cell>
          <cell r="P751">
            <v>0</v>
          </cell>
        </row>
        <row r="752">
          <cell r="A752" t="str">
            <v xml:space="preserve">Válvula esfera, 150 libras, extremidades com rosca NPT, conforme ANSI B 2.1, material </v>
          </cell>
          <cell r="F752">
            <v>0</v>
          </cell>
          <cell r="H752">
            <v>0</v>
          </cell>
          <cell r="P752">
            <v>0</v>
          </cell>
        </row>
        <row r="753">
          <cell r="A753" t="str">
            <v>do corpo em latão, interno aço inox, ref. CIWAL figura 294 ou similar:</v>
          </cell>
          <cell r="F753">
            <v>0</v>
          </cell>
          <cell r="H753">
            <v>0</v>
          </cell>
          <cell r="P753">
            <v>0</v>
          </cell>
        </row>
        <row r="754">
          <cell r="A754" t="str">
            <v>Diâmetro 1/2"</v>
          </cell>
          <cell r="B754" t="str">
            <v>VV</v>
          </cell>
          <cell r="C754" t="str">
            <v>PC</v>
          </cell>
          <cell r="D754">
            <v>2</v>
          </cell>
          <cell r="F754">
            <v>0</v>
          </cell>
          <cell r="G754">
            <v>2</v>
          </cell>
          <cell r="H754">
            <v>4</v>
          </cell>
          <cell r="I754" t="str">
            <v>TACS</v>
          </cell>
          <cell r="P754">
            <v>2</v>
          </cell>
        </row>
        <row r="755">
          <cell r="A755" t="str">
            <v>Diâmetro 2"</v>
          </cell>
          <cell r="B755" t="str">
            <v>VV</v>
          </cell>
          <cell r="C755" t="str">
            <v>PC</v>
          </cell>
          <cell r="D755">
            <v>10</v>
          </cell>
          <cell r="F755">
            <v>0</v>
          </cell>
          <cell r="G755">
            <v>4</v>
          </cell>
          <cell r="H755">
            <v>40</v>
          </cell>
          <cell r="I755" t="str">
            <v>TACS</v>
          </cell>
          <cell r="P755">
            <v>4</v>
          </cell>
        </row>
        <row r="756">
          <cell r="F756">
            <v>0</v>
          </cell>
          <cell r="H756">
            <v>0</v>
          </cell>
          <cell r="P756">
            <v>0</v>
          </cell>
        </row>
        <row r="757">
          <cell r="A757" t="str">
            <v xml:space="preserve">Válvula diafragma, 150 libras, extremidade com flange face plana material do corpo em </v>
          </cell>
          <cell r="F757">
            <v>0</v>
          </cell>
          <cell r="H757">
            <v>0</v>
          </cell>
          <cell r="P757">
            <v>0</v>
          </cell>
        </row>
        <row r="758">
          <cell r="A758" t="str">
            <v>FºFº, interno em butil, ref. CIVA figura 675 ou similar:</v>
          </cell>
          <cell r="F758">
            <v>0</v>
          </cell>
          <cell r="H758">
            <v>0</v>
          </cell>
          <cell r="P758">
            <v>0</v>
          </cell>
        </row>
        <row r="759">
          <cell r="A759" t="str">
            <v>Diâmetro 1/2"</v>
          </cell>
          <cell r="B759" t="str">
            <v>VV</v>
          </cell>
          <cell r="C759" t="str">
            <v>PC</v>
          </cell>
          <cell r="D759">
            <v>6</v>
          </cell>
          <cell r="F759">
            <v>0</v>
          </cell>
          <cell r="G759">
            <v>2</v>
          </cell>
          <cell r="H759">
            <v>12</v>
          </cell>
          <cell r="I759" t="str">
            <v>TACS</v>
          </cell>
          <cell r="P759">
            <v>2</v>
          </cell>
        </row>
        <row r="760">
          <cell r="A760" t="str">
            <v>Diâmetro 2"</v>
          </cell>
          <cell r="B760" t="str">
            <v>VV</v>
          </cell>
          <cell r="C760" t="str">
            <v>PC</v>
          </cell>
          <cell r="D760">
            <v>16</v>
          </cell>
          <cell r="F760">
            <v>0</v>
          </cell>
          <cell r="G760">
            <v>4</v>
          </cell>
          <cell r="H760">
            <v>64</v>
          </cell>
          <cell r="I760" t="str">
            <v>TACS</v>
          </cell>
          <cell r="P760">
            <v>4</v>
          </cell>
        </row>
        <row r="761">
          <cell r="A761" t="str">
            <v>Diâmetro 21/2"</v>
          </cell>
          <cell r="B761" t="str">
            <v>VV</v>
          </cell>
          <cell r="C761" t="str">
            <v>PC</v>
          </cell>
          <cell r="D761">
            <v>5</v>
          </cell>
          <cell r="F761">
            <v>0</v>
          </cell>
          <cell r="G761">
            <v>5</v>
          </cell>
          <cell r="H761">
            <v>25</v>
          </cell>
          <cell r="I761" t="str">
            <v>TACS</v>
          </cell>
          <cell r="P761">
            <v>5</v>
          </cell>
        </row>
        <row r="762">
          <cell r="A762" t="str">
            <v>Diâmetro 3"</v>
          </cell>
          <cell r="B762" t="str">
            <v>VV</v>
          </cell>
          <cell r="C762" t="str">
            <v>PC</v>
          </cell>
          <cell r="D762">
            <v>24</v>
          </cell>
          <cell r="F762">
            <v>0</v>
          </cell>
          <cell r="G762">
            <v>6</v>
          </cell>
          <cell r="H762">
            <v>144</v>
          </cell>
          <cell r="I762" t="str">
            <v>TACS</v>
          </cell>
          <cell r="P762">
            <v>6</v>
          </cell>
        </row>
        <row r="763">
          <cell r="A763" t="str">
            <v>Diâmetro 4"</v>
          </cell>
          <cell r="B763" t="str">
            <v>VV</v>
          </cell>
          <cell r="C763" t="str">
            <v>PC</v>
          </cell>
          <cell r="D763">
            <v>19</v>
          </cell>
          <cell r="F763">
            <v>0</v>
          </cell>
          <cell r="G763">
            <v>8</v>
          </cell>
          <cell r="H763">
            <v>152</v>
          </cell>
          <cell r="I763" t="str">
            <v>TACS</v>
          </cell>
          <cell r="P763">
            <v>8</v>
          </cell>
        </row>
        <row r="764">
          <cell r="F764">
            <v>0</v>
          </cell>
          <cell r="H764">
            <v>0</v>
          </cell>
          <cell r="P764">
            <v>0</v>
          </cell>
        </row>
        <row r="765">
          <cell r="A765" t="str">
            <v>Válvula esfera, 150 libras, extremidades com flange face plana, material do corpo em aço</v>
          </cell>
          <cell r="F765">
            <v>0</v>
          </cell>
          <cell r="H765">
            <v>0</v>
          </cell>
          <cell r="P765">
            <v>0</v>
          </cell>
        </row>
        <row r="766">
          <cell r="A766" t="str">
            <v>carbono, interno aço inox, ref. NIAGARA 303 ou similar:</v>
          </cell>
          <cell r="F766">
            <v>0</v>
          </cell>
          <cell r="H766">
            <v>0</v>
          </cell>
          <cell r="P766">
            <v>0</v>
          </cell>
        </row>
        <row r="767">
          <cell r="A767" t="str">
            <v>Diâmetro 21/2"</v>
          </cell>
          <cell r="B767" t="str">
            <v>VV</v>
          </cell>
          <cell r="C767" t="str">
            <v>PC</v>
          </cell>
          <cell r="D767">
            <v>10</v>
          </cell>
          <cell r="F767">
            <v>0</v>
          </cell>
          <cell r="G767">
            <v>5</v>
          </cell>
          <cell r="H767">
            <v>50</v>
          </cell>
          <cell r="I767" t="str">
            <v>TACS</v>
          </cell>
          <cell r="P767">
            <v>5</v>
          </cell>
        </row>
        <row r="768">
          <cell r="A768" t="str">
            <v>Diâmetro 4"</v>
          </cell>
          <cell r="B768" t="str">
            <v>VV</v>
          </cell>
          <cell r="C768" t="str">
            <v>PC</v>
          </cell>
          <cell r="D768">
            <v>2</v>
          </cell>
          <cell r="F768">
            <v>0</v>
          </cell>
          <cell r="G768">
            <v>8</v>
          </cell>
          <cell r="H768">
            <v>16</v>
          </cell>
          <cell r="I768" t="str">
            <v>TACS</v>
          </cell>
          <cell r="P768">
            <v>8</v>
          </cell>
        </row>
        <row r="769">
          <cell r="F769">
            <v>0</v>
          </cell>
          <cell r="H769">
            <v>0</v>
          </cell>
          <cell r="P769">
            <v>0</v>
          </cell>
        </row>
        <row r="770">
          <cell r="A770" t="str">
            <v>Válvula de retenção, 800 libras, extremidades com encaixe para solda, material do corpo</v>
          </cell>
          <cell r="F770">
            <v>0</v>
          </cell>
          <cell r="H770">
            <v>0</v>
          </cell>
          <cell r="P770">
            <v>0</v>
          </cell>
        </row>
        <row r="771">
          <cell r="A771" t="str">
            <v>em aço carbono, interno aço inox, ref. CIWAL figura 251 ou similar:</v>
          </cell>
          <cell r="F771">
            <v>0</v>
          </cell>
          <cell r="H771">
            <v>0</v>
          </cell>
          <cell r="P771">
            <v>0</v>
          </cell>
        </row>
        <row r="772">
          <cell r="A772" t="str">
            <v>Diâmetro 2"</v>
          </cell>
          <cell r="B772" t="str">
            <v>VV</v>
          </cell>
          <cell r="C772" t="str">
            <v>PC</v>
          </cell>
          <cell r="D772">
            <v>2</v>
          </cell>
          <cell r="F772">
            <v>0</v>
          </cell>
          <cell r="G772">
            <v>4</v>
          </cell>
          <cell r="H772">
            <v>8</v>
          </cell>
          <cell r="I772" t="str">
            <v>TACS</v>
          </cell>
          <cell r="P772">
            <v>4</v>
          </cell>
        </row>
        <row r="773">
          <cell r="F773">
            <v>0</v>
          </cell>
          <cell r="H773">
            <v>0</v>
          </cell>
          <cell r="P773">
            <v>0</v>
          </cell>
        </row>
        <row r="774">
          <cell r="A774" t="str">
            <v>Válvula de retenção, tipo WAFER, 150 libras, material do corpo em aço carbono</v>
          </cell>
          <cell r="F774">
            <v>0</v>
          </cell>
          <cell r="H774">
            <v>0</v>
          </cell>
          <cell r="P774">
            <v>0</v>
          </cell>
        </row>
        <row r="775">
          <cell r="A775" t="str">
            <v>interno aço inox, ref. NIAGARA figura 80-111B e 80-111A ou similar:</v>
          </cell>
          <cell r="F775">
            <v>0</v>
          </cell>
          <cell r="H775">
            <v>0</v>
          </cell>
          <cell r="P775">
            <v>0</v>
          </cell>
        </row>
        <row r="776">
          <cell r="A776" t="str">
            <v>Diâmetro 21/2"</v>
          </cell>
          <cell r="B776" t="str">
            <v>VV</v>
          </cell>
          <cell r="C776" t="str">
            <v>PC</v>
          </cell>
          <cell r="D776">
            <v>3</v>
          </cell>
          <cell r="F776">
            <v>0</v>
          </cell>
          <cell r="G776">
            <v>5</v>
          </cell>
          <cell r="H776">
            <v>15</v>
          </cell>
          <cell r="I776" t="str">
            <v>TACS</v>
          </cell>
          <cell r="P776">
            <v>5</v>
          </cell>
        </row>
        <row r="777">
          <cell r="F777">
            <v>0</v>
          </cell>
          <cell r="H777">
            <v>0</v>
          </cell>
          <cell r="P777">
            <v>0</v>
          </cell>
        </row>
        <row r="778">
          <cell r="A778" t="str">
            <v>Válvula de retenção, tipo WAFER, 150 libras, material do corpo em aço carbono, interno</v>
          </cell>
          <cell r="F778">
            <v>0</v>
          </cell>
          <cell r="H778">
            <v>0</v>
          </cell>
          <cell r="P778">
            <v>0</v>
          </cell>
        </row>
        <row r="779">
          <cell r="A779" t="str">
            <v>aço inox, ref. NIAGARA figura 80-460B ou similar:</v>
          </cell>
          <cell r="F779">
            <v>0</v>
          </cell>
          <cell r="H779">
            <v>0</v>
          </cell>
          <cell r="P779">
            <v>0</v>
          </cell>
        </row>
        <row r="780">
          <cell r="A780" t="str">
            <v>Diâmetro 21/2"</v>
          </cell>
          <cell r="B780" t="str">
            <v>VV</v>
          </cell>
          <cell r="C780" t="str">
            <v>PC</v>
          </cell>
          <cell r="D780">
            <v>1</v>
          </cell>
          <cell r="F780">
            <v>0</v>
          </cell>
          <cell r="G780">
            <v>5</v>
          </cell>
          <cell r="H780">
            <v>5</v>
          </cell>
          <cell r="I780" t="str">
            <v>TACS</v>
          </cell>
          <cell r="P780">
            <v>5</v>
          </cell>
        </row>
        <row r="781">
          <cell r="A781" t="str">
            <v>Diâmetro 3"</v>
          </cell>
          <cell r="B781" t="str">
            <v>VV</v>
          </cell>
          <cell r="C781" t="str">
            <v>PC</v>
          </cell>
          <cell r="D781">
            <v>7</v>
          </cell>
          <cell r="F781">
            <v>0</v>
          </cell>
          <cell r="G781">
            <v>6</v>
          </cell>
          <cell r="H781">
            <v>42</v>
          </cell>
          <cell r="I781" t="str">
            <v>TACS</v>
          </cell>
          <cell r="P781">
            <v>6</v>
          </cell>
        </row>
        <row r="782">
          <cell r="A782" t="str">
            <v>Diâmetro 4"</v>
          </cell>
          <cell r="B782" t="str">
            <v>VV</v>
          </cell>
          <cell r="C782" t="str">
            <v>PC</v>
          </cell>
          <cell r="D782">
            <v>2</v>
          </cell>
          <cell r="F782">
            <v>0</v>
          </cell>
          <cell r="G782">
            <v>8</v>
          </cell>
          <cell r="H782">
            <v>16</v>
          </cell>
          <cell r="I782" t="str">
            <v>TACS</v>
          </cell>
          <cell r="P782">
            <v>8</v>
          </cell>
        </row>
        <row r="783">
          <cell r="F783">
            <v>0</v>
          </cell>
          <cell r="H783">
            <v>0</v>
          </cell>
          <cell r="P783">
            <v>0</v>
          </cell>
        </row>
        <row r="784">
          <cell r="A784" t="str">
            <v>Suportes</v>
          </cell>
          <cell r="C784" t="str">
            <v>kg</v>
          </cell>
          <cell r="D784">
            <v>1000</v>
          </cell>
          <cell r="E784">
            <v>1</v>
          </cell>
          <cell r="F784">
            <v>1000</v>
          </cell>
          <cell r="G784">
            <v>0.15</v>
          </cell>
          <cell r="H784">
            <v>150</v>
          </cell>
          <cell r="I784" t="str">
            <v>F</v>
          </cell>
          <cell r="P784">
            <v>0.15</v>
          </cell>
        </row>
        <row r="785">
          <cell r="F785">
            <v>0</v>
          </cell>
          <cell r="H785">
            <v>0</v>
          </cell>
          <cell r="P785">
            <v>0</v>
          </cell>
        </row>
        <row r="786">
          <cell r="A786" t="str">
            <v>ÁREA - PRÉDIO DO PENEIRAMENTO</v>
          </cell>
          <cell r="F786">
            <v>0</v>
          </cell>
          <cell r="H786">
            <v>0</v>
          </cell>
          <cell r="P786">
            <v>0</v>
          </cell>
        </row>
        <row r="787">
          <cell r="A787" t="str">
            <v xml:space="preserve">Tubo sem costura, ANSI B36.10, SCH.80, extremidades com rosca NPT conforme </v>
          </cell>
          <cell r="F787">
            <v>0</v>
          </cell>
          <cell r="H787">
            <v>0</v>
          </cell>
          <cell r="P787">
            <v>0</v>
          </cell>
        </row>
        <row r="788">
          <cell r="A788" t="str">
            <v>ANSI B 2.1, material em aço carbono, conforme ASTM A-53 GR. A/B:</v>
          </cell>
          <cell r="F788">
            <v>0</v>
          </cell>
          <cell r="H788">
            <v>0</v>
          </cell>
          <cell r="P788">
            <v>0</v>
          </cell>
        </row>
        <row r="789">
          <cell r="A789" t="str">
            <v>Diâmetro 1/2"</v>
          </cell>
          <cell r="B789" t="str">
            <v>TB80</v>
          </cell>
          <cell r="C789" t="str">
            <v>m</v>
          </cell>
          <cell r="D789">
            <v>3</v>
          </cell>
          <cell r="E789">
            <v>1.62</v>
          </cell>
          <cell r="F789">
            <v>4.8600000000000003</v>
          </cell>
          <cell r="G789">
            <v>1</v>
          </cell>
          <cell r="H789">
            <v>3</v>
          </cell>
          <cell r="I789" t="str">
            <v>TACR</v>
          </cell>
          <cell r="P789">
            <v>1</v>
          </cell>
        </row>
        <row r="790">
          <cell r="A790" t="str">
            <v>Diâmetro 3/4"</v>
          </cell>
          <cell r="B790" t="str">
            <v>TB80</v>
          </cell>
          <cell r="C790" t="str">
            <v>m</v>
          </cell>
          <cell r="D790">
            <v>3</v>
          </cell>
          <cell r="E790">
            <v>2.19</v>
          </cell>
          <cell r="F790">
            <v>6.57</v>
          </cell>
          <cell r="G790">
            <v>1</v>
          </cell>
          <cell r="H790">
            <v>3</v>
          </cell>
          <cell r="I790" t="str">
            <v>TACR</v>
          </cell>
          <cell r="P790">
            <v>1</v>
          </cell>
        </row>
        <row r="791">
          <cell r="A791" t="str">
            <v>Diâmetro 1"</v>
          </cell>
          <cell r="B791" t="str">
            <v>TB80</v>
          </cell>
          <cell r="C791" t="str">
            <v>m</v>
          </cell>
          <cell r="D791">
            <v>3</v>
          </cell>
          <cell r="E791">
            <v>3.23</v>
          </cell>
          <cell r="F791">
            <v>9.69</v>
          </cell>
          <cell r="G791">
            <v>1</v>
          </cell>
          <cell r="H791">
            <v>3</v>
          </cell>
          <cell r="I791" t="str">
            <v>TACR</v>
          </cell>
          <cell r="P791">
            <v>1</v>
          </cell>
        </row>
        <row r="792">
          <cell r="A792" t="str">
            <v>Diâmetro 2"</v>
          </cell>
          <cell r="B792" t="str">
            <v>TB80</v>
          </cell>
          <cell r="C792" t="str">
            <v>m</v>
          </cell>
          <cell r="D792">
            <v>120</v>
          </cell>
          <cell r="E792">
            <v>7.47</v>
          </cell>
          <cell r="F792">
            <v>896.4</v>
          </cell>
          <cell r="G792">
            <v>2</v>
          </cell>
          <cell r="H792">
            <v>240</v>
          </cell>
          <cell r="I792" t="str">
            <v>TACR</v>
          </cell>
          <cell r="P792">
            <v>2</v>
          </cell>
        </row>
        <row r="793">
          <cell r="F793">
            <v>0</v>
          </cell>
          <cell r="H793">
            <v>0</v>
          </cell>
          <cell r="P793">
            <v>0</v>
          </cell>
        </row>
        <row r="794">
          <cell r="A794" t="str">
            <v>Tubo de PEAD, PN 16, extremidade plana material em polietileno de alta densidade</v>
          </cell>
          <cell r="F794">
            <v>0</v>
          </cell>
          <cell r="H794">
            <v>0</v>
          </cell>
          <cell r="P794">
            <v>0</v>
          </cell>
        </row>
        <row r="795">
          <cell r="A795" t="str">
            <v>Diâmetro 180 mm</v>
          </cell>
          <cell r="B795" t="str">
            <v>TBPEAD</v>
          </cell>
          <cell r="C795" t="str">
            <v>m</v>
          </cell>
          <cell r="D795">
            <v>6</v>
          </cell>
          <cell r="E795">
            <v>4.5999999999999996</v>
          </cell>
          <cell r="F795">
            <v>27.6</v>
          </cell>
          <cell r="G795">
            <v>0.44</v>
          </cell>
          <cell r="H795">
            <v>2.64</v>
          </cell>
          <cell r="I795" t="str">
            <v>TPEADS</v>
          </cell>
          <cell r="P795">
            <v>0.44</v>
          </cell>
        </row>
        <row r="796">
          <cell r="A796" t="str">
            <v>Diâmetro  225 mm</v>
          </cell>
          <cell r="B796" t="str">
            <v>TBPEAD</v>
          </cell>
          <cell r="C796" t="str">
            <v>m</v>
          </cell>
          <cell r="D796">
            <v>10</v>
          </cell>
          <cell r="E796">
            <v>5.7</v>
          </cell>
          <cell r="F796">
            <v>57</v>
          </cell>
          <cell r="G796">
            <v>0.55000000000000004</v>
          </cell>
          <cell r="H796">
            <v>5.5</v>
          </cell>
          <cell r="I796" t="str">
            <v>TPEADS</v>
          </cell>
          <cell r="P796">
            <v>0.55000000000000004</v>
          </cell>
        </row>
        <row r="797">
          <cell r="A797" t="str">
            <v>Diâmetro  315 mm</v>
          </cell>
          <cell r="B797" t="str">
            <v>TBPEAD</v>
          </cell>
          <cell r="C797" t="str">
            <v>m</v>
          </cell>
          <cell r="D797">
            <v>75</v>
          </cell>
          <cell r="E797">
            <v>6.8</v>
          </cell>
          <cell r="F797">
            <v>510</v>
          </cell>
          <cell r="G797">
            <v>0.66</v>
          </cell>
          <cell r="H797">
            <v>49.5</v>
          </cell>
          <cell r="I797" t="str">
            <v>TPEADS</v>
          </cell>
          <cell r="P797">
            <v>0.66</v>
          </cell>
        </row>
        <row r="798">
          <cell r="A798" t="str">
            <v>Diâmetro  355 mm</v>
          </cell>
          <cell r="B798" t="str">
            <v>TBPEAD</v>
          </cell>
          <cell r="C798" t="str">
            <v>m</v>
          </cell>
          <cell r="D798">
            <v>11</v>
          </cell>
          <cell r="E798">
            <v>7.9</v>
          </cell>
          <cell r="F798">
            <v>86.9</v>
          </cell>
          <cell r="G798">
            <v>0.77</v>
          </cell>
          <cell r="H798">
            <v>8.4700000000000006</v>
          </cell>
          <cell r="I798" t="str">
            <v>TPEADS</v>
          </cell>
          <cell r="P798">
            <v>0.77</v>
          </cell>
        </row>
        <row r="799">
          <cell r="A799" t="str">
            <v>Diâmetro  500 mm</v>
          </cell>
          <cell r="B799" t="str">
            <v>TBPEAD</v>
          </cell>
          <cell r="C799" t="str">
            <v>m</v>
          </cell>
          <cell r="D799">
            <v>18</v>
          </cell>
          <cell r="E799">
            <v>11.3</v>
          </cell>
          <cell r="F799">
            <v>203.4</v>
          </cell>
          <cell r="G799">
            <v>1.04</v>
          </cell>
          <cell r="H799">
            <v>18.72</v>
          </cell>
          <cell r="I799" t="str">
            <v>TPEADS</v>
          </cell>
          <cell r="P799">
            <v>1.04</v>
          </cell>
        </row>
        <row r="800">
          <cell r="A800" t="str">
            <v>Diâmetro  630 mm</v>
          </cell>
          <cell r="B800" t="str">
            <v>TBPEAD</v>
          </cell>
          <cell r="C800" t="str">
            <v>m</v>
          </cell>
          <cell r="D800">
            <v>18</v>
          </cell>
          <cell r="E800">
            <v>17</v>
          </cell>
          <cell r="F800">
            <v>306</v>
          </cell>
          <cell r="G800">
            <v>1.31</v>
          </cell>
          <cell r="H800">
            <v>23.58</v>
          </cell>
          <cell r="I800" t="str">
            <v>TPEADS</v>
          </cell>
          <cell r="P800">
            <v>1.31</v>
          </cell>
        </row>
        <row r="801">
          <cell r="F801">
            <v>0</v>
          </cell>
          <cell r="H801">
            <v>0</v>
          </cell>
          <cell r="P801">
            <v>0</v>
          </cell>
        </row>
        <row r="802">
          <cell r="A802" t="str">
            <v xml:space="preserve">Tubo com costura, ANSI B 36.10, SCH.80, extremidades chanfradas, material em aço </v>
          </cell>
          <cell r="F802">
            <v>0</v>
          </cell>
          <cell r="H802">
            <v>0</v>
          </cell>
          <cell r="P802">
            <v>0</v>
          </cell>
        </row>
        <row r="803">
          <cell r="A803" t="str">
            <v xml:space="preserve">carbono conforme ASTM A-53, GR.A: </v>
          </cell>
          <cell r="F803">
            <v>0</v>
          </cell>
          <cell r="H803">
            <v>0</v>
          </cell>
          <cell r="P803">
            <v>0</v>
          </cell>
        </row>
        <row r="804">
          <cell r="A804" t="str">
            <v>Diâmetro 8"</v>
          </cell>
          <cell r="B804" t="str">
            <v>TB80</v>
          </cell>
          <cell r="C804" t="str">
            <v>m</v>
          </cell>
          <cell r="D804">
            <v>13</v>
          </cell>
          <cell r="E804">
            <v>64.56</v>
          </cell>
          <cell r="F804">
            <v>839.28</v>
          </cell>
          <cell r="G804">
            <v>8</v>
          </cell>
          <cell r="H804">
            <v>104</v>
          </cell>
          <cell r="I804" t="str">
            <v>TACS</v>
          </cell>
          <cell r="P804">
            <v>8</v>
          </cell>
        </row>
        <row r="805">
          <cell r="F805">
            <v>0</v>
          </cell>
          <cell r="H805">
            <v>0</v>
          </cell>
          <cell r="P805">
            <v>0</v>
          </cell>
        </row>
        <row r="806">
          <cell r="A806" t="str">
            <v xml:space="preserve">Tubo com costura, ANSI B36.10, SCH.40, extremidade chanfrada material em aço </v>
          </cell>
          <cell r="F806">
            <v>0</v>
          </cell>
          <cell r="H806">
            <v>0</v>
          </cell>
          <cell r="P806">
            <v>0</v>
          </cell>
        </row>
        <row r="807">
          <cell r="A807" t="str">
            <v>carbono, conforme ASTM A53, GR.A/B:</v>
          </cell>
          <cell r="F807">
            <v>0</v>
          </cell>
          <cell r="H807">
            <v>0</v>
          </cell>
          <cell r="P807">
            <v>0</v>
          </cell>
        </row>
        <row r="808">
          <cell r="A808" t="str">
            <v>Diâmetro 21/2"</v>
          </cell>
          <cell r="B808" t="str">
            <v>TB40</v>
          </cell>
          <cell r="C808" t="str">
            <v>m</v>
          </cell>
          <cell r="D808">
            <v>22</v>
          </cell>
          <cell r="E808">
            <v>8.6199999999999992</v>
          </cell>
          <cell r="F808">
            <v>189.64</v>
          </cell>
          <cell r="G808">
            <v>2.5</v>
          </cell>
          <cell r="H808">
            <v>55</v>
          </cell>
          <cell r="I808" t="str">
            <v>TACS</v>
          </cell>
          <cell r="P808">
            <v>2.5</v>
          </cell>
        </row>
        <row r="809">
          <cell r="A809" t="str">
            <v>Diâmetro 4"</v>
          </cell>
          <cell r="B809" t="str">
            <v>TB40</v>
          </cell>
          <cell r="C809" t="str">
            <v>m</v>
          </cell>
          <cell r="D809">
            <v>1</v>
          </cell>
          <cell r="E809">
            <v>16.100000000000001</v>
          </cell>
          <cell r="F809">
            <v>16.100000000000001</v>
          </cell>
          <cell r="G809">
            <v>4</v>
          </cell>
          <cell r="H809">
            <v>4</v>
          </cell>
          <cell r="I809" t="str">
            <v>TACS</v>
          </cell>
          <cell r="P809">
            <v>4</v>
          </cell>
        </row>
        <row r="810">
          <cell r="A810" t="str">
            <v>Diâmetro 6"</v>
          </cell>
          <cell r="B810" t="str">
            <v>TB40</v>
          </cell>
          <cell r="C810" t="str">
            <v>m</v>
          </cell>
          <cell r="D810">
            <v>70</v>
          </cell>
          <cell r="E810">
            <v>28.2</v>
          </cell>
          <cell r="F810">
            <v>1974</v>
          </cell>
          <cell r="G810">
            <v>6</v>
          </cell>
          <cell r="H810">
            <v>420</v>
          </cell>
          <cell r="I810" t="str">
            <v>TACS</v>
          </cell>
          <cell r="P810">
            <v>6</v>
          </cell>
        </row>
        <row r="811">
          <cell r="A811" t="str">
            <v>Diâmetro 8"</v>
          </cell>
          <cell r="B811" t="str">
            <v>TB40</v>
          </cell>
          <cell r="C811" t="str">
            <v>m</v>
          </cell>
          <cell r="D811">
            <v>47</v>
          </cell>
          <cell r="E811">
            <v>42.5</v>
          </cell>
          <cell r="F811">
            <v>1997.5</v>
          </cell>
          <cell r="G811">
            <v>8</v>
          </cell>
          <cell r="H811">
            <v>376</v>
          </cell>
          <cell r="I811" t="str">
            <v>TACS</v>
          </cell>
          <cell r="P811">
            <v>8</v>
          </cell>
        </row>
        <row r="812">
          <cell r="A812" t="str">
            <v>Diâmetro 10"</v>
          </cell>
          <cell r="B812" t="str">
            <v>TB40</v>
          </cell>
          <cell r="C812" t="str">
            <v>m</v>
          </cell>
          <cell r="D812">
            <v>90</v>
          </cell>
          <cell r="E812">
            <v>60.2</v>
          </cell>
          <cell r="F812">
            <v>5418</v>
          </cell>
          <cell r="G812">
            <v>10</v>
          </cell>
          <cell r="H812">
            <v>900</v>
          </cell>
          <cell r="I812" t="str">
            <v>TACS</v>
          </cell>
          <cell r="P812">
            <v>10</v>
          </cell>
        </row>
        <row r="813">
          <cell r="F813">
            <v>0</v>
          </cell>
          <cell r="H813">
            <v>0</v>
          </cell>
          <cell r="P813">
            <v>0</v>
          </cell>
        </row>
        <row r="814">
          <cell r="A814" t="str">
            <v xml:space="preserve">Tubo com costura, ANSI B 36.10, STD, extremidades chanfradas, material em aço </v>
          </cell>
          <cell r="F814">
            <v>0</v>
          </cell>
          <cell r="H814">
            <v>0</v>
          </cell>
          <cell r="P814">
            <v>0</v>
          </cell>
        </row>
        <row r="815">
          <cell r="A815" t="str">
            <v>carbono, conforme ASTM A-139:</v>
          </cell>
          <cell r="F815">
            <v>0</v>
          </cell>
          <cell r="H815">
            <v>0</v>
          </cell>
          <cell r="P815">
            <v>0</v>
          </cell>
        </row>
        <row r="816">
          <cell r="A816" t="str">
            <v>Diâmetro 12"</v>
          </cell>
          <cell r="B816" t="str">
            <v>TBSTD</v>
          </cell>
          <cell r="C816" t="str">
            <v>m</v>
          </cell>
          <cell r="D816">
            <v>250</v>
          </cell>
          <cell r="E816">
            <v>73.8</v>
          </cell>
          <cell r="F816">
            <v>18450</v>
          </cell>
          <cell r="G816">
            <v>10</v>
          </cell>
          <cell r="H816">
            <v>2500</v>
          </cell>
          <cell r="I816" t="str">
            <v>TACS</v>
          </cell>
          <cell r="P816">
            <v>10</v>
          </cell>
        </row>
        <row r="817">
          <cell r="A817" t="str">
            <v>Diâmetro 14"</v>
          </cell>
          <cell r="B817" t="str">
            <v>TBSTD</v>
          </cell>
          <cell r="C817" t="str">
            <v>m</v>
          </cell>
          <cell r="D817">
            <v>15</v>
          </cell>
          <cell r="E817">
            <v>81.2</v>
          </cell>
          <cell r="F817">
            <v>1218</v>
          </cell>
          <cell r="G817">
            <v>12</v>
          </cell>
          <cell r="H817">
            <v>180</v>
          </cell>
          <cell r="I817" t="str">
            <v>TACS</v>
          </cell>
          <cell r="P817">
            <v>12</v>
          </cell>
        </row>
        <row r="818">
          <cell r="F818">
            <v>0</v>
          </cell>
          <cell r="H818">
            <v>0</v>
          </cell>
          <cell r="P818">
            <v>0</v>
          </cell>
        </row>
        <row r="819">
          <cell r="A819" t="str">
            <v xml:space="preserve">Tubo com costura, ANSI B 36.10, STD, extremidades chanfradas, material em aço </v>
          </cell>
          <cell r="F819">
            <v>0</v>
          </cell>
          <cell r="H819">
            <v>0</v>
          </cell>
          <cell r="P819">
            <v>0</v>
          </cell>
        </row>
        <row r="820">
          <cell r="A820" t="str">
            <v>carbono, conforme ASTM A-134:</v>
          </cell>
          <cell r="F820">
            <v>0</v>
          </cell>
          <cell r="H820">
            <v>0</v>
          </cell>
          <cell r="P820">
            <v>0</v>
          </cell>
        </row>
        <row r="821">
          <cell r="A821" t="str">
            <v>Diâmetro 16"</v>
          </cell>
          <cell r="B821" t="str">
            <v>TBSTD</v>
          </cell>
          <cell r="C821" t="str">
            <v>m</v>
          </cell>
          <cell r="D821">
            <v>5</v>
          </cell>
          <cell r="E821">
            <v>93.1</v>
          </cell>
          <cell r="F821">
            <v>465.5</v>
          </cell>
          <cell r="G821">
            <v>14</v>
          </cell>
          <cell r="H821">
            <v>70</v>
          </cell>
          <cell r="I821" t="str">
            <v>TACS</v>
          </cell>
          <cell r="P821">
            <v>14</v>
          </cell>
        </row>
        <row r="822">
          <cell r="A822" t="str">
            <v>Diâmetro 18"</v>
          </cell>
          <cell r="B822" t="str">
            <v>TBSTD</v>
          </cell>
          <cell r="C822" t="str">
            <v>m</v>
          </cell>
          <cell r="D822">
            <v>20</v>
          </cell>
          <cell r="E822">
            <v>105</v>
          </cell>
          <cell r="F822">
            <v>2100</v>
          </cell>
          <cell r="G822">
            <v>16</v>
          </cell>
          <cell r="H822">
            <v>320</v>
          </cell>
          <cell r="I822" t="str">
            <v>TACS</v>
          </cell>
          <cell r="P822">
            <v>16</v>
          </cell>
        </row>
        <row r="823">
          <cell r="A823" t="str">
            <v>Diâmetro 20"</v>
          </cell>
          <cell r="B823" t="str">
            <v>TBSTD</v>
          </cell>
          <cell r="C823" t="str">
            <v>m</v>
          </cell>
          <cell r="D823">
            <v>18</v>
          </cell>
          <cell r="E823">
            <v>117</v>
          </cell>
          <cell r="F823">
            <v>2106</v>
          </cell>
          <cell r="G823">
            <v>16</v>
          </cell>
          <cell r="H823">
            <v>288</v>
          </cell>
          <cell r="I823" t="str">
            <v>TACS</v>
          </cell>
          <cell r="P823">
            <v>16</v>
          </cell>
        </row>
        <row r="824">
          <cell r="F824">
            <v>0</v>
          </cell>
          <cell r="H824">
            <v>0</v>
          </cell>
          <cell r="P824">
            <v>0</v>
          </cell>
        </row>
        <row r="825">
          <cell r="A825" t="str">
            <v>Válvula borboleta, tipo WAFER, 150 libras, material do corpo em FºFº, interno em FºFº</v>
          </cell>
          <cell r="F825">
            <v>0</v>
          </cell>
          <cell r="H825">
            <v>0</v>
          </cell>
          <cell r="P825">
            <v>0</v>
          </cell>
        </row>
        <row r="826">
          <cell r="A826" t="str">
            <v>ref. NIAGARA figura 540 e 550 ou similar:</v>
          </cell>
          <cell r="F826">
            <v>0</v>
          </cell>
          <cell r="H826">
            <v>0</v>
          </cell>
          <cell r="P826">
            <v>0</v>
          </cell>
        </row>
        <row r="827">
          <cell r="A827" t="str">
            <v>Diâmetro 6"</v>
          </cell>
          <cell r="B827" t="str">
            <v>VV</v>
          </cell>
          <cell r="C827" t="str">
            <v>PC</v>
          </cell>
          <cell r="D827">
            <v>3</v>
          </cell>
          <cell r="F827">
            <v>0</v>
          </cell>
          <cell r="G827">
            <v>12</v>
          </cell>
          <cell r="H827">
            <v>36</v>
          </cell>
          <cell r="I827" t="str">
            <v>TACS</v>
          </cell>
          <cell r="P827">
            <v>12</v>
          </cell>
        </row>
        <row r="828">
          <cell r="A828" t="str">
            <v>Diâmetro 8"</v>
          </cell>
          <cell r="B828" t="str">
            <v>VV</v>
          </cell>
          <cell r="C828" t="str">
            <v>PC</v>
          </cell>
          <cell r="D828">
            <v>9</v>
          </cell>
          <cell r="F828">
            <v>0</v>
          </cell>
          <cell r="G828">
            <v>16</v>
          </cell>
          <cell r="H828">
            <v>144</v>
          </cell>
          <cell r="I828" t="str">
            <v>TACS</v>
          </cell>
          <cell r="P828">
            <v>16</v>
          </cell>
        </row>
        <row r="829">
          <cell r="A829" t="str">
            <v>Diâmetro 10"</v>
          </cell>
          <cell r="B829" t="str">
            <v>VV</v>
          </cell>
          <cell r="C829" t="str">
            <v>PC</v>
          </cell>
          <cell r="D829">
            <v>18</v>
          </cell>
          <cell r="F829">
            <v>0</v>
          </cell>
          <cell r="G829">
            <v>20</v>
          </cell>
          <cell r="H829">
            <v>360</v>
          </cell>
          <cell r="I829" t="str">
            <v>TACS</v>
          </cell>
          <cell r="P829">
            <v>20</v>
          </cell>
        </row>
        <row r="830">
          <cell r="A830" t="str">
            <v>Diâmetro 12"</v>
          </cell>
          <cell r="B830" t="str">
            <v>VV</v>
          </cell>
          <cell r="C830" t="str">
            <v>PC</v>
          </cell>
          <cell r="D830">
            <v>9</v>
          </cell>
          <cell r="F830">
            <v>0</v>
          </cell>
          <cell r="G830">
            <v>24</v>
          </cell>
          <cell r="H830">
            <v>216</v>
          </cell>
          <cell r="I830" t="str">
            <v>TACS</v>
          </cell>
          <cell r="P830">
            <v>24</v>
          </cell>
        </row>
        <row r="831">
          <cell r="F831">
            <v>0</v>
          </cell>
          <cell r="H831">
            <v>0</v>
          </cell>
          <cell r="P831">
            <v>0</v>
          </cell>
        </row>
        <row r="832">
          <cell r="A832" t="str">
            <v xml:space="preserve">Válvula diafragma, 150 libras, extremidade com rosca NPT conforme ANSI B 2.1 </v>
          </cell>
          <cell r="F832">
            <v>0</v>
          </cell>
          <cell r="H832">
            <v>0</v>
          </cell>
          <cell r="P832">
            <v>0</v>
          </cell>
        </row>
        <row r="833">
          <cell r="A833" t="str">
            <v xml:space="preserve">material do corpo em FºFº, interno em borracha, ref. CIVA tipo KB - passagem reta ou </v>
          </cell>
          <cell r="F833">
            <v>0</v>
          </cell>
          <cell r="H833">
            <v>0</v>
          </cell>
          <cell r="P833">
            <v>0</v>
          </cell>
        </row>
        <row r="834">
          <cell r="A834" t="str">
            <v>similar:</v>
          </cell>
          <cell r="F834">
            <v>0</v>
          </cell>
          <cell r="H834">
            <v>0</v>
          </cell>
          <cell r="P834">
            <v>0</v>
          </cell>
        </row>
        <row r="835">
          <cell r="A835" t="str">
            <v>Diâmetro 1"</v>
          </cell>
          <cell r="B835" t="str">
            <v>VV</v>
          </cell>
          <cell r="C835" t="str">
            <v>PC</v>
          </cell>
          <cell r="D835">
            <v>5</v>
          </cell>
          <cell r="F835">
            <v>0</v>
          </cell>
          <cell r="G835">
            <v>2</v>
          </cell>
          <cell r="H835">
            <v>10</v>
          </cell>
          <cell r="I835" t="str">
            <v>TACS</v>
          </cell>
          <cell r="P835">
            <v>2</v>
          </cell>
        </row>
        <row r="836">
          <cell r="F836">
            <v>0</v>
          </cell>
          <cell r="H836">
            <v>0</v>
          </cell>
          <cell r="P836">
            <v>0</v>
          </cell>
        </row>
        <row r="837">
          <cell r="A837" t="str">
            <v xml:space="preserve">Válvula esfera, 150 libras, extremidade com rosca NPT conforme ANSI B 2.1, material do </v>
          </cell>
          <cell r="F837">
            <v>0</v>
          </cell>
          <cell r="H837">
            <v>0</v>
          </cell>
          <cell r="P837">
            <v>0</v>
          </cell>
        </row>
        <row r="838">
          <cell r="A838" t="str">
            <v>corpo em latão, interno aço inox, ref. CIWAL figura 294 ou similar:</v>
          </cell>
          <cell r="F838">
            <v>0</v>
          </cell>
          <cell r="H838">
            <v>0</v>
          </cell>
          <cell r="P838">
            <v>0</v>
          </cell>
        </row>
        <row r="839">
          <cell r="A839" t="str">
            <v>Diâmetro 1/2"</v>
          </cell>
          <cell r="B839" t="str">
            <v>VV</v>
          </cell>
          <cell r="C839" t="str">
            <v>PC</v>
          </cell>
          <cell r="D839">
            <v>10</v>
          </cell>
          <cell r="F839">
            <v>0</v>
          </cell>
          <cell r="G839">
            <v>2</v>
          </cell>
          <cell r="H839">
            <v>20</v>
          </cell>
          <cell r="I839" t="str">
            <v>TACR</v>
          </cell>
          <cell r="P839">
            <v>2</v>
          </cell>
        </row>
        <row r="840">
          <cell r="A840" t="str">
            <v>Diâmetro 3/4"</v>
          </cell>
          <cell r="B840" t="str">
            <v>VV</v>
          </cell>
          <cell r="C840" t="str">
            <v>PC</v>
          </cell>
          <cell r="D840">
            <v>4</v>
          </cell>
          <cell r="F840">
            <v>0</v>
          </cell>
          <cell r="G840">
            <v>2</v>
          </cell>
          <cell r="H840">
            <v>8</v>
          </cell>
          <cell r="I840" t="str">
            <v>TACR</v>
          </cell>
          <cell r="P840">
            <v>2</v>
          </cell>
        </row>
        <row r="841">
          <cell r="A841" t="str">
            <v>Diâmetro 11/2"</v>
          </cell>
          <cell r="B841" t="str">
            <v>VV</v>
          </cell>
          <cell r="C841" t="str">
            <v>PC</v>
          </cell>
          <cell r="D841">
            <v>5</v>
          </cell>
          <cell r="F841">
            <v>0</v>
          </cell>
          <cell r="G841">
            <v>3</v>
          </cell>
          <cell r="H841">
            <v>15</v>
          </cell>
          <cell r="I841" t="str">
            <v>TACR</v>
          </cell>
          <cell r="P841">
            <v>3</v>
          </cell>
        </row>
        <row r="842">
          <cell r="A842" t="str">
            <v>Diâmetro 2"</v>
          </cell>
          <cell r="B842" t="str">
            <v>VV</v>
          </cell>
          <cell r="C842" t="str">
            <v>PC</v>
          </cell>
          <cell r="D842">
            <v>42</v>
          </cell>
          <cell r="F842">
            <v>0</v>
          </cell>
          <cell r="G842">
            <v>4</v>
          </cell>
          <cell r="H842">
            <v>168</v>
          </cell>
          <cell r="I842" t="str">
            <v>TACR</v>
          </cell>
          <cell r="P842">
            <v>4</v>
          </cell>
        </row>
        <row r="843">
          <cell r="F843">
            <v>0</v>
          </cell>
          <cell r="H843">
            <v>0</v>
          </cell>
          <cell r="P843">
            <v>0</v>
          </cell>
        </row>
        <row r="844">
          <cell r="A844" t="str">
            <v>Válvula de retenção três vias, 150 libras, extremidades com flange face plana, material</v>
          </cell>
          <cell r="F844">
            <v>0</v>
          </cell>
          <cell r="H844">
            <v>0</v>
          </cell>
          <cell r="P844">
            <v>0</v>
          </cell>
        </row>
        <row r="845">
          <cell r="A845" t="str">
            <v>do corpo em FºFº, interno em borracha, ref. TECH-TAYLOR VALVE ou similar:</v>
          </cell>
          <cell r="F845">
            <v>0</v>
          </cell>
          <cell r="H845">
            <v>0</v>
          </cell>
          <cell r="P845">
            <v>0</v>
          </cell>
        </row>
        <row r="846">
          <cell r="A846" t="str">
            <v>Diâmetro 12"</v>
          </cell>
          <cell r="B846" t="str">
            <v>VV</v>
          </cell>
          <cell r="C846" t="str">
            <v>PC</v>
          </cell>
          <cell r="D846">
            <v>2</v>
          </cell>
          <cell r="F846">
            <v>0</v>
          </cell>
          <cell r="G846">
            <v>24</v>
          </cell>
          <cell r="H846">
            <v>48</v>
          </cell>
          <cell r="I846" t="str">
            <v>TACR</v>
          </cell>
          <cell r="P846">
            <v>24</v>
          </cell>
        </row>
        <row r="847">
          <cell r="A847" t="str">
            <v>Diâmetro 18"</v>
          </cell>
          <cell r="B847" t="str">
            <v>VV</v>
          </cell>
          <cell r="C847" t="str">
            <v>PC</v>
          </cell>
          <cell r="D847">
            <v>1</v>
          </cell>
          <cell r="F847">
            <v>0</v>
          </cell>
          <cell r="G847">
            <v>36</v>
          </cell>
          <cell r="H847">
            <v>36</v>
          </cell>
          <cell r="I847" t="str">
            <v>TACR</v>
          </cell>
          <cell r="P847">
            <v>36</v>
          </cell>
        </row>
        <row r="848">
          <cell r="F848">
            <v>0</v>
          </cell>
          <cell r="H848">
            <v>0</v>
          </cell>
          <cell r="P848">
            <v>0</v>
          </cell>
        </row>
        <row r="849">
          <cell r="A849" t="str">
            <v>Válvula de retenção, tipo WAFER, 150 libras, material do corpo em FºFº,</v>
          </cell>
          <cell r="F849">
            <v>0</v>
          </cell>
          <cell r="H849">
            <v>0</v>
          </cell>
          <cell r="P849">
            <v>0</v>
          </cell>
        </row>
        <row r="850">
          <cell r="A850" t="str">
            <v xml:space="preserve"> interno aço inox, ref. NIAGARA figura 80-111B e 80-111A ou similar:</v>
          </cell>
          <cell r="F850">
            <v>0</v>
          </cell>
          <cell r="H850">
            <v>0</v>
          </cell>
          <cell r="P850">
            <v>0</v>
          </cell>
        </row>
        <row r="851">
          <cell r="A851" t="str">
            <v xml:space="preserve"> Diâmetro 6"</v>
          </cell>
          <cell r="B851" t="str">
            <v>VV</v>
          </cell>
          <cell r="C851" t="str">
            <v>PC</v>
          </cell>
          <cell r="D851">
            <v>1</v>
          </cell>
          <cell r="F851">
            <v>0</v>
          </cell>
          <cell r="G851">
            <v>5.7</v>
          </cell>
          <cell r="H851">
            <v>5.7</v>
          </cell>
          <cell r="I851" t="str">
            <v>TACR</v>
          </cell>
          <cell r="P851">
            <v>5.7</v>
          </cell>
        </row>
        <row r="852">
          <cell r="F852">
            <v>0</v>
          </cell>
          <cell r="H852">
            <v>0</v>
          </cell>
          <cell r="P852">
            <v>0</v>
          </cell>
        </row>
        <row r="853">
          <cell r="A853" t="str">
            <v>Suportes</v>
          </cell>
          <cell r="C853" t="str">
            <v>kg</v>
          </cell>
          <cell r="D853">
            <v>2500</v>
          </cell>
          <cell r="E853">
            <v>1</v>
          </cell>
          <cell r="F853">
            <v>2500</v>
          </cell>
          <cell r="G853">
            <v>0.15</v>
          </cell>
          <cell r="H853">
            <v>375</v>
          </cell>
          <cell r="I853" t="str">
            <v>F</v>
          </cell>
          <cell r="P853">
            <v>0.15</v>
          </cell>
        </row>
        <row r="854">
          <cell r="F854">
            <v>0</v>
          </cell>
          <cell r="H854">
            <v>0</v>
          </cell>
          <cell r="P854">
            <v>0</v>
          </cell>
        </row>
        <row r="855">
          <cell r="A855" t="str">
            <v>ÁREA - FLOTAÇÃO</v>
          </cell>
          <cell r="F855">
            <v>0</v>
          </cell>
          <cell r="H855">
            <v>0</v>
          </cell>
          <cell r="P855">
            <v>0</v>
          </cell>
        </row>
        <row r="856">
          <cell r="A856" t="str">
            <v xml:space="preserve">Tubo sem costura, ANSI B 36.10, SCH.80, extremidades com rosca NPT conforme </v>
          </cell>
          <cell r="F856">
            <v>0</v>
          </cell>
          <cell r="H856">
            <v>0</v>
          </cell>
          <cell r="P856">
            <v>0</v>
          </cell>
        </row>
        <row r="857">
          <cell r="A857" t="str">
            <v>ANSI B 2.1, material em aço carbono, conforme ASTM A-53 GR.A/B:</v>
          </cell>
          <cell r="F857">
            <v>0</v>
          </cell>
          <cell r="H857">
            <v>0</v>
          </cell>
          <cell r="P857">
            <v>0</v>
          </cell>
        </row>
        <row r="858">
          <cell r="A858" t="str">
            <v>Diâmetro 3/4"</v>
          </cell>
          <cell r="B858" t="str">
            <v>TB80</v>
          </cell>
          <cell r="C858" t="str">
            <v>m</v>
          </cell>
          <cell r="D858">
            <v>5</v>
          </cell>
          <cell r="E858">
            <v>2.19</v>
          </cell>
          <cell r="F858">
            <v>10.95</v>
          </cell>
          <cell r="G858">
            <v>1</v>
          </cell>
          <cell r="H858">
            <v>5</v>
          </cell>
          <cell r="I858" t="str">
            <v>TACR</v>
          </cell>
          <cell r="P858">
            <v>1</v>
          </cell>
        </row>
        <row r="859">
          <cell r="A859" t="str">
            <v>Diâmetro 11/2"</v>
          </cell>
          <cell r="B859" t="str">
            <v>TB80</v>
          </cell>
          <cell r="C859" t="str">
            <v>m</v>
          </cell>
          <cell r="D859">
            <v>5</v>
          </cell>
          <cell r="E859">
            <v>5.4</v>
          </cell>
          <cell r="F859">
            <v>27</v>
          </cell>
          <cell r="G859">
            <v>1.5</v>
          </cell>
          <cell r="H859">
            <v>7.5</v>
          </cell>
          <cell r="I859" t="str">
            <v>TACR</v>
          </cell>
          <cell r="P859">
            <v>1.5</v>
          </cell>
        </row>
        <row r="860">
          <cell r="A860" t="str">
            <v>Diâmetro 2"</v>
          </cell>
          <cell r="B860" t="str">
            <v>TB80</v>
          </cell>
          <cell r="C860" t="str">
            <v>m</v>
          </cell>
          <cell r="D860">
            <v>10</v>
          </cell>
          <cell r="E860">
            <v>7.47</v>
          </cell>
          <cell r="F860">
            <v>74.7</v>
          </cell>
          <cell r="G860">
            <v>2</v>
          </cell>
          <cell r="H860">
            <v>20</v>
          </cell>
          <cell r="I860" t="str">
            <v>TACR</v>
          </cell>
          <cell r="P860">
            <v>2</v>
          </cell>
        </row>
        <row r="861">
          <cell r="F861">
            <v>0</v>
          </cell>
          <cell r="H861">
            <v>0</v>
          </cell>
          <cell r="P861">
            <v>0</v>
          </cell>
        </row>
        <row r="862">
          <cell r="A862" t="str">
            <v xml:space="preserve">Tubo sem costura, ANSI B 36.10, SCH.80, extremidades com rosca NPT, conforme </v>
          </cell>
          <cell r="F862">
            <v>0</v>
          </cell>
          <cell r="H862">
            <v>0</v>
          </cell>
          <cell r="P862">
            <v>0</v>
          </cell>
        </row>
        <row r="863">
          <cell r="A863" t="str">
            <v>ANSI B 2.1, material em aço carbono, conforme ASTM A-53 GR.A/B galvanizado:</v>
          </cell>
          <cell r="F863">
            <v>0</v>
          </cell>
          <cell r="H863">
            <v>0</v>
          </cell>
          <cell r="P863">
            <v>0</v>
          </cell>
        </row>
        <row r="864">
          <cell r="A864" t="str">
            <v>Diâmetro 1/2"</v>
          </cell>
          <cell r="B864" t="str">
            <v>TB80</v>
          </cell>
          <cell r="C864" t="str">
            <v>m</v>
          </cell>
          <cell r="D864">
            <v>30</v>
          </cell>
          <cell r="E864">
            <v>1.62</v>
          </cell>
          <cell r="F864">
            <v>48.6</v>
          </cell>
          <cell r="G864">
            <v>1</v>
          </cell>
          <cell r="H864">
            <v>30</v>
          </cell>
          <cell r="I864" t="str">
            <v>TACR</v>
          </cell>
          <cell r="P864">
            <v>1</v>
          </cell>
        </row>
        <row r="865">
          <cell r="A865" t="str">
            <v>Diâmetro 3/4"</v>
          </cell>
          <cell r="B865" t="str">
            <v>TB80</v>
          </cell>
          <cell r="C865" t="str">
            <v>m</v>
          </cell>
          <cell r="D865">
            <v>20</v>
          </cell>
          <cell r="E865">
            <v>2.19</v>
          </cell>
          <cell r="F865">
            <v>43.8</v>
          </cell>
          <cell r="G865">
            <v>1</v>
          </cell>
          <cell r="H865">
            <v>20</v>
          </cell>
          <cell r="I865" t="str">
            <v>TACR</v>
          </cell>
          <cell r="P865">
            <v>1</v>
          </cell>
        </row>
        <row r="866">
          <cell r="A866" t="str">
            <v>Diâmetro 1"</v>
          </cell>
          <cell r="B866" t="str">
            <v>TB80</v>
          </cell>
          <cell r="C866" t="str">
            <v>m</v>
          </cell>
          <cell r="D866">
            <v>10</v>
          </cell>
          <cell r="E866">
            <v>3.23</v>
          </cell>
          <cell r="F866">
            <v>32.299999999999997</v>
          </cell>
          <cell r="G866">
            <v>1</v>
          </cell>
          <cell r="H866">
            <v>10</v>
          </cell>
          <cell r="I866" t="str">
            <v>TACR</v>
          </cell>
          <cell r="P866">
            <v>1</v>
          </cell>
        </row>
        <row r="867">
          <cell r="F867">
            <v>0</v>
          </cell>
          <cell r="H867">
            <v>0</v>
          </cell>
          <cell r="P867">
            <v>0</v>
          </cell>
        </row>
        <row r="868">
          <cell r="A868" t="str">
            <v>Tubo de PEAD, PN 16, extremidade plana material em polietileno de alta densidade</v>
          </cell>
          <cell r="F868">
            <v>0</v>
          </cell>
          <cell r="H868">
            <v>0</v>
          </cell>
          <cell r="P868">
            <v>0</v>
          </cell>
        </row>
        <row r="869">
          <cell r="A869" t="str">
            <v>Diâmetro 125 mm</v>
          </cell>
          <cell r="B869" t="str">
            <v>TBPEAD</v>
          </cell>
          <cell r="C869" t="str">
            <v>m</v>
          </cell>
          <cell r="D869">
            <v>25</v>
          </cell>
          <cell r="E869">
            <v>2.6</v>
          </cell>
          <cell r="F869">
            <v>65</v>
          </cell>
          <cell r="G869">
            <v>0.22</v>
          </cell>
          <cell r="H869">
            <v>5.5</v>
          </cell>
          <cell r="I869" t="str">
            <v>TPEADS</v>
          </cell>
          <cell r="P869">
            <v>0.22</v>
          </cell>
        </row>
        <row r="870">
          <cell r="A870" t="str">
            <v>Diâmetro  160 mm</v>
          </cell>
          <cell r="B870" t="str">
            <v>TBPEAD</v>
          </cell>
          <cell r="C870" t="str">
            <v>m</v>
          </cell>
          <cell r="D870">
            <v>30</v>
          </cell>
          <cell r="E870">
            <v>3.6</v>
          </cell>
          <cell r="F870">
            <v>108</v>
          </cell>
          <cell r="G870">
            <v>0.33</v>
          </cell>
          <cell r="H870">
            <v>9.9</v>
          </cell>
          <cell r="I870" t="str">
            <v>TPEADS</v>
          </cell>
          <cell r="P870">
            <v>0.33</v>
          </cell>
        </row>
        <row r="871">
          <cell r="A871" t="str">
            <v>Diâmetro  250 mm</v>
          </cell>
          <cell r="B871" t="str">
            <v>TBPEAD</v>
          </cell>
          <cell r="C871" t="str">
            <v>m</v>
          </cell>
          <cell r="D871">
            <v>10</v>
          </cell>
          <cell r="E871">
            <v>6.25</v>
          </cell>
          <cell r="F871">
            <v>62.5</v>
          </cell>
          <cell r="G871">
            <v>0.6</v>
          </cell>
          <cell r="H871">
            <v>6</v>
          </cell>
          <cell r="I871" t="str">
            <v>TPEADS</v>
          </cell>
          <cell r="P871">
            <v>0.6</v>
          </cell>
        </row>
        <row r="872">
          <cell r="A872" t="str">
            <v>Diâmetro  280 mm</v>
          </cell>
          <cell r="B872" t="str">
            <v>TBPEAD</v>
          </cell>
          <cell r="C872" t="str">
            <v>m</v>
          </cell>
          <cell r="D872">
            <v>20</v>
          </cell>
          <cell r="E872">
            <v>6.4</v>
          </cell>
          <cell r="F872">
            <v>128</v>
          </cell>
          <cell r="G872">
            <v>0.66</v>
          </cell>
          <cell r="H872">
            <v>13.2</v>
          </cell>
          <cell r="I872" t="str">
            <v>TPEADS</v>
          </cell>
          <cell r="P872">
            <v>0.66</v>
          </cell>
        </row>
        <row r="873">
          <cell r="A873" t="str">
            <v>Diâmetro  355 mm</v>
          </cell>
          <cell r="B873" t="str">
            <v>TBPEAD</v>
          </cell>
          <cell r="C873" t="str">
            <v>m</v>
          </cell>
          <cell r="D873">
            <v>20</v>
          </cell>
          <cell r="E873">
            <v>7.9</v>
          </cell>
          <cell r="F873">
            <v>158</v>
          </cell>
          <cell r="G873">
            <v>0.77</v>
          </cell>
          <cell r="H873">
            <v>15.4</v>
          </cell>
          <cell r="I873" t="str">
            <v>TPEADS</v>
          </cell>
          <cell r="P873">
            <v>0.77</v>
          </cell>
        </row>
        <row r="874">
          <cell r="F874">
            <v>0</v>
          </cell>
          <cell r="H874">
            <v>0</v>
          </cell>
          <cell r="P874">
            <v>0</v>
          </cell>
        </row>
        <row r="875">
          <cell r="A875" t="str">
            <v>Tubo com costura, ANSI B 36.10, SCH.40, extremidades chanfradas, material em aço</v>
          </cell>
          <cell r="F875">
            <v>0</v>
          </cell>
          <cell r="H875">
            <v>0</v>
          </cell>
          <cell r="P875">
            <v>0</v>
          </cell>
        </row>
        <row r="876">
          <cell r="A876" t="str">
            <v>carbono, conforme ASTM A-53 GR.A/B:</v>
          </cell>
          <cell r="F876">
            <v>0</v>
          </cell>
          <cell r="H876">
            <v>0</v>
          </cell>
          <cell r="P876">
            <v>0</v>
          </cell>
        </row>
        <row r="877">
          <cell r="A877" t="str">
            <v>Diâmetro 3"</v>
          </cell>
          <cell r="B877" t="str">
            <v>TB40</v>
          </cell>
          <cell r="C877" t="str">
            <v>m</v>
          </cell>
          <cell r="D877">
            <v>20</v>
          </cell>
          <cell r="E877">
            <v>11.3</v>
          </cell>
          <cell r="F877">
            <v>226</v>
          </cell>
          <cell r="G877">
            <v>3</v>
          </cell>
          <cell r="H877">
            <v>60</v>
          </cell>
          <cell r="I877" t="str">
            <v>TACS</v>
          </cell>
          <cell r="P877">
            <v>3</v>
          </cell>
        </row>
        <row r="878">
          <cell r="A878" t="str">
            <v>Diâmetro 4"</v>
          </cell>
          <cell r="B878" t="str">
            <v>TB40</v>
          </cell>
          <cell r="C878" t="str">
            <v>m</v>
          </cell>
          <cell r="D878">
            <v>15</v>
          </cell>
          <cell r="E878">
            <v>16.100000000000001</v>
          </cell>
          <cell r="F878">
            <v>241.5</v>
          </cell>
          <cell r="G878">
            <v>4</v>
          </cell>
          <cell r="H878">
            <v>60</v>
          </cell>
          <cell r="I878" t="str">
            <v>TACS</v>
          </cell>
          <cell r="P878">
            <v>4</v>
          </cell>
        </row>
        <row r="879">
          <cell r="A879" t="str">
            <v>Diâmetro 6"</v>
          </cell>
          <cell r="B879" t="str">
            <v>TB40</v>
          </cell>
          <cell r="C879" t="str">
            <v>m</v>
          </cell>
          <cell r="D879">
            <v>30</v>
          </cell>
          <cell r="E879">
            <v>28.2</v>
          </cell>
          <cell r="F879">
            <v>846</v>
          </cell>
          <cell r="G879">
            <v>6</v>
          </cell>
          <cell r="H879">
            <v>180</v>
          </cell>
          <cell r="I879" t="str">
            <v>TACS</v>
          </cell>
          <cell r="P879">
            <v>6</v>
          </cell>
        </row>
        <row r="880">
          <cell r="A880" t="str">
            <v>Diâmetro 8"</v>
          </cell>
          <cell r="B880" t="str">
            <v>TB40</v>
          </cell>
          <cell r="C880" t="str">
            <v>m</v>
          </cell>
          <cell r="D880">
            <v>20</v>
          </cell>
          <cell r="E880">
            <v>42.5</v>
          </cell>
          <cell r="F880">
            <v>850</v>
          </cell>
          <cell r="G880">
            <v>8</v>
          </cell>
          <cell r="H880">
            <v>160</v>
          </cell>
          <cell r="I880" t="str">
            <v>TACS</v>
          </cell>
          <cell r="P880">
            <v>8</v>
          </cell>
        </row>
        <row r="881">
          <cell r="A881" t="str">
            <v>Diâmetro 10"</v>
          </cell>
          <cell r="B881" t="str">
            <v>TB40</v>
          </cell>
          <cell r="C881" t="str">
            <v>m</v>
          </cell>
          <cell r="D881">
            <v>10</v>
          </cell>
          <cell r="E881">
            <v>60.2</v>
          </cell>
          <cell r="F881">
            <v>602</v>
          </cell>
          <cell r="G881">
            <v>10</v>
          </cell>
          <cell r="H881">
            <v>100</v>
          </cell>
          <cell r="I881" t="str">
            <v>TACS</v>
          </cell>
          <cell r="P881">
            <v>10</v>
          </cell>
        </row>
        <row r="882">
          <cell r="F882">
            <v>0</v>
          </cell>
          <cell r="H882">
            <v>0</v>
          </cell>
          <cell r="P882">
            <v>0</v>
          </cell>
        </row>
        <row r="883">
          <cell r="A883" t="str">
            <v>Tubo com costura, ANSI B 36.10, SCH.XXS, extremidades chanfradas, material em aço</v>
          </cell>
          <cell r="F883">
            <v>0</v>
          </cell>
          <cell r="H883">
            <v>0</v>
          </cell>
          <cell r="P883">
            <v>0</v>
          </cell>
        </row>
        <row r="884">
          <cell r="A884" t="str">
            <v>carbono, conforme ASTM A-53 GR.A/B:</v>
          </cell>
          <cell r="F884">
            <v>0</v>
          </cell>
          <cell r="H884">
            <v>0</v>
          </cell>
          <cell r="P884">
            <v>0</v>
          </cell>
        </row>
        <row r="885">
          <cell r="A885" t="str">
            <v>Diâmetro 4"</v>
          </cell>
          <cell r="B885" t="str">
            <v>TBXXS</v>
          </cell>
          <cell r="C885" t="str">
            <v>m</v>
          </cell>
          <cell r="D885">
            <v>2</v>
          </cell>
          <cell r="E885">
            <v>41</v>
          </cell>
          <cell r="F885">
            <v>82</v>
          </cell>
          <cell r="G885">
            <v>4</v>
          </cell>
          <cell r="H885">
            <v>8</v>
          </cell>
          <cell r="I885" t="str">
            <v>TACS</v>
          </cell>
          <cell r="P885">
            <v>4</v>
          </cell>
        </row>
        <row r="886">
          <cell r="A886" t="str">
            <v>Diâmetro 6"</v>
          </cell>
          <cell r="B886" t="str">
            <v>TBXXS</v>
          </cell>
          <cell r="C886" t="str">
            <v>m</v>
          </cell>
          <cell r="D886">
            <v>30</v>
          </cell>
          <cell r="E886">
            <v>79</v>
          </cell>
          <cell r="F886">
            <v>2370</v>
          </cell>
          <cell r="G886">
            <v>6</v>
          </cell>
          <cell r="H886">
            <v>180</v>
          </cell>
          <cell r="I886" t="str">
            <v>TACS</v>
          </cell>
          <cell r="P886">
            <v>6</v>
          </cell>
        </row>
        <row r="887">
          <cell r="A887" t="str">
            <v>Diâmetro 8"</v>
          </cell>
          <cell r="B887" t="str">
            <v>TBXXS</v>
          </cell>
          <cell r="C887" t="str">
            <v>m</v>
          </cell>
          <cell r="D887">
            <v>20</v>
          </cell>
          <cell r="E887">
            <v>103</v>
          </cell>
          <cell r="F887">
            <v>2060</v>
          </cell>
          <cell r="G887">
            <v>8</v>
          </cell>
          <cell r="H887">
            <v>160</v>
          </cell>
          <cell r="I887" t="str">
            <v>TACS</v>
          </cell>
          <cell r="P887">
            <v>8</v>
          </cell>
        </row>
        <row r="888">
          <cell r="F888">
            <v>0</v>
          </cell>
          <cell r="H888">
            <v>0</v>
          </cell>
          <cell r="P888">
            <v>0</v>
          </cell>
        </row>
        <row r="889">
          <cell r="A889" t="str">
            <v>Válvula borboleta, tipo WAFER, 150 libras, material do corpo em FºFº, interno em FºFº.</v>
          </cell>
          <cell r="F889">
            <v>0</v>
          </cell>
          <cell r="H889">
            <v>0</v>
          </cell>
          <cell r="P889">
            <v>0</v>
          </cell>
        </row>
        <row r="890">
          <cell r="A890" t="str">
            <v>ref. NIAGARA figura 540 e 550 ou similar:</v>
          </cell>
          <cell r="F890">
            <v>0</v>
          </cell>
          <cell r="H890">
            <v>0</v>
          </cell>
          <cell r="P890">
            <v>0</v>
          </cell>
        </row>
        <row r="891">
          <cell r="A891" t="str">
            <v>Diâmetro 3"</v>
          </cell>
          <cell r="B891" t="str">
            <v>VV</v>
          </cell>
          <cell r="C891" t="str">
            <v>PC</v>
          </cell>
          <cell r="D891">
            <v>7</v>
          </cell>
          <cell r="F891">
            <v>0</v>
          </cell>
          <cell r="G891">
            <v>6</v>
          </cell>
          <cell r="H891">
            <v>42</v>
          </cell>
          <cell r="I891" t="str">
            <v>TACS</v>
          </cell>
          <cell r="P891">
            <v>6</v>
          </cell>
        </row>
        <row r="892">
          <cell r="A892" t="str">
            <v>Diâmetro 4"</v>
          </cell>
          <cell r="B892" t="str">
            <v>VV</v>
          </cell>
          <cell r="C892" t="str">
            <v>PC</v>
          </cell>
          <cell r="D892">
            <v>3</v>
          </cell>
          <cell r="F892">
            <v>0</v>
          </cell>
          <cell r="G892">
            <v>8</v>
          </cell>
          <cell r="H892">
            <v>24</v>
          </cell>
          <cell r="I892" t="str">
            <v>TACS</v>
          </cell>
          <cell r="P892">
            <v>8</v>
          </cell>
        </row>
        <row r="893">
          <cell r="F893">
            <v>0</v>
          </cell>
          <cell r="H893">
            <v>0</v>
          </cell>
          <cell r="P893">
            <v>0</v>
          </cell>
        </row>
        <row r="894">
          <cell r="A894" t="str">
            <v xml:space="preserve">Válvula diafragma, 150 libras, extremidades com rosca NPT conforme ANSI B 2.1  </v>
          </cell>
          <cell r="F894">
            <v>0</v>
          </cell>
          <cell r="H894">
            <v>0</v>
          </cell>
          <cell r="P894">
            <v>0</v>
          </cell>
        </row>
        <row r="895">
          <cell r="A895" t="str">
            <v xml:space="preserve">material do corpo em FºFº, interno em borracha, ref. CIVA tipo KB - passagem reta ou </v>
          </cell>
          <cell r="F895">
            <v>0</v>
          </cell>
          <cell r="H895">
            <v>0</v>
          </cell>
          <cell r="P895">
            <v>0</v>
          </cell>
        </row>
        <row r="896">
          <cell r="A896" t="str">
            <v>similar:</v>
          </cell>
          <cell r="F896">
            <v>0</v>
          </cell>
          <cell r="H896">
            <v>0</v>
          </cell>
          <cell r="P896">
            <v>0</v>
          </cell>
        </row>
        <row r="897">
          <cell r="A897" t="str">
            <v>Diâmetro 1"</v>
          </cell>
          <cell r="B897" t="str">
            <v>VV</v>
          </cell>
          <cell r="C897" t="str">
            <v>PC</v>
          </cell>
          <cell r="D897">
            <v>8</v>
          </cell>
          <cell r="F897">
            <v>0</v>
          </cell>
          <cell r="G897">
            <v>2</v>
          </cell>
          <cell r="H897">
            <v>16</v>
          </cell>
          <cell r="I897" t="str">
            <v>TACR</v>
          </cell>
          <cell r="P897">
            <v>2</v>
          </cell>
        </row>
        <row r="898">
          <cell r="F898">
            <v>0</v>
          </cell>
          <cell r="H898">
            <v>0</v>
          </cell>
          <cell r="P898">
            <v>0</v>
          </cell>
        </row>
        <row r="899">
          <cell r="A899" t="str">
            <v xml:space="preserve">Válvula esfera, 150 libras, extremidades com rosca NPT, conforme ANSI B 2.1, material </v>
          </cell>
          <cell r="F899">
            <v>0</v>
          </cell>
          <cell r="H899">
            <v>0</v>
          </cell>
          <cell r="P899">
            <v>0</v>
          </cell>
        </row>
        <row r="900">
          <cell r="A900" t="str">
            <v>do corpo em latão, interno aço inox, ref. CIWAL figura 294 ou similar:</v>
          </cell>
          <cell r="F900">
            <v>0</v>
          </cell>
          <cell r="H900">
            <v>0</v>
          </cell>
          <cell r="P900">
            <v>0</v>
          </cell>
        </row>
        <row r="901">
          <cell r="A901" t="str">
            <v>Diâmetro 1/2"</v>
          </cell>
          <cell r="B901" t="str">
            <v>VV</v>
          </cell>
          <cell r="C901" t="str">
            <v>PC</v>
          </cell>
          <cell r="D901">
            <v>30</v>
          </cell>
          <cell r="F901">
            <v>0</v>
          </cell>
          <cell r="G901">
            <v>2</v>
          </cell>
          <cell r="H901">
            <v>60</v>
          </cell>
          <cell r="I901" t="str">
            <v>TACR</v>
          </cell>
          <cell r="P901">
            <v>2</v>
          </cell>
        </row>
        <row r="902">
          <cell r="A902" t="str">
            <v>Diâmetro 3/4"</v>
          </cell>
          <cell r="B902" t="str">
            <v>VV</v>
          </cell>
          <cell r="C902" t="str">
            <v>PC</v>
          </cell>
          <cell r="D902">
            <v>7</v>
          </cell>
          <cell r="F902">
            <v>0</v>
          </cell>
          <cell r="G902">
            <v>2</v>
          </cell>
          <cell r="H902">
            <v>14</v>
          </cell>
          <cell r="I902" t="str">
            <v>TACR</v>
          </cell>
          <cell r="P902">
            <v>2</v>
          </cell>
        </row>
        <row r="903">
          <cell r="A903" t="str">
            <v>Diâmetro 1"</v>
          </cell>
          <cell r="B903" t="str">
            <v>VV</v>
          </cell>
          <cell r="C903" t="str">
            <v>PC</v>
          </cell>
          <cell r="D903">
            <v>8</v>
          </cell>
          <cell r="F903">
            <v>0</v>
          </cell>
          <cell r="G903">
            <v>2</v>
          </cell>
          <cell r="H903">
            <v>16</v>
          </cell>
          <cell r="I903" t="str">
            <v>TACR</v>
          </cell>
          <cell r="P903">
            <v>2</v>
          </cell>
        </row>
        <row r="904">
          <cell r="A904" t="str">
            <v>Diâmetro 2"</v>
          </cell>
          <cell r="B904" t="str">
            <v>VV</v>
          </cell>
          <cell r="C904" t="str">
            <v>PC</v>
          </cell>
          <cell r="D904">
            <v>14</v>
          </cell>
          <cell r="F904">
            <v>0</v>
          </cell>
          <cell r="G904">
            <v>4</v>
          </cell>
          <cell r="H904">
            <v>56</v>
          </cell>
          <cell r="I904" t="str">
            <v>TACR</v>
          </cell>
          <cell r="P904">
            <v>4</v>
          </cell>
        </row>
        <row r="905">
          <cell r="F905">
            <v>0</v>
          </cell>
          <cell r="H905">
            <v>0</v>
          </cell>
          <cell r="P905">
            <v>0</v>
          </cell>
        </row>
        <row r="906">
          <cell r="A906" t="str">
            <v>Válvula esfera, 150 libras, extremidade com flange face plana, material do corpo em aço</v>
          </cell>
          <cell r="F906">
            <v>0</v>
          </cell>
          <cell r="H906">
            <v>0</v>
          </cell>
          <cell r="P906">
            <v>0</v>
          </cell>
        </row>
        <row r="907">
          <cell r="A907" t="str">
            <v>carbono, interno aço inox, ref. NIAGARA 303 ou similar:</v>
          </cell>
          <cell r="F907">
            <v>0</v>
          </cell>
          <cell r="H907">
            <v>0</v>
          </cell>
          <cell r="P907">
            <v>0</v>
          </cell>
        </row>
        <row r="908">
          <cell r="A908" t="str">
            <v>Diâmetro 3"</v>
          </cell>
          <cell r="B908" t="str">
            <v>VV</v>
          </cell>
          <cell r="C908" t="str">
            <v>PC</v>
          </cell>
          <cell r="D908">
            <v>6</v>
          </cell>
          <cell r="F908">
            <v>0</v>
          </cell>
          <cell r="G908">
            <v>6</v>
          </cell>
          <cell r="H908">
            <v>36</v>
          </cell>
          <cell r="I908" t="str">
            <v>TACS</v>
          </cell>
          <cell r="P908">
            <v>6</v>
          </cell>
        </row>
        <row r="909">
          <cell r="F909">
            <v>0</v>
          </cell>
          <cell r="H909">
            <v>0</v>
          </cell>
          <cell r="P909">
            <v>0</v>
          </cell>
        </row>
        <row r="910">
          <cell r="A910" t="str">
            <v>Válvula de retenção, 150 libras, extremidades com rosca NPT, conforme ANSI B 2.1</v>
          </cell>
          <cell r="F910">
            <v>0</v>
          </cell>
          <cell r="H910">
            <v>0</v>
          </cell>
          <cell r="P910">
            <v>0</v>
          </cell>
        </row>
        <row r="911">
          <cell r="A911" t="str">
            <v>material do corpo em bronze, interno em bronze, ref. CIWAL figura 58 ou similar:</v>
          </cell>
          <cell r="F911">
            <v>0</v>
          </cell>
          <cell r="H911">
            <v>0</v>
          </cell>
          <cell r="P911">
            <v>0</v>
          </cell>
        </row>
        <row r="912">
          <cell r="A912" t="str">
            <v>Diâmetro 1"</v>
          </cell>
          <cell r="B912" t="str">
            <v>VV</v>
          </cell>
          <cell r="C912" t="str">
            <v>PC</v>
          </cell>
          <cell r="D912">
            <v>8</v>
          </cell>
          <cell r="F912">
            <v>0</v>
          </cell>
          <cell r="G912">
            <v>2</v>
          </cell>
          <cell r="H912">
            <v>16</v>
          </cell>
          <cell r="I912" t="str">
            <v>TACR</v>
          </cell>
          <cell r="P912">
            <v>2</v>
          </cell>
        </row>
        <row r="913">
          <cell r="A913" t="str">
            <v>Diâmetro 2"</v>
          </cell>
          <cell r="B913" t="str">
            <v>VV</v>
          </cell>
          <cell r="C913" t="str">
            <v>PC</v>
          </cell>
          <cell r="D913">
            <v>2</v>
          </cell>
          <cell r="F913">
            <v>0</v>
          </cell>
          <cell r="G913">
            <v>4</v>
          </cell>
          <cell r="H913">
            <v>8</v>
          </cell>
          <cell r="I913" t="str">
            <v>TACR</v>
          </cell>
          <cell r="P913">
            <v>4</v>
          </cell>
        </row>
        <row r="914">
          <cell r="F914">
            <v>0</v>
          </cell>
          <cell r="H914">
            <v>0</v>
          </cell>
          <cell r="P914">
            <v>0</v>
          </cell>
        </row>
        <row r="915">
          <cell r="A915" t="str">
            <v>Válvula de retenção, tipo WAFER, 150 libras, material do corpo em FºFº</v>
          </cell>
          <cell r="F915">
            <v>0</v>
          </cell>
          <cell r="H915">
            <v>0</v>
          </cell>
          <cell r="P915">
            <v>0</v>
          </cell>
        </row>
        <row r="916">
          <cell r="A916" t="str">
            <v>interno aço inox, ref. NIAGARA figura 80-111B e 80-111A ou similar:</v>
          </cell>
          <cell r="F916">
            <v>0</v>
          </cell>
          <cell r="H916">
            <v>0</v>
          </cell>
          <cell r="P916">
            <v>0</v>
          </cell>
        </row>
        <row r="917">
          <cell r="A917" t="str">
            <v>Diâmetro 3"</v>
          </cell>
          <cell r="B917" t="str">
            <v>VV</v>
          </cell>
          <cell r="C917" t="str">
            <v>PC</v>
          </cell>
          <cell r="D917">
            <v>1</v>
          </cell>
          <cell r="F917">
            <v>0</v>
          </cell>
          <cell r="G917">
            <v>6</v>
          </cell>
          <cell r="H917">
            <v>6</v>
          </cell>
          <cell r="I917" t="str">
            <v>TACR</v>
          </cell>
          <cell r="P917">
            <v>6</v>
          </cell>
        </row>
        <row r="918">
          <cell r="F918">
            <v>0</v>
          </cell>
          <cell r="H918">
            <v>0</v>
          </cell>
          <cell r="P918">
            <v>0</v>
          </cell>
        </row>
        <row r="919">
          <cell r="A919" t="str">
            <v xml:space="preserve">Válvula de retenção três vias, 150 libras, extremidades com flange face plana, material </v>
          </cell>
          <cell r="F919">
            <v>0</v>
          </cell>
          <cell r="H919">
            <v>0</v>
          </cell>
          <cell r="P919">
            <v>0</v>
          </cell>
        </row>
        <row r="920">
          <cell r="A920" t="str">
            <v>do corpo em FºFº, interno em borracha, ref. TECH TAYLOR VALVE ou similar:</v>
          </cell>
          <cell r="F920">
            <v>0</v>
          </cell>
          <cell r="H920">
            <v>0</v>
          </cell>
          <cell r="P920">
            <v>0</v>
          </cell>
        </row>
        <row r="921">
          <cell r="A921" t="str">
            <v>Diâmetro 6"</v>
          </cell>
          <cell r="B921" t="str">
            <v>VV</v>
          </cell>
          <cell r="C921" t="str">
            <v>PC</v>
          </cell>
          <cell r="D921">
            <v>3</v>
          </cell>
          <cell r="F921">
            <v>0</v>
          </cell>
          <cell r="G921">
            <v>12</v>
          </cell>
          <cell r="H921">
            <v>36</v>
          </cell>
          <cell r="I921" t="str">
            <v>TACR</v>
          </cell>
          <cell r="P921">
            <v>12</v>
          </cell>
        </row>
        <row r="922">
          <cell r="A922" t="str">
            <v>Diâmetro 8"</v>
          </cell>
          <cell r="B922" t="str">
            <v>VV</v>
          </cell>
          <cell r="C922" t="str">
            <v>PC</v>
          </cell>
          <cell r="D922">
            <v>1</v>
          </cell>
          <cell r="F922">
            <v>0</v>
          </cell>
          <cell r="G922">
            <v>16</v>
          </cell>
          <cell r="H922">
            <v>16</v>
          </cell>
          <cell r="I922" t="str">
            <v>TACR</v>
          </cell>
          <cell r="P922">
            <v>16</v>
          </cell>
        </row>
        <row r="923">
          <cell r="F923">
            <v>0</v>
          </cell>
          <cell r="H923">
            <v>0</v>
          </cell>
          <cell r="P923">
            <v>0</v>
          </cell>
        </row>
        <row r="924">
          <cell r="A924" t="str">
            <v>Suportes</v>
          </cell>
          <cell r="C924" t="str">
            <v>kg</v>
          </cell>
          <cell r="D924">
            <v>1500</v>
          </cell>
          <cell r="E924">
            <v>1</v>
          </cell>
          <cell r="F924">
            <v>1500</v>
          </cell>
          <cell r="G924">
            <v>0.15</v>
          </cell>
          <cell r="H924">
            <v>225</v>
          </cell>
          <cell r="I924" t="str">
            <v>F</v>
          </cell>
          <cell r="P924">
            <v>0.15</v>
          </cell>
        </row>
        <row r="925">
          <cell r="F925">
            <v>0</v>
          </cell>
          <cell r="H925">
            <v>0</v>
          </cell>
          <cell r="P925">
            <v>0</v>
          </cell>
        </row>
        <row r="926">
          <cell r="A926" t="str">
            <v>ÁREA - CICLONAGEM E FILTRAGEM</v>
          </cell>
          <cell r="F926">
            <v>0</v>
          </cell>
          <cell r="H926">
            <v>0</v>
          </cell>
          <cell r="P926">
            <v>0</v>
          </cell>
        </row>
        <row r="927">
          <cell r="A927" t="str">
            <v>Tubo sem costura, ANSI B 36.10, SCH.80, extremidades com rosca NPT, conforme</v>
          </cell>
          <cell r="F927">
            <v>0</v>
          </cell>
          <cell r="H927">
            <v>0</v>
          </cell>
          <cell r="P927">
            <v>0</v>
          </cell>
        </row>
        <row r="928">
          <cell r="A928" t="str">
            <v>ANSI B 2.1, material em aço carbono conforme ASTM A-53 GR.A/B galvanizado:</v>
          </cell>
          <cell r="F928">
            <v>0</v>
          </cell>
          <cell r="H928">
            <v>0</v>
          </cell>
          <cell r="P928">
            <v>0</v>
          </cell>
        </row>
        <row r="929">
          <cell r="A929" t="str">
            <v>Diâmetro 1/2"</v>
          </cell>
          <cell r="B929" t="str">
            <v>TB80</v>
          </cell>
          <cell r="C929" t="str">
            <v>m</v>
          </cell>
          <cell r="D929">
            <v>36</v>
          </cell>
          <cell r="E929">
            <v>1.62</v>
          </cell>
          <cell r="F929">
            <v>58.32</v>
          </cell>
          <cell r="G929">
            <v>1</v>
          </cell>
          <cell r="H929">
            <v>36</v>
          </cell>
          <cell r="I929" t="str">
            <v>TACR</v>
          </cell>
          <cell r="P929">
            <v>1</v>
          </cell>
        </row>
        <row r="930">
          <cell r="A930" t="str">
            <v>Diâmetro 3/4"</v>
          </cell>
          <cell r="B930" t="str">
            <v>TB80</v>
          </cell>
          <cell r="C930" t="str">
            <v>m</v>
          </cell>
          <cell r="D930">
            <v>41</v>
          </cell>
          <cell r="E930">
            <v>2.19</v>
          </cell>
          <cell r="F930">
            <v>89.79</v>
          </cell>
          <cell r="G930">
            <v>1</v>
          </cell>
          <cell r="H930">
            <v>41</v>
          </cell>
          <cell r="I930" t="str">
            <v>TACR</v>
          </cell>
          <cell r="P930">
            <v>1</v>
          </cell>
        </row>
        <row r="931">
          <cell r="A931" t="str">
            <v>Diâmetro 1"</v>
          </cell>
          <cell r="B931" t="str">
            <v>TB80</v>
          </cell>
          <cell r="C931" t="str">
            <v>m</v>
          </cell>
          <cell r="D931">
            <v>12</v>
          </cell>
          <cell r="E931">
            <v>3.23</v>
          </cell>
          <cell r="F931">
            <v>38.76</v>
          </cell>
          <cell r="G931">
            <v>1</v>
          </cell>
          <cell r="H931">
            <v>12</v>
          </cell>
          <cell r="I931" t="str">
            <v>TACR</v>
          </cell>
          <cell r="P931">
            <v>1</v>
          </cell>
        </row>
        <row r="932">
          <cell r="A932" t="str">
            <v>Diâmetro 11/2"</v>
          </cell>
          <cell r="B932" t="str">
            <v>TB80</v>
          </cell>
          <cell r="C932" t="str">
            <v>m</v>
          </cell>
          <cell r="D932">
            <v>1</v>
          </cell>
          <cell r="E932">
            <v>5.4</v>
          </cell>
          <cell r="F932">
            <v>5.4</v>
          </cell>
          <cell r="G932">
            <v>1.5</v>
          </cell>
          <cell r="H932">
            <v>1.5</v>
          </cell>
          <cell r="I932" t="str">
            <v>TACR</v>
          </cell>
          <cell r="P932">
            <v>1.5</v>
          </cell>
        </row>
        <row r="933">
          <cell r="F933">
            <v>0</v>
          </cell>
          <cell r="H933">
            <v>0</v>
          </cell>
          <cell r="P933">
            <v>0</v>
          </cell>
        </row>
        <row r="934">
          <cell r="A934" t="str">
            <v xml:space="preserve">Tubo sem costura, ANSI B 36.10, SCH.80, extremidades com rosca NPT conforme </v>
          </cell>
          <cell r="F934">
            <v>0</v>
          </cell>
          <cell r="H934">
            <v>0</v>
          </cell>
          <cell r="P934">
            <v>0</v>
          </cell>
        </row>
        <row r="935">
          <cell r="A935" t="str">
            <v>ANSI B 2.1, material em aço carbono, conforme ASTM A-53 GR.A/B:</v>
          </cell>
          <cell r="F935">
            <v>0</v>
          </cell>
          <cell r="H935">
            <v>0</v>
          </cell>
          <cell r="P935">
            <v>0</v>
          </cell>
        </row>
        <row r="936">
          <cell r="A936" t="str">
            <v>Diâmetro 1/2"</v>
          </cell>
          <cell r="B936" t="str">
            <v>TB80</v>
          </cell>
          <cell r="C936" t="str">
            <v>m</v>
          </cell>
          <cell r="D936">
            <v>25</v>
          </cell>
          <cell r="E936">
            <v>1.62</v>
          </cell>
          <cell r="F936">
            <v>40.5</v>
          </cell>
          <cell r="G936">
            <v>1</v>
          </cell>
          <cell r="H936">
            <v>25</v>
          </cell>
          <cell r="I936" t="str">
            <v>TACR</v>
          </cell>
          <cell r="P936">
            <v>1</v>
          </cell>
        </row>
        <row r="937">
          <cell r="A937" t="str">
            <v>Diâmetro 3/4"</v>
          </cell>
          <cell r="B937" t="str">
            <v>TB80</v>
          </cell>
          <cell r="C937" t="str">
            <v>m</v>
          </cell>
          <cell r="D937">
            <v>14</v>
          </cell>
          <cell r="E937">
            <v>2.19</v>
          </cell>
          <cell r="F937">
            <v>30.66</v>
          </cell>
          <cell r="G937">
            <v>1</v>
          </cell>
          <cell r="H937">
            <v>14</v>
          </cell>
          <cell r="I937" t="str">
            <v>TACR</v>
          </cell>
          <cell r="P937">
            <v>1</v>
          </cell>
        </row>
        <row r="938">
          <cell r="A938" t="str">
            <v>Diâmetro 11/2"</v>
          </cell>
          <cell r="B938" t="str">
            <v>TB80</v>
          </cell>
          <cell r="C938" t="str">
            <v>m</v>
          </cell>
          <cell r="D938">
            <v>26</v>
          </cell>
          <cell r="E938">
            <v>5.4</v>
          </cell>
          <cell r="F938">
            <v>140.4</v>
          </cell>
          <cell r="G938">
            <v>1.5</v>
          </cell>
          <cell r="H938">
            <v>39</v>
          </cell>
          <cell r="I938" t="str">
            <v>TACR</v>
          </cell>
          <cell r="P938">
            <v>1.5</v>
          </cell>
        </row>
        <row r="939">
          <cell r="F939">
            <v>0</v>
          </cell>
          <cell r="H939">
            <v>0</v>
          </cell>
          <cell r="P939">
            <v>0</v>
          </cell>
        </row>
        <row r="940">
          <cell r="A940" t="str">
            <v>Tubo de PEAD, PN 16, extremidade plana material em polietileno de alta densidade</v>
          </cell>
          <cell r="F940">
            <v>0</v>
          </cell>
          <cell r="H940">
            <v>0</v>
          </cell>
          <cell r="P940">
            <v>0</v>
          </cell>
        </row>
        <row r="941">
          <cell r="A941" t="str">
            <v>Diâmetro 140 mm</v>
          </cell>
          <cell r="B941" t="str">
            <v>TBPEAD</v>
          </cell>
          <cell r="C941" t="str">
            <v>m</v>
          </cell>
          <cell r="D941">
            <v>5</v>
          </cell>
          <cell r="E941">
            <v>2.8</v>
          </cell>
          <cell r="F941">
            <v>14</v>
          </cell>
          <cell r="G941">
            <v>0.25</v>
          </cell>
          <cell r="H941">
            <v>1.25</v>
          </cell>
          <cell r="I941" t="str">
            <v>TPEADS</v>
          </cell>
          <cell r="P941">
            <v>0.25</v>
          </cell>
        </row>
        <row r="942">
          <cell r="A942" t="str">
            <v>Diâmetro  160 mm</v>
          </cell>
          <cell r="B942" t="str">
            <v>TBPEAD</v>
          </cell>
          <cell r="C942" t="str">
            <v>m</v>
          </cell>
          <cell r="D942">
            <v>5</v>
          </cell>
          <cell r="E942">
            <v>3.6</v>
          </cell>
          <cell r="F942">
            <v>18</v>
          </cell>
          <cell r="G942">
            <v>0.33</v>
          </cell>
          <cell r="H942">
            <v>1.65</v>
          </cell>
          <cell r="I942" t="str">
            <v>TPEADS</v>
          </cell>
          <cell r="P942">
            <v>0.33</v>
          </cell>
        </row>
        <row r="943">
          <cell r="A943" t="str">
            <v>Diâmetro  225 mm</v>
          </cell>
          <cell r="B943" t="str">
            <v>TBPEAD</v>
          </cell>
          <cell r="C943" t="str">
            <v>m</v>
          </cell>
          <cell r="D943">
            <v>6</v>
          </cell>
          <cell r="E943">
            <v>5.7</v>
          </cell>
          <cell r="F943">
            <v>34.200000000000003</v>
          </cell>
          <cell r="G943">
            <v>0.55000000000000004</v>
          </cell>
          <cell r="H943">
            <v>3.3</v>
          </cell>
          <cell r="I943" t="str">
            <v>TPEADS</v>
          </cell>
          <cell r="P943">
            <v>0.55000000000000004</v>
          </cell>
        </row>
        <row r="944">
          <cell r="A944" t="str">
            <v>Diâmetro  250 mm</v>
          </cell>
          <cell r="B944" t="str">
            <v>TBPEAD</v>
          </cell>
          <cell r="C944" t="str">
            <v>m</v>
          </cell>
          <cell r="D944">
            <v>32</v>
          </cell>
          <cell r="E944">
            <v>6.25</v>
          </cell>
          <cell r="F944">
            <v>200</v>
          </cell>
          <cell r="G944">
            <v>0.6</v>
          </cell>
          <cell r="H944">
            <v>19.2</v>
          </cell>
          <cell r="I944" t="str">
            <v>TPEADS</v>
          </cell>
          <cell r="P944">
            <v>0.6</v>
          </cell>
        </row>
        <row r="945">
          <cell r="A945" t="str">
            <v>Diâmetro  280 mm</v>
          </cell>
          <cell r="B945" t="str">
            <v>TBPEAD</v>
          </cell>
          <cell r="C945" t="str">
            <v>m</v>
          </cell>
          <cell r="D945">
            <v>43</v>
          </cell>
          <cell r="E945">
            <v>6.4</v>
          </cell>
          <cell r="F945">
            <v>275.2</v>
          </cell>
          <cell r="G945">
            <v>0.66</v>
          </cell>
          <cell r="H945">
            <v>28.38</v>
          </cell>
          <cell r="I945" t="str">
            <v>TPEADS</v>
          </cell>
          <cell r="P945">
            <v>0.66</v>
          </cell>
        </row>
        <row r="946">
          <cell r="A946" t="str">
            <v>Diâmetro  315 mm</v>
          </cell>
          <cell r="B946" t="str">
            <v>TBPEAD</v>
          </cell>
          <cell r="C946" t="str">
            <v>m</v>
          </cell>
          <cell r="D946">
            <v>35</v>
          </cell>
          <cell r="E946">
            <v>6.8</v>
          </cell>
          <cell r="F946">
            <v>238</v>
          </cell>
          <cell r="G946">
            <v>0.66</v>
          </cell>
          <cell r="H946">
            <v>23.1</v>
          </cell>
          <cell r="I946" t="str">
            <v>TPEADS</v>
          </cell>
          <cell r="P946">
            <v>0.66</v>
          </cell>
        </row>
        <row r="947">
          <cell r="A947" t="str">
            <v>Diâmetro  500 mm</v>
          </cell>
          <cell r="B947" t="str">
            <v>TBPEAD</v>
          </cell>
          <cell r="C947" t="str">
            <v>m</v>
          </cell>
          <cell r="D947">
            <v>6</v>
          </cell>
          <cell r="E947">
            <v>11.3</v>
          </cell>
          <cell r="F947">
            <v>67.8</v>
          </cell>
          <cell r="G947">
            <v>1.04</v>
          </cell>
          <cell r="H947">
            <v>6.24</v>
          </cell>
          <cell r="I947" t="str">
            <v>TPEADS</v>
          </cell>
          <cell r="P947">
            <v>1.04</v>
          </cell>
        </row>
        <row r="948">
          <cell r="A948" t="str">
            <v>Diâmetro  630 mm</v>
          </cell>
          <cell r="B948" t="str">
            <v>TBPEAD</v>
          </cell>
          <cell r="C948" t="str">
            <v>m</v>
          </cell>
          <cell r="D948">
            <v>14</v>
          </cell>
          <cell r="E948">
            <v>17</v>
          </cell>
          <cell r="F948">
            <v>238</v>
          </cell>
          <cell r="G948">
            <v>1.31</v>
          </cell>
          <cell r="H948">
            <v>18.34</v>
          </cell>
          <cell r="I948" t="str">
            <v>TPEADS</v>
          </cell>
          <cell r="P948">
            <v>1.31</v>
          </cell>
        </row>
        <row r="949">
          <cell r="F949">
            <v>0</v>
          </cell>
          <cell r="H949">
            <v>0</v>
          </cell>
          <cell r="P949">
            <v>0</v>
          </cell>
        </row>
        <row r="950">
          <cell r="A950" t="str">
            <v>Tubo com costura, ANSI B 36.10, SCH.40, extremidades chanfradas, material em aço</v>
          </cell>
          <cell r="F950">
            <v>0</v>
          </cell>
          <cell r="H950">
            <v>0</v>
          </cell>
          <cell r="P950">
            <v>0</v>
          </cell>
        </row>
        <row r="951">
          <cell r="A951" t="str">
            <v>carbono, conforme ASTM A-53 GR.A/B:</v>
          </cell>
          <cell r="F951">
            <v>0</v>
          </cell>
          <cell r="H951">
            <v>0</v>
          </cell>
          <cell r="P951">
            <v>0</v>
          </cell>
        </row>
        <row r="952">
          <cell r="A952" t="str">
            <v>Diâmetro 21/2"</v>
          </cell>
          <cell r="B952" t="str">
            <v>TB40</v>
          </cell>
          <cell r="C952" t="str">
            <v>m</v>
          </cell>
          <cell r="D952">
            <v>33</v>
          </cell>
          <cell r="E952">
            <v>8.6199999999999992</v>
          </cell>
          <cell r="F952">
            <v>284.45999999999998</v>
          </cell>
          <cell r="G952">
            <v>2.5</v>
          </cell>
          <cell r="H952">
            <v>82.5</v>
          </cell>
          <cell r="I952" t="str">
            <v>TACS</v>
          </cell>
          <cell r="P952">
            <v>2.5</v>
          </cell>
        </row>
        <row r="953">
          <cell r="A953" t="str">
            <v>Diâmetro 3"</v>
          </cell>
          <cell r="B953" t="str">
            <v>TB40</v>
          </cell>
          <cell r="C953" t="str">
            <v>m</v>
          </cell>
          <cell r="D953">
            <v>70</v>
          </cell>
          <cell r="E953">
            <v>11.3</v>
          </cell>
          <cell r="F953">
            <v>791</v>
          </cell>
          <cell r="G953">
            <v>3</v>
          </cell>
          <cell r="H953">
            <v>210</v>
          </cell>
          <cell r="I953" t="str">
            <v>TACS</v>
          </cell>
          <cell r="P953">
            <v>3</v>
          </cell>
        </row>
        <row r="954">
          <cell r="A954" t="str">
            <v>Diâmetro 4"</v>
          </cell>
          <cell r="B954" t="str">
            <v>TB40</v>
          </cell>
          <cell r="C954" t="str">
            <v>m</v>
          </cell>
          <cell r="D954">
            <v>58</v>
          </cell>
          <cell r="E954">
            <v>16.100000000000001</v>
          </cell>
          <cell r="F954">
            <v>933.8</v>
          </cell>
          <cell r="G954">
            <v>4</v>
          </cell>
          <cell r="H954">
            <v>232</v>
          </cell>
          <cell r="I954" t="str">
            <v>TACS</v>
          </cell>
          <cell r="P954">
            <v>4</v>
          </cell>
        </row>
        <row r="955">
          <cell r="A955" t="str">
            <v>Diâmetro 6"</v>
          </cell>
          <cell r="B955" t="str">
            <v>TB40</v>
          </cell>
          <cell r="C955" t="str">
            <v>m</v>
          </cell>
          <cell r="D955">
            <v>54</v>
          </cell>
          <cell r="E955">
            <v>28.2</v>
          </cell>
          <cell r="F955">
            <v>1522.8</v>
          </cell>
          <cell r="G955">
            <v>6</v>
          </cell>
          <cell r="H955">
            <v>324</v>
          </cell>
          <cell r="I955" t="str">
            <v>TACS</v>
          </cell>
          <cell r="P955">
            <v>6</v>
          </cell>
        </row>
        <row r="956">
          <cell r="A956" t="str">
            <v>Diâmetro 8"</v>
          </cell>
          <cell r="B956" t="str">
            <v>TB40</v>
          </cell>
          <cell r="C956" t="str">
            <v>m</v>
          </cell>
          <cell r="D956">
            <v>106</v>
          </cell>
          <cell r="E956">
            <v>42.5</v>
          </cell>
          <cell r="F956">
            <v>4505</v>
          </cell>
          <cell r="G956">
            <v>8</v>
          </cell>
          <cell r="H956">
            <v>848</v>
          </cell>
          <cell r="I956" t="str">
            <v>TACS</v>
          </cell>
          <cell r="P956">
            <v>8</v>
          </cell>
        </row>
        <row r="957">
          <cell r="A957" t="str">
            <v>Diâmetro 10"</v>
          </cell>
          <cell r="B957" t="str">
            <v>TB40</v>
          </cell>
          <cell r="C957" t="str">
            <v>m</v>
          </cell>
          <cell r="D957">
            <v>15</v>
          </cell>
          <cell r="E957">
            <v>60.2</v>
          </cell>
          <cell r="F957">
            <v>903</v>
          </cell>
          <cell r="G957">
            <v>10</v>
          </cell>
          <cell r="H957">
            <v>150</v>
          </cell>
          <cell r="I957" t="str">
            <v>TACS</v>
          </cell>
          <cell r="P957">
            <v>10</v>
          </cell>
        </row>
        <row r="958">
          <cell r="F958">
            <v>0</v>
          </cell>
          <cell r="H958">
            <v>0</v>
          </cell>
          <cell r="P958">
            <v>0</v>
          </cell>
        </row>
        <row r="959">
          <cell r="A959" t="str">
            <v>Tubo com costura, ANSI B 36.10, SCH.XXS, extremidades chanfradas, material em aço</v>
          </cell>
          <cell r="F959">
            <v>0</v>
          </cell>
          <cell r="H959">
            <v>0</v>
          </cell>
          <cell r="P959">
            <v>0</v>
          </cell>
        </row>
        <row r="960">
          <cell r="A960" t="str">
            <v>carbono, conforme ASTM A-53 GR.A/B:</v>
          </cell>
          <cell r="F960">
            <v>0</v>
          </cell>
          <cell r="H960">
            <v>0</v>
          </cell>
          <cell r="P960">
            <v>0</v>
          </cell>
        </row>
        <row r="961">
          <cell r="A961" t="str">
            <v>Diâmetro 6"</v>
          </cell>
          <cell r="B961" t="str">
            <v>TBXXS</v>
          </cell>
          <cell r="C961" t="str">
            <v>m</v>
          </cell>
          <cell r="D961">
            <v>46</v>
          </cell>
          <cell r="E961">
            <v>79</v>
          </cell>
          <cell r="F961">
            <v>3634</v>
          </cell>
          <cell r="G961">
            <v>6</v>
          </cell>
          <cell r="H961">
            <v>276</v>
          </cell>
          <cell r="I961" t="str">
            <v>TACS</v>
          </cell>
          <cell r="P961">
            <v>6</v>
          </cell>
        </row>
        <row r="962">
          <cell r="F962">
            <v>0</v>
          </cell>
          <cell r="H962">
            <v>0</v>
          </cell>
          <cell r="P962">
            <v>0</v>
          </cell>
        </row>
        <row r="963">
          <cell r="A963" t="str">
            <v>Tubo com costura, ANSI B 36.10, STD., extremidades chanfradas, material em aço</v>
          </cell>
          <cell r="F963">
            <v>0</v>
          </cell>
          <cell r="H963">
            <v>0</v>
          </cell>
          <cell r="P963">
            <v>0</v>
          </cell>
        </row>
        <row r="964">
          <cell r="A964" t="str">
            <v xml:space="preserve">carbono, conforme ASTM A-139: </v>
          </cell>
          <cell r="F964">
            <v>0</v>
          </cell>
          <cell r="H964">
            <v>0</v>
          </cell>
          <cell r="P964">
            <v>0</v>
          </cell>
        </row>
        <row r="965">
          <cell r="A965" t="str">
            <v>Diâmetro 12"</v>
          </cell>
          <cell r="B965" t="str">
            <v>TBSTD</v>
          </cell>
          <cell r="C965" t="str">
            <v>m</v>
          </cell>
          <cell r="D965">
            <v>28</v>
          </cell>
          <cell r="E965">
            <v>73.8</v>
          </cell>
          <cell r="F965">
            <v>2066.4</v>
          </cell>
          <cell r="G965">
            <v>10</v>
          </cell>
          <cell r="H965">
            <v>280</v>
          </cell>
          <cell r="I965" t="str">
            <v>TACS</v>
          </cell>
          <cell r="P965">
            <v>10</v>
          </cell>
        </row>
        <row r="966">
          <cell r="A966" t="str">
            <v>Diâmetro 14"</v>
          </cell>
          <cell r="B966" t="str">
            <v>TBSTD</v>
          </cell>
          <cell r="C966" t="str">
            <v>m</v>
          </cell>
          <cell r="D966">
            <v>14</v>
          </cell>
          <cell r="E966">
            <v>81.2</v>
          </cell>
          <cell r="F966">
            <v>1136.8</v>
          </cell>
          <cell r="G966">
            <v>12</v>
          </cell>
          <cell r="H966">
            <v>168</v>
          </cell>
          <cell r="I966" t="str">
            <v>TACS</v>
          </cell>
          <cell r="P966">
            <v>12</v>
          </cell>
        </row>
        <row r="967">
          <cell r="F967">
            <v>0</v>
          </cell>
          <cell r="H967">
            <v>0</v>
          </cell>
          <cell r="P967">
            <v>0</v>
          </cell>
        </row>
        <row r="968">
          <cell r="A968" t="str">
            <v>Tubo com costura, ANSI B 36.10, STD., extremidades chanfradas, material em aço</v>
          </cell>
          <cell r="F968">
            <v>0</v>
          </cell>
          <cell r="H968">
            <v>0</v>
          </cell>
          <cell r="P968">
            <v>0</v>
          </cell>
        </row>
        <row r="969">
          <cell r="A969" t="str">
            <v>carbono, conforme ASTM A-134:</v>
          </cell>
          <cell r="F969">
            <v>0</v>
          </cell>
          <cell r="H969">
            <v>0</v>
          </cell>
          <cell r="P969">
            <v>0</v>
          </cell>
        </row>
        <row r="970">
          <cell r="A970" t="str">
            <v>Diâmetro 18"</v>
          </cell>
          <cell r="B970" t="str">
            <v>TBSTD</v>
          </cell>
          <cell r="C970" t="str">
            <v>m</v>
          </cell>
          <cell r="D970">
            <v>56</v>
          </cell>
          <cell r="E970">
            <v>105</v>
          </cell>
          <cell r="F970">
            <v>5880</v>
          </cell>
          <cell r="G970">
            <v>16</v>
          </cell>
          <cell r="H970">
            <v>896</v>
          </cell>
          <cell r="I970" t="str">
            <v>TACS</v>
          </cell>
          <cell r="P970">
            <v>16</v>
          </cell>
        </row>
        <row r="971">
          <cell r="A971" t="str">
            <v>Diâmetro 20"</v>
          </cell>
          <cell r="B971" t="str">
            <v>TBSTD</v>
          </cell>
          <cell r="C971" t="str">
            <v>m</v>
          </cell>
          <cell r="D971">
            <v>26</v>
          </cell>
          <cell r="E971">
            <v>117</v>
          </cell>
          <cell r="F971">
            <v>3042</v>
          </cell>
          <cell r="G971">
            <v>18</v>
          </cell>
          <cell r="H971">
            <v>468</v>
          </cell>
          <cell r="I971" t="str">
            <v>TACS</v>
          </cell>
          <cell r="P971">
            <v>18</v>
          </cell>
        </row>
        <row r="972">
          <cell r="A972" t="str">
            <v>Diâmetro 24"</v>
          </cell>
          <cell r="B972" t="str">
            <v>TBSTD</v>
          </cell>
          <cell r="C972" t="str">
            <v>m</v>
          </cell>
          <cell r="D972">
            <v>2</v>
          </cell>
          <cell r="E972">
            <v>141</v>
          </cell>
          <cell r="F972">
            <v>282</v>
          </cell>
          <cell r="G972">
            <v>20</v>
          </cell>
          <cell r="H972">
            <v>40</v>
          </cell>
          <cell r="I972" t="str">
            <v>TACS</v>
          </cell>
          <cell r="P972">
            <v>20</v>
          </cell>
        </row>
        <row r="973">
          <cell r="A973" t="str">
            <v>Diâmetro 32"</v>
          </cell>
          <cell r="B973" t="str">
            <v>TBSTD</v>
          </cell>
          <cell r="C973" t="str">
            <v>m</v>
          </cell>
          <cell r="D973">
            <v>46</v>
          </cell>
          <cell r="E973">
            <v>188</v>
          </cell>
          <cell r="F973">
            <v>8648</v>
          </cell>
          <cell r="G973">
            <v>26</v>
          </cell>
          <cell r="H973">
            <v>1196</v>
          </cell>
          <cell r="I973" t="str">
            <v>TACS</v>
          </cell>
          <cell r="P973">
            <v>26</v>
          </cell>
        </row>
        <row r="974">
          <cell r="A974" t="str">
            <v>Diâmetro 34"</v>
          </cell>
          <cell r="B974" t="str">
            <v>TBSTD</v>
          </cell>
          <cell r="C974" t="str">
            <v>m</v>
          </cell>
          <cell r="D974">
            <v>20</v>
          </cell>
          <cell r="E974">
            <v>200</v>
          </cell>
          <cell r="F974">
            <v>4000</v>
          </cell>
          <cell r="G974">
            <v>26</v>
          </cell>
          <cell r="H974">
            <v>520</v>
          </cell>
          <cell r="I974" t="str">
            <v>TACS</v>
          </cell>
          <cell r="P974">
            <v>26</v>
          </cell>
        </row>
        <row r="975">
          <cell r="A975" t="str">
            <v>Diâmetro 40"</v>
          </cell>
          <cell r="B975" t="str">
            <v>TBSTD</v>
          </cell>
          <cell r="C975" t="str">
            <v>m</v>
          </cell>
          <cell r="D975">
            <v>25</v>
          </cell>
          <cell r="E975">
            <v>240</v>
          </cell>
          <cell r="F975">
            <v>6000</v>
          </cell>
          <cell r="G975">
            <v>32</v>
          </cell>
          <cell r="H975">
            <v>800</v>
          </cell>
          <cell r="I975" t="str">
            <v>TACS</v>
          </cell>
          <cell r="P975">
            <v>32</v>
          </cell>
        </row>
        <row r="976">
          <cell r="F976">
            <v>0</v>
          </cell>
          <cell r="H976">
            <v>0</v>
          </cell>
          <cell r="P976">
            <v>0</v>
          </cell>
        </row>
        <row r="977">
          <cell r="A977" t="str">
            <v>Válvula borboleta, tipo WAFER, 150 libras, material do corpo em FºFº, interno em FºFº</v>
          </cell>
          <cell r="F977">
            <v>0</v>
          </cell>
          <cell r="H977">
            <v>0</v>
          </cell>
          <cell r="P977">
            <v>0</v>
          </cell>
        </row>
        <row r="978">
          <cell r="A978" t="str">
            <v>ref. NIAGARA figura 540 e 550 ou similar:</v>
          </cell>
          <cell r="F978">
            <v>0</v>
          </cell>
          <cell r="H978">
            <v>0</v>
          </cell>
          <cell r="P978">
            <v>0</v>
          </cell>
        </row>
        <row r="979">
          <cell r="A979" t="str">
            <v>Diâmetro 8"</v>
          </cell>
          <cell r="B979" t="str">
            <v>VV</v>
          </cell>
          <cell r="C979" t="str">
            <v>PC</v>
          </cell>
          <cell r="D979">
            <v>1</v>
          </cell>
          <cell r="F979">
            <v>0</v>
          </cell>
          <cell r="G979">
            <v>16</v>
          </cell>
          <cell r="H979">
            <v>16</v>
          </cell>
          <cell r="I979" t="str">
            <v>TACS</v>
          </cell>
          <cell r="P979">
            <v>16</v>
          </cell>
        </row>
        <row r="980">
          <cell r="A980" t="str">
            <v>Diâmetro 12"</v>
          </cell>
          <cell r="B980" t="str">
            <v>VV</v>
          </cell>
          <cell r="C980" t="str">
            <v>PC</v>
          </cell>
          <cell r="D980">
            <v>3</v>
          </cell>
          <cell r="F980">
            <v>0</v>
          </cell>
          <cell r="G980">
            <v>24</v>
          </cell>
          <cell r="H980">
            <v>72</v>
          </cell>
          <cell r="I980" t="str">
            <v>TACS</v>
          </cell>
          <cell r="P980">
            <v>24</v>
          </cell>
        </row>
        <row r="981">
          <cell r="F981">
            <v>0</v>
          </cell>
          <cell r="H981">
            <v>0</v>
          </cell>
          <cell r="P981">
            <v>0</v>
          </cell>
        </row>
        <row r="982">
          <cell r="A982" t="str">
            <v xml:space="preserve">Válvula esfera, 150 libras, extremidades com rosca NPT, conforme ANSI B 2.1 material </v>
          </cell>
          <cell r="F982">
            <v>0</v>
          </cell>
          <cell r="H982">
            <v>0</v>
          </cell>
          <cell r="P982">
            <v>0</v>
          </cell>
        </row>
        <row r="983">
          <cell r="A983" t="str">
            <v>do corpo em latão, interno em aço inox, ref. CIWAL figura 294 ou similar:</v>
          </cell>
          <cell r="F983">
            <v>0</v>
          </cell>
          <cell r="H983">
            <v>0</v>
          </cell>
          <cell r="P983">
            <v>0</v>
          </cell>
        </row>
        <row r="984">
          <cell r="A984" t="str">
            <v>Diâmetro 1/2"</v>
          </cell>
          <cell r="B984" t="str">
            <v>VV</v>
          </cell>
          <cell r="C984" t="str">
            <v>PC</v>
          </cell>
          <cell r="D984">
            <v>41</v>
          </cell>
          <cell r="F984">
            <v>0</v>
          </cell>
          <cell r="G984">
            <v>2</v>
          </cell>
          <cell r="H984">
            <v>82</v>
          </cell>
          <cell r="I984" t="str">
            <v>TACR</v>
          </cell>
          <cell r="P984">
            <v>2</v>
          </cell>
        </row>
        <row r="985">
          <cell r="A985" t="str">
            <v>Diâmetro 3/4"</v>
          </cell>
          <cell r="B985" t="str">
            <v>VV</v>
          </cell>
          <cell r="C985" t="str">
            <v>PC</v>
          </cell>
          <cell r="D985">
            <v>3</v>
          </cell>
          <cell r="F985">
            <v>0</v>
          </cell>
          <cell r="G985">
            <v>2</v>
          </cell>
          <cell r="H985">
            <v>6</v>
          </cell>
          <cell r="I985" t="str">
            <v>TACR</v>
          </cell>
          <cell r="P985">
            <v>2</v>
          </cell>
        </row>
        <row r="986">
          <cell r="A986" t="str">
            <v>Diâmetro 1"</v>
          </cell>
          <cell r="B986" t="str">
            <v>VV</v>
          </cell>
          <cell r="C986" t="str">
            <v>PC</v>
          </cell>
          <cell r="D986">
            <v>5</v>
          </cell>
          <cell r="F986">
            <v>0</v>
          </cell>
          <cell r="G986">
            <v>2</v>
          </cell>
          <cell r="H986">
            <v>10</v>
          </cell>
          <cell r="I986" t="str">
            <v>TACR</v>
          </cell>
          <cell r="P986">
            <v>2</v>
          </cell>
        </row>
        <row r="987">
          <cell r="A987" t="str">
            <v>Diâmetro 11/2"</v>
          </cell>
          <cell r="B987" t="str">
            <v>VV</v>
          </cell>
          <cell r="C987" t="str">
            <v>PC</v>
          </cell>
          <cell r="D987">
            <v>9</v>
          </cell>
          <cell r="F987">
            <v>0</v>
          </cell>
          <cell r="G987">
            <v>3</v>
          </cell>
          <cell r="H987">
            <v>27</v>
          </cell>
          <cell r="I987" t="str">
            <v>TACR</v>
          </cell>
          <cell r="P987">
            <v>3</v>
          </cell>
        </row>
        <row r="988">
          <cell r="A988" t="str">
            <v>Diâmetro 2"</v>
          </cell>
          <cell r="B988" t="str">
            <v>VV</v>
          </cell>
          <cell r="C988" t="str">
            <v>PC</v>
          </cell>
          <cell r="D988">
            <v>7</v>
          </cell>
          <cell r="F988">
            <v>0</v>
          </cell>
          <cell r="G988">
            <v>4</v>
          </cell>
          <cell r="H988">
            <v>28</v>
          </cell>
          <cell r="I988" t="str">
            <v>TACR</v>
          </cell>
          <cell r="P988">
            <v>4</v>
          </cell>
        </row>
        <row r="989">
          <cell r="F989">
            <v>0</v>
          </cell>
          <cell r="H989">
            <v>0</v>
          </cell>
          <cell r="P989">
            <v>0</v>
          </cell>
        </row>
        <row r="990">
          <cell r="A990" t="str">
            <v>Válvula esfera, 150 libras, extremidades com  flange face plana, material do corpo</v>
          </cell>
          <cell r="F990">
            <v>0</v>
          </cell>
          <cell r="H990">
            <v>0</v>
          </cell>
          <cell r="P990">
            <v>0</v>
          </cell>
        </row>
        <row r="991">
          <cell r="A991" t="str">
            <v>em aço carbono, interno em aço inox, ref. NIAGARA 303 ou similar:</v>
          </cell>
          <cell r="F991">
            <v>0</v>
          </cell>
          <cell r="H991">
            <v>0</v>
          </cell>
          <cell r="P991">
            <v>0</v>
          </cell>
        </row>
        <row r="992">
          <cell r="A992" t="str">
            <v>Diâmetro 3"</v>
          </cell>
          <cell r="B992" t="str">
            <v>VV</v>
          </cell>
          <cell r="C992" t="str">
            <v>PC</v>
          </cell>
          <cell r="D992">
            <v>8</v>
          </cell>
          <cell r="F992">
            <v>0</v>
          </cell>
          <cell r="G992">
            <v>6</v>
          </cell>
          <cell r="H992">
            <v>48</v>
          </cell>
          <cell r="I992" t="str">
            <v>TACS</v>
          </cell>
          <cell r="P992">
            <v>6</v>
          </cell>
        </row>
        <row r="993">
          <cell r="A993" t="str">
            <v>Diâmetro 4"</v>
          </cell>
          <cell r="B993" t="str">
            <v>VV</v>
          </cell>
          <cell r="C993" t="str">
            <v>PC</v>
          </cell>
          <cell r="D993">
            <v>2</v>
          </cell>
          <cell r="F993">
            <v>0</v>
          </cell>
          <cell r="G993">
            <v>8</v>
          </cell>
          <cell r="H993">
            <v>16</v>
          </cell>
          <cell r="I993" t="str">
            <v>TACS</v>
          </cell>
          <cell r="P993">
            <v>8</v>
          </cell>
        </row>
        <row r="994">
          <cell r="F994">
            <v>0</v>
          </cell>
          <cell r="H994">
            <v>0</v>
          </cell>
          <cell r="P994">
            <v>0</v>
          </cell>
        </row>
        <row r="995">
          <cell r="A995" t="str">
            <v>Válvula de retenção, 150 libras, extremidades com roscas NPT, conforme ANSI B2.1</v>
          </cell>
          <cell r="F995">
            <v>0</v>
          </cell>
          <cell r="H995">
            <v>0</v>
          </cell>
          <cell r="P995">
            <v>0</v>
          </cell>
        </row>
        <row r="996">
          <cell r="A996" t="str">
            <v xml:space="preserve">material do corpo em bronze, interno em bronze, ref. CIWAL figura 58 ou similar: </v>
          </cell>
          <cell r="F996">
            <v>0</v>
          </cell>
          <cell r="H996">
            <v>0</v>
          </cell>
          <cell r="P996">
            <v>0</v>
          </cell>
        </row>
        <row r="997">
          <cell r="A997" t="str">
            <v>Diâmetro 1"</v>
          </cell>
          <cell r="B997" t="str">
            <v>VV</v>
          </cell>
          <cell r="C997" t="str">
            <v>PC</v>
          </cell>
          <cell r="D997">
            <v>4</v>
          </cell>
          <cell r="F997">
            <v>0</v>
          </cell>
          <cell r="G997">
            <v>2</v>
          </cell>
          <cell r="H997">
            <v>8</v>
          </cell>
          <cell r="I997" t="str">
            <v>TACR</v>
          </cell>
          <cell r="P997">
            <v>2</v>
          </cell>
        </row>
        <row r="998">
          <cell r="F998">
            <v>0</v>
          </cell>
          <cell r="H998">
            <v>0</v>
          </cell>
          <cell r="P998">
            <v>0</v>
          </cell>
        </row>
        <row r="999">
          <cell r="A999" t="str">
            <v xml:space="preserve">Válvula de retenção três vias, 150 libras, extremidades com flange face plana, material </v>
          </cell>
          <cell r="F999">
            <v>0</v>
          </cell>
          <cell r="H999">
            <v>0</v>
          </cell>
          <cell r="P999">
            <v>0</v>
          </cell>
        </row>
        <row r="1000">
          <cell r="A1000" t="str">
            <v>do corpo em FºFº, interno em borracha, ref. TECH TAYLOR VALVE ou similar:</v>
          </cell>
          <cell r="F1000">
            <v>0</v>
          </cell>
          <cell r="H1000">
            <v>0</v>
          </cell>
          <cell r="P1000">
            <v>0</v>
          </cell>
        </row>
        <row r="1001">
          <cell r="A1001" t="str">
            <v>Diâmetro 6"</v>
          </cell>
          <cell r="B1001" t="str">
            <v>VV</v>
          </cell>
          <cell r="C1001" t="str">
            <v>PC</v>
          </cell>
          <cell r="D1001">
            <v>1</v>
          </cell>
          <cell r="F1001">
            <v>0</v>
          </cell>
          <cell r="G1001">
            <v>12</v>
          </cell>
          <cell r="H1001">
            <v>12</v>
          </cell>
          <cell r="I1001" t="str">
            <v>TACR</v>
          </cell>
          <cell r="P1001">
            <v>12</v>
          </cell>
        </row>
        <row r="1002">
          <cell r="A1002" t="str">
            <v>Diâmetro 20"</v>
          </cell>
          <cell r="B1002" t="str">
            <v>VV</v>
          </cell>
          <cell r="C1002" t="str">
            <v>PC</v>
          </cell>
          <cell r="D1002">
            <v>1</v>
          </cell>
          <cell r="F1002">
            <v>0</v>
          </cell>
          <cell r="G1002">
            <v>40</v>
          </cell>
          <cell r="H1002">
            <v>40</v>
          </cell>
          <cell r="I1002" t="str">
            <v>TACR</v>
          </cell>
          <cell r="P1002">
            <v>40</v>
          </cell>
        </row>
        <row r="1003">
          <cell r="F1003">
            <v>0</v>
          </cell>
          <cell r="H1003">
            <v>0</v>
          </cell>
          <cell r="P1003">
            <v>0</v>
          </cell>
        </row>
        <row r="1004">
          <cell r="A1004" t="str">
            <v>Suportes</v>
          </cell>
          <cell r="C1004" t="str">
            <v>kg</v>
          </cell>
          <cell r="D1004">
            <v>1000</v>
          </cell>
          <cell r="E1004">
            <v>1</v>
          </cell>
          <cell r="F1004">
            <v>1000</v>
          </cell>
          <cell r="G1004">
            <v>0.15</v>
          </cell>
          <cell r="H1004">
            <v>150</v>
          </cell>
          <cell r="I1004" t="str">
            <v>F</v>
          </cell>
          <cell r="P1004">
            <v>0.15</v>
          </cell>
        </row>
        <row r="1005">
          <cell r="F1005">
            <v>0</v>
          </cell>
          <cell r="H1005">
            <v>0</v>
          </cell>
          <cell r="P1005">
            <v>0</v>
          </cell>
        </row>
        <row r="1006">
          <cell r="A1006" t="str">
            <v>ÁREA - CONCENTRAÇÃO DE GROSSOS</v>
          </cell>
          <cell r="F1006">
            <v>0</v>
          </cell>
          <cell r="H1006">
            <v>0</v>
          </cell>
          <cell r="P1006">
            <v>0</v>
          </cell>
        </row>
        <row r="1007">
          <cell r="A1007" t="str">
            <v>Tubo sem costura, ANSI B 36.10, SCH.80, extremidades com rosca NPT, conforme</v>
          </cell>
          <cell r="F1007">
            <v>0</v>
          </cell>
          <cell r="H1007">
            <v>0</v>
          </cell>
          <cell r="P1007">
            <v>0</v>
          </cell>
        </row>
        <row r="1008">
          <cell r="A1008" t="str">
            <v>ANSI B 2.1, material em aço carbono, conforme ASTM A-53 GR.A/B galvanizado:</v>
          </cell>
          <cell r="F1008">
            <v>0</v>
          </cell>
          <cell r="H1008">
            <v>0</v>
          </cell>
          <cell r="P1008">
            <v>0</v>
          </cell>
        </row>
        <row r="1009">
          <cell r="A1009" t="str">
            <v>Diâmetro 3/4"</v>
          </cell>
          <cell r="B1009" t="str">
            <v>TB80</v>
          </cell>
          <cell r="C1009" t="str">
            <v>m</v>
          </cell>
          <cell r="D1009">
            <v>10</v>
          </cell>
          <cell r="E1009">
            <v>2.19</v>
          </cell>
          <cell r="F1009">
            <v>21.9</v>
          </cell>
          <cell r="G1009">
            <v>1</v>
          </cell>
          <cell r="H1009">
            <v>10</v>
          </cell>
          <cell r="I1009" t="str">
            <v>TACR</v>
          </cell>
          <cell r="P1009">
            <v>1</v>
          </cell>
        </row>
        <row r="1010">
          <cell r="F1010">
            <v>0</v>
          </cell>
          <cell r="H1010">
            <v>0</v>
          </cell>
          <cell r="P1010">
            <v>0</v>
          </cell>
        </row>
        <row r="1011">
          <cell r="A1011" t="str">
            <v>Tubo sem costura, ANSI B 36.10, SCH.80, extremidades com rosca NPT conforme</v>
          </cell>
          <cell r="F1011">
            <v>0</v>
          </cell>
          <cell r="H1011">
            <v>0</v>
          </cell>
          <cell r="P1011">
            <v>0</v>
          </cell>
        </row>
        <row r="1012">
          <cell r="A1012" t="str">
            <v>ANSI B 2.1, material em aço carbono, conforme ASTM A-53 GR.A/B:</v>
          </cell>
          <cell r="F1012">
            <v>0</v>
          </cell>
          <cell r="H1012">
            <v>0</v>
          </cell>
          <cell r="P1012">
            <v>0</v>
          </cell>
        </row>
        <row r="1013">
          <cell r="A1013" t="str">
            <v>Diâmetro 11/2"</v>
          </cell>
          <cell r="B1013" t="str">
            <v>TB80</v>
          </cell>
          <cell r="C1013" t="str">
            <v>m</v>
          </cell>
          <cell r="D1013">
            <v>14</v>
          </cell>
          <cell r="E1013">
            <v>5.4</v>
          </cell>
          <cell r="F1013">
            <v>75.599999999999994</v>
          </cell>
          <cell r="G1013">
            <v>1.5</v>
          </cell>
          <cell r="H1013">
            <v>21</v>
          </cell>
          <cell r="I1013" t="str">
            <v>TACR</v>
          </cell>
          <cell r="P1013">
            <v>1.5</v>
          </cell>
        </row>
        <row r="1014">
          <cell r="A1014" t="str">
            <v>Diâmetro 2"</v>
          </cell>
          <cell r="B1014" t="str">
            <v>TB80</v>
          </cell>
          <cell r="C1014" t="str">
            <v>m</v>
          </cell>
          <cell r="D1014">
            <v>10</v>
          </cell>
          <cell r="E1014">
            <v>7.47</v>
          </cell>
          <cell r="F1014">
            <v>74.7</v>
          </cell>
          <cell r="G1014">
            <v>2</v>
          </cell>
          <cell r="H1014">
            <v>20</v>
          </cell>
          <cell r="I1014" t="str">
            <v>TACR</v>
          </cell>
          <cell r="P1014">
            <v>2</v>
          </cell>
        </row>
        <row r="1015">
          <cell r="A1015" t="str">
            <v>Tubo de PEAD, PN 16, extremidade plana material em polietileno de alta densidade</v>
          </cell>
          <cell r="F1015">
            <v>0</v>
          </cell>
          <cell r="H1015">
            <v>0</v>
          </cell>
          <cell r="P1015">
            <v>0</v>
          </cell>
        </row>
        <row r="1016">
          <cell r="A1016" t="str">
            <v>Diâmetro 125 mm</v>
          </cell>
          <cell r="B1016" t="str">
            <v>TBPEAD</v>
          </cell>
          <cell r="C1016" t="str">
            <v>m</v>
          </cell>
          <cell r="D1016">
            <v>9</v>
          </cell>
          <cell r="E1016">
            <v>2.6</v>
          </cell>
          <cell r="F1016">
            <v>23.4</v>
          </cell>
          <cell r="G1016">
            <v>0.22</v>
          </cell>
          <cell r="H1016">
            <v>1.98</v>
          </cell>
          <cell r="I1016" t="str">
            <v>TPEADS</v>
          </cell>
          <cell r="P1016">
            <v>0.22</v>
          </cell>
        </row>
        <row r="1017">
          <cell r="A1017" t="str">
            <v>Diâmetro  180 mm</v>
          </cell>
          <cell r="B1017" t="str">
            <v>TBPEAD</v>
          </cell>
          <cell r="C1017" t="str">
            <v>m</v>
          </cell>
          <cell r="D1017">
            <v>15</v>
          </cell>
          <cell r="E1017">
            <v>4.5999999999999996</v>
          </cell>
          <cell r="F1017">
            <v>69</v>
          </cell>
          <cell r="G1017">
            <v>0.44</v>
          </cell>
          <cell r="H1017">
            <v>6.6</v>
          </cell>
          <cell r="I1017" t="str">
            <v>TPEADS</v>
          </cell>
          <cell r="P1017">
            <v>0.44</v>
          </cell>
        </row>
        <row r="1018">
          <cell r="A1018" t="str">
            <v>Diâmetro  225 mm</v>
          </cell>
          <cell r="B1018" t="str">
            <v>TBPEAD</v>
          </cell>
          <cell r="C1018" t="str">
            <v>m</v>
          </cell>
          <cell r="D1018">
            <v>10</v>
          </cell>
          <cell r="E1018">
            <v>5.7</v>
          </cell>
          <cell r="F1018">
            <v>57</v>
          </cell>
          <cell r="G1018">
            <v>0.55000000000000004</v>
          </cell>
          <cell r="H1018">
            <v>5.5</v>
          </cell>
          <cell r="I1018" t="str">
            <v>TPEADS</v>
          </cell>
          <cell r="P1018">
            <v>0.55000000000000004</v>
          </cell>
        </row>
        <row r="1019">
          <cell r="A1019" t="str">
            <v>Diâmetro  280 mm</v>
          </cell>
          <cell r="B1019" t="str">
            <v>TBPEAD</v>
          </cell>
          <cell r="C1019" t="str">
            <v>m</v>
          </cell>
          <cell r="D1019">
            <v>5</v>
          </cell>
          <cell r="E1019">
            <v>6.4</v>
          </cell>
          <cell r="F1019">
            <v>32</v>
          </cell>
          <cell r="G1019">
            <v>0.66</v>
          </cell>
          <cell r="H1019">
            <v>3.3</v>
          </cell>
          <cell r="I1019" t="str">
            <v>TPEADS</v>
          </cell>
          <cell r="P1019">
            <v>0.66</v>
          </cell>
        </row>
        <row r="1020">
          <cell r="F1020">
            <v>0</v>
          </cell>
          <cell r="H1020">
            <v>0</v>
          </cell>
          <cell r="P1020">
            <v>0</v>
          </cell>
        </row>
        <row r="1021">
          <cell r="A1021" t="str">
            <v>Tubo com costura, ANSI B 36.10, SCH.40, extremidades chanfradas, material em aço</v>
          </cell>
          <cell r="F1021">
            <v>0</v>
          </cell>
          <cell r="H1021">
            <v>0</v>
          </cell>
          <cell r="P1021">
            <v>0</v>
          </cell>
        </row>
        <row r="1022">
          <cell r="A1022" t="str">
            <v>carbono, conforme ASTM A-53 GR.A/B:</v>
          </cell>
          <cell r="F1022">
            <v>0</v>
          </cell>
          <cell r="H1022">
            <v>0</v>
          </cell>
          <cell r="P1022">
            <v>0</v>
          </cell>
        </row>
        <row r="1023">
          <cell r="A1023" t="str">
            <v>Diâmetro 21/2"</v>
          </cell>
          <cell r="B1023" t="str">
            <v>TB40</v>
          </cell>
          <cell r="C1023" t="str">
            <v>m</v>
          </cell>
          <cell r="D1023">
            <v>12</v>
          </cell>
          <cell r="E1023">
            <v>8.6199999999999992</v>
          </cell>
          <cell r="F1023">
            <v>103.44</v>
          </cell>
          <cell r="G1023">
            <v>2.5</v>
          </cell>
          <cell r="H1023">
            <v>30</v>
          </cell>
          <cell r="I1023" t="str">
            <v>TACS</v>
          </cell>
          <cell r="P1023">
            <v>2.5</v>
          </cell>
        </row>
        <row r="1024">
          <cell r="A1024" t="str">
            <v>Diâmetro 3"</v>
          </cell>
          <cell r="B1024" t="str">
            <v>TB40</v>
          </cell>
          <cell r="C1024" t="str">
            <v>m</v>
          </cell>
          <cell r="D1024">
            <v>5</v>
          </cell>
          <cell r="E1024">
            <v>11.3</v>
          </cell>
          <cell r="F1024">
            <v>56.5</v>
          </cell>
          <cell r="G1024">
            <v>3</v>
          </cell>
          <cell r="H1024">
            <v>15</v>
          </cell>
          <cell r="I1024" t="str">
            <v>TACS</v>
          </cell>
          <cell r="P1024">
            <v>3</v>
          </cell>
        </row>
        <row r="1025">
          <cell r="A1025" t="str">
            <v>Diâmetro 4"</v>
          </cell>
          <cell r="B1025" t="str">
            <v>TB40</v>
          </cell>
          <cell r="C1025" t="str">
            <v>m</v>
          </cell>
          <cell r="D1025">
            <v>41</v>
          </cell>
          <cell r="E1025">
            <v>16.100000000000001</v>
          </cell>
          <cell r="F1025">
            <v>660.1</v>
          </cell>
          <cell r="G1025">
            <v>4</v>
          </cell>
          <cell r="H1025">
            <v>164</v>
          </cell>
          <cell r="I1025" t="str">
            <v>TACS</v>
          </cell>
          <cell r="P1025">
            <v>4</v>
          </cell>
        </row>
        <row r="1026">
          <cell r="A1026" t="str">
            <v>Diâmetro 6"</v>
          </cell>
          <cell r="B1026" t="str">
            <v>TB40</v>
          </cell>
          <cell r="C1026" t="str">
            <v>m</v>
          </cell>
          <cell r="D1026">
            <v>11</v>
          </cell>
          <cell r="E1026">
            <v>28.2</v>
          </cell>
          <cell r="F1026">
            <v>310.2</v>
          </cell>
          <cell r="G1026">
            <v>6</v>
          </cell>
          <cell r="H1026">
            <v>66</v>
          </cell>
          <cell r="I1026" t="str">
            <v>TACS</v>
          </cell>
          <cell r="P1026">
            <v>6</v>
          </cell>
        </row>
        <row r="1027">
          <cell r="A1027" t="str">
            <v>Diâmetro 8"</v>
          </cell>
          <cell r="B1027" t="str">
            <v>TB40</v>
          </cell>
          <cell r="C1027" t="str">
            <v>m</v>
          </cell>
          <cell r="D1027">
            <v>35</v>
          </cell>
          <cell r="E1027">
            <v>42.5</v>
          </cell>
          <cell r="F1027">
            <v>1487.5</v>
          </cell>
          <cell r="G1027">
            <v>8</v>
          </cell>
          <cell r="H1027">
            <v>280</v>
          </cell>
          <cell r="I1027" t="str">
            <v>TACS</v>
          </cell>
          <cell r="P1027">
            <v>8</v>
          </cell>
        </row>
        <row r="1028">
          <cell r="A1028" t="str">
            <v>Diâmetro 10"</v>
          </cell>
          <cell r="B1028" t="str">
            <v>TB40</v>
          </cell>
          <cell r="C1028" t="str">
            <v>m</v>
          </cell>
          <cell r="D1028">
            <v>10</v>
          </cell>
          <cell r="E1028">
            <v>60.2</v>
          </cell>
          <cell r="F1028">
            <v>602</v>
          </cell>
          <cell r="G1028">
            <v>10</v>
          </cell>
          <cell r="H1028">
            <v>100</v>
          </cell>
          <cell r="I1028" t="str">
            <v>TACS</v>
          </cell>
          <cell r="P1028">
            <v>10</v>
          </cell>
        </row>
        <row r="1029">
          <cell r="F1029">
            <v>0</v>
          </cell>
          <cell r="H1029">
            <v>0</v>
          </cell>
          <cell r="P1029">
            <v>0</v>
          </cell>
        </row>
        <row r="1030">
          <cell r="A1030" t="str">
            <v>Tubo com costura, ANSI B 36.10, SCH.80, extremidades chanfradas, material em aço</v>
          </cell>
          <cell r="F1030">
            <v>0</v>
          </cell>
          <cell r="H1030">
            <v>0</v>
          </cell>
          <cell r="P1030">
            <v>0</v>
          </cell>
        </row>
        <row r="1031">
          <cell r="A1031" t="str">
            <v>carbono, conforme ASTM A-53 GR.A:</v>
          </cell>
          <cell r="F1031">
            <v>0</v>
          </cell>
          <cell r="H1031">
            <v>0</v>
          </cell>
          <cell r="P1031">
            <v>0</v>
          </cell>
        </row>
        <row r="1032">
          <cell r="A1032" t="str">
            <v>Diâmetro 6"</v>
          </cell>
          <cell r="B1032" t="str">
            <v>TB80</v>
          </cell>
          <cell r="C1032" t="str">
            <v>m</v>
          </cell>
          <cell r="D1032">
            <v>15</v>
          </cell>
          <cell r="E1032">
            <v>42.51</v>
          </cell>
          <cell r="F1032">
            <v>637.65</v>
          </cell>
          <cell r="G1032">
            <v>6</v>
          </cell>
          <cell r="H1032">
            <v>90</v>
          </cell>
          <cell r="I1032" t="str">
            <v>TACS</v>
          </cell>
          <cell r="P1032">
            <v>6</v>
          </cell>
        </row>
        <row r="1033">
          <cell r="A1033" t="str">
            <v>Diâmetro 10"</v>
          </cell>
          <cell r="B1033" t="str">
            <v>TB80</v>
          </cell>
          <cell r="C1033" t="str">
            <v>m</v>
          </cell>
          <cell r="D1033">
            <v>10</v>
          </cell>
          <cell r="E1033">
            <v>95.84</v>
          </cell>
          <cell r="F1033">
            <v>958.4</v>
          </cell>
          <cell r="G1033">
            <v>10</v>
          </cell>
          <cell r="H1033">
            <v>100</v>
          </cell>
          <cell r="I1033" t="str">
            <v>TACS</v>
          </cell>
          <cell r="P1033">
            <v>10</v>
          </cell>
        </row>
        <row r="1034">
          <cell r="F1034">
            <v>0</v>
          </cell>
          <cell r="H1034">
            <v>0</v>
          </cell>
          <cell r="P1034">
            <v>0</v>
          </cell>
        </row>
        <row r="1035">
          <cell r="A1035" t="str">
            <v>Tubo com costura, ANSI B 36.10, STD, extremidades chanfradas, material em aço</v>
          </cell>
          <cell r="F1035">
            <v>0</v>
          </cell>
          <cell r="H1035">
            <v>0</v>
          </cell>
          <cell r="P1035">
            <v>0</v>
          </cell>
        </row>
        <row r="1036">
          <cell r="A1036" t="str">
            <v>carbono , conforme ASTM A-139:</v>
          </cell>
          <cell r="F1036">
            <v>0</v>
          </cell>
          <cell r="H1036">
            <v>0</v>
          </cell>
          <cell r="P1036">
            <v>0</v>
          </cell>
        </row>
        <row r="1037">
          <cell r="A1037" t="str">
            <v>Diâmetro 12"</v>
          </cell>
          <cell r="B1037" t="str">
            <v>TBSTD</v>
          </cell>
          <cell r="C1037" t="str">
            <v>m</v>
          </cell>
          <cell r="D1037">
            <v>5</v>
          </cell>
          <cell r="E1037">
            <v>73.8</v>
          </cell>
          <cell r="F1037">
            <v>369</v>
          </cell>
          <cell r="G1037">
            <v>10</v>
          </cell>
          <cell r="H1037">
            <v>50</v>
          </cell>
          <cell r="I1037" t="str">
            <v>TACS</v>
          </cell>
          <cell r="P1037">
            <v>10</v>
          </cell>
        </row>
        <row r="1038">
          <cell r="A1038" t="str">
            <v>Diâmetro 14"</v>
          </cell>
          <cell r="B1038" t="str">
            <v>TBSTD</v>
          </cell>
          <cell r="C1038" t="str">
            <v>m</v>
          </cell>
          <cell r="D1038">
            <v>5</v>
          </cell>
          <cell r="E1038">
            <v>81.2</v>
          </cell>
          <cell r="F1038">
            <v>406</v>
          </cell>
          <cell r="G1038">
            <v>12</v>
          </cell>
          <cell r="H1038">
            <v>60</v>
          </cell>
          <cell r="I1038" t="str">
            <v>TACS</v>
          </cell>
          <cell r="P1038">
            <v>12</v>
          </cell>
        </row>
        <row r="1039">
          <cell r="F1039">
            <v>0</v>
          </cell>
          <cell r="H1039">
            <v>0</v>
          </cell>
          <cell r="P1039">
            <v>0</v>
          </cell>
        </row>
        <row r="1040">
          <cell r="A1040" t="str">
            <v>Válvula borboleta, tipo WAFER, 150 libras, material do corpo em FºFº, interno em FºFº</v>
          </cell>
          <cell r="F1040">
            <v>0</v>
          </cell>
          <cell r="H1040">
            <v>0</v>
          </cell>
          <cell r="P1040">
            <v>0</v>
          </cell>
        </row>
        <row r="1041">
          <cell r="A1041" t="str">
            <v>ref. NIAGARA figura 540 e 550 ou similar:</v>
          </cell>
          <cell r="F1041">
            <v>0</v>
          </cell>
          <cell r="H1041">
            <v>0</v>
          </cell>
          <cell r="P1041">
            <v>0</v>
          </cell>
        </row>
        <row r="1042">
          <cell r="A1042" t="str">
            <v>Diâmetro 3"</v>
          </cell>
          <cell r="B1042" t="str">
            <v>VV</v>
          </cell>
          <cell r="C1042" t="str">
            <v>PC</v>
          </cell>
          <cell r="D1042">
            <v>2</v>
          </cell>
          <cell r="F1042">
            <v>0</v>
          </cell>
          <cell r="G1042">
            <v>6</v>
          </cell>
          <cell r="H1042">
            <v>12</v>
          </cell>
          <cell r="I1042" t="str">
            <v>TACS</v>
          </cell>
          <cell r="P1042">
            <v>6</v>
          </cell>
        </row>
        <row r="1043">
          <cell r="A1043" t="str">
            <v>Diâmetro 4"</v>
          </cell>
          <cell r="B1043" t="str">
            <v>VV</v>
          </cell>
          <cell r="C1043" t="str">
            <v>PC</v>
          </cell>
          <cell r="D1043">
            <v>5</v>
          </cell>
          <cell r="F1043">
            <v>0</v>
          </cell>
          <cell r="G1043">
            <v>8</v>
          </cell>
          <cell r="H1043">
            <v>40</v>
          </cell>
          <cell r="I1043" t="str">
            <v>TACS</v>
          </cell>
          <cell r="P1043">
            <v>8</v>
          </cell>
        </row>
        <row r="1044">
          <cell r="F1044">
            <v>0</v>
          </cell>
          <cell r="H1044">
            <v>0</v>
          </cell>
          <cell r="P1044">
            <v>0</v>
          </cell>
        </row>
        <row r="1045">
          <cell r="A1045" t="str">
            <v xml:space="preserve">Válvula esfera, 150 libras, extremidades com rosca NPT, conforme ANSI B 2.1, material </v>
          </cell>
          <cell r="F1045">
            <v>0</v>
          </cell>
          <cell r="H1045">
            <v>0</v>
          </cell>
          <cell r="P1045">
            <v>0</v>
          </cell>
        </row>
        <row r="1046">
          <cell r="A1046" t="str">
            <v>do corpo em latão, interno em aço inox, ref. CIWAL figura 294 ou similar:</v>
          </cell>
          <cell r="F1046">
            <v>0</v>
          </cell>
          <cell r="H1046">
            <v>0</v>
          </cell>
          <cell r="P1046">
            <v>0</v>
          </cell>
        </row>
        <row r="1047">
          <cell r="A1047" t="str">
            <v>Diâmetro 1"</v>
          </cell>
          <cell r="B1047" t="str">
            <v>VV</v>
          </cell>
          <cell r="C1047" t="str">
            <v>PC</v>
          </cell>
          <cell r="D1047">
            <v>6</v>
          </cell>
          <cell r="F1047">
            <v>0</v>
          </cell>
          <cell r="G1047">
            <v>2</v>
          </cell>
          <cell r="H1047">
            <v>12</v>
          </cell>
          <cell r="I1047" t="str">
            <v>TACR</v>
          </cell>
          <cell r="P1047">
            <v>2</v>
          </cell>
        </row>
        <row r="1048">
          <cell r="A1048" t="str">
            <v>Diâmetro 11/2"</v>
          </cell>
          <cell r="B1048" t="str">
            <v>VV</v>
          </cell>
          <cell r="C1048" t="str">
            <v>PC</v>
          </cell>
          <cell r="D1048">
            <v>4</v>
          </cell>
          <cell r="F1048">
            <v>0</v>
          </cell>
          <cell r="G1048">
            <v>3</v>
          </cell>
          <cell r="H1048">
            <v>12</v>
          </cell>
          <cell r="I1048" t="str">
            <v>TACR</v>
          </cell>
          <cell r="P1048">
            <v>3</v>
          </cell>
        </row>
        <row r="1049">
          <cell r="A1049" t="str">
            <v>Diâmetro 2"</v>
          </cell>
          <cell r="B1049" t="str">
            <v>VV</v>
          </cell>
          <cell r="C1049" t="str">
            <v>PC</v>
          </cell>
          <cell r="D1049">
            <v>6</v>
          </cell>
          <cell r="F1049">
            <v>0</v>
          </cell>
          <cell r="G1049">
            <v>4</v>
          </cell>
          <cell r="H1049">
            <v>24</v>
          </cell>
          <cell r="I1049" t="str">
            <v>TACR</v>
          </cell>
          <cell r="P1049">
            <v>4</v>
          </cell>
        </row>
        <row r="1050">
          <cell r="F1050">
            <v>0</v>
          </cell>
          <cell r="H1050">
            <v>0</v>
          </cell>
          <cell r="P1050">
            <v>0</v>
          </cell>
        </row>
        <row r="1051">
          <cell r="A1051" t="str">
            <v xml:space="preserve">Válvula de retenção, 150 libras, extremidades com rosca NPT, conforme ANSI B 2.1 </v>
          </cell>
          <cell r="F1051">
            <v>0</v>
          </cell>
          <cell r="H1051">
            <v>0</v>
          </cell>
          <cell r="P1051">
            <v>0</v>
          </cell>
        </row>
        <row r="1052">
          <cell r="A1052" t="str">
            <v>material do corpo em bronze, interno em bronze, ref. CIWAL figura 58 ou similar:</v>
          </cell>
          <cell r="F1052">
            <v>0</v>
          </cell>
          <cell r="H1052">
            <v>0</v>
          </cell>
          <cell r="P1052">
            <v>0</v>
          </cell>
        </row>
        <row r="1053">
          <cell r="A1053" t="str">
            <v>Diâmetro 1"</v>
          </cell>
          <cell r="B1053" t="str">
            <v>VV</v>
          </cell>
          <cell r="C1053" t="str">
            <v>PC</v>
          </cell>
          <cell r="D1053">
            <v>6</v>
          </cell>
          <cell r="F1053">
            <v>0</v>
          </cell>
          <cell r="G1053">
            <v>2</v>
          </cell>
          <cell r="H1053">
            <v>12</v>
          </cell>
          <cell r="I1053" t="str">
            <v>TACR</v>
          </cell>
          <cell r="P1053">
            <v>2</v>
          </cell>
        </row>
        <row r="1054">
          <cell r="F1054">
            <v>0</v>
          </cell>
          <cell r="H1054">
            <v>0</v>
          </cell>
          <cell r="P1054">
            <v>0</v>
          </cell>
        </row>
        <row r="1055">
          <cell r="A1055" t="str">
            <v>Válvula de retenção, tipo WAFER, 300 libras, material do corpo em ferro nodular, interno</v>
          </cell>
          <cell r="F1055">
            <v>0</v>
          </cell>
          <cell r="H1055">
            <v>0</v>
          </cell>
          <cell r="P1055">
            <v>0</v>
          </cell>
        </row>
        <row r="1056">
          <cell r="A1056" t="str">
            <v>em poliuretano, ref. ALSTHOM CLASAR figura 63-10B ou similar:</v>
          </cell>
          <cell r="F1056">
            <v>0</v>
          </cell>
          <cell r="H1056">
            <v>0</v>
          </cell>
          <cell r="P1056">
            <v>0</v>
          </cell>
        </row>
        <row r="1057">
          <cell r="A1057" t="str">
            <v>Diâmetro 3"</v>
          </cell>
          <cell r="B1057" t="str">
            <v>VV</v>
          </cell>
          <cell r="C1057" t="str">
            <v>PC</v>
          </cell>
          <cell r="D1057">
            <v>2</v>
          </cell>
          <cell r="F1057">
            <v>0</v>
          </cell>
          <cell r="G1057">
            <v>6</v>
          </cell>
          <cell r="H1057">
            <v>12</v>
          </cell>
          <cell r="I1057" t="str">
            <v>TACS</v>
          </cell>
          <cell r="P1057">
            <v>6</v>
          </cell>
        </row>
        <row r="1058">
          <cell r="F1058">
            <v>0</v>
          </cell>
          <cell r="H1058">
            <v>0</v>
          </cell>
          <cell r="P1058">
            <v>0</v>
          </cell>
        </row>
        <row r="1059">
          <cell r="A1059" t="str">
            <v xml:space="preserve">Válvula de retenção três vias, 150 libras, extremidades com flange face plana, material do </v>
          </cell>
          <cell r="F1059">
            <v>0</v>
          </cell>
          <cell r="H1059">
            <v>0</v>
          </cell>
          <cell r="P1059">
            <v>0</v>
          </cell>
        </row>
        <row r="1060">
          <cell r="A1060" t="str">
            <v>corpo em FºFº, interno em borracha, ref. TECH TAYLOR VALVE ou similar:</v>
          </cell>
          <cell r="F1060">
            <v>0</v>
          </cell>
          <cell r="H1060">
            <v>0</v>
          </cell>
          <cell r="P1060">
            <v>0</v>
          </cell>
        </row>
        <row r="1061">
          <cell r="A1061" t="str">
            <v>Diâmetro 8"</v>
          </cell>
          <cell r="B1061" t="str">
            <v>VV</v>
          </cell>
          <cell r="C1061" t="str">
            <v>PC</v>
          </cell>
          <cell r="D1061">
            <v>3</v>
          </cell>
          <cell r="F1061">
            <v>0</v>
          </cell>
          <cell r="G1061">
            <v>16</v>
          </cell>
          <cell r="H1061">
            <v>48</v>
          </cell>
          <cell r="I1061" t="str">
            <v>TACR</v>
          </cell>
          <cell r="P1061">
            <v>16</v>
          </cell>
        </row>
        <row r="1062">
          <cell r="F1062">
            <v>0</v>
          </cell>
          <cell r="H1062">
            <v>0</v>
          </cell>
          <cell r="P1062">
            <v>0</v>
          </cell>
        </row>
        <row r="1063">
          <cell r="A1063" t="str">
            <v>Suportes</v>
          </cell>
          <cell r="C1063" t="str">
            <v>kg</v>
          </cell>
          <cell r="D1063">
            <v>1000</v>
          </cell>
          <cell r="E1063">
            <v>1</v>
          </cell>
          <cell r="F1063">
            <v>1000</v>
          </cell>
          <cell r="G1063">
            <v>0.15</v>
          </cell>
          <cell r="H1063">
            <v>150</v>
          </cell>
          <cell r="I1063" t="str">
            <v>F</v>
          </cell>
          <cell r="P1063">
            <v>0.15</v>
          </cell>
        </row>
        <row r="1064">
          <cell r="F1064">
            <v>0</v>
          </cell>
          <cell r="H1064">
            <v>0</v>
          </cell>
          <cell r="P1064">
            <v>0</v>
          </cell>
        </row>
        <row r="1065">
          <cell r="A1065" t="str">
            <v>ÁREA - ÁREA EXTERNA</v>
          </cell>
          <cell r="F1065">
            <v>0</v>
          </cell>
          <cell r="H1065">
            <v>0</v>
          </cell>
          <cell r="P1065">
            <v>0</v>
          </cell>
        </row>
        <row r="1066">
          <cell r="A1066" t="str">
            <v>Tubo sem costura, ANSI B 36.10, SCH.80, extremidades com rosca NPT, conforme</v>
          </cell>
          <cell r="F1066">
            <v>0</v>
          </cell>
          <cell r="H1066">
            <v>0</v>
          </cell>
          <cell r="P1066">
            <v>0</v>
          </cell>
        </row>
        <row r="1067">
          <cell r="A1067" t="str">
            <v>ANSI B 2.1, material em aço carbono, conforme ASTM A-53 GR.A/B galvanizado:</v>
          </cell>
          <cell r="F1067">
            <v>0</v>
          </cell>
          <cell r="H1067">
            <v>0</v>
          </cell>
          <cell r="P1067">
            <v>0</v>
          </cell>
        </row>
        <row r="1068">
          <cell r="F1068">
            <v>0</v>
          </cell>
          <cell r="H1068">
            <v>0</v>
          </cell>
          <cell r="P1068">
            <v>0</v>
          </cell>
        </row>
        <row r="1069">
          <cell r="A1069" t="str">
            <v>Diâmetro 1/2"</v>
          </cell>
          <cell r="B1069" t="str">
            <v>TB80</v>
          </cell>
          <cell r="C1069" t="str">
            <v>m</v>
          </cell>
          <cell r="D1069">
            <v>10</v>
          </cell>
          <cell r="E1069">
            <v>1.62</v>
          </cell>
          <cell r="F1069">
            <v>16.2</v>
          </cell>
          <cell r="G1069">
            <v>1</v>
          </cell>
          <cell r="H1069">
            <v>10</v>
          </cell>
          <cell r="I1069" t="str">
            <v>TACR</v>
          </cell>
          <cell r="P1069">
            <v>1</v>
          </cell>
        </row>
        <row r="1070">
          <cell r="A1070" t="str">
            <v>Diâmetro 3/4"</v>
          </cell>
          <cell r="B1070" t="str">
            <v>TB80</v>
          </cell>
          <cell r="C1070" t="str">
            <v>m</v>
          </cell>
          <cell r="D1070">
            <v>27</v>
          </cell>
          <cell r="E1070">
            <v>2.19</v>
          </cell>
          <cell r="F1070">
            <v>59.13</v>
          </cell>
          <cell r="G1070">
            <v>1</v>
          </cell>
          <cell r="H1070">
            <v>27</v>
          </cell>
          <cell r="I1070" t="str">
            <v>TACR</v>
          </cell>
          <cell r="P1070">
            <v>1</v>
          </cell>
        </row>
        <row r="1071">
          <cell r="A1071" t="str">
            <v>Diâmetro 1"</v>
          </cell>
          <cell r="B1071" t="str">
            <v>TB80</v>
          </cell>
          <cell r="C1071" t="str">
            <v>m</v>
          </cell>
          <cell r="D1071">
            <v>91</v>
          </cell>
          <cell r="E1071">
            <v>3.23</v>
          </cell>
          <cell r="F1071">
            <v>293.93</v>
          </cell>
          <cell r="G1071">
            <v>1</v>
          </cell>
          <cell r="H1071">
            <v>91</v>
          </cell>
          <cell r="I1071" t="str">
            <v>TACR</v>
          </cell>
          <cell r="P1071">
            <v>1</v>
          </cell>
        </row>
        <row r="1072">
          <cell r="A1072" t="str">
            <v>Diâmetro 11/2"</v>
          </cell>
          <cell r="B1072" t="str">
            <v>TB80</v>
          </cell>
          <cell r="C1072" t="str">
            <v>m</v>
          </cell>
          <cell r="D1072">
            <v>21</v>
          </cell>
          <cell r="E1072">
            <v>5.4</v>
          </cell>
          <cell r="F1072">
            <v>113.4</v>
          </cell>
          <cell r="G1072">
            <v>1.5</v>
          </cell>
          <cell r="H1072">
            <v>31.5</v>
          </cell>
          <cell r="I1072" t="str">
            <v>TACR</v>
          </cell>
          <cell r="P1072">
            <v>1.5</v>
          </cell>
        </row>
        <row r="1073">
          <cell r="A1073" t="str">
            <v>Diâmetro 2"</v>
          </cell>
          <cell r="B1073" t="str">
            <v>TB80</v>
          </cell>
          <cell r="C1073" t="str">
            <v>m</v>
          </cell>
          <cell r="D1073">
            <v>181</v>
          </cell>
          <cell r="E1073">
            <v>7.47</v>
          </cell>
          <cell r="F1073">
            <v>1352.07</v>
          </cell>
          <cell r="G1073">
            <v>2</v>
          </cell>
          <cell r="H1073">
            <v>362</v>
          </cell>
          <cell r="I1073" t="str">
            <v>TACR</v>
          </cell>
          <cell r="P1073">
            <v>2</v>
          </cell>
        </row>
        <row r="1074">
          <cell r="F1074">
            <v>0</v>
          </cell>
          <cell r="H1074">
            <v>0</v>
          </cell>
          <cell r="P1074">
            <v>0</v>
          </cell>
        </row>
        <row r="1075">
          <cell r="A1075" t="str">
            <v xml:space="preserve">Tubo sem costura, ANSI B 36.10, SCH.80, extremidades com rosca NPT, conforme </v>
          </cell>
          <cell r="F1075">
            <v>0</v>
          </cell>
          <cell r="H1075">
            <v>0</v>
          </cell>
          <cell r="P1075">
            <v>0</v>
          </cell>
        </row>
        <row r="1076">
          <cell r="A1076" t="str">
            <v>ANSI B 2.1, material em aço carbono, conforme ASTM A-53 GR.A/B:</v>
          </cell>
          <cell r="F1076">
            <v>0</v>
          </cell>
          <cell r="H1076">
            <v>0</v>
          </cell>
          <cell r="P1076">
            <v>0</v>
          </cell>
        </row>
        <row r="1077">
          <cell r="A1077" t="str">
            <v>Diâmetro 1/2"</v>
          </cell>
          <cell r="B1077" t="str">
            <v>TB80</v>
          </cell>
          <cell r="C1077" t="str">
            <v>m</v>
          </cell>
          <cell r="D1077">
            <v>3</v>
          </cell>
          <cell r="E1077">
            <v>1.62</v>
          </cell>
          <cell r="F1077">
            <v>4.8600000000000003</v>
          </cell>
          <cell r="G1077">
            <v>1</v>
          </cell>
          <cell r="H1077">
            <v>3</v>
          </cell>
          <cell r="I1077" t="str">
            <v>TACR</v>
          </cell>
          <cell r="P1077">
            <v>1</v>
          </cell>
        </row>
        <row r="1078">
          <cell r="A1078" t="str">
            <v>Diâmetro 3/4"</v>
          </cell>
          <cell r="B1078" t="str">
            <v>TB80</v>
          </cell>
          <cell r="C1078" t="str">
            <v>m</v>
          </cell>
          <cell r="D1078">
            <v>16</v>
          </cell>
          <cell r="E1078">
            <v>2.19</v>
          </cell>
          <cell r="F1078">
            <v>35.04</v>
          </cell>
          <cell r="G1078">
            <v>1</v>
          </cell>
          <cell r="H1078">
            <v>16</v>
          </cell>
          <cell r="I1078" t="str">
            <v>TACR</v>
          </cell>
          <cell r="P1078">
            <v>1</v>
          </cell>
        </row>
        <row r="1079">
          <cell r="A1079" t="str">
            <v>Diâmetro 1"</v>
          </cell>
          <cell r="B1079" t="str">
            <v>TB80</v>
          </cell>
          <cell r="C1079" t="str">
            <v>m</v>
          </cell>
          <cell r="D1079">
            <v>23</v>
          </cell>
          <cell r="E1079">
            <v>3.23</v>
          </cell>
          <cell r="F1079">
            <v>74.290000000000006</v>
          </cell>
          <cell r="G1079">
            <v>1</v>
          </cell>
          <cell r="H1079">
            <v>23</v>
          </cell>
          <cell r="I1079" t="str">
            <v>TACR</v>
          </cell>
          <cell r="P1079">
            <v>1</v>
          </cell>
        </row>
        <row r="1080">
          <cell r="A1080" t="str">
            <v>Diâmetro 11/2"</v>
          </cell>
          <cell r="B1080" t="str">
            <v>TB80</v>
          </cell>
          <cell r="C1080" t="str">
            <v>m</v>
          </cell>
          <cell r="D1080">
            <v>34</v>
          </cell>
          <cell r="E1080">
            <v>5.4</v>
          </cell>
          <cell r="F1080">
            <v>183.6</v>
          </cell>
          <cell r="G1080">
            <v>1.5</v>
          </cell>
          <cell r="H1080">
            <v>51</v>
          </cell>
          <cell r="I1080" t="str">
            <v>TACR</v>
          </cell>
          <cell r="P1080">
            <v>1.5</v>
          </cell>
        </row>
        <row r="1081">
          <cell r="A1081" t="str">
            <v>Diâmetro 2"</v>
          </cell>
          <cell r="B1081" t="str">
            <v>TB80</v>
          </cell>
          <cell r="C1081" t="str">
            <v>m</v>
          </cell>
          <cell r="D1081">
            <v>59</v>
          </cell>
          <cell r="E1081">
            <v>7.47</v>
          </cell>
          <cell r="F1081">
            <v>440.73</v>
          </cell>
          <cell r="G1081">
            <v>2</v>
          </cell>
          <cell r="H1081">
            <v>118</v>
          </cell>
          <cell r="I1081" t="str">
            <v>TACR</v>
          </cell>
          <cell r="P1081">
            <v>2</v>
          </cell>
        </row>
        <row r="1082">
          <cell r="F1082">
            <v>0</v>
          </cell>
          <cell r="H1082">
            <v>0</v>
          </cell>
          <cell r="P1082">
            <v>0</v>
          </cell>
        </row>
        <row r="1083">
          <cell r="A1083" t="str">
            <v>Tubo de PEAD, PN 16, extremidade plana material em polietileno de alta densidade</v>
          </cell>
          <cell r="F1083">
            <v>0</v>
          </cell>
          <cell r="H1083">
            <v>0</v>
          </cell>
          <cell r="P1083">
            <v>0</v>
          </cell>
        </row>
        <row r="1084">
          <cell r="A1084" t="str">
            <v>Diâmetro 125 mm</v>
          </cell>
          <cell r="B1084" t="str">
            <v>TBPEAD</v>
          </cell>
          <cell r="C1084" t="str">
            <v>m</v>
          </cell>
          <cell r="D1084">
            <v>20</v>
          </cell>
          <cell r="E1084">
            <v>2.6</v>
          </cell>
          <cell r="F1084">
            <v>52</v>
          </cell>
          <cell r="G1084">
            <v>0.22</v>
          </cell>
          <cell r="H1084">
            <v>4.4000000000000004</v>
          </cell>
          <cell r="I1084" t="str">
            <v>TPEADS</v>
          </cell>
          <cell r="P1084">
            <v>0.22</v>
          </cell>
        </row>
        <row r="1085">
          <cell r="A1085" t="str">
            <v>Diâmetro  140 mm</v>
          </cell>
          <cell r="B1085" t="str">
            <v>TBPEAD</v>
          </cell>
          <cell r="C1085" t="str">
            <v>m</v>
          </cell>
          <cell r="D1085">
            <v>30</v>
          </cell>
          <cell r="E1085">
            <v>2.8</v>
          </cell>
          <cell r="F1085">
            <v>84</v>
          </cell>
          <cell r="G1085">
            <v>0.25</v>
          </cell>
          <cell r="H1085">
            <v>7.5</v>
          </cell>
          <cell r="I1085" t="str">
            <v>TPEADS</v>
          </cell>
          <cell r="P1085">
            <v>0.25</v>
          </cell>
        </row>
        <row r="1086">
          <cell r="A1086" t="str">
            <v>Diâmetro  180 mm</v>
          </cell>
          <cell r="B1086" t="str">
            <v>TBPEAD</v>
          </cell>
          <cell r="C1086" t="str">
            <v>m</v>
          </cell>
          <cell r="D1086">
            <v>80</v>
          </cell>
          <cell r="E1086">
            <v>4.5999999999999996</v>
          </cell>
          <cell r="F1086">
            <v>368</v>
          </cell>
          <cell r="G1086">
            <v>0.44</v>
          </cell>
          <cell r="H1086">
            <v>35.200000000000003</v>
          </cell>
          <cell r="I1086" t="str">
            <v>TPEADS</v>
          </cell>
          <cell r="P1086">
            <v>0.44</v>
          </cell>
        </row>
        <row r="1087">
          <cell r="A1087" t="str">
            <v>Diâmetro  200 mm</v>
          </cell>
          <cell r="B1087" t="str">
            <v>TBPEAD</v>
          </cell>
          <cell r="C1087" t="str">
            <v>m</v>
          </cell>
          <cell r="D1087">
            <v>130</v>
          </cell>
          <cell r="E1087">
            <v>5.15</v>
          </cell>
          <cell r="F1087">
            <v>669.5</v>
          </cell>
          <cell r="G1087">
            <v>0.5</v>
          </cell>
          <cell r="H1087">
            <v>65</v>
          </cell>
          <cell r="I1087" t="str">
            <v>TPEADS</v>
          </cell>
          <cell r="P1087">
            <v>0.5</v>
          </cell>
        </row>
        <row r="1088">
          <cell r="A1088" t="str">
            <v>Diâmetro  225 mm</v>
          </cell>
          <cell r="B1088" t="str">
            <v>TBPEAD</v>
          </cell>
          <cell r="C1088" t="str">
            <v>m</v>
          </cell>
          <cell r="D1088">
            <v>25</v>
          </cell>
          <cell r="E1088">
            <v>5.7</v>
          </cell>
          <cell r="F1088">
            <v>142.5</v>
          </cell>
          <cell r="G1088">
            <v>0.55000000000000004</v>
          </cell>
          <cell r="H1088">
            <v>13.75</v>
          </cell>
          <cell r="I1088" t="str">
            <v>TPEADS</v>
          </cell>
          <cell r="P1088">
            <v>0.55000000000000004</v>
          </cell>
        </row>
        <row r="1089">
          <cell r="A1089" t="str">
            <v>Diâmetro  250 mm</v>
          </cell>
          <cell r="B1089" t="str">
            <v>TBPEAD</v>
          </cell>
          <cell r="C1089" t="str">
            <v>m</v>
          </cell>
          <cell r="D1089">
            <v>71</v>
          </cell>
          <cell r="E1089">
            <v>6.25</v>
          </cell>
          <cell r="F1089">
            <v>443.75</v>
          </cell>
          <cell r="G1089">
            <v>0.6</v>
          </cell>
          <cell r="H1089">
            <v>42.6</v>
          </cell>
          <cell r="I1089" t="str">
            <v>TPEADS</v>
          </cell>
          <cell r="P1089">
            <v>0.6</v>
          </cell>
        </row>
        <row r="1090">
          <cell r="A1090" t="str">
            <v>Diâmetro  315 mm</v>
          </cell>
          <cell r="B1090" t="str">
            <v>TBPEAD</v>
          </cell>
          <cell r="C1090" t="str">
            <v>m</v>
          </cell>
          <cell r="D1090">
            <v>40</v>
          </cell>
          <cell r="E1090">
            <v>6.8</v>
          </cell>
          <cell r="F1090">
            <v>272</v>
          </cell>
          <cell r="G1090">
            <v>0.66</v>
          </cell>
          <cell r="H1090">
            <v>26.4</v>
          </cell>
          <cell r="I1090" t="str">
            <v>TPEADS</v>
          </cell>
          <cell r="P1090">
            <v>0.66</v>
          </cell>
        </row>
        <row r="1091">
          <cell r="A1091" t="str">
            <v>Diâmetro  355 mm</v>
          </cell>
          <cell r="B1091" t="str">
            <v>TBPEAD</v>
          </cell>
          <cell r="C1091" t="str">
            <v>m</v>
          </cell>
          <cell r="D1091">
            <v>20</v>
          </cell>
          <cell r="E1091">
            <v>7.9</v>
          </cell>
          <cell r="F1091">
            <v>158</v>
          </cell>
          <cell r="G1091">
            <v>0.77</v>
          </cell>
          <cell r="H1091">
            <v>15.4</v>
          </cell>
          <cell r="I1091" t="str">
            <v>TPEADS</v>
          </cell>
          <cell r="P1091">
            <v>0.77</v>
          </cell>
        </row>
        <row r="1092">
          <cell r="A1092" t="str">
            <v>Diâmetro  400 mm</v>
          </cell>
          <cell r="B1092" t="str">
            <v>TBPEAD</v>
          </cell>
          <cell r="C1092" t="str">
            <v>m</v>
          </cell>
          <cell r="D1092">
            <v>95</v>
          </cell>
          <cell r="E1092">
            <v>9.0399999999999991</v>
          </cell>
          <cell r="F1092">
            <v>858.8</v>
          </cell>
          <cell r="G1092">
            <v>0.85</v>
          </cell>
          <cell r="H1092">
            <v>80.75</v>
          </cell>
          <cell r="I1092" t="str">
            <v>TPEADS</v>
          </cell>
          <cell r="P1092">
            <v>0.85</v>
          </cell>
        </row>
        <row r="1093">
          <cell r="A1093" t="str">
            <v>Diâmetro  500 mm</v>
          </cell>
          <cell r="B1093" t="str">
            <v>TBPEAD</v>
          </cell>
          <cell r="C1093" t="str">
            <v>m</v>
          </cell>
          <cell r="D1093">
            <v>60</v>
          </cell>
          <cell r="E1093">
            <v>11.3</v>
          </cell>
          <cell r="F1093">
            <v>678</v>
          </cell>
          <cell r="G1093">
            <v>1.04</v>
          </cell>
          <cell r="H1093">
            <v>62.4</v>
          </cell>
          <cell r="I1093" t="str">
            <v>TPEADS</v>
          </cell>
          <cell r="P1093">
            <v>1.04</v>
          </cell>
        </row>
        <row r="1094">
          <cell r="A1094" t="str">
            <v>Diâmetro  630 mm</v>
          </cell>
          <cell r="B1094" t="str">
            <v>TBPEAD</v>
          </cell>
          <cell r="C1094" t="str">
            <v>m</v>
          </cell>
          <cell r="D1094">
            <v>174</v>
          </cell>
          <cell r="E1094">
            <v>17</v>
          </cell>
          <cell r="F1094">
            <v>2958</v>
          </cell>
          <cell r="G1094">
            <v>1.31</v>
          </cell>
          <cell r="H1094">
            <v>227.94</v>
          </cell>
          <cell r="I1094" t="str">
            <v>TPEADS</v>
          </cell>
          <cell r="P1094">
            <v>1.31</v>
          </cell>
        </row>
        <row r="1095">
          <cell r="F1095">
            <v>0</v>
          </cell>
          <cell r="H1095">
            <v>0</v>
          </cell>
          <cell r="P1095">
            <v>0</v>
          </cell>
        </row>
        <row r="1096">
          <cell r="A1096" t="str">
            <v>Tubo com costura, ANSI B 36.10, SCH.40, extremidades chanfradas, material em aço</v>
          </cell>
          <cell r="F1096">
            <v>0</v>
          </cell>
          <cell r="H1096">
            <v>0</v>
          </cell>
          <cell r="P1096">
            <v>0</v>
          </cell>
        </row>
        <row r="1097">
          <cell r="A1097" t="str">
            <v>carbono, conforme ASTM A-53 GR.A/B:</v>
          </cell>
          <cell r="F1097">
            <v>0</v>
          </cell>
          <cell r="H1097">
            <v>0</v>
          </cell>
          <cell r="P1097">
            <v>0</v>
          </cell>
        </row>
        <row r="1098">
          <cell r="A1098" t="str">
            <v>Diâmetro 21/2"</v>
          </cell>
          <cell r="B1098" t="str">
            <v>TB40</v>
          </cell>
          <cell r="C1098" t="str">
            <v>m</v>
          </cell>
          <cell r="D1098">
            <v>313</v>
          </cell>
          <cell r="E1098">
            <v>8.6199999999999992</v>
          </cell>
          <cell r="F1098">
            <v>2698.06</v>
          </cell>
          <cell r="G1098">
            <v>2.5</v>
          </cell>
          <cell r="H1098">
            <v>782.5</v>
          </cell>
          <cell r="I1098" t="str">
            <v>TACS</v>
          </cell>
          <cell r="P1098">
            <v>2.5</v>
          </cell>
        </row>
        <row r="1099">
          <cell r="A1099" t="str">
            <v>Diâmetro 3"</v>
          </cell>
          <cell r="B1099" t="str">
            <v>TB40</v>
          </cell>
          <cell r="C1099" t="str">
            <v>m</v>
          </cell>
          <cell r="D1099">
            <v>458</v>
          </cell>
          <cell r="E1099">
            <v>11.3</v>
          </cell>
          <cell r="F1099">
            <v>5175.3999999999996</v>
          </cell>
          <cell r="G1099">
            <v>3</v>
          </cell>
          <cell r="H1099">
            <v>1374</v>
          </cell>
          <cell r="I1099" t="str">
            <v>TACS</v>
          </cell>
          <cell r="P1099">
            <v>3</v>
          </cell>
        </row>
        <row r="1100">
          <cell r="A1100" t="str">
            <v>Diâmetro 4"</v>
          </cell>
          <cell r="B1100" t="str">
            <v>TB40</v>
          </cell>
          <cell r="C1100" t="str">
            <v>m</v>
          </cell>
          <cell r="D1100">
            <v>170</v>
          </cell>
          <cell r="E1100">
            <v>16.100000000000001</v>
          </cell>
          <cell r="F1100">
            <v>2737</v>
          </cell>
          <cell r="G1100">
            <v>4</v>
          </cell>
          <cell r="H1100">
            <v>680</v>
          </cell>
          <cell r="I1100" t="str">
            <v>TACS</v>
          </cell>
          <cell r="P1100">
            <v>4</v>
          </cell>
        </row>
        <row r="1101">
          <cell r="A1101" t="str">
            <v>Diâmetro 6"</v>
          </cell>
          <cell r="B1101" t="str">
            <v>TB40</v>
          </cell>
          <cell r="C1101" t="str">
            <v>m</v>
          </cell>
          <cell r="D1101">
            <v>818</v>
          </cell>
          <cell r="E1101">
            <v>28.2</v>
          </cell>
          <cell r="F1101">
            <v>23067.599999999999</v>
          </cell>
          <cell r="G1101">
            <v>4</v>
          </cell>
          <cell r="H1101">
            <v>3272</v>
          </cell>
          <cell r="I1101" t="str">
            <v>TACS</v>
          </cell>
          <cell r="P1101">
            <v>4</v>
          </cell>
        </row>
        <row r="1102">
          <cell r="A1102" t="str">
            <v>Diâmetro 8"</v>
          </cell>
          <cell r="B1102" t="str">
            <v>TB40</v>
          </cell>
          <cell r="C1102" t="str">
            <v>m</v>
          </cell>
          <cell r="D1102">
            <v>274</v>
          </cell>
          <cell r="E1102">
            <v>42.5</v>
          </cell>
          <cell r="F1102">
            <v>11645</v>
          </cell>
          <cell r="G1102">
            <v>8</v>
          </cell>
          <cell r="H1102">
            <v>2192</v>
          </cell>
          <cell r="I1102" t="str">
            <v>TACS</v>
          </cell>
          <cell r="P1102">
            <v>8</v>
          </cell>
        </row>
        <row r="1103">
          <cell r="A1103" t="str">
            <v>Diâmetro 10"</v>
          </cell>
          <cell r="B1103" t="str">
            <v>TB40</v>
          </cell>
          <cell r="C1103" t="str">
            <v>m</v>
          </cell>
          <cell r="D1103">
            <v>303</v>
          </cell>
          <cell r="E1103">
            <v>60.2</v>
          </cell>
          <cell r="F1103">
            <v>18240.599999999999</v>
          </cell>
          <cell r="G1103">
            <v>10</v>
          </cell>
          <cell r="H1103">
            <v>3030</v>
          </cell>
          <cell r="I1103" t="str">
            <v>TACS</v>
          </cell>
          <cell r="P1103">
            <v>10</v>
          </cell>
        </row>
        <row r="1104">
          <cell r="F1104">
            <v>0</v>
          </cell>
          <cell r="H1104">
            <v>0</v>
          </cell>
          <cell r="P1104">
            <v>0</v>
          </cell>
        </row>
        <row r="1105">
          <cell r="A1105" t="str">
            <v>Tubo com costura, ANSI B 36.10, SCH.XXS, extremidades chanfradas, material em aço</v>
          </cell>
          <cell r="F1105">
            <v>0</v>
          </cell>
          <cell r="H1105">
            <v>0</v>
          </cell>
          <cell r="P1105">
            <v>0</v>
          </cell>
        </row>
        <row r="1106">
          <cell r="A1106" t="str">
            <v>carbono, conforme ASTM A-53 GR.A/B:</v>
          </cell>
          <cell r="F1106">
            <v>0</v>
          </cell>
          <cell r="H1106">
            <v>0</v>
          </cell>
          <cell r="P1106">
            <v>0</v>
          </cell>
        </row>
        <row r="1107">
          <cell r="A1107" t="str">
            <v>Diâmetro 6"</v>
          </cell>
          <cell r="B1107" t="str">
            <v>TBXXS</v>
          </cell>
          <cell r="C1107" t="str">
            <v>m</v>
          </cell>
          <cell r="D1107">
            <v>262</v>
          </cell>
          <cell r="E1107">
            <v>79</v>
          </cell>
          <cell r="F1107">
            <v>20698</v>
          </cell>
          <cell r="G1107">
            <v>6</v>
          </cell>
          <cell r="H1107">
            <v>1572</v>
          </cell>
          <cell r="I1107" t="str">
            <v>TACS</v>
          </cell>
          <cell r="P1107">
            <v>6</v>
          </cell>
        </row>
        <row r="1108">
          <cell r="A1108" t="str">
            <v>Diâmetro 8"</v>
          </cell>
          <cell r="B1108" t="str">
            <v>TBXXS</v>
          </cell>
          <cell r="C1108" t="str">
            <v>m</v>
          </cell>
          <cell r="D1108">
            <v>49</v>
          </cell>
          <cell r="E1108">
            <v>103</v>
          </cell>
          <cell r="F1108">
            <v>5047</v>
          </cell>
          <cell r="G1108">
            <v>8</v>
          </cell>
          <cell r="H1108">
            <v>392</v>
          </cell>
          <cell r="I1108" t="str">
            <v>TACS</v>
          </cell>
          <cell r="P1108">
            <v>8</v>
          </cell>
        </row>
        <row r="1109">
          <cell r="F1109">
            <v>0</v>
          </cell>
          <cell r="H1109">
            <v>0</v>
          </cell>
          <cell r="P1109">
            <v>0</v>
          </cell>
        </row>
        <row r="1110">
          <cell r="A1110" t="str">
            <v xml:space="preserve">Tubo sem costura, ANSI B 36.10, SCH.80, extremidades planas, material em aço </v>
          </cell>
          <cell r="F1110">
            <v>0</v>
          </cell>
          <cell r="H1110">
            <v>0</v>
          </cell>
          <cell r="P1110">
            <v>0</v>
          </cell>
        </row>
        <row r="1111">
          <cell r="A1111" t="str">
            <v>carbono, conforme ASTM A-53 GR.A/B:</v>
          </cell>
          <cell r="F1111">
            <v>0</v>
          </cell>
          <cell r="H1111">
            <v>0</v>
          </cell>
          <cell r="P1111">
            <v>0</v>
          </cell>
        </row>
        <row r="1112">
          <cell r="A1112" t="str">
            <v>Diâmetro 11/2"</v>
          </cell>
          <cell r="B1112" t="str">
            <v>TB80</v>
          </cell>
          <cell r="C1112" t="str">
            <v>m</v>
          </cell>
          <cell r="D1112">
            <v>132</v>
          </cell>
          <cell r="E1112">
            <v>5.4</v>
          </cell>
          <cell r="F1112">
            <v>712.8</v>
          </cell>
          <cell r="G1112">
            <v>1.5</v>
          </cell>
          <cell r="H1112">
            <v>198</v>
          </cell>
          <cell r="I1112" t="str">
            <v>TACS</v>
          </cell>
          <cell r="P1112">
            <v>1.5</v>
          </cell>
        </row>
        <row r="1113">
          <cell r="A1113" t="str">
            <v>Diâmetro 2"</v>
          </cell>
          <cell r="B1113" t="str">
            <v>TB80</v>
          </cell>
          <cell r="C1113" t="str">
            <v>m</v>
          </cell>
          <cell r="D1113">
            <v>63</v>
          </cell>
          <cell r="E1113">
            <v>7.47</v>
          </cell>
          <cell r="F1113">
            <v>470.61</v>
          </cell>
          <cell r="G1113">
            <v>2</v>
          </cell>
          <cell r="H1113">
            <v>126</v>
          </cell>
          <cell r="I1113" t="str">
            <v>TACS</v>
          </cell>
          <cell r="P1113">
            <v>2</v>
          </cell>
        </row>
        <row r="1114">
          <cell r="F1114">
            <v>0</v>
          </cell>
          <cell r="H1114">
            <v>0</v>
          </cell>
          <cell r="P1114">
            <v>0</v>
          </cell>
        </row>
        <row r="1115">
          <cell r="A1115" t="str">
            <v xml:space="preserve">Tubo sem costura, SCH.10S, extremidades planas, material em aço carbono, conforme </v>
          </cell>
          <cell r="F1115">
            <v>0</v>
          </cell>
          <cell r="H1115">
            <v>0</v>
          </cell>
          <cell r="P1115">
            <v>0</v>
          </cell>
        </row>
        <row r="1116">
          <cell r="A1116" t="str">
            <v>ASTM A-312 GR. TP-304:</v>
          </cell>
          <cell r="F1116">
            <v>0</v>
          </cell>
          <cell r="H1116">
            <v>0</v>
          </cell>
          <cell r="P1116">
            <v>0</v>
          </cell>
        </row>
        <row r="1117">
          <cell r="A1117" t="str">
            <v xml:space="preserve"> Diâmetro 1"</v>
          </cell>
          <cell r="B1117" t="str">
            <v>TB10S</v>
          </cell>
          <cell r="C1117" t="str">
            <v>m</v>
          </cell>
          <cell r="D1117">
            <v>46</v>
          </cell>
          <cell r="E1117">
            <v>2.12</v>
          </cell>
          <cell r="F1117">
            <v>97.52</v>
          </cell>
          <cell r="G1117">
            <v>1.5</v>
          </cell>
          <cell r="H1117">
            <v>69</v>
          </cell>
          <cell r="I1117" t="str">
            <v>TI</v>
          </cell>
          <cell r="P1117">
            <v>1.5</v>
          </cell>
        </row>
        <row r="1118">
          <cell r="F1118">
            <v>0</v>
          </cell>
          <cell r="H1118">
            <v>0</v>
          </cell>
          <cell r="P1118">
            <v>0</v>
          </cell>
        </row>
        <row r="1119">
          <cell r="A1119" t="str">
            <v>Tubo sem costura, ANSI B 36.10, SCH.40, extremidades chanfradas, material em aço</v>
          </cell>
          <cell r="F1119">
            <v>0</v>
          </cell>
          <cell r="H1119">
            <v>0</v>
          </cell>
          <cell r="P1119">
            <v>0</v>
          </cell>
        </row>
        <row r="1120">
          <cell r="A1120" t="str">
            <v xml:space="preserve">carbono, conforme ASTM A-53 GR.A/B: </v>
          </cell>
          <cell r="F1120">
            <v>0</v>
          </cell>
          <cell r="H1120">
            <v>0</v>
          </cell>
          <cell r="P1120">
            <v>0</v>
          </cell>
        </row>
        <row r="1121">
          <cell r="A1121" t="str">
            <v>Diâmetro 21/2"</v>
          </cell>
          <cell r="B1121" t="str">
            <v>TB40</v>
          </cell>
          <cell r="C1121" t="str">
            <v>m</v>
          </cell>
          <cell r="D1121">
            <v>170</v>
          </cell>
          <cell r="E1121">
            <v>8.6199999999999992</v>
          </cell>
          <cell r="F1121">
            <v>1465.4</v>
          </cell>
          <cell r="G1121">
            <v>2.5</v>
          </cell>
          <cell r="H1121">
            <v>425</v>
          </cell>
          <cell r="I1121" t="str">
            <v>TACS</v>
          </cell>
          <cell r="P1121">
            <v>2.5</v>
          </cell>
        </row>
        <row r="1122">
          <cell r="A1122" t="str">
            <v>Diâmetro 3"</v>
          </cell>
          <cell r="B1122" t="str">
            <v>TB40</v>
          </cell>
          <cell r="C1122" t="str">
            <v>m</v>
          </cell>
          <cell r="D1122">
            <v>219</v>
          </cell>
          <cell r="E1122">
            <v>11.3</v>
          </cell>
          <cell r="F1122">
            <v>2474.6999999999998</v>
          </cell>
          <cell r="G1122">
            <v>3</v>
          </cell>
          <cell r="H1122">
            <v>657</v>
          </cell>
          <cell r="I1122" t="str">
            <v>TACS</v>
          </cell>
          <cell r="P1122">
            <v>3</v>
          </cell>
        </row>
        <row r="1124">
          <cell r="A1124" t="str">
            <v xml:space="preserve">Tubo com costura, vara de 8m de comprimento, esp. 6,4 mm, extremidades com anel </v>
          </cell>
          <cell r="F1124">
            <v>0</v>
          </cell>
          <cell r="H1124">
            <v>0</v>
          </cell>
          <cell r="P1124">
            <v>0</v>
          </cell>
        </row>
        <row r="1125">
          <cell r="A1125" t="str">
            <v>para acoplamento VICTAULIC, material SAC-41, ref. ALVENIUS ou similar:</v>
          </cell>
          <cell r="F1125">
            <v>0</v>
          </cell>
          <cell r="H1125">
            <v>0</v>
          </cell>
          <cell r="P1125">
            <v>0</v>
          </cell>
        </row>
        <row r="1126">
          <cell r="A1126" t="str">
            <v>Diâmetro 10"</v>
          </cell>
          <cell r="B1126" t="str">
            <v>TBSAC41</v>
          </cell>
          <cell r="C1126" t="str">
            <v>m</v>
          </cell>
          <cell r="D1126">
            <v>2696</v>
          </cell>
          <cell r="E1126">
            <v>41.7</v>
          </cell>
          <cell r="F1126">
            <v>112423.2</v>
          </cell>
          <cell r="G1126">
            <v>3</v>
          </cell>
          <cell r="H1126">
            <v>8088</v>
          </cell>
          <cell r="I1126" t="str">
            <v>TACF</v>
          </cell>
          <cell r="P1126">
            <v>3</v>
          </cell>
        </row>
        <row r="1127">
          <cell r="A1127" t="str">
            <v>Diâmetro 18"</v>
          </cell>
          <cell r="B1127" t="str">
            <v>TBSAC41</v>
          </cell>
          <cell r="C1127" t="str">
            <v>m</v>
          </cell>
          <cell r="D1127">
            <v>1296</v>
          </cell>
          <cell r="E1127">
            <v>70.5</v>
          </cell>
          <cell r="F1127">
            <v>91368</v>
          </cell>
          <cell r="G1127">
            <v>5</v>
          </cell>
          <cell r="H1127">
            <v>6480</v>
          </cell>
          <cell r="I1127" t="str">
            <v>TACF</v>
          </cell>
          <cell r="P1127">
            <v>5</v>
          </cell>
        </row>
        <row r="1128">
          <cell r="F1128">
            <v>0</v>
          </cell>
          <cell r="H1128">
            <v>0</v>
          </cell>
          <cell r="P1128">
            <v>0</v>
          </cell>
        </row>
        <row r="1129">
          <cell r="A1129" t="str">
            <v>Tubo com costura, ANSI B 36.10, STD, extremidades chanfradas, material em aço</v>
          </cell>
          <cell r="F1129">
            <v>0</v>
          </cell>
          <cell r="H1129">
            <v>0</v>
          </cell>
          <cell r="P1129">
            <v>0</v>
          </cell>
        </row>
        <row r="1130">
          <cell r="A1130" t="str">
            <v>carbono, conforme ASTM A-139:</v>
          </cell>
          <cell r="F1130">
            <v>0</v>
          </cell>
          <cell r="H1130">
            <v>0</v>
          </cell>
          <cell r="P1130">
            <v>0</v>
          </cell>
        </row>
        <row r="1131">
          <cell r="A1131" t="str">
            <v>Diâmetro 12"</v>
          </cell>
          <cell r="B1131" t="str">
            <v>TBSTD</v>
          </cell>
          <cell r="C1131" t="str">
            <v>m</v>
          </cell>
          <cell r="D1131">
            <v>54</v>
          </cell>
          <cell r="E1131">
            <v>73.8</v>
          </cell>
          <cell r="F1131">
            <v>3985.2</v>
          </cell>
          <cell r="G1131">
            <v>10</v>
          </cell>
          <cell r="H1131">
            <v>540</v>
          </cell>
          <cell r="I1131" t="str">
            <v>TACS</v>
          </cell>
          <cell r="P1131">
            <v>10</v>
          </cell>
        </row>
        <row r="1132">
          <cell r="A1132" t="str">
            <v>Diâmetro 14"</v>
          </cell>
          <cell r="B1132" t="str">
            <v>TBSTD</v>
          </cell>
          <cell r="C1132" t="str">
            <v>m</v>
          </cell>
          <cell r="D1132">
            <v>14</v>
          </cell>
          <cell r="E1132">
            <v>81.2</v>
          </cell>
          <cell r="F1132">
            <v>1136.8</v>
          </cell>
          <cell r="G1132">
            <v>12</v>
          </cell>
          <cell r="H1132">
            <v>168</v>
          </cell>
          <cell r="I1132" t="str">
            <v>TACS</v>
          </cell>
          <cell r="P1132">
            <v>12</v>
          </cell>
        </row>
        <row r="1133">
          <cell r="F1133">
            <v>0</v>
          </cell>
          <cell r="H1133">
            <v>0</v>
          </cell>
          <cell r="P1133">
            <v>0</v>
          </cell>
        </row>
        <row r="1134">
          <cell r="A1134" t="str">
            <v xml:space="preserve">Tubo com costura, ANSI B 36.10, STD, extremidades chanfradas, material em aço </v>
          </cell>
          <cell r="F1134">
            <v>0</v>
          </cell>
          <cell r="H1134">
            <v>0</v>
          </cell>
          <cell r="P1134">
            <v>0</v>
          </cell>
        </row>
        <row r="1135">
          <cell r="A1135" t="str">
            <v xml:space="preserve">carbono, conforme ASTM A-134: </v>
          </cell>
          <cell r="F1135">
            <v>0</v>
          </cell>
          <cell r="H1135">
            <v>0</v>
          </cell>
          <cell r="P1135">
            <v>0</v>
          </cell>
        </row>
        <row r="1136">
          <cell r="A1136" t="str">
            <v>Diâmetro 18"</v>
          </cell>
          <cell r="B1136" t="str">
            <v>TBSTD</v>
          </cell>
          <cell r="C1136" t="str">
            <v>m</v>
          </cell>
          <cell r="D1136">
            <v>55</v>
          </cell>
          <cell r="E1136">
            <v>105</v>
          </cell>
          <cell r="F1136">
            <v>5775</v>
          </cell>
          <cell r="G1136">
            <v>16</v>
          </cell>
          <cell r="H1136">
            <v>880</v>
          </cell>
          <cell r="I1136" t="str">
            <v>TACS</v>
          </cell>
          <cell r="P1136">
            <v>16</v>
          </cell>
        </row>
        <row r="1137">
          <cell r="A1137" t="str">
            <v>Diâmetro 20"</v>
          </cell>
          <cell r="B1137" t="str">
            <v>TBSTD</v>
          </cell>
          <cell r="C1137" t="str">
            <v>m</v>
          </cell>
          <cell r="D1137">
            <v>5</v>
          </cell>
          <cell r="E1137">
            <v>117</v>
          </cell>
          <cell r="F1137">
            <v>585</v>
          </cell>
          <cell r="G1137">
            <v>18</v>
          </cell>
          <cell r="H1137">
            <v>90</v>
          </cell>
          <cell r="I1137" t="str">
            <v>TACS</v>
          </cell>
          <cell r="P1137">
            <v>18</v>
          </cell>
        </row>
        <row r="1138">
          <cell r="A1138" t="str">
            <v>Diâmetro 22"</v>
          </cell>
          <cell r="B1138" t="str">
            <v>TBSTD</v>
          </cell>
          <cell r="C1138" t="str">
            <v>m</v>
          </cell>
          <cell r="D1138">
            <v>454</v>
          </cell>
          <cell r="E1138">
            <v>129</v>
          </cell>
          <cell r="F1138">
            <v>58566</v>
          </cell>
          <cell r="G1138">
            <v>16</v>
          </cell>
          <cell r="H1138">
            <v>7264</v>
          </cell>
          <cell r="I1138" t="str">
            <v>TACS</v>
          </cell>
          <cell r="P1138">
            <v>16</v>
          </cell>
        </row>
        <row r="1139">
          <cell r="A1139" t="str">
            <v>Diâmetro 24"</v>
          </cell>
          <cell r="B1139" t="str">
            <v>TBSTD</v>
          </cell>
          <cell r="C1139" t="str">
            <v>m</v>
          </cell>
          <cell r="D1139">
            <v>78</v>
          </cell>
          <cell r="E1139">
            <v>141</v>
          </cell>
          <cell r="F1139">
            <v>10998</v>
          </cell>
          <cell r="G1139">
            <v>20</v>
          </cell>
          <cell r="H1139">
            <v>1560</v>
          </cell>
          <cell r="I1139" t="str">
            <v>TACS</v>
          </cell>
          <cell r="P1139">
            <v>20</v>
          </cell>
        </row>
        <row r="1140">
          <cell r="A1140" t="str">
            <v>Diâmetro 30"</v>
          </cell>
          <cell r="B1140" t="str">
            <v>TBSTD</v>
          </cell>
          <cell r="C1140" t="str">
            <v>m</v>
          </cell>
          <cell r="D1140">
            <v>10</v>
          </cell>
          <cell r="E1140">
            <v>177</v>
          </cell>
          <cell r="F1140">
            <v>1770</v>
          </cell>
          <cell r="G1140">
            <v>24</v>
          </cell>
          <cell r="H1140">
            <v>240</v>
          </cell>
          <cell r="I1140" t="str">
            <v>TACS</v>
          </cell>
          <cell r="P1140">
            <v>24</v>
          </cell>
        </row>
        <row r="1141">
          <cell r="A1141" t="str">
            <v>Diâmetro 32"</v>
          </cell>
          <cell r="B1141" t="str">
            <v>TBSTD</v>
          </cell>
          <cell r="C1141" t="str">
            <v>m</v>
          </cell>
          <cell r="D1141">
            <v>5</v>
          </cell>
          <cell r="E1141">
            <v>188</v>
          </cell>
          <cell r="F1141">
            <v>940</v>
          </cell>
          <cell r="G1141">
            <v>26</v>
          </cell>
          <cell r="H1141">
            <v>130</v>
          </cell>
          <cell r="I1141" t="str">
            <v>TACS</v>
          </cell>
          <cell r="P1141">
            <v>26</v>
          </cell>
        </row>
        <row r="1142">
          <cell r="A1142" t="str">
            <v>Diâmetro 36"</v>
          </cell>
          <cell r="B1142" t="str">
            <v>TBSTD</v>
          </cell>
          <cell r="C1142" t="str">
            <v>m</v>
          </cell>
          <cell r="D1142">
            <v>15</v>
          </cell>
          <cell r="E1142">
            <v>212</v>
          </cell>
          <cell r="F1142">
            <v>3180</v>
          </cell>
          <cell r="G1142">
            <v>30</v>
          </cell>
          <cell r="H1142">
            <v>450</v>
          </cell>
          <cell r="I1142" t="str">
            <v>TACS</v>
          </cell>
          <cell r="P1142">
            <v>30</v>
          </cell>
        </row>
        <row r="1143">
          <cell r="F1143">
            <v>0</v>
          </cell>
          <cell r="H1143">
            <v>0</v>
          </cell>
          <cell r="P1143">
            <v>0</v>
          </cell>
        </row>
        <row r="1144">
          <cell r="A1144" t="str">
            <v>Válvula borboleta, tipo WAFER, 150 libras, material do corpo em FºFº, interno em FºFº</v>
          </cell>
          <cell r="F1144">
            <v>0</v>
          </cell>
          <cell r="H1144">
            <v>0</v>
          </cell>
          <cell r="P1144">
            <v>0</v>
          </cell>
        </row>
        <row r="1145">
          <cell r="A1145" t="str">
            <v>ref. NIAGARA figura 540 e 550 ou similar:</v>
          </cell>
          <cell r="F1145">
            <v>0</v>
          </cell>
          <cell r="H1145">
            <v>0</v>
          </cell>
          <cell r="P1145">
            <v>0</v>
          </cell>
        </row>
        <row r="1146">
          <cell r="A1146" t="str">
            <v>Diâmetro 3"</v>
          </cell>
          <cell r="B1146" t="str">
            <v>VV</v>
          </cell>
          <cell r="C1146" t="str">
            <v>PC</v>
          </cell>
          <cell r="D1146">
            <v>7</v>
          </cell>
          <cell r="F1146">
            <v>0</v>
          </cell>
          <cell r="G1146">
            <v>6</v>
          </cell>
          <cell r="H1146">
            <v>42</v>
          </cell>
          <cell r="I1146" t="str">
            <v>TACS</v>
          </cell>
          <cell r="P1146">
            <v>6</v>
          </cell>
        </row>
        <row r="1147">
          <cell r="A1147" t="str">
            <v>Diâmetro 4"</v>
          </cell>
          <cell r="B1147" t="str">
            <v>VV</v>
          </cell>
          <cell r="C1147" t="str">
            <v>PC</v>
          </cell>
          <cell r="D1147">
            <v>2</v>
          </cell>
          <cell r="F1147">
            <v>0</v>
          </cell>
          <cell r="G1147">
            <v>8</v>
          </cell>
          <cell r="H1147">
            <v>16</v>
          </cell>
          <cell r="I1147" t="str">
            <v>TACS</v>
          </cell>
          <cell r="P1147">
            <v>8</v>
          </cell>
        </row>
        <row r="1148">
          <cell r="A1148" t="str">
            <v>Diâmetro 6"</v>
          </cell>
          <cell r="B1148" t="str">
            <v>VV</v>
          </cell>
          <cell r="C1148" t="str">
            <v>PC</v>
          </cell>
          <cell r="D1148">
            <v>2</v>
          </cell>
          <cell r="F1148">
            <v>0</v>
          </cell>
          <cell r="G1148">
            <v>12</v>
          </cell>
          <cell r="H1148">
            <v>24</v>
          </cell>
          <cell r="I1148" t="str">
            <v>TACS</v>
          </cell>
          <cell r="P1148">
            <v>12</v>
          </cell>
        </row>
        <row r="1149">
          <cell r="A1149" t="str">
            <v>Diâmetro 10"</v>
          </cell>
          <cell r="B1149" t="str">
            <v>VV</v>
          </cell>
          <cell r="C1149" t="str">
            <v>PC</v>
          </cell>
          <cell r="D1149">
            <v>2</v>
          </cell>
          <cell r="F1149">
            <v>0</v>
          </cell>
          <cell r="G1149">
            <v>20</v>
          </cell>
          <cell r="H1149">
            <v>40</v>
          </cell>
          <cell r="I1149" t="str">
            <v>TACS</v>
          </cell>
          <cell r="P1149">
            <v>20</v>
          </cell>
        </row>
        <row r="1150">
          <cell r="A1150" t="str">
            <v>Diâmetro 12"</v>
          </cell>
          <cell r="B1150" t="str">
            <v>VV</v>
          </cell>
          <cell r="C1150" t="str">
            <v>PC</v>
          </cell>
          <cell r="D1150">
            <v>4</v>
          </cell>
          <cell r="F1150">
            <v>0</v>
          </cell>
          <cell r="G1150">
            <v>24</v>
          </cell>
          <cell r="H1150">
            <v>96</v>
          </cell>
          <cell r="I1150" t="str">
            <v>TACS</v>
          </cell>
          <cell r="P1150">
            <v>24</v>
          </cell>
        </row>
        <row r="1151">
          <cell r="A1151" t="str">
            <v>Diâmetro 22"</v>
          </cell>
          <cell r="B1151" t="str">
            <v>VV</v>
          </cell>
          <cell r="C1151" t="str">
            <v>PC</v>
          </cell>
          <cell r="D1151">
            <v>1</v>
          </cell>
          <cell r="F1151">
            <v>0</v>
          </cell>
          <cell r="G1151">
            <v>44</v>
          </cell>
          <cell r="H1151">
            <v>44</v>
          </cell>
          <cell r="I1151" t="str">
            <v>TACS</v>
          </cell>
          <cell r="P1151">
            <v>44</v>
          </cell>
        </row>
        <row r="1152">
          <cell r="F1152">
            <v>0</v>
          </cell>
          <cell r="H1152">
            <v>0</v>
          </cell>
          <cell r="P1152">
            <v>0</v>
          </cell>
        </row>
        <row r="1153">
          <cell r="A1153" t="str">
            <v xml:space="preserve">Válvula diafragma, 150 libras, extremidades com rosca NPT, conforme ANSI B 2.1 </v>
          </cell>
          <cell r="F1153">
            <v>0</v>
          </cell>
          <cell r="H1153">
            <v>0</v>
          </cell>
          <cell r="P1153">
            <v>0</v>
          </cell>
        </row>
        <row r="1154">
          <cell r="A1154" t="str">
            <v xml:space="preserve">material do corpo em FºFº, interno em borracha, ref. CIVA tipo KB - passagem reta ou </v>
          </cell>
          <cell r="F1154">
            <v>0</v>
          </cell>
          <cell r="H1154">
            <v>0</v>
          </cell>
          <cell r="P1154">
            <v>0</v>
          </cell>
        </row>
        <row r="1155">
          <cell r="A1155" t="str">
            <v>similar:</v>
          </cell>
          <cell r="F1155">
            <v>0</v>
          </cell>
          <cell r="H1155">
            <v>0</v>
          </cell>
          <cell r="P1155">
            <v>0</v>
          </cell>
        </row>
        <row r="1156">
          <cell r="A1156" t="str">
            <v>Diâmetro 1"</v>
          </cell>
          <cell r="B1156" t="str">
            <v>VV</v>
          </cell>
          <cell r="C1156" t="str">
            <v>PC</v>
          </cell>
          <cell r="D1156">
            <v>6</v>
          </cell>
          <cell r="F1156">
            <v>0</v>
          </cell>
          <cell r="G1156">
            <v>2</v>
          </cell>
          <cell r="H1156">
            <v>12</v>
          </cell>
          <cell r="I1156" t="str">
            <v>TACR</v>
          </cell>
          <cell r="P1156">
            <v>2</v>
          </cell>
        </row>
        <row r="1157">
          <cell r="F1157">
            <v>0</v>
          </cell>
          <cell r="H1157">
            <v>0</v>
          </cell>
          <cell r="P1157">
            <v>0</v>
          </cell>
        </row>
        <row r="1158">
          <cell r="A1158" t="str">
            <v xml:space="preserve">Válvula esfera, 150 libras, extremidades com rosca NPT, conforme ANSI B 2.1, material </v>
          </cell>
          <cell r="F1158">
            <v>0</v>
          </cell>
          <cell r="H1158">
            <v>0</v>
          </cell>
          <cell r="P1158">
            <v>0</v>
          </cell>
        </row>
        <row r="1159">
          <cell r="A1159" t="str">
            <v>do corpo em latão, interno em aço inox, ref. CIWAL figura 294 ou similar:</v>
          </cell>
          <cell r="F1159">
            <v>0</v>
          </cell>
          <cell r="H1159">
            <v>0</v>
          </cell>
          <cell r="P1159">
            <v>0</v>
          </cell>
        </row>
        <row r="1160">
          <cell r="A1160" t="str">
            <v>Diâmetro 1/2"</v>
          </cell>
          <cell r="B1160" t="str">
            <v>VV</v>
          </cell>
          <cell r="C1160" t="str">
            <v>PC</v>
          </cell>
          <cell r="D1160">
            <v>16</v>
          </cell>
          <cell r="F1160">
            <v>0</v>
          </cell>
          <cell r="G1160">
            <v>2</v>
          </cell>
          <cell r="H1160">
            <v>32</v>
          </cell>
          <cell r="I1160" t="str">
            <v>TACR</v>
          </cell>
          <cell r="P1160">
            <v>2</v>
          </cell>
        </row>
        <row r="1161">
          <cell r="A1161" t="str">
            <v>Diâmetro 3/4"</v>
          </cell>
          <cell r="B1161" t="str">
            <v>VV</v>
          </cell>
          <cell r="C1161" t="str">
            <v>PC</v>
          </cell>
          <cell r="D1161">
            <v>4</v>
          </cell>
          <cell r="F1161">
            <v>0</v>
          </cell>
          <cell r="G1161">
            <v>2</v>
          </cell>
          <cell r="H1161">
            <v>8</v>
          </cell>
          <cell r="I1161" t="str">
            <v>TACR</v>
          </cell>
          <cell r="P1161">
            <v>2</v>
          </cell>
        </row>
        <row r="1162">
          <cell r="A1162" t="str">
            <v>Diâmetro 1"</v>
          </cell>
          <cell r="B1162" t="str">
            <v>VV</v>
          </cell>
          <cell r="C1162" t="str">
            <v>PC</v>
          </cell>
          <cell r="D1162">
            <v>6</v>
          </cell>
          <cell r="F1162">
            <v>0</v>
          </cell>
          <cell r="G1162">
            <v>2</v>
          </cell>
          <cell r="H1162">
            <v>12</v>
          </cell>
          <cell r="I1162" t="str">
            <v>TACR</v>
          </cell>
          <cell r="P1162">
            <v>2</v>
          </cell>
        </row>
        <row r="1163">
          <cell r="A1163" t="str">
            <v>Diâmetro 2"</v>
          </cell>
          <cell r="B1163" t="str">
            <v>VV</v>
          </cell>
          <cell r="C1163" t="str">
            <v>PC</v>
          </cell>
          <cell r="D1163">
            <v>12</v>
          </cell>
          <cell r="F1163">
            <v>0</v>
          </cell>
          <cell r="G1163">
            <v>4</v>
          </cell>
          <cell r="H1163">
            <v>48</v>
          </cell>
          <cell r="I1163" t="str">
            <v>TACR</v>
          </cell>
          <cell r="P1163">
            <v>4</v>
          </cell>
        </row>
        <row r="1164">
          <cell r="F1164">
            <v>0</v>
          </cell>
          <cell r="H1164">
            <v>0</v>
          </cell>
          <cell r="P1164">
            <v>0</v>
          </cell>
        </row>
        <row r="1165">
          <cell r="A1165" t="str">
            <v xml:space="preserve">Válvula esfera, 150 libras, extremidades com flange face plana, material do corpo em </v>
          </cell>
          <cell r="F1165">
            <v>0</v>
          </cell>
          <cell r="H1165">
            <v>0</v>
          </cell>
          <cell r="P1165">
            <v>0</v>
          </cell>
        </row>
        <row r="1166">
          <cell r="A1166" t="str">
            <v>aço carbono, interno em aço inox, ref. NIAGARA 303 ou similar:</v>
          </cell>
          <cell r="F1166">
            <v>0</v>
          </cell>
          <cell r="H1166">
            <v>0</v>
          </cell>
          <cell r="P1166">
            <v>0</v>
          </cell>
        </row>
        <row r="1167">
          <cell r="A1167" t="str">
            <v>Diâmetro 3"</v>
          </cell>
          <cell r="B1167" t="str">
            <v>VV</v>
          </cell>
          <cell r="C1167" t="str">
            <v>PC</v>
          </cell>
          <cell r="D1167">
            <v>2</v>
          </cell>
          <cell r="F1167">
            <v>0</v>
          </cell>
          <cell r="G1167">
            <v>6</v>
          </cell>
          <cell r="H1167">
            <v>12</v>
          </cell>
          <cell r="I1167" t="str">
            <v>TACS</v>
          </cell>
          <cell r="P1167">
            <v>6</v>
          </cell>
        </row>
        <row r="1168">
          <cell r="A1168" t="str">
            <v>Diâmetro 4"</v>
          </cell>
          <cell r="B1168" t="str">
            <v>VV</v>
          </cell>
          <cell r="C1168" t="str">
            <v>PC</v>
          </cell>
          <cell r="D1168">
            <v>4</v>
          </cell>
          <cell r="F1168">
            <v>0</v>
          </cell>
          <cell r="G1168">
            <v>8</v>
          </cell>
          <cell r="H1168">
            <v>32</v>
          </cell>
          <cell r="I1168" t="str">
            <v>TACS</v>
          </cell>
          <cell r="P1168">
            <v>8</v>
          </cell>
        </row>
        <row r="1169">
          <cell r="A1169" t="str">
            <v>Diâmetro 6"</v>
          </cell>
          <cell r="B1169" t="str">
            <v>VV</v>
          </cell>
          <cell r="C1169" t="str">
            <v>PC</v>
          </cell>
          <cell r="D1169">
            <v>1</v>
          </cell>
          <cell r="F1169">
            <v>0</v>
          </cell>
          <cell r="G1169">
            <v>12</v>
          </cell>
          <cell r="H1169">
            <v>12</v>
          </cell>
          <cell r="I1169" t="str">
            <v>TACS</v>
          </cell>
          <cell r="P1169">
            <v>12</v>
          </cell>
        </row>
        <row r="1170">
          <cell r="F1170">
            <v>0</v>
          </cell>
          <cell r="H1170">
            <v>0</v>
          </cell>
          <cell r="P1170">
            <v>0</v>
          </cell>
        </row>
        <row r="1171">
          <cell r="A1171" t="str">
            <v>Válvula de retenção, tipo WAFER, 150 libras, material do corpo em FºFº</v>
          </cell>
          <cell r="F1171">
            <v>0</v>
          </cell>
          <cell r="H1171">
            <v>0</v>
          </cell>
          <cell r="P1171">
            <v>0</v>
          </cell>
        </row>
        <row r="1172">
          <cell r="A1172" t="str">
            <v>interno em aço inox, ref. NIAGARA figura 80-111B e 80-111A ou similar:</v>
          </cell>
          <cell r="F1172">
            <v>0</v>
          </cell>
          <cell r="H1172">
            <v>0</v>
          </cell>
          <cell r="P1172">
            <v>0</v>
          </cell>
        </row>
        <row r="1173">
          <cell r="A1173" t="str">
            <v>Diâmetro 4"</v>
          </cell>
          <cell r="B1173" t="str">
            <v>VV</v>
          </cell>
          <cell r="C1173" t="str">
            <v>PC</v>
          </cell>
          <cell r="D1173">
            <v>2</v>
          </cell>
          <cell r="F1173">
            <v>0</v>
          </cell>
          <cell r="G1173">
            <v>8</v>
          </cell>
          <cell r="H1173">
            <v>16</v>
          </cell>
          <cell r="I1173" t="str">
            <v>TACS</v>
          </cell>
          <cell r="P1173">
            <v>8</v>
          </cell>
        </row>
        <row r="1174">
          <cell r="A1174" t="str">
            <v>Diâmetro 10"</v>
          </cell>
          <cell r="B1174" t="str">
            <v>VV</v>
          </cell>
          <cell r="C1174" t="str">
            <v>PC</v>
          </cell>
          <cell r="D1174">
            <v>3</v>
          </cell>
          <cell r="F1174">
            <v>0</v>
          </cell>
          <cell r="G1174">
            <v>20</v>
          </cell>
          <cell r="H1174">
            <v>60</v>
          </cell>
          <cell r="I1174" t="str">
            <v>TACS</v>
          </cell>
          <cell r="P1174">
            <v>20</v>
          </cell>
        </row>
        <row r="1175">
          <cell r="A1175" t="str">
            <v>Diâmetro 14"</v>
          </cell>
          <cell r="B1175" t="str">
            <v>VV</v>
          </cell>
          <cell r="C1175" t="str">
            <v>PC</v>
          </cell>
          <cell r="D1175">
            <v>3</v>
          </cell>
          <cell r="F1175">
            <v>0</v>
          </cell>
          <cell r="G1175">
            <v>28</v>
          </cell>
          <cell r="H1175">
            <v>84</v>
          </cell>
          <cell r="I1175" t="str">
            <v>TACS</v>
          </cell>
          <cell r="P1175">
            <v>28</v>
          </cell>
        </row>
        <row r="1176">
          <cell r="F1176">
            <v>0</v>
          </cell>
          <cell r="H1176">
            <v>0</v>
          </cell>
          <cell r="P1176">
            <v>0</v>
          </cell>
        </row>
        <row r="1177">
          <cell r="A1177" t="str">
            <v xml:space="preserve">Válvula de retenção três vias, 150 libras, extremidades com flange face plana, material do </v>
          </cell>
          <cell r="F1177">
            <v>0</v>
          </cell>
          <cell r="H1177">
            <v>0</v>
          </cell>
          <cell r="P1177">
            <v>0</v>
          </cell>
        </row>
        <row r="1178">
          <cell r="A1178" t="str">
            <v>corpo em FºFº, interno em borracha, ref. TECH TAYLOR VALVE ou similar:</v>
          </cell>
          <cell r="F1178">
            <v>0</v>
          </cell>
          <cell r="H1178">
            <v>0</v>
          </cell>
          <cell r="P1178">
            <v>0</v>
          </cell>
        </row>
        <row r="1179">
          <cell r="A1179" t="str">
            <v>Diâmetro 6"</v>
          </cell>
          <cell r="B1179" t="str">
            <v>VV</v>
          </cell>
          <cell r="C1179" t="str">
            <v>PC</v>
          </cell>
          <cell r="D1179">
            <v>2</v>
          </cell>
          <cell r="F1179">
            <v>0</v>
          </cell>
          <cell r="G1179">
            <v>12</v>
          </cell>
          <cell r="H1179">
            <v>24</v>
          </cell>
          <cell r="I1179" t="str">
            <v>TACR</v>
          </cell>
          <cell r="P1179">
            <v>12</v>
          </cell>
        </row>
        <row r="1180">
          <cell r="A1180" t="str">
            <v>Diâmetro 8"</v>
          </cell>
          <cell r="B1180" t="str">
            <v>VV</v>
          </cell>
          <cell r="C1180" t="str">
            <v>PC</v>
          </cell>
          <cell r="D1180">
            <v>2</v>
          </cell>
          <cell r="F1180">
            <v>0</v>
          </cell>
          <cell r="G1180">
            <v>16</v>
          </cell>
          <cell r="H1180">
            <v>32</v>
          </cell>
          <cell r="I1180" t="str">
            <v>TACR</v>
          </cell>
          <cell r="P1180">
            <v>16</v>
          </cell>
        </row>
        <row r="1181">
          <cell r="F1181">
            <v>0</v>
          </cell>
          <cell r="H1181">
            <v>0</v>
          </cell>
          <cell r="P1181">
            <v>0</v>
          </cell>
        </row>
        <row r="1182">
          <cell r="A1182" t="str">
            <v xml:space="preserve">Filtro tipo cesta, simplex, perfuração standard de diâmetro 0,2 mm, material em ferro </v>
          </cell>
          <cell r="B1182" t="str">
            <v>510-FA-01/02</v>
          </cell>
          <cell r="C1182" t="str">
            <v>PC</v>
          </cell>
          <cell r="D1182">
            <v>2</v>
          </cell>
          <cell r="F1182">
            <v>0</v>
          </cell>
          <cell r="G1182">
            <v>24</v>
          </cell>
          <cell r="H1182">
            <v>48</v>
          </cell>
          <cell r="I1182" t="str">
            <v>TACR</v>
          </cell>
          <cell r="P1182">
            <v>24</v>
          </cell>
        </row>
        <row r="1183">
          <cell r="A1183" t="str">
            <v xml:space="preserve">fundido, cesta em aço inox conforme AISI 304, extremidades flangeadas conforme </v>
          </cell>
          <cell r="F1183">
            <v>0</v>
          </cell>
          <cell r="H1183">
            <v>0</v>
          </cell>
          <cell r="P1183">
            <v>0</v>
          </cell>
        </row>
        <row r="1184">
          <cell r="A1184" t="str">
            <v>ANSI B 16.5, ref. WARMAN ou similar, diâmetro 12".</v>
          </cell>
          <cell r="F1184">
            <v>0</v>
          </cell>
          <cell r="H1184">
            <v>0</v>
          </cell>
          <cell r="P1184">
            <v>0</v>
          </cell>
        </row>
        <row r="1185">
          <cell r="F1185">
            <v>0</v>
          </cell>
          <cell r="H1185">
            <v>0</v>
          </cell>
          <cell r="P1185">
            <v>0</v>
          </cell>
        </row>
        <row r="1186">
          <cell r="A1186" t="str">
            <v>Filtros Coalescentes da Rede de Ar de Processo</v>
          </cell>
          <cell r="B1186" t="str">
            <v>510-FI-01/02</v>
          </cell>
          <cell r="C1186" t="str">
            <v>CJ</v>
          </cell>
          <cell r="D1186">
            <v>2</v>
          </cell>
          <cell r="E1186">
            <v>20</v>
          </cell>
          <cell r="F1186">
            <v>40</v>
          </cell>
          <cell r="G1186">
            <v>10</v>
          </cell>
          <cell r="H1186">
            <v>10</v>
          </cell>
          <cell r="I1186" t="str">
            <v>TACR</v>
          </cell>
          <cell r="K1186">
            <v>250</v>
          </cell>
          <cell r="P1186">
            <v>5</v>
          </cell>
        </row>
        <row r="1187">
          <cell r="A1187" t="str">
            <v xml:space="preserve">       Peso aproximado 2 x 0,02 t</v>
          </cell>
          <cell r="F1187">
            <v>0</v>
          </cell>
          <cell r="H1187">
            <v>0</v>
          </cell>
          <cell r="P1187">
            <v>0</v>
          </cell>
        </row>
        <row r="1188">
          <cell r="F1188">
            <v>0</v>
          </cell>
          <cell r="H1188">
            <v>0</v>
          </cell>
          <cell r="P1188">
            <v>0</v>
          </cell>
        </row>
        <row r="1189">
          <cell r="A1189" t="str">
            <v>Filtros  Coalescentes da Rede de Ar de Sopro, Serviço e Instrumentação</v>
          </cell>
          <cell r="B1189" t="str">
            <v>510-FI-03/04</v>
          </cell>
          <cell r="C1189" t="str">
            <v>CJ</v>
          </cell>
          <cell r="D1189">
            <v>2</v>
          </cell>
          <cell r="E1189">
            <v>20</v>
          </cell>
          <cell r="F1189">
            <v>40</v>
          </cell>
          <cell r="G1189">
            <v>10</v>
          </cell>
          <cell r="H1189">
            <v>10</v>
          </cell>
          <cell r="I1189" t="str">
            <v>TACR</v>
          </cell>
          <cell r="K1189">
            <v>250</v>
          </cell>
          <cell r="P1189">
            <v>5</v>
          </cell>
        </row>
        <row r="1190">
          <cell r="A1190" t="str">
            <v xml:space="preserve">       Peso aproximado 2 x 0,02 t</v>
          </cell>
          <cell r="F1190">
            <v>0</v>
          </cell>
          <cell r="H1190">
            <v>0</v>
          </cell>
          <cell r="P1190">
            <v>0</v>
          </cell>
        </row>
        <row r="1191">
          <cell r="F1191">
            <v>0</v>
          </cell>
          <cell r="H1191">
            <v>0</v>
          </cell>
          <cell r="P1191">
            <v>0</v>
          </cell>
        </row>
        <row r="1192">
          <cell r="A1192" t="str">
            <v>Filtros Coalescentes da Rede de Ar de Instrumentação</v>
          </cell>
          <cell r="B1192" t="str">
            <v>510-FI-05/06/07</v>
          </cell>
          <cell r="C1192" t="str">
            <v>CJ</v>
          </cell>
          <cell r="D1192">
            <v>3</v>
          </cell>
          <cell r="E1192">
            <v>5</v>
          </cell>
          <cell r="F1192">
            <v>15</v>
          </cell>
          <cell r="G1192">
            <v>3.75</v>
          </cell>
          <cell r="H1192">
            <v>3.75</v>
          </cell>
          <cell r="I1192" t="str">
            <v>TACR</v>
          </cell>
          <cell r="K1192">
            <v>250</v>
          </cell>
          <cell r="P1192">
            <v>1.25</v>
          </cell>
        </row>
        <row r="1193">
          <cell r="A1193" t="str">
            <v xml:space="preserve">       Peso aproximado 3 x 0,005 t</v>
          </cell>
          <cell r="F1193">
            <v>0</v>
          </cell>
          <cell r="H1193">
            <v>0</v>
          </cell>
          <cell r="P1193">
            <v>0</v>
          </cell>
        </row>
        <row r="1194">
          <cell r="F1194">
            <v>0</v>
          </cell>
          <cell r="H1194">
            <v>0</v>
          </cell>
          <cell r="P1194">
            <v>0</v>
          </cell>
        </row>
        <row r="1195">
          <cell r="A1195" t="str">
            <v>Secador de ar para Instrumentos</v>
          </cell>
          <cell r="B1195" t="str">
            <v>510-SC-01</v>
          </cell>
          <cell r="C1195" t="str">
            <v>CJ</v>
          </cell>
          <cell r="D1195">
            <v>1</v>
          </cell>
          <cell r="E1195">
            <v>1000</v>
          </cell>
          <cell r="F1195">
            <v>1000</v>
          </cell>
          <cell r="H1195">
            <v>70</v>
          </cell>
          <cell r="I1195" t="str">
            <v>M</v>
          </cell>
          <cell r="K1195">
            <v>70</v>
          </cell>
          <cell r="P1195">
            <v>70</v>
          </cell>
        </row>
        <row r="1196">
          <cell r="A1196" t="str">
            <v xml:space="preserve">       Potência 60 W</v>
          </cell>
          <cell r="F1196">
            <v>0</v>
          </cell>
          <cell r="H1196">
            <v>0</v>
          </cell>
          <cell r="P1196">
            <v>0</v>
          </cell>
        </row>
        <row r="1197">
          <cell r="A1197" t="str">
            <v xml:space="preserve">       Peso aproximado 1 t</v>
          </cell>
          <cell r="F1197">
            <v>0</v>
          </cell>
          <cell r="H1197">
            <v>0</v>
          </cell>
          <cell r="P1197">
            <v>0</v>
          </cell>
        </row>
        <row r="1198">
          <cell r="F1198">
            <v>0</v>
          </cell>
          <cell r="H1198">
            <v>0</v>
          </cell>
          <cell r="P1198">
            <v>0</v>
          </cell>
        </row>
        <row r="1199">
          <cell r="A1199" t="str">
            <v>Suportes</v>
          </cell>
          <cell r="C1199" t="str">
            <v>kg</v>
          </cell>
          <cell r="D1199">
            <v>70000</v>
          </cell>
          <cell r="E1199">
            <v>1</v>
          </cell>
          <cell r="F1199">
            <v>70000</v>
          </cell>
          <cell r="G1199">
            <v>0.15</v>
          </cell>
          <cell r="H1199">
            <v>10500</v>
          </cell>
          <cell r="I1199" t="str">
            <v>F</v>
          </cell>
          <cell r="P1199">
            <v>0.15</v>
          </cell>
        </row>
        <row r="1200">
          <cell r="F1200">
            <v>0</v>
          </cell>
          <cell r="H1200">
            <v>0</v>
          </cell>
          <cell r="P1200">
            <v>0</v>
          </cell>
        </row>
        <row r="1201">
          <cell r="A1201" t="str">
            <v>ELÉTRICA</v>
          </cell>
          <cell r="F1201">
            <v>0</v>
          </cell>
          <cell r="H1201">
            <v>0</v>
          </cell>
          <cell r="P1201">
            <v>0</v>
          </cell>
        </row>
        <row r="1202">
          <cell r="F1202">
            <v>0</v>
          </cell>
          <cell r="H1202">
            <v>0</v>
          </cell>
          <cell r="P1202">
            <v>0</v>
          </cell>
        </row>
        <row r="1203">
          <cell r="A1203" t="str">
            <v>ÁREA - SUBESTAÇÃO 550-SE-02 E PENEIRAMENTO</v>
          </cell>
          <cell r="F1203">
            <v>0</v>
          </cell>
          <cell r="H1203">
            <v>0</v>
          </cell>
          <cell r="P1203">
            <v>0</v>
          </cell>
        </row>
        <row r="1204">
          <cell r="A1204" t="str">
            <v>Transformador de potência: - 2 MVA</v>
          </cell>
          <cell r="B1204" t="str">
            <v>550-TF-01</v>
          </cell>
          <cell r="C1204" t="str">
            <v>UNID.</v>
          </cell>
          <cell r="D1204">
            <v>1</v>
          </cell>
          <cell r="E1204">
            <v>2000</v>
          </cell>
          <cell r="F1204">
            <v>2000</v>
          </cell>
          <cell r="G1204">
            <v>100</v>
          </cell>
          <cell r="H1204">
            <v>100</v>
          </cell>
          <cell r="I1204" t="str">
            <v>Q</v>
          </cell>
          <cell r="P1204">
            <v>100</v>
          </cell>
        </row>
        <row r="1205">
          <cell r="A1205" t="str">
            <v>Trifásico, instalação externa, isolamento em óleo mineral.</v>
          </cell>
          <cell r="F1205">
            <v>0</v>
          </cell>
          <cell r="H1205">
            <v>0</v>
          </cell>
          <cell r="P1205">
            <v>0</v>
          </cell>
        </row>
        <row r="1206">
          <cell r="A1206" t="str">
            <v>13,8 - 4,16 kV, 2 MVA.</v>
          </cell>
          <cell r="F1206">
            <v>0</v>
          </cell>
          <cell r="H1206">
            <v>0</v>
          </cell>
          <cell r="P1206">
            <v>0</v>
          </cell>
        </row>
        <row r="1207">
          <cell r="F1207">
            <v>0</v>
          </cell>
          <cell r="H1207">
            <v>0</v>
          </cell>
          <cell r="P1207">
            <v>0</v>
          </cell>
        </row>
        <row r="1208">
          <cell r="A1208" t="str">
            <v>Transformador de potência: - 1,5 MVA</v>
          </cell>
          <cell r="B1208" t="str">
            <v>550-TF-02</v>
          </cell>
          <cell r="C1208" t="str">
            <v>UNID.</v>
          </cell>
          <cell r="D1208">
            <v>1</v>
          </cell>
          <cell r="E1208">
            <v>2000</v>
          </cell>
          <cell r="F1208">
            <v>2000</v>
          </cell>
          <cell r="G1208">
            <v>100</v>
          </cell>
          <cell r="H1208">
            <v>100</v>
          </cell>
          <cell r="I1208" t="str">
            <v>Q</v>
          </cell>
          <cell r="P1208">
            <v>100</v>
          </cell>
        </row>
        <row r="1209">
          <cell r="A1209" t="str">
            <v>Trifásico, instalação externa,  isolamento em óleo mineral.</v>
          </cell>
          <cell r="F1209">
            <v>0</v>
          </cell>
          <cell r="H1209">
            <v>0</v>
          </cell>
          <cell r="P1209">
            <v>0</v>
          </cell>
        </row>
        <row r="1210">
          <cell r="A1210" t="str">
            <v>13800 - 480V, 1,5 MVA.</v>
          </cell>
          <cell r="F1210">
            <v>0</v>
          </cell>
          <cell r="H1210">
            <v>0</v>
          </cell>
          <cell r="P1210">
            <v>0</v>
          </cell>
        </row>
        <row r="1211">
          <cell r="F1211">
            <v>0</v>
          </cell>
          <cell r="H1211">
            <v>0</v>
          </cell>
          <cell r="P1211">
            <v>0</v>
          </cell>
        </row>
        <row r="1212">
          <cell r="A1212" t="str">
            <v>Transformador de potência: - 1,5 MVA</v>
          </cell>
          <cell r="B1212" t="str">
            <v>550-TF-06</v>
          </cell>
          <cell r="C1212" t="str">
            <v>UNID.</v>
          </cell>
          <cell r="D1212">
            <v>1</v>
          </cell>
          <cell r="E1212">
            <v>2000</v>
          </cell>
          <cell r="F1212">
            <v>2000</v>
          </cell>
          <cell r="G1212">
            <v>100</v>
          </cell>
          <cell r="H1212">
            <v>100</v>
          </cell>
          <cell r="I1212" t="str">
            <v>Q</v>
          </cell>
          <cell r="P1212">
            <v>100</v>
          </cell>
        </row>
        <row r="1213">
          <cell r="A1213" t="str">
            <v>Trifásico, instalação externa,  isolamento em óleo mineral.</v>
          </cell>
          <cell r="F1213">
            <v>0</v>
          </cell>
          <cell r="H1213">
            <v>0</v>
          </cell>
          <cell r="P1213">
            <v>0</v>
          </cell>
        </row>
        <row r="1214">
          <cell r="A1214" t="str">
            <v>13800 - 480V, 1,5 MVA.</v>
          </cell>
          <cell r="F1214">
            <v>0</v>
          </cell>
          <cell r="H1214">
            <v>0</v>
          </cell>
          <cell r="P1214">
            <v>0</v>
          </cell>
        </row>
        <row r="1215">
          <cell r="F1215">
            <v>0</v>
          </cell>
          <cell r="H1215">
            <v>0</v>
          </cell>
          <cell r="P1215">
            <v>0</v>
          </cell>
        </row>
        <row r="1216">
          <cell r="A1216" t="str">
            <v>Transformador de controle: - 20 kVA</v>
          </cell>
          <cell r="B1216" t="str">
            <v>550-TK-01</v>
          </cell>
          <cell r="C1216" t="str">
            <v>UNID.</v>
          </cell>
          <cell r="D1216">
            <v>1</v>
          </cell>
          <cell r="E1216">
            <v>100</v>
          </cell>
          <cell r="F1216">
            <v>100</v>
          </cell>
          <cell r="G1216">
            <v>20</v>
          </cell>
          <cell r="H1216">
            <v>20</v>
          </cell>
          <cell r="I1216" t="str">
            <v>Q</v>
          </cell>
          <cell r="P1216">
            <v>20</v>
          </cell>
        </row>
        <row r="1217">
          <cell r="A1217" t="str">
            <v>Monofásico, instalação externa, isolamento em óleo mineral.</v>
          </cell>
          <cell r="F1217">
            <v>0</v>
          </cell>
          <cell r="H1217">
            <v>0</v>
          </cell>
          <cell r="P1217">
            <v>0</v>
          </cell>
        </row>
        <row r="1218">
          <cell r="A1218" t="str">
            <v>480 - 120V, 20 kVA, com blindagem eletrostática entre enrolamentos</v>
          </cell>
          <cell r="F1218">
            <v>0</v>
          </cell>
          <cell r="H1218">
            <v>0</v>
          </cell>
          <cell r="P1218">
            <v>0</v>
          </cell>
        </row>
        <row r="1219">
          <cell r="F1219">
            <v>0</v>
          </cell>
          <cell r="H1219">
            <v>0</v>
          </cell>
          <cell r="P1219">
            <v>0</v>
          </cell>
        </row>
        <row r="1220">
          <cell r="A1220" t="str">
            <v>Transformador de iluminação: - 112,5 kVA</v>
          </cell>
          <cell r="B1220" t="str">
            <v>550-TL-01</v>
          </cell>
          <cell r="C1220" t="str">
            <v>UNID.</v>
          </cell>
          <cell r="D1220">
            <v>1</v>
          </cell>
          <cell r="E1220">
            <v>200</v>
          </cell>
          <cell r="F1220">
            <v>200</v>
          </cell>
          <cell r="G1220">
            <v>20</v>
          </cell>
          <cell r="H1220">
            <v>20</v>
          </cell>
          <cell r="I1220" t="str">
            <v>Q</v>
          </cell>
          <cell r="P1220">
            <v>20</v>
          </cell>
        </row>
        <row r="1221">
          <cell r="A1221" t="str">
            <v>Trifásico, instalação externa, isolamento em óleo mineral.</v>
          </cell>
          <cell r="F1221">
            <v>0</v>
          </cell>
          <cell r="H1221">
            <v>0</v>
          </cell>
          <cell r="P1221">
            <v>0</v>
          </cell>
        </row>
        <row r="1222">
          <cell r="A1222" t="str">
            <v>13800 - 380/220V, 112,5 kVA.</v>
          </cell>
          <cell r="F1222">
            <v>0</v>
          </cell>
          <cell r="H1222">
            <v>0</v>
          </cell>
          <cell r="P1222">
            <v>0</v>
          </cell>
        </row>
        <row r="1223">
          <cell r="F1223">
            <v>0</v>
          </cell>
          <cell r="H1223">
            <v>0</v>
          </cell>
          <cell r="P1223">
            <v>0</v>
          </cell>
        </row>
        <row r="1224">
          <cell r="A1224" t="str">
            <v>Resistor de Aterramento, instalação externa, 2400V, 400A, 10s.</v>
          </cell>
          <cell r="B1224" t="str">
            <v>550-RA-01</v>
          </cell>
          <cell r="C1224" t="str">
            <v>UNID.</v>
          </cell>
          <cell r="D1224">
            <v>1</v>
          </cell>
          <cell r="E1224">
            <v>100</v>
          </cell>
          <cell r="F1224">
            <v>100</v>
          </cell>
          <cell r="G1224">
            <v>20</v>
          </cell>
          <cell r="H1224">
            <v>20</v>
          </cell>
          <cell r="I1224" t="str">
            <v>Q</v>
          </cell>
          <cell r="P1224">
            <v>20</v>
          </cell>
        </row>
        <row r="1225">
          <cell r="F1225">
            <v>0</v>
          </cell>
          <cell r="H1225">
            <v>0</v>
          </cell>
          <cell r="P1225">
            <v>0</v>
          </cell>
        </row>
        <row r="1226">
          <cell r="A1226" t="str">
            <v>Resistor de aterramento 277 V</v>
          </cell>
          <cell r="B1226" t="str">
            <v>550-RA-02/06</v>
          </cell>
          <cell r="C1226" t="str">
            <v>CJ</v>
          </cell>
          <cell r="D1226">
            <v>2</v>
          </cell>
          <cell r="E1226">
            <v>100</v>
          </cell>
          <cell r="F1226">
            <v>200</v>
          </cell>
          <cell r="G1226">
            <v>40</v>
          </cell>
          <cell r="H1226">
            <v>80</v>
          </cell>
          <cell r="I1226" t="str">
            <v>Q</v>
          </cell>
          <cell r="P1226">
            <v>40</v>
          </cell>
        </row>
        <row r="1227">
          <cell r="A1227" t="str">
            <v>Composto das  seguintes unidades:</v>
          </cell>
          <cell r="F1227">
            <v>0</v>
          </cell>
          <cell r="H1227">
            <v>0</v>
          </cell>
          <cell r="P1227">
            <v>0</v>
          </cell>
        </row>
        <row r="1228">
          <cell r="A1228" t="str">
            <v>- Resistor de aterramento,  instalação externa, 277V, 5A.</v>
          </cell>
          <cell r="F1228">
            <v>0</v>
          </cell>
          <cell r="H1228">
            <v>0</v>
          </cell>
          <cell r="P1228">
            <v>0</v>
          </cell>
        </row>
        <row r="1229">
          <cell r="A1229" t="str">
            <v>- Painel de supervisão e alarme, instalação interna.</v>
          </cell>
          <cell r="F1229">
            <v>0</v>
          </cell>
          <cell r="H1229">
            <v>0</v>
          </cell>
          <cell r="P1229">
            <v>0</v>
          </cell>
        </row>
        <row r="1230">
          <cell r="F1230">
            <v>0</v>
          </cell>
          <cell r="H1230">
            <v>0</v>
          </cell>
          <cell r="P1230">
            <v>0</v>
          </cell>
        </row>
        <row r="1231">
          <cell r="A1231" t="str">
            <v>Quadro de distribuição de 13,8 kV - 8COL</v>
          </cell>
          <cell r="B1231" t="str">
            <v>550-QD-01</v>
          </cell>
          <cell r="C1231" t="str">
            <v>CJ</v>
          </cell>
          <cell r="D1231">
            <v>1</v>
          </cell>
          <cell r="E1231">
            <v>8000</v>
          </cell>
          <cell r="F1231">
            <v>8000</v>
          </cell>
          <cell r="G1231">
            <v>1600</v>
          </cell>
          <cell r="H1231">
            <v>1600</v>
          </cell>
          <cell r="I1231" t="str">
            <v>Q</v>
          </cell>
          <cell r="P1231">
            <v>1600</v>
          </cell>
        </row>
        <row r="1232">
          <cell r="A1232" t="str">
            <v>Instalação abrigada, tipo Metal  Clad, barramento 1200A, 15kA, com uma coluna de</v>
          </cell>
          <cell r="F1232">
            <v>0</v>
          </cell>
          <cell r="H1232">
            <v>0</v>
          </cell>
          <cell r="P1232">
            <v>0</v>
          </cell>
        </row>
        <row r="1233">
          <cell r="A1233" t="str">
            <v>entrada e sete colunas de saídas.</v>
          </cell>
          <cell r="F1233">
            <v>0</v>
          </cell>
          <cell r="H1233">
            <v>0</v>
          </cell>
          <cell r="P1233">
            <v>0</v>
          </cell>
        </row>
        <row r="1234">
          <cell r="F1234">
            <v>0</v>
          </cell>
          <cell r="H1234">
            <v>0</v>
          </cell>
          <cell r="P1234">
            <v>0</v>
          </cell>
        </row>
        <row r="1235">
          <cell r="A1235" t="str">
            <v>Centro de controle de motores de 4160 V: - 5COL</v>
          </cell>
          <cell r="B1235" t="str">
            <v>550-CM-01</v>
          </cell>
          <cell r="C1235" t="str">
            <v>CJ</v>
          </cell>
          <cell r="D1235">
            <v>1</v>
          </cell>
          <cell r="E1235">
            <v>5000</v>
          </cell>
          <cell r="F1235">
            <v>5000</v>
          </cell>
          <cell r="G1235">
            <v>1000</v>
          </cell>
          <cell r="H1235">
            <v>1000</v>
          </cell>
          <cell r="I1235" t="str">
            <v>Q</v>
          </cell>
          <cell r="P1235">
            <v>1000</v>
          </cell>
        </row>
        <row r="1236">
          <cell r="A1236" t="str">
            <v xml:space="preserve">Instalação interna , barramento 1200A; 31,5kA; compartimentos  extraíveis, entrada </v>
          </cell>
          <cell r="F1236">
            <v>0</v>
          </cell>
          <cell r="H1236">
            <v>0</v>
          </cell>
          <cell r="P1236">
            <v>0</v>
          </cell>
        </row>
        <row r="1237">
          <cell r="A1237" t="str">
            <v>com disjuntor a vácuo, saídas com contatores à vácuo, com uma coluna de entrada e</v>
          </cell>
          <cell r="F1237">
            <v>0</v>
          </cell>
          <cell r="H1237">
            <v>0</v>
          </cell>
          <cell r="P1237">
            <v>0</v>
          </cell>
        </row>
        <row r="1238">
          <cell r="A1238" t="str">
            <v xml:space="preserve"> quatro colunas de saídas.</v>
          </cell>
          <cell r="F1238">
            <v>0</v>
          </cell>
          <cell r="H1238">
            <v>0</v>
          </cell>
          <cell r="P1238">
            <v>0</v>
          </cell>
        </row>
        <row r="1239">
          <cell r="F1239">
            <v>0</v>
          </cell>
          <cell r="H1239">
            <v>0</v>
          </cell>
          <cell r="P1239">
            <v>0</v>
          </cell>
        </row>
        <row r="1240">
          <cell r="A1240" t="str">
            <v>Centro de controle de motores de 480 V: - 10COL</v>
          </cell>
          <cell r="B1240" t="str">
            <v>550-CM-02</v>
          </cell>
          <cell r="C1240" t="str">
            <v>CJ</v>
          </cell>
          <cell r="D1240">
            <v>1</v>
          </cell>
          <cell r="E1240">
            <v>6000</v>
          </cell>
          <cell r="F1240">
            <v>6000</v>
          </cell>
          <cell r="G1240">
            <v>1500</v>
          </cell>
          <cell r="H1240">
            <v>1500</v>
          </cell>
          <cell r="I1240" t="str">
            <v>Q</v>
          </cell>
          <cell r="P1240">
            <v>1500</v>
          </cell>
        </row>
        <row r="1241">
          <cell r="A1241" t="str">
            <v>Instalação interna, barramento 3000A, 45kA, gavetas extraíveis e  entrada com</v>
          </cell>
          <cell r="F1241">
            <v>0</v>
          </cell>
          <cell r="H1241">
            <v>0</v>
          </cell>
          <cell r="P1241">
            <v>0</v>
          </cell>
        </row>
        <row r="1242">
          <cell r="A1242" t="str">
            <v xml:space="preserve"> disjuntor Power 2500A, com uma coluna de entrada e nove colunas de saídas.</v>
          </cell>
          <cell r="F1242">
            <v>0</v>
          </cell>
          <cell r="H1242">
            <v>0</v>
          </cell>
          <cell r="P1242">
            <v>0</v>
          </cell>
        </row>
        <row r="1243">
          <cell r="F1243">
            <v>0</v>
          </cell>
          <cell r="H1243">
            <v>0</v>
          </cell>
          <cell r="P1243">
            <v>0</v>
          </cell>
        </row>
        <row r="1244">
          <cell r="A1244" t="str">
            <v>Centro de controle de motores de 480 V: - 5COL</v>
          </cell>
          <cell r="B1244" t="str">
            <v>550-CM-06</v>
          </cell>
          <cell r="C1244" t="str">
            <v>CJ</v>
          </cell>
          <cell r="D1244">
            <v>1</v>
          </cell>
          <cell r="E1244">
            <v>3200</v>
          </cell>
          <cell r="F1244">
            <v>3200</v>
          </cell>
          <cell r="G1244">
            <v>750</v>
          </cell>
          <cell r="H1244">
            <v>750</v>
          </cell>
          <cell r="I1244" t="str">
            <v>Q</v>
          </cell>
          <cell r="P1244">
            <v>750</v>
          </cell>
        </row>
        <row r="1245">
          <cell r="A1245" t="str">
            <v xml:space="preserve">Com cargas de emergência, instalação interna, barramento de 3000 A, 45 kA, </v>
          </cell>
          <cell r="F1245">
            <v>0</v>
          </cell>
          <cell r="H1245">
            <v>0</v>
          </cell>
          <cell r="P1245">
            <v>0</v>
          </cell>
        </row>
        <row r="1246">
          <cell r="A1246" t="str">
            <v>gavetas extraíveis, uma entrada normal com disjuntores Power 2500 A e uma</v>
          </cell>
          <cell r="F1246">
            <v>0</v>
          </cell>
          <cell r="H1246">
            <v>0</v>
          </cell>
          <cell r="P1246">
            <v>0</v>
          </cell>
        </row>
        <row r="1247">
          <cell r="A1247" t="str">
            <v xml:space="preserve">entrada de emergência com secionador de 1600 A, com uma coluna de entrada e </v>
          </cell>
          <cell r="F1247">
            <v>0</v>
          </cell>
          <cell r="H1247">
            <v>0</v>
          </cell>
          <cell r="P1247">
            <v>0</v>
          </cell>
        </row>
        <row r="1248">
          <cell r="A1248" t="str">
            <v>quatro colunas de saídas.</v>
          </cell>
          <cell r="F1248">
            <v>0</v>
          </cell>
          <cell r="H1248">
            <v>0</v>
          </cell>
          <cell r="P1248">
            <v>0</v>
          </cell>
        </row>
        <row r="1249">
          <cell r="F1249">
            <v>0</v>
          </cell>
          <cell r="H1249">
            <v>0</v>
          </cell>
          <cell r="P1249">
            <v>0</v>
          </cell>
        </row>
        <row r="1250">
          <cell r="A1250" t="str">
            <v>Grupo motor-gerador diesel emergência: - 400 kVA</v>
          </cell>
          <cell r="B1250" t="str">
            <v>550-GE-01</v>
          </cell>
          <cell r="C1250" t="str">
            <v>CJ</v>
          </cell>
          <cell r="D1250">
            <v>2</v>
          </cell>
          <cell r="E1250">
            <v>400</v>
          </cell>
          <cell r="F1250">
            <v>800</v>
          </cell>
          <cell r="G1250">
            <v>150</v>
          </cell>
          <cell r="H1250">
            <v>300</v>
          </cell>
          <cell r="I1250" t="str">
            <v>Q</v>
          </cell>
          <cell r="P1250">
            <v>150</v>
          </cell>
        </row>
        <row r="1251">
          <cell r="A1251" t="str">
            <v>Dois grupos motores-geradores diesel, trifásicos, 60 Hz, instalação interna, 480 V,</v>
          </cell>
          <cell r="B1251" t="str">
            <v>550-GE-02</v>
          </cell>
          <cell r="F1251">
            <v>0</v>
          </cell>
          <cell r="H1251">
            <v>0</v>
          </cell>
          <cell r="P1251">
            <v>0</v>
          </cell>
        </row>
        <row r="1252">
          <cell r="A1252" t="str">
            <v xml:space="preserve">400 kVA contínuo, completo, com todos os acessórios elétricos </v>
          </cell>
          <cell r="F1252">
            <v>0</v>
          </cell>
          <cell r="H1252">
            <v>0</v>
          </cell>
          <cell r="P1252">
            <v>0</v>
          </cell>
        </row>
        <row r="1253">
          <cell r="A1253" t="str">
            <v>e mecânicos, (potência a ser confirmada).</v>
          </cell>
          <cell r="F1253">
            <v>0</v>
          </cell>
          <cell r="H1253">
            <v>0</v>
          </cell>
          <cell r="P1253">
            <v>0</v>
          </cell>
        </row>
        <row r="1254">
          <cell r="F1254">
            <v>0</v>
          </cell>
          <cell r="H1254">
            <v>0</v>
          </cell>
          <cell r="P1254">
            <v>0</v>
          </cell>
        </row>
        <row r="1255">
          <cell r="A1255" t="str">
            <v>Quadro força e controle dos GMG'S:</v>
          </cell>
          <cell r="B1255" t="str">
            <v>550-QD-04</v>
          </cell>
          <cell r="C1255" t="str">
            <v>UNID.</v>
          </cell>
          <cell r="D1255">
            <v>1</v>
          </cell>
          <cell r="E1255">
            <v>200</v>
          </cell>
          <cell r="F1255">
            <v>200</v>
          </cell>
          <cell r="G1255">
            <v>200</v>
          </cell>
          <cell r="H1255">
            <v>200</v>
          </cell>
          <cell r="I1255" t="str">
            <v>Q</v>
          </cell>
          <cell r="P1255">
            <v>200</v>
          </cell>
        </row>
        <row r="1256">
          <cell r="A1256" t="str">
            <v xml:space="preserve">Trifásico, instalação interna, para o sistema de força, controle e supervisão dos </v>
          </cell>
          <cell r="F1256">
            <v>0</v>
          </cell>
          <cell r="H1256">
            <v>0</v>
          </cell>
          <cell r="P1256">
            <v>0</v>
          </cell>
        </row>
        <row r="1257">
          <cell r="A1257" t="str">
            <v>Grupos motores geradores diesel de emergência</v>
          </cell>
          <cell r="F1257">
            <v>0</v>
          </cell>
          <cell r="H1257">
            <v>0</v>
          </cell>
          <cell r="P1257">
            <v>0</v>
          </cell>
        </row>
        <row r="1258">
          <cell r="F1258">
            <v>0</v>
          </cell>
          <cell r="H1258">
            <v>0</v>
          </cell>
          <cell r="P1258">
            <v>0</v>
          </cell>
        </row>
        <row r="1259">
          <cell r="A1259" t="str">
            <v>Painel de conversor de freqüência com os conversores 510-SZ-04/05 para motores  - 30 CV</v>
          </cell>
          <cell r="B1259" t="str">
            <v>510-PV-01</v>
          </cell>
          <cell r="C1259" t="str">
            <v>UNID.</v>
          </cell>
          <cell r="D1259">
            <v>1</v>
          </cell>
          <cell r="E1259">
            <v>600</v>
          </cell>
          <cell r="F1259">
            <v>600</v>
          </cell>
          <cell r="G1259">
            <v>30</v>
          </cell>
          <cell r="H1259">
            <v>30</v>
          </cell>
          <cell r="I1259" t="str">
            <v>Q</v>
          </cell>
          <cell r="P1259">
            <v>30</v>
          </cell>
        </row>
        <row r="1260">
          <cell r="A1260" t="str">
            <v>de 30 cv.</v>
          </cell>
          <cell r="F1260">
            <v>0</v>
          </cell>
          <cell r="H1260">
            <v>0</v>
          </cell>
          <cell r="P1260">
            <v>0</v>
          </cell>
        </row>
        <row r="1261">
          <cell r="F1261">
            <v>0</v>
          </cell>
          <cell r="H1261">
            <v>0</v>
          </cell>
          <cell r="P1261">
            <v>0</v>
          </cell>
        </row>
        <row r="1262">
          <cell r="A1262" t="str">
            <v>Painel de conversor de freqüência com o conversor 510-SZ-61 para motor - 125 CV</v>
          </cell>
          <cell r="B1262" t="str">
            <v>510-PV-02</v>
          </cell>
          <cell r="C1262" t="str">
            <v>UNID.</v>
          </cell>
          <cell r="D1262">
            <v>1</v>
          </cell>
          <cell r="E1262">
            <v>600</v>
          </cell>
          <cell r="F1262">
            <v>600</v>
          </cell>
          <cell r="G1262">
            <v>50</v>
          </cell>
          <cell r="H1262">
            <v>50</v>
          </cell>
          <cell r="I1262" t="str">
            <v>Q</v>
          </cell>
          <cell r="P1262">
            <v>50</v>
          </cell>
        </row>
        <row r="1263">
          <cell r="A1263" t="str">
            <v>de 125 cv.</v>
          </cell>
          <cell r="F1263">
            <v>0</v>
          </cell>
          <cell r="H1263">
            <v>0</v>
          </cell>
          <cell r="P1263">
            <v>0</v>
          </cell>
        </row>
        <row r="1264">
          <cell r="F1264">
            <v>0</v>
          </cell>
          <cell r="H1264">
            <v>0</v>
          </cell>
          <cell r="P1264">
            <v>0</v>
          </cell>
        </row>
        <row r="1265">
          <cell r="A1265" t="str">
            <v>Painel de conversor de freqüência com o conversor 510-SZ-62 para motor - 125 CV</v>
          </cell>
          <cell r="B1265" t="str">
            <v>510-PV-03</v>
          </cell>
          <cell r="C1265" t="str">
            <v>UNID.</v>
          </cell>
          <cell r="D1265">
            <v>1</v>
          </cell>
          <cell r="E1265">
            <v>600</v>
          </cell>
          <cell r="F1265">
            <v>600</v>
          </cell>
          <cell r="G1265">
            <v>50</v>
          </cell>
          <cell r="H1265">
            <v>50</v>
          </cell>
          <cell r="I1265" t="str">
            <v>Q</v>
          </cell>
          <cell r="P1265">
            <v>50</v>
          </cell>
        </row>
        <row r="1266">
          <cell r="A1266" t="str">
            <v>de 125 cv.</v>
          </cell>
          <cell r="F1266">
            <v>0</v>
          </cell>
          <cell r="H1266">
            <v>0</v>
          </cell>
          <cell r="P1266">
            <v>0</v>
          </cell>
        </row>
        <row r="1267">
          <cell r="F1267">
            <v>0</v>
          </cell>
          <cell r="H1267">
            <v>0</v>
          </cell>
          <cell r="P1267">
            <v>0</v>
          </cell>
        </row>
        <row r="1268">
          <cell r="A1268" t="str">
            <v>Painel de conversor de freqüência com o conversor 510-SZ-104 para motor - 100 CV</v>
          </cell>
          <cell r="B1268" t="str">
            <v>510-PV-04</v>
          </cell>
          <cell r="C1268" t="str">
            <v>UNID.</v>
          </cell>
          <cell r="D1268">
            <v>1</v>
          </cell>
          <cell r="E1268">
            <v>600</v>
          </cell>
          <cell r="F1268">
            <v>600</v>
          </cell>
          <cell r="G1268">
            <v>50</v>
          </cell>
          <cell r="H1268">
            <v>50</v>
          </cell>
          <cell r="I1268" t="str">
            <v>Q</v>
          </cell>
          <cell r="P1268">
            <v>50</v>
          </cell>
        </row>
        <row r="1269">
          <cell r="A1269" t="str">
            <v>de 100 cv.</v>
          </cell>
          <cell r="F1269">
            <v>0</v>
          </cell>
          <cell r="H1269">
            <v>0</v>
          </cell>
          <cell r="P1269">
            <v>0</v>
          </cell>
        </row>
        <row r="1270">
          <cell r="F1270">
            <v>0</v>
          </cell>
          <cell r="H1270">
            <v>0</v>
          </cell>
          <cell r="P1270">
            <v>0</v>
          </cell>
        </row>
        <row r="1271">
          <cell r="A1271" t="str">
            <v>Painel de conversor de freqüência com o conversor 510-SZ-105 para motor - 100 CV</v>
          </cell>
          <cell r="B1271" t="str">
            <v>510-PV-05</v>
          </cell>
          <cell r="C1271" t="str">
            <v>UNID.</v>
          </cell>
          <cell r="D1271">
            <v>1</v>
          </cell>
          <cell r="E1271">
            <v>600</v>
          </cell>
          <cell r="F1271">
            <v>600</v>
          </cell>
          <cell r="G1271">
            <v>50</v>
          </cell>
          <cell r="H1271">
            <v>50</v>
          </cell>
          <cell r="I1271" t="str">
            <v>Q</v>
          </cell>
          <cell r="P1271">
            <v>50</v>
          </cell>
        </row>
        <row r="1272">
          <cell r="A1272" t="str">
            <v>de 100 cv.</v>
          </cell>
          <cell r="F1272">
            <v>0</v>
          </cell>
          <cell r="H1272">
            <v>0</v>
          </cell>
          <cell r="P1272">
            <v>0</v>
          </cell>
        </row>
        <row r="1273">
          <cell r="F1273">
            <v>0</v>
          </cell>
          <cell r="H1273">
            <v>0</v>
          </cell>
          <cell r="P1273">
            <v>0</v>
          </cell>
        </row>
        <row r="1274">
          <cell r="A1274" t="str">
            <v>Painel de conversor de freqüência com o conversor 510-SZ-276 para motor - 50 CV</v>
          </cell>
          <cell r="B1274" t="str">
            <v>510-PV-06</v>
          </cell>
          <cell r="C1274" t="str">
            <v>UNID.</v>
          </cell>
          <cell r="D1274">
            <v>1</v>
          </cell>
          <cell r="E1274">
            <v>600</v>
          </cell>
          <cell r="F1274">
            <v>600</v>
          </cell>
          <cell r="G1274">
            <v>50</v>
          </cell>
          <cell r="H1274">
            <v>50</v>
          </cell>
          <cell r="I1274" t="str">
            <v>Q</v>
          </cell>
          <cell r="P1274">
            <v>50</v>
          </cell>
        </row>
        <row r="1275">
          <cell r="A1275" t="str">
            <v>de 50 cv.</v>
          </cell>
          <cell r="F1275">
            <v>0</v>
          </cell>
          <cell r="H1275">
            <v>0</v>
          </cell>
          <cell r="P1275">
            <v>0</v>
          </cell>
        </row>
        <row r="1276">
          <cell r="F1276">
            <v>0</v>
          </cell>
          <cell r="H1276">
            <v>0</v>
          </cell>
          <cell r="P1276">
            <v>0</v>
          </cell>
        </row>
        <row r="1277">
          <cell r="A1277" t="str">
            <v>Painel de conversor de freqüência com o conversor 510-SZ-277 para motor - 50 CV</v>
          </cell>
          <cell r="B1277" t="str">
            <v>510-PV-07</v>
          </cell>
          <cell r="C1277" t="str">
            <v>UNID.</v>
          </cell>
          <cell r="D1277">
            <v>1</v>
          </cell>
          <cell r="E1277">
            <v>600</v>
          </cell>
          <cell r="F1277">
            <v>600</v>
          </cell>
          <cell r="G1277">
            <v>50</v>
          </cell>
          <cell r="H1277">
            <v>50</v>
          </cell>
          <cell r="I1277" t="str">
            <v>Q</v>
          </cell>
          <cell r="P1277">
            <v>50</v>
          </cell>
        </row>
        <row r="1278">
          <cell r="A1278" t="str">
            <v>de 50 cv.</v>
          </cell>
          <cell r="F1278">
            <v>0</v>
          </cell>
          <cell r="H1278">
            <v>0</v>
          </cell>
          <cell r="P1278">
            <v>0</v>
          </cell>
        </row>
        <row r="1279">
          <cell r="F1279">
            <v>0</v>
          </cell>
          <cell r="H1279">
            <v>0</v>
          </cell>
          <cell r="P1279">
            <v>0</v>
          </cell>
        </row>
        <row r="1280">
          <cell r="A1280" t="str">
            <v>Banco de capacitores 480 V: - 2 x 100 kVAr</v>
          </cell>
          <cell r="B1280" t="str">
            <v>550-BC-01</v>
          </cell>
          <cell r="C1280" t="str">
            <v>UNID.</v>
          </cell>
          <cell r="D1280">
            <v>1</v>
          </cell>
          <cell r="E1280">
            <v>200</v>
          </cell>
          <cell r="F1280">
            <v>200</v>
          </cell>
          <cell r="G1280">
            <v>40</v>
          </cell>
          <cell r="H1280">
            <v>40</v>
          </cell>
          <cell r="I1280" t="str">
            <v>Q</v>
          </cell>
          <cell r="P1280">
            <v>40</v>
          </cell>
        </row>
        <row r="1281">
          <cell r="A1281" t="str">
            <v>Instalação interna, 2 X 100 kVAr, automático, para 550 – CM - 02</v>
          </cell>
          <cell r="F1281">
            <v>0</v>
          </cell>
          <cell r="H1281">
            <v>0</v>
          </cell>
          <cell r="P1281">
            <v>0</v>
          </cell>
        </row>
        <row r="1282">
          <cell r="F1282">
            <v>0</v>
          </cell>
          <cell r="H1282">
            <v>0</v>
          </cell>
          <cell r="P1282">
            <v>0</v>
          </cell>
        </row>
        <row r="1283">
          <cell r="A1283" t="str">
            <v>Banco de capacitores: - 1 x 100 kVAr</v>
          </cell>
          <cell r="B1283" t="str">
            <v>550-BC-02</v>
          </cell>
          <cell r="C1283" t="str">
            <v>UNID.</v>
          </cell>
          <cell r="D1283">
            <v>1</v>
          </cell>
          <cell r="E1283">
            <v>200</v>
          </cell>
          <cell r="F1283">
            <v>200</v>
          </cell>
          <cell r="G1283">
            <v>20</v>
          </cell>
          <cell r="H1283">
            <v>20</v>
          </cell>
          <cell r="I1283" t="str">
            <v>Q</v>
          </cell>
          <cell r="P1283">
            <v>20</v>
          </cell>
        </row>
        <row r="1284">
          <cell r="A1284" t="str">
            <v>Instalação interna, 1 X 100 kVAr, automático, para 550 – CM – 06</v>
          </cell>
          <cell r="F1284">
            <v>0</v>
          </cell>
          <cell r="H1284">
            <v>0</v>
          </cell>
          <cell r="P1284">
            <v>0</v>
          </cell>
        </row>
        <row r="1285">
          <cell r="F1285">
            <v>0</v>
          </cell>
          <cell r="H1285">
            <v>0</v>
          </cell>
          <cell r="P1285">
            <v>0</v>
          </cell>
        </row>
        <row r="1286">
          <cell r="A1286" t="str">
            <v>Painel de iluminação 380/220 Vca:</v>
          </cell>
          <cell r="B1286" t="str">
            <v>550-PL-01</v>
          </cell>
          <cell r="C1286" t="str">
            <v>UNID.</v>
          </cell>
          <cell r="D1286">
            <v>1</v>
          </cell>
          <cell r="E1286">
            <v>600</v>
          </cell>
          <cell r="F1286">
            <v>600</v>
          </cell>
          <cell r="G1286">
            <v>100</v>
          </cell>
          <cell r="H1286">
            <v>100</v>
          </cell>
          <cell r="I1286" t="str">
            <v>Q</v>
          </cell>
          <cell r="P1286">
            <v>100</v>
          </cell>
        </row>
        <row r="1287">
          <cell r="A1287" t="str">
            <v xml:space="preserve">Instalação interna, barramento trifásico e neutro, para alimentação de painéis </v>
          </cell>
          <cell r="F1287">
            <v>0</v>
          </cell>
          <cell r="H1287">
            <v>0</v>
          </cell>
          <cell r="P1287">
            <v>0</v>
          </cell>
        </row>
        <row r="1288">
          <cell r="A1288" t="str">
            <v>e circuitos de iluminação.</v>
          </cell>
          <cell r="F1288">
            <v>0</v>
          </cell>
          <cell r="H1288">
            <v>0</v>
          </cell>
          <cell r="P1288">
            <v>0</v>
          </cell>
        </row>
        <row r="1289">
          <cell r="F1289">
            <v>0</v>
          </cell>
          <cell r="H1289">
            <v>0</v>
          </cell>
          <cell r="P1289">
            <v>0</v>
          </cell>
        </row>
        <row r="1290">
          <cell r="A1290" t="str">
            <v>Quadro de iluminação 380/220 Vca:</v>
          </cell>
          <cell r="B1290" t="str">
            <v>550-QL-01</v>
          </cell>
          <cell r="C1290" t="str">
            <v>UNID.</v>
          </cell>
          <cell r="D1290">
            <v>1</v>
          </cell>
          <cell r="E1290">
            <v>60</v>
          </cell>
          <cell r="F1290">
            <v>60</v>
          </cell>
          <cell r="G1290">
            <v>60</v>
          </cell>
          <cell r="H1290">
            <v>60</v>
          </cell>
          <cell r="I1290" t="str">
            <v>Q</v>
          </cell>
          <cell r="P1290">
            <v>60</v>
          </cell>
        </row>
        <row r="1291">
          <cell r="A1291" t="str">
            <v>Instalação interna, barramento trifásico e neutro.</v>
          </cell>
          <cell r="F1291">
            <v>0</v>
          </cell>
          <cell r="H1291">
            <v>0</v>
          </cell>
          <cell r="P1291">
            <v>0</v>
          </cell>
        </row>
        <row r="1292">
          <cell r="F1292">
            <v>0</v>
          </cell>
          <cell r="H1292">
            <v>0</v>
          </cell>
          <cell r="P1292">
            <v>0</v>
          </cell>
        </row>
        <row r="1293">
          <cell r="A1293" t="str">
            <v>Quadro de resistência de aquecimento:</v>
          </cell>
          <cell r="B1293" t="str">
            <v>550-QR-01</v>
          </cell>
          <cell r="C1293" t="str">
            <v>UNID.</v>
          </cell>
          <cell r="D1293">
            <v>1</v>
          </cell>
          <cell r="E1293">
            <v>100</v>
          </cell>
          <cell r="F1293">
            <v>100</v>
          </cell>
          <cell r="G1293">
            <v>60</v>
          </cell>
          <cell r="H1293">
            <v>60</v>
          </cell>
          <cell r="I1293" t="str">
            <v>Q</v>
          </cell>
          <cell r="P1293">
            <v>60</v>
          </cell>
        </row>
        <row r="1294">
          <cell r="A1294" t="str">
            <v>Instalação interna, barramento trifásico e neutro, 380/220V</v>
          </cell>
          <cell r="F1294">
            <v>0</v>
          </cell>
          <cell r="H1294">
            <v>0</v>
          </cell>
          <cell r="P1294">
            <v>0</v>
          </cell>
        </row>
        <row r="1295">
          <cell r="F1295">
            <v>0</v>
          </cell>
          <cell r="H1295">
            <v>0</v>
          </cell>
          <cell r="P1295">
            <v>0</v>
          </cell>
        </row>
        <row r="1296">
          <cell r="A1296" t="str">
            <v xml:space="preserve">Quadro de iluminação de emergência 380/220 Vca: </v>
          </cell>
          <cell r="B1296" t="str">
            <v>550-QE-01</v>
          </cell>
          <cell r="C1296" t="str">
            <v>UNID.</v>
          </cell>
          <cell r="D1296">
            <v>1</v>
          </cell>
          <cell r="E1296">
            <v>60</v>
          </cell>
          <cell r="F1296">
            <v>60</v>
          </cell>
          <cell r="G1296">
            <v>60</v>
          </cell>
          <cell r="H1296">
            <v>60</v>
          </cell>
          <cell r="I1296" t="str">
            <v>Q</v>
          </cell>
          <cell r="P1296">
            <v>60</v>
          </cell>
        </row>
        <row r="1297">
          <cell r="A1297" t="str">
            <v>Instalação interna, barramento trifásico e neutro.</v>
          </cell>
          <cell r="F1297">
            <v>0</v>
          </cell>
          <cell r="H1297">
            <v>0</v>
          </cell>
          <cell r="P1297">
            <v>0</v>
          </cell>
        </row>
        <row r="1298">
          <cell r="F1298">
            <v>0</v>
          </cell>
          <cell r="H1298">
            <v>0</v>
          </cell>
          <cell r="P1298">
            <v>0</v>
          </cell>
        </row>
        <row r="1299">
          <cell r="A1299" t="str">
            <v>Cabo de cobre nu, têmpera meia dura, formação em fios, encordoamento classe 2,</v>
          </cell>
          <cell r="F1299">
            <v>0</v>
          </cell>
          <cell r="H1299">
            <v>0</v>
          </cell>
          <cell r="P1299">
            <v>0</v>
          </cell>
        </row>
        <row r="1300">
          <cell r="A1300" t="str">
            <v>NBR 5111 e 7575:</v>
          </cell>
          <cell r="F1300">
            <v>0</v>
          </cell>
          <cell r="H1300">
            <v>0</v>
          </cell>
          <cell r="P1300">
            <v>0</v>
          </cell>
        </row>
        <row r="1301">
          <cell r="A1301" t="str">
            <v>Bitola 16 mm²</v>
          </cell>
          <cell r="B1301" t="str">
            <v>CBNU</v>
          </cell>
          <cell r="C1301" t="str">
            <v>kg</v>
          </cell>
          <cell r="D1301">
            <v>7</v>
          </cell>
          <cell r="E1301">
            <v>1</v>
          </cell>
          <cell r="F1301">
            <v>7</v>
          </cell>
          <cell r="G1301">
            <v>1</v>
          </cell>
          <cell r="H1301">
            <v>7</v>
          </cell>
          <cell r="I1301" t="str">
            <v>B</v>
          </cell>
          <cell r="P1301">
            <v>1</v>
          </cell>
        </row>
        <row r="1302">
          <cell r="A1302" t="str">
            <v>Bitola 25 mm²</v>
          </cell>
          <cell r="B1302" t="str">
            <v>CBNU</v>
          </cell>
          <cell r="C1302" t="str">
            <v>kg</v>
          </cell>
          <cell r="D1302">
            <v>50</v>
          </cell>
          <cell r="E1302">
            <v>1</v>
          </cell>
          <cell r="F1302">
            <v>50</v>
          </cell>
          <cell r="G1302">
            <v>1</v>
          </cell>
          <cell r="H1302">
            <v>50</v>
          </cell>
          <cell r="I1302" t="str">
            <v>B</v>
          </cell>
          <cell r="P1302">
            <v>1</v>
          </cell>
        </row>
        <row r="1303">
          <cell r="A1303" t="str">
            <v>Bitola 35 mm²</v>
          </cell>
          <cell r="B1303" t="str">
            <v>CBNU</v>
          </cell>
          <cell r="C1303" t="str">
            <v>kg</v>
          </cell>
          <cell r="D1303">
            <v>355</v>
          </cell>
          <cell r="E1303">
            <v>1</v>
          </cell>
          <cell r="F1303">
            <v>355</v>
          </cell>
          <cell r="G1303">
            <v>1</v>
          </cell>
          <cell r="H1303">
            <v>355</v>
          </cell>
          <cell r="I1303" t="str">
            <v>B</v>
          </cell>
          <cell r="P1303">
            <v>1</v>
          </cell>
        </row>
        <row r="1304">
          <cell r="F1304">
            <v>0</v>
          </cell>
          <cell r="H1304">
            <v>0</v>
          </cell>
          <cell r="P1304">
            <v>0</v>
          </cell>
        </row>
        <row r="1305">
          <cell r="A1305" t="str">
            <v xml:space="preserve">Cabo de cobre, têmpera mole, isolação em PVC 70'C antichama, 750V,  sem capa </v>
          </cell>
          <cell r="F1305">
            <v>0</v>
          </cell>
          <cell r="H1305">
            <v>0</v>
          </cell>
          <cell r="P1305">
            <v>0</v>
          </cell>
        </row>
        <row r="1306">
          <cell r="A1306" t="str">
            <v>protetora, encordoamento classe 2, NBR 6880:</v>
          </cell>
          <cell r="F1306">
            <v>0</v>
          </cell>
          <cell r="H1306">
            <v>0</v>
          </cell>
          <cell r="P1306">
            <v>0</v>
          </cell>
        </row>
        <row r="1307">
          <cell r="A1307" t="str">
            <v>Bitola 2,5 mm²</v>
          </cell>
          <cell r="B1307" t="str">
            <v>CB1</v>
          </cell>
          <cell r="C1307" t="str">
            <v>m</v>
          </cell>
          <cell r="D1307">
            <v>8500</v>
          </cell>
          <cell r="E1307">
            <v>5.8000000000000003E-2</v>
          </cell>
          <cell r="F1307">
            <v>493</v>
          </cell>
          <cell r="G1307">
            <v>0.15</v>
          </cell>
          <cell r="H1307">
            <v>1275</v>
          </cell>
          <cell r="I1307" t="str">
            <v>B</v>
          </cell>
          <cell r="P1307">
            <v>0.15</v>
          </cell>
        </row>
        <row r="1308">
          <cell r="A1308" t="str">
            <v>Bitola 4 mm²</v>
          </cell>
          <cell r="B1308" t="str">
            <v>CB1</v>
          </cell>
          <cell r="C1308" t="str">
            <v>m</v>
          </cell>
          <cell r="D1308">
            <v>1200</v>
          </cell>
          <cell r="E1308">
            <v>0.08</v>
          </cell>
          <cell r="F1308">
            <v>96</v>
          </cell>
          <cell r="G1308">
            <v>0.15</v>
          </cell>
          <cell r="H1308">
            <v>180</v>
          </cell>
          <cell r="I1308" t="str">
            <v>B</v>
          </cell>
          <cell r="P1308">
            <v>0.15</v>
          </cell>
        </row>
        <row r="1309">
          <cell r="F1309">
            <v>0</v>
          </cell>
          <cell r="H1309">
            <v>0</v>
          </cell>
          <cell r="P1309">
            <v>0</v>
          </cell>
        </row>
        <row r="1310">
          <cell r="A1310" t="str">
            <v xml:space="preserve">Tomada tetrapolar blindada de sobrepor, em alumínio fundido e miolo em material </v>
          </cell>
          <cell r="C1310" t="str">
            <v>PC</v>
          </cell>
          <cell r="D1310">
            <v>10</v>
          </cell>
          <cell r="E1310">
            <v>1</v>
          </cell>
          <cell r="F1310">
            <v>10</v>
          </cell>
          <cell r="G1310">
            <v>4</v>
          </cell>
          <cell r="H1310">
            <v>40</v>
          </cell>
          <cell r="I1310" t="str">
            <v>Q</v>
          </cell>
          <cell r="P1310">
            <v>4</v>
          </cell>
        </row>
        <row r="1311">
          <cell r="A1311" t="str">
            <v>isolante, com tampa basculante, conforme DIN 49450 e 49451 - 500V.</v>
          </cell>
          <cell r="F1311">
            <v>0</v>
          </cell>
          <cell r="H1311">
            <v>0</v>
          </cell>
          <cell r="P1311">
            <v>0</v>
          </cell>
        </row>
        <row r="1312">
          <cell r="F1312">
            <v>0</v>
          </cell>
          <cell r="H1312">
            <v>0</v>
          </cell>
          <cell r="P1312">
            <v>0</v>
          </cell>
        </row>
        <row r="1313">
          <cell r="A1313" t="str">
            <v xml:space="preserve">Tomada redonda fundida em liga de alumínio, 380V, a prova de TGVP com tampo mola, </v>
          </cell>
          <cell r="C1313" t="str">
            <v>PC</v>
          </cell>
          <cell r="D1313">
            <v>33</v>
          </cell>
          <cell r="E1313">
            <v>1</v>
          </cell>
          <cell r="F1313">
            <v>33</v>
          </cell>
          <cell r="G1313">
            <v>4</v>
          </cell>
          <cell r="H1313">
            <v>132</v>
          </cell>
          <cell r="I1313" t="str">
            <v>Q</v>
          </cell>
          <cell r="P1313">
            <v>4</v>
          </cell>
        </row>
        <row r="1314">
          <cell r="A1314" t="str">
            <v>orelhas de fixação, quatro entradas rosqueadas de 3/4" sendo 3 bujões plásticos.</v>
          </cell>
          <cell r="F1314">
            <v>0</v>
          </cell>
          <cell r="H1314">
            <v>0</v>
          </cell>
          <cell r="P1314">
            <v>0</v>
          </cell>
        </row>
        <row r="1315">
          <cell r="F1315">
            <v>0</v>
          </cell>
          <cell r="H1315">
            <v>0</v>
          </cell>
          <cell r="P1315">
            <v>0</v>
          </cell>
        </row>
        <row r="1316">
          <cell r="A1316" t="str">
            <v>Tomada universal 2P+T, montada em condulete.</v>
          </cell>
          <cell r="C1316" t="str">
            <v>PC</v>
          </cell>
          <cell r="D1316">
            <v>28</v>
          </cell>
          <cell r="E1316">
            <v>0.1</v>
          </cell>
          <cell r="F1316">
            <v>2.8</v>
          </cell>
          <cell r="G1316">
            <v>2</v>
          </cell>
          <cell r="H1316">
            <v>56</v>
          </cell>
          <cell r="I1316" t="str">
            <v>Q</v>
          </cell>
          <cell r="P1316">
            <v>2</v>
          </cell>
        </row>
        <row r="1317">
          <cell r="F1317">
            <v>0</v>
          </cell>
          <cell r="H1317">
            <v>0</v>
          </cell>
          <cell r="P1317">
            <v>0</v>
          </cell>
        </row>
        <row r="1318">
          <cell r="A1318" t="str">
            <v>Interruptor montado em caixa condulete.</v>
          </cell>
          <cell r="C1318" t="str">
            <v>PC</v>
          </cell>
          <cell r="D1318">
            <v>10</v>
          </cell>
          <cell r="E1318">
            <v>0.1</v>
          </cell>
          <cell r="F1318">
            <v>1</v>
          </cell>
          <cell r="G1318">
            <v>2</v>
          </cell>
          <cell r="H1318">
            <v>20</v>
          </cell>
          <cell r="I1318" t="str">
            <v>Q</v>
          </cell>
          <cell r="P1318">
            <v>2</v>
          </cell>
        </row>
        <row r="1319">
          <cell r="F1319">
            <v>0</v>
          </cell>
          <cell r="H1319">
            <v>0</v>
          </cell>
          <cell r="P1319">
            <v>0</v>
          </cell>
        </row>
        <row r="1320">
          <cell r="A1320" t="str">
            <v>Relé fotoelétrico montado em caixa condulete.</v>
          </cell>
          <cell r="C1320" t="str">
            <v>PC</v>
          </cell>
          <cell r="D1320">
            <v>2</v>
          </cell>
          <cell r="E1320">
            <v>0.1</v>
          </cell>
          <cell r="F1320">
            <v>0.2</v>
          </cell>
          <cell r="G1320">
            <v>2</v>
          </cell>
          <cell r="H1320">
            <v>4</v>
          </cell>
          <cell r="I1320" t="str">
            <v>Q</v>
          </cell>
          <cell r="P1320">
            <v>2</v>
          </cell>
        </row>
        <row r="1321">
          <cell r="F1321">
            <v>0</v>
          </cell>
          <cell r="H1321">
            <v>0</v>
          </cell>
          <cell r="P1321">
            <v>0</v>
          </cell>
        </row>
        <row r="1322">
          <cell r="A1322" t="str">
            <v>Eletroduto aço galvanizado a fogo c/ costura, comp. 3m, c/ uma luva e rosca nas duas</v>
          </cell>
          <cell r="F1322">
            <v>0</v>
          </cell>
          <cell r="H1322">
            <v>0</v>
          </cell>
          <cell r="P1322">
            <v>0</v>
          </cell>
        </row>
        <row r="1323">
          <cell r="A1323" t="str">
            <v xml:space="preserve">extremidades, norma DIN 2440, c/ proteção mecânica nas extremidades e rebarbas </v>
          </cell>
          <cell r="F1323">
            <v>0</v>
          </cell>
          <cell r="H1323">
            <v>0</v>
          </cell>
          <cell r="P1323">
            <v>0</v>
          </cell>
        </row>
        <row r="1324">
          <cell r="A1324" t="str">
            <v>removidas:</v>
          </cell>
          <cell r="F1324">
            <v>0</v>
          </cell>
          <cell r="H1324">
            <v>0</v>
          </cell>
          <cell r="P1324">
            <v>0</v>
          </cell>
        </row>
        <row r="1325">
          <cell r="A1325" t="str">
            <v>Diâmetro 3/4"    BSP</v>
          </cell>
          <cell r="B1325" t="str">
            <v>ELAG</v>
          </cell>
          <cell r="C1325" t="str">
            <v>m</v>
          </cell>
          <cell r="D1325">
            <v>2137</v>
          </cell>
          <cell r="E1325">
            <v>1.7699999999999998</v>
          </cell>
          <cell r="F1325">
            <v>3782.49</v>
          </cell>
          <cell r="G1325">
            <v>1.25</v>
          </cell>
          <cell r="H1325">
            <v>2671.25</v>
          </cell>
          <cell r="I1325" t="str">
            <v>LE</v>
          </cell>
          <cell r="P1325">
            <v>1.25</v>
          </cell>
        </row>
        <row r="1326">
          <cell r="A1326" t="str">
            <v>Diâmetro 1"       BSP</v>
          </cell>
          <cell r="B1326" t="str">
            <v>ELAG</v>
          </cell>
          <cell r="C1326" t="str">
            <v>m</v>
          </cell>
          <cell r="D1326">
            <v>1028</v>
          </cell>
          <cell r="E1326">
            <v>2.63</v>
          </cell>
          <cell r="F1326">
            <v>2703.64</v>
          </cell>
          <cell r="G1326">
            <v>1.25</v>
          </cell>
          <cell r="H1326">
            <v>1285</v>
          </cell>
          <cell r="I1326" t="str">
            <v>LE</v>
          </cell>
          <cell r="P1326">
            <v>1.25</v>
          </cell>
        </row>
        <row r="1327">
          <cell r="A1327" t="str">
            <v>Diâmetro 11/2"  BSP</v>
          </cell>
          <cell r="B1327" t="str">
            <v>ELAG</v>
          </cell>
          <cell r="C1327" t="str">
            <v>m</v>
          </cell>
          <cell r="D1327">
            <v>425</v>
          </cell>
          <cell r="E1327">
            <v>4.24</v>
          </cell>
          <cell r="F1327">
            <v>1802</v>
          </cell>
          <cell r="G1327">
            <v>1.25</v>
          </cell>
          <cell r="H1327">
            <v>531.25</v>
          </cell>
          <cell r="I1327" t="str">
            <v>LE</v>
          </cell>
          <cell r="P1327">
            <v>1.25</v>
          </cell>
        </row>
        <row r="1328">
          <cell r="A1328" t="str">
            <v>Diâmetro 2"       BSP</v>
          </cell>
          <cell r="B1328" t="str">
            <v>ELAG</v>
          </cell>
          <cell r="C1328" t="str">
            <v>m</v>
          </cell>
          <cell r="D1328">
            <v>91</v>
          </cell>
          <cell r="E1328">
            <v>5.66</v>
          </cell>
          <cell r="F1328">
            <v>515.05999999999995</v>
          </cell>
          <cell r="G1328">
            <v>1.5</v>
          </cell>
          <cell r="H1328">
            <v>136.5</v>
          </cell>
          <cell r="I1328" t="str">
            <v>LE</v>
          </cell>
          <cell r="P1328">
            <v>1.5</v>
          </cell>
        </row>
        <row r="1329">
          <cell r="A1329" t="str">
            <v>Diâmetro 3"       BSP</v>
          </cell>
          <cell r="B1329" t="str">
            <v>ELAG</v>
          </cell>
          <cell r="C1329" t="str">
            <v>m</v>
          </cell>
          <cell r="D1329">
            <v>240</v>
          </cell>
          <cell r="E1329">
            <v>11.6</v>
          </cell>
          <cell r="F1329">
            <v>2784</v>
          </cell>
          <cell r="G1329">
            <v>1.5</v>
          </cell>
          <cell r="H1329">
            <v>360</v>
          </cell>
          <cell r="I1329" t="str">
            <v>LE</v>
          </cell>
          <cell r="P1329">
            <v>1.5</v>
          </cell>
        </row>
        <row r="1330">
          <cell r="A1330" t="str">
            <v>Diâmetro 4"       BSP</v>
          </cell>
          <cell r="B1330" t="str">
            <v>ELAG</v>
          </cell>
          <cell r="C1330" t="str">
            <v>m</v>
          </cell>
          <cell r="D1330">
            <v>109</v>
          </cell>
          <cell r="E1330">
            <v>16.48</v>
          </cell>
          <cell r="F1330">
            <v>1796.32</v>
          </cell>
          <cell r="G1330">
            <v>2</v>
          </cell>
          <cell r="H1330">
            <v>218</v>
          </cell>
          <cell r="I1330" t="str">
            <v>LE</v>
          </cell>
          <cell r="P1330">
            <v>2</v>
          </cell>
        </row>
        <row r="1331">
          <cell r="F1331">
            <v>0</v>
          </cell>
          <cell r="H1331">
            <v>0</v>
          </cell>
          <cell r="P1331">
            <v>0</v>
          </cell>
        </row>
        <row r="1332">
          <cell r="A1332" t="str">
            <v xml:space="preserve">Eletroduto flexível em rolo, tipo sealtubo, a prova de tempo, umidade, gases, vapores e </v>
          </cell>
          <cell r="F1332">
            <v>0</v>
          </cell>
          <cell r="H1332">
            <v>0</v>
          </cell>
          <cell r="P1332">
            <v>0</v>
          </cell>
        </row>
        <row r="1333">
          <cell r="A1333" t="str">
            <v>pó, constituído por fita de aço doce c/ revestimento externo em polivinil-clorídrico:</v>
          </cell>
          <cell r="F1333">
            <v>0</v>
          </cell>
          <cell r="H1333">
            <v>0</v>
          </cell>
          <cell r="P1333">
            <v>0</v>
          </cell>
        </row>
        <row r="1334">
          <cell r="A1334" t="str">
            <v>Diâmetro 3/4"</v>
          </cell>
          <cell r="B1334" t="str">
            <v>ELFL</v>
          </cell>
          <cell r="C1334" t="str">
            <v>m</v>
          </cell>
          <cell r="D1334">
            <v>20</v>
          </cell>
          <cell r="E1334">
            <v>0.88</v>
          </cell>
          <cell r="F1334">
            <v>17.600000000000001</v>
          </cell>
          <cell r="G1334">
            <v>1.5</v>
          </cell>
          <cell r="H1334">
            <v>30</v>
          </cell>
          <cell r="I1334" t="str">
            <v>LE</v>
          </cell>
          <cell r="P1334">
            <v>1.5</v>
          </cell>
        </row>
        <row r="1335">
          <cell r="A1335" t="str">
            <v>Diâmetro 1"</v>
          </cell>
          <cell r="B1335" t="str">
            <v>ELFL</v>
          </cell>
          <cell r="C1335" t="str">
            <v>m</v>
          </cell>
          <cell r="D1335">
            <v>15</v>
          </cell>
          <cell r="E1335">
            <v>1.32</v>
          </cell>
          <cell r="F1335">
            <v>19.8</v>
          </cell>
          <cell r="G1335">
            <v>1.5</v>
          </cell>
          <cell r="H1335">
            <v>22.5</v>
          </cell>
          <cell r="I1335" t="str">
            <v>LE</v>
          </cell>
          <cell r="P1335">
            <v>1.5</v>
          </cell>
        </row>
        <row r="1336">
          <cell r="A1336" t="str">
            <v>Diâmetro 2"</v>
          </cell>
          <cell r="B1336" t="str">
            <v>ELFL</v>
          </cell>
          <cell r="C1336" t="str">
            <v>m</v>
          </cell>
          <cell r="D1336">
            <v>15</v>
          </cell>
          <cell r="E1336">
            <v>2.83</v>
          </cell>
          <cell r="F1336">
            <v>42.45</v>
          </cell>
          <cell r="G1336">
            <v>1.8</v>
          </cell>
          <cell r="H1336">
            <v>27</v>
          </cell>
          <cell r="I1336" t="str">
            <v>LE</v>
          </cell>
          <cell r="P1336">
            <v>1.8</v>
          </cell>
        </row>
        <row r="1337">
          <cell r="A1337" t="str">
            <v>Diâmetro 3"</v>
          </cell>
          <cell r="B1337" t="str">
            <v>ELFL</v>
          </cell>
          <cell r="C1337" t="str">
            <v>m</v>
          </cell>
          <cell r="D1337">
            <v>10</v>
          </cell>
          <cell r="E1337">
            <v>5.8</v>
          </cell>
          <cell r="F1337">
            <v>58</v>
          </cell>
          <cell r="G1337">
            <v>1.8</v>
          </cell>
          <cell r="H1337">
            <v>18</v>
          </cell>
          <cell r="I1337" t="str">
            <v>LE</v>
          </cell>
          <cell r="P1337">
            <v>1.8</v>
          </cell>
        </row>
        <row r="1338">
          <cell r="F1338">
            <v>0</v>
          </cell>
          <cell r="H1338">
            <v>0</v>
          </cell>
          <cell r="P1338">
            <v>0</v>
          </cell>
        </row>
        <row r="1339">
          <cell r="A1339" t="str">
            <v xml:space="preserve">Luminária p/ lamp. "V. sódio" c/ reator incorporado AFP-220V-60Hz, em liga esp. alum. </v>
          </cell>
          <cell r="F1339">
            <v>0</v>
          </cell>
          <cell r="H1339">
            <v>0</v>
          </cell>
          <cell r="P1339">
            <v>0</v>
          </cell>
        </row>
        <row r="1340">
          <cell r="A1340" t="str">
            <v xml:space="preserve">fundi. globo boro-silicato, base E-27 p/ lamp. até 70W e E-40 p/ lamp. 250W, entr. </v>
          </cell>
          <cell r="F1340">
            <v>0</v>
          </cell>
          <cell r="H1340">
            <v>0</v>
          </cell>
          <cell r="P1340">
            <v>0</v>
          </cell>
        </row>
        <row r="1341">
          <cell r="A1341" t="str">
            <v>rosq. 3/4" BSP:</v>
          </cell>
          <cell r="F1341">
            <v>0</v>
          </cell>
          <cell r="H1341">
            <v>0</v>
          </cell>
          <cell r="P1341">
            <v>0</v>
          </cell>
        </row>
        <row r="1342">
          <cell r="A1342" t="str">
            <v>PEND. 70 W</v>
          </cell>
          <cell r="B1342" t="str">
            <v>LUM70</v>
          </cell>
          <cell r="C1342" t="str">
            <v>PC</v>
          </cell>
          <cell r="D1342">
            <v>48</v>
          </cell>
          <cell r="E1342">
            <v>5</v>
          </cell>
          <cell r="F1342">
            <v>240</v>
          </cell>
          <cell r="G1342">
            <v>8</v>
          </cell>
          <cell r="H1342">
            <v>384</v>
          </cell>
          <cell r="I1342" t="str">
            <v>Q</v>
          </cell>
          <cell r="P1342">
            <v>8</v>
          </cell>
        </row>
        <row r="1343">
          <cell r="A1343" t="str">
            <v>PEND. 150 W</v>
          </cell>
          <cell r="B1343" t="str">
            <v>LUM150</v>
          </cell>
          <cell r="C1343" t="str">
            <v>PC</v>
          </cell>
          <cell r="D1343">
            <v>70</v>
          </cell>
          <cell r="E1343">
            <v>5</v>
          </cell>
          <cell r="F1343">
            <v>350</v>
          </cell>
          <cell r="G1343">
            <v>8</v>
          </cell>
          <cell r="H1343">
            <v>560</v>
          </cell>
          <cell r="I1343" t="str">
            <v>Q</v>
          </cell>
          <cell r="P1343">
            <v>8</v>
          </cell>
        </row>
        <row r="1344">
          <cell r="A1344" t="str">
            <v>ARAND. 30' 70W</v>
          </cell>
          <cell r="B1344" t="str">
            <v>LUM70</v>
          </cell>
          <cell r="C1344" t="str">
            <v>PC</v>
          </cell>
          <cell r="D1344">
            <v>20</v>
          </cell>
          <cell r="E1344">
            <v>5</v>
          </cell>
          <cell r="F1344">
            <v>100</v>
          </cell>
          <cell r="G1344">
            <v>8</v>
          </cell>
          <cell r="H1344">
            <v>160</v>
          </cell>
          <cell r="I1344" t="str">
            <v>Q</v>
          </cell>
          <cell r="P1344">
            <v>8</v>
          </cell>
        </row>
        <row r="1345">
          <cell r="A1345" t="str">
            <v>ARAND. 30' 150W</v>
          </cell>
          <cell r="B1345" t="str">
            <v>LUM150</v>
          </cell>
          <cell r="C1345" t="str">
            <v>PC</v>
          </cell>
          <cell r="D1345">
            <v>5</v>
          </cell>
          <cell r="E1345">
            <v>5</v>
          </cell>
          <cell r="F1345">
            <v>25</v>
          </cell>
          <cell r="G1345">
            <v>8</v>
          </cell>
          <cell r="H1345">
            <v>40</v>
          </cell>
          <cell r="I1345" t="str">
            <v>Q</v>
          </cell>
          <cell r="P1345">
            <v>8</v>
          </cell>
        </row>
        <row r="1346">
          <cell r="F1346">
            <v>0</v>
          </cell>
          <cell r="H1346">
            <v>0</v>
          </cell>
          <cell r="P1346">
            <v>0</v>
          </cell>
        </row>
        <row r="1347">
          <cell r="A1347" t="str">
            <v>Luminária industr. c/ reator AFP, 220V, 60 Hz e ignitor quando necessário, incorp.</v>
          </cell>
          <cell r="F1347">
            <v>0</v>
          </cell>
          <cell r="H1347">
            <v>0</v>
          </cell>
          <cell r="P1347">
            <v>0</v>
          </cell>
        </row>
        <row r="1348">
          <cell r="A1348" t="str">
            <v>em caixa apropriada, c/ rosca 3/4", BSP corpo, suporte, caixa em liga de alum., refletor</v>
          </cell>
          <cell r="F1348">
            <v>0</v>
          </cell>
          <cell r="H1348">
            <v>0</v>
          </cell>
          <cell r="P1348">
            <v>0</v>
          </cell>
        </row>
        <row r="1349">
          <cell r="A1349" t="str">
            <v>repuxado em ch. de alum. acab. em esmalte e refletor anodiz., base E-40:</v>
          </cell>
          <cell r="F1349">
            <v>0</v>
          </cell>
          <cell r="H1349">
            <v>0</v>
          </cell>
          <cell r="P1349">
            <v>0</v>
          </cell>
        </row>
        <row r="1350">
          <cell r="A1350" t="str">
            <v>400W V.Sódio</v>
          </cell>
          <cell r="B1350" t="str">
            <v>LUM400</v>
          </cell>
          <cell r="C1350" t="str">
            <v>PC</v>
          </cell>
          <cell r="D1350">
            <v>12</v>
          </cell>
          <cell r="E1350">
            <v>10</v>
          </cell>
          <cell r="F1350">
            <v>120</v>
          </cell>
          <cell r="G1350">
            <v>8</v>
          </cell>
          <cell r="H1350">
            <v>96</v>
          </cell>
          <cell r="I1350" t="str">
            <v>Q</v>
          </cell>
          <cell r="P1350">
            <v>8</v>
          </cell>
        </row>
        <row r="1351">
          <cell r="F1351">
            <v>0</v>
          </cell>
          <cell r="H1351">
            <v>0</v>
          </cell>
          <cell r="P1351">
            <v>0</v>
          </cell>
        </row>
        <row r="1352">
          <cell r="A1352" t="str">
            <v xml:space="preserve">Luminária p/ ilum. publ. totalmente fechada, p/ lamp. v. merc. e/ou sódio, corpo e refl. </v>
          </cell>
          <cell r="F1352">
            <v>0</v>
          </cell>
          <cell r="H1352">
            <v>0</v>
          </cell>
          <cell r="P1352">
            <v>0</v>
          </cell>
        </row>
        <row r="1353">
          <cell r="A1353" t="str">
            <v xml:space="preserve">estamp. em ch. alum., pescoço em liga de alum. fundido c/ entr. p/ tubo de 60,3 mm </v>
          </cell>
          <cell r="F1353">
            <v>0</v>
          </cell>
          <cell r="H1353">
            <v>0</v>
          </cell>
          <cell r="P1353">
            <v>0</v>
          </cell>
        </row>
        <row r="1354">
          <cell r="A1354" t="str">
            <v>refrator prismático em vidro temper., fecho de aço inox, soq. de porc c/ rosca E-40:</v>
          </cell>
          <cell r="F1354">
            <v>0</v>
          </cell>
          <cell r="H1354">
            <v>0</v>
          </cell>
          <cell r="P1354">
            <v>0</v>
          </cell>
        </row>
        <row r="1355">
          <cell r="A1355" t="str">
            <v>250W - V. Sódio</v>
          </cell>
          <cell r="B1355" t="str">
            <v>LUM250</v>
          </cell>
          <cell r="C1355" t="str">
            <v>PC</v>
          </cell>
          <cell r="D1355">
            <v>20</v>
          </cell>
          <cell r="E1355">
            <v>10</v>
          </cell>
          <cell r="F1355">
            <v>200</v>
          </cell>
          <cell r="G1355">
            <v>8</v>
          </cell>
          <cell r="H1355">
            <v>160</v>
          </cell>
          <cell r="I1355" t="str">
            <v>Q</v>
          </cell>
          <cell r="P1355">
            <v>8</v>
          </cell>
        </row>
        <row r="1356">
          <cell r="F1356">
            <v>0</v>
          </cell>
          <cell r="H1356">
            <v>0</v>
          </cell>
          <cell r="P1356">
            <v>0</v>
          </cell>
        </row>
        <row r="1357">
          <cell r="A1357" t="str">
            <v xml:space="preserve">Luminária aberta para duas lâmpadas fluorescentes de 32W-220V-60Hz, fornecida </v>
          </cell>
          <cell r="B1357" t="str">
            <v>LUM32</v>
          </cell>
          <cell r="C1357" t="str">
            <v>PC</v>
          </cell>
          <cell r="D1357">
            <v>59</v>
          </cell>
          <cell r="E1357">
            <v>10</v>
          </cell>
          <cell r="F1357">
            <v>590</v>
          </cell>
          <cell r="G1357">
            <v>8</v>
          </cell>
          <cell r="H1357">
            <v>472</v>
          </cell>
          <cell r="I1357" t="str">
            <v>Q</v>
          </cell>
          <cell r="P1357">
            <v>8</v>
          </cell>
        </row>
        <row r="1358">
          <cell r="A1358" t="str">
            <v>completa, com equipamentos auxiliares.</v>
          </cell>
          <cell r="F1358">
            <v>0</v>
          </cell>
          <cell r="H1358">
            <v>0</v>
          </cell>
          <cell r="P1358">
            <v>0</v>
          </cell>
        </row>
        <row r="1359">
          <cell r="F1359">
            <v>0</v>
          </cell>
          <cell r="H1359">
            <v>0</v>
          </cell>
          <cell r="P1359">
            <v>0</v>
          </cell>
        </row>
        <row r="1360">
          <cell r="A1360" t="str">
            <v xml:space="preserve">Luminária fechada para duas lâmpadas fluorescentes de 32W-220V-60Hz, fornecida </v>
          </cell>
          <cell r="B1360" t="str">
            <v>LUM32</v>
          </cell>
          <cell r="C1360" t="str">
            <v>PC</v>
          </cell>
          <cell r="D1360">
            <v>11</v>
          </cell>
          <cell r="E1360">
            <v>10</v>
          </cell>
          <cell r="F1360">
            <v>110</v>
          </cell>
          <cell r="G1360">
            <v>8</v>
          </cell>
          <cell r="H1360">
            <v>88</v>
          </cell>
          <cell r="I1360" t="str">
            <v>Q</v>
          </cell>
          <cell r="P1360">
            <v>8</v>
          </cell>
        </row>
        <row r="1361">
          <cell r="A1361" t="str">
            <v>completa, com equipamentos auxiliares.</v>
          </cell>
          <cell r="F1361">
            <v>0</v>
          </cell>
          <cell r="H1361">
            <v>0</v>
          </cell>
          <cell r="P1361">
            <v>0</v>
          </cell>
        </row>
        <row r="1362">
          <cell r="F1362">
            <v>0</v>
          </cell>
          <cell r="H1362">
            <v>0</v>
          </cell>
          <cell r="P1362">
            <v>0</v>
          </cell>
        </row>
        <row r="1363">
          <cell r="A1363" t="str">
            <v>Luminária tipo arandela totalmente fechada para lâmpada vapor de sódio, corpo e</v>
          </cell>
          <cell r="F1363">
            <v>0</v>
          </cell>
          <cell r="H1363">
            <v>0</v>
          </cell>
          <cell r="P1363">
            <v>0</v>
          </cell>
        </row>
        <row r="1364">
          <cell r="A1364" t="str">
            <v>refletor em alumínio fundido:</v>
          </cell>
          <cell r="F1364">
            <v>0</v>
          </cell>
          <cell r="H1364">
            <v>0</v>
          </cell>
          <cell r="P1364">
            <v>0</v>
          </cell>
        </row>
        <row r="1365">
          <cell r="A1365" t="str">
            <v>VS-70W</v>
          </cell>
          <cell r="B1365" t="str">
            <v>LUM70</v>
          </cell>
          <cell r="C1365" t="str">
            <v>PC</v>
          </cell>
          <cell r="D1365">
            <v>32</v>
          </cell>
          <cell r="E1365">
            <v>5</v>
          </cell>
          <cell r="F1365">
            <v>160</v>
          </cell>
          <cell r="G1365">
            <v>8</v>
          </cell>
          <cell r="H1365">
            <v>256</v>
          </cell>
          <cell r="I1365" t="str">
            <v>Q</v>
          </cell>
          <cell r="P1365">
            <v>8</v>
          </cell>
        </row>
        <row r="1366">
          <cell r="F1366">
            <v>0</v>
          </cell>
          <cell r="H1366">
            <v>0</v>
          </cell>
          <cell r="P1366">
            <v>0</v>
          </cell>
        </row>
        <row r="1367">
          <cell r="A1367" t="str">
            <v>Unidade autônoma para iluminação de emergência, fornecida completa com todos</v>
          </cell>
          <cell r="B1367" t="str">
            <v>LUMEM</v>
          </cell>
          <cell r="C1367" t="str">
            <v>PC</v>
          </cell>
          <cell r="D1367">
            <v>12</v>
          </cell>
          <cell r="E1367">
            <v>5</v>
          </cell>
          <cell r="F1367">
            <v>60</v>
          </cell>
          <cell r="G1367">
            <v>8</v>
          </cell>
          <cell r="H1367">
            <v>96</v>
          </cell>
          <cell r="I1367" t="str">
            <v>Q</v>
          </cell>
          <cell r="P1367">
            <v>8</v>
          </cell>
        </row>
        <row r="1368">
          <cell r="A1368" t="str">
            <v xml:space="preserve"> os acessórios incorporados, inclusive bateria e carregador.</v>
          </cell>
          <cell r="F1368">
            <v>0</v>
          </cell>
          <cell r="H1368">
            <v>0</v>
          </cell>
          <cell r="P1368">
            <v>0</v>
          </cell>
        </row>
        <row r="1369">
          <cell r="F1369">
            <v>0</v>
          </cell>
          <cell r="H1369">
            <v>0</v>
          </cell>
          <cell r="P1369">
            <v>0</v>
          </cell>
        </row>
        <row r="1370">
          <cell r="A1370" t="str">
            <v>Escadas para cabo trecho reto, tipo prateleira, semi-pesado com abas voltadas para</v>
          </cell>
          <cell r="F1370">
            <v>0</v>
          </cell>
          <cell r="H1370">
            <v>0</v>
          </cell>
          <cell r="P1370">
            <v>0</v>
          </cell>
        </row>
        <row r="1371">
          <cell r="A1371" t="str">
            <v xml:space="preserve">fora , em aço galvanizado, constituído de duas longarinas de perfil "U" 4",  com </v>
          </cell>
          <cell r="F1371">
            <v>0</v>
          </cell>
          <cell r="H1371">
            <v>0</v>
          </cell>
          <cell r="P1371">
            <v>0</v>
          </cell>
        </row>
        <row r="1372">
          <cell r="A1372" t="str">
            <v>espaçamento máximo entre travessas de 250 mm, peça de 3 m.</v>
          </cell>
          <cell r="F1372">
            <v>0</v>
          </cell>
          <cell r="H1372">
            <v>0</v>
          </cell>
          <cell r="P1372">
            <v>0</v>
          </cell>
        </row>
        <row r="1373">
          <cell r="A1373" t="str">
            <v>L=200</v>
          </cell>
          <cell r="B1373" t="str">
            <v>ESC</v>
          </cell>
          <cell r="C1373" t="str">
            <v>PC</v>
          </cell>
          <cell r="D1373">
            <v>8</v>
          </cell>
          <cell r="E1373">
            <v>20.37</v>
          </cell>
          <cell r="F1373">
            <v>162.96</v>
          </cell>
          <cell r="G1373">
            <v>6</v>
          </cell>
          <cell r="H1373">
            <v>48</v>
          </cell>
          <cell r="I1373" t="str">
            <v>LE</v>
          </cell>
          <cell r="P1373">
            <v>6</v>
          </cell>
        </row>
        <row r="1374">
          <cell r="A1374" t="str">
            <v>L=400</v>
          </cell>
          <cell r="B1374" t="str">
            <v>ESC</v>
          </cell>
          <cell r="C1374" t="str">
            <v>PC</v>
          </cell>
          <cell r="D1374">
            <v>15</v>
          </cell>
          <cell r="E1374">
            <v>22.83</v>
          </cell>
          <cell r="F1374">
            <v>342.45</v>
          </cell>
          <cell r="G1374">
            <v>9</v>
          </cell>
          <cell r="H1374">
            <v>135</v>
          </cell>
          <cell r="I1374" t="str">
            <v>LE</v>
          </cell>
          <cell r="P1374">
            <v>9</v>
          </cell>
        </row>
        <row r="1375">
          <cell r="A1375" t="str">
            <v>L=600</v>
          </cell>
          <cell r="B1375" t="str">
            <v>ESC</v>
          </cell>
          <cell r="C1375" t="str">
            <v>PC</v>
          </cell>
          <cell r="D1375">
            <v>30</v>
          </cell>
          <cell r="E1375">
            <v>25.29</v>
          </cell>
          <cell r="F1375">
            <v>758.7</v>
          </cell>
          <cell r="G1375">
            <v>9</v>
          </cell>
          <cell r="H1375">
            <v>270</v>
          </cell>
          <cell r="I1375" t="str">
            <v>LE</v>
          </cell>
          <cell r="P1375">
            <v>9</v>
          </cell>
        </row>
        <row r="1376">
          <cell r="F1376">
            <v>0</v>
          </cell>
          <cell r="H1376">
            <v>0</v>
          </cell>
          <cell r="P1376">
            <v>0</v>
          </cell>
        </row>
        <row r="1377">
          <cell r="A1377" t="str">
            <v>Cabos de potência, singelo, isolamento 8,7/15 kV, com capa de PVC:</v>
          </cell>
          <cell r="F1377">
            <v>0</v>
          </cell>
          <cell r="H1377">
            <v>0</v>
          </cell>
          <cell r="P1377">
            <v>0</v>
          </cell>
        </row>
        <row r="1378">
          <cell r="A1378" t="str">
            <v>Bitola 50 mm²</v>
          </cell>
          <cell r="B1378" t="str">
            <v>CB15</v>
          </cell>
          <cell r="C1378" t="str">
            <v>m</v>
          </cell>
          <cell r="D1378">
            <v>240</v>
          </cell>
          <cell r="E1378">
            <v>0.98299999999999998</v>
          </cell>
          <cell r="F1378">
            <v>235.92</v>
          </cell>
          <cell r="G1378">
            <v>0.5</v>
          </cell>
          <cell r="H1378">
            <v>120</v>
          </cell>
          <cell r="I1378" t="str">
            <v>B</v>
          </cell>
          <cell r="P1378">
            <v>0.5</v>
          </cell>
        </row>
        <row r="1379">
          <cell r="A1379" t="str">
            <v>Bitola 240 mm²</v>
          </cell>
          <cell r="B1379" t="str">
            <v>CB15</v>
          </cell>
          <cell r="C1379" t="str">
            <v>m</v>
          </cell>
          <cell r="D1379">
            <v>1800</v>
          </cell>
          <cell r="E1379">
            <v>3.0510000000000002</v>
          </cell>
          <cell r="F1379">
            <v>5491.8</v>
          </cell>
          <cell r="G1379">
            <v>0.5</v>
          </cell>
          <cell r="H1379">
            <v>900</v>
          </cell>
          <cell r="I1379" t="str">
            <v>B</v>
          </cell>
          <cell r="P1379">
            <v>0.5</v>
          </cell>
        </row>
        <row r="1380">
          <cell r="F1380">
            <v>0</v>
          </cell>
          <cell r="H1380">
            <v>0</v>
          </cell>
          <cell r="P1380">
            <v>0</v>
          </cell>
        </row>
        <row r="1381">
          <cell r="A1381" t="str">
            <v>Cabos de potência, singelo, isolamento 3,6/6 kV, com capa de PVC:</v>
          </cell>
          <cell r="F1381">
            <v>0</v>
          </cell>
          <cell r="H1381">
            <v>0</v>
          </cell>
          <cell r="P1381">
            <v>0</v>
          </cell>
        </row>
        <row r="1382">
          <cell r="A1382" t="str">
            <v>Bitola 35 mm²</v>
          </cell>
          <cell r="B1382" t="str">
            <v>CB6</v>
          </cell>
          <cell r="C1382" t="str">
            <v>m</v>
          </cell>
          <cell r="D1382">
            <v>1770</v>
          </cell>
          <cell r="E1382">
            <v>0.69</v>
          </cell>
          <cell r="F1382">
            <v>1221.3</v>
          </cell>
          <cell r="G1382">
            <v>0.5</v>
          </cell>
          <cell r="H1382">
            <v>885</v>
          </cell>
          <cell r="I1382" t="str">
            <v>B</v>
          </cell>
          <cell r="P1382">
            <v>0.5</v>
          </cell>
        </row>
        <row r="1383">
          <cell r="A1383" t="str">
            <v>Bitola 240 mm²</v>
          </cell>
          <cell r="B1383" t="str">
            <v>CB6</v>
          </cell>
          <cell r="C1383" t="str">
            <v>m</v>
          </cell>
          <cell r="D1383">
            <v>75</v>
          </cell>
          <cell r="E1383">
            <v>2.8119999999999998</v>
          </cell>
          <cell r="F1383">
            <v>210.9</v>
          </cell>
          <cell r="G1383">
            <v>0.5</v>
          </cell>
          <cell r="H1383">
            <v>37.5</v>
          </cell>
          <cell r="I1383" t="str">
            <v>B</v>
          </cell>
          <cell r="P1383">
            <v>0.5</v>
          </cell>
        </row>
        <row r="1384">
          <cell r="F1384">
            <v>0</v>
          </cell>
          <cell r="H1384">
            <v>0</v>
          </cell>
          <cell r="P1384">
            <v>0</v>
          </cell>
        </row>
        <row r="1385">
          <cell r="A1385" t="str">
            <v>Cabo singelo em fios de cobre nu, têmpera mole, capa interna e cobertura em PVC 70'C</v>
          </cell>
          <cell r="F1385">
            <v>0</v>
          </cell>
          <cell r="H1385">
            <v>0</v>
          </cell>
          <cell r="P1385">
            <v>0</v>
          </cell>
        </row>
        <row r="1386">
          <cell r="A1386" t="str">
            <v>isolamento 0,6/1kV:</v>
          </cell>
          <cell r="F1386">
            <v>0</v>
          </cell>
          <cell r="H1386">
            <v>0</v>
          </cell>
          <cell r="P1386">
            <v>0</v>
          </cell>
        </row>
        <row r="1387">
          <cell r="A1387" t="str">
            <v>Bitola 35 mm²</v>
          </cell>
          <cell r="B1387" t="str">
            <v>CB1</v>
          </cell>
          <cell r="C1387" t="str">
            <v>m</v>
          </cell>
          <cell r="D1387">
            <v>30</v>
          </cell>
          <cell r="E1387">
            <v>0.40300000000000002</v>
          </cell>
          <cell r="F1387">
            <v>12.09</v>
          </cell>
          <cell r="G1387">
            <v>0.2</v>
          </cell>
          <cell r="H1387">
            <v>6</v>
          </cell>
          <cell r="I1387" t="str">
            <v>B</v>
          </cell>
          <cell r="P1387">
            <v>0.2</v>
          </cell>
        </row>
        <row r="1388">
          <cell r="A1388" t="str">
            <v>Bitola 70 mm²</v>
          </cell>
          <cell r="B1388" t="str">
            <v>CB1</v>
          </cell>
          <cell r="C1388" t="str">
            <v>m</v>
          </cell>
          <cell r="D1388">
            <v>600</v>
          </cell>
          <cell r="E1388">
            <v>0.78200000000000003</v>
          </cell>
          <cell r="F1388">
            <v>469.2</v>
          </cell>
          <cell r="G1388">
            <v>0.25</v>
          </cell>
          <cell r="H1388">
            <v>150</v>
          </cell>
          <cell r="I1388" t="str">
            <v>B</v>
          </cell>
          <cell r="P1388">
            <v>0.25</v>
          </cell>
        </row>
        <row r="1389">
          <cell r="A1389" t="str">
            <v>Bitola 95 mm²</v>
          </cell>
          <cell r="B1389" t="str">
            <v>CB1</v>
          </cell>
          <cell r="C1389" t="str">
            <v>m</v>
          </cell>
          <cell r="D1389">
            <v>300</v>
          </cell>
          <cell r="E1389">
            <v>1.0149999999999999</v>
          </cell>
          <cell r="F1389">
            <v>304.5</v>
          </cell>
          <cell r="G1389">
            <v>0.25</v>
          </cell>
          <cell r="H1389">
            <v>75</v>
          </cell>
          <cell r="I1389" t="str">
            <v>B</v>
          </cell>
          <cell r="P1389">
            <v>0.25</v>
          </cell>
        </row>
        <row r="1390">
          <cell r="A1390" t="str">
            <v>Bitola 120 mm²</v>
          </cell>
          <cell r="B1390" t="str">
            <v>CB1</v>
          </cell>
          <cell r="C1390" t="str">
            <v>m</v>
          </cell>
          <cell r="D1390">
            <v>50</v>
          </cell>
          <cell r="E1390">
            <v>1.2481</v>
          </cell>
          <cell r="F1390">
            <v>62.41</v>
          </cell>
          <cell r="G1390">
            <v>0.25</v>
          </cell>
          <cell r="H1390">
            <v>12.5</v>
          </cell>
          <cell r="I1390" t="str">
            <v>B</v>
          </cell>
          <cell r="P1390">
            <v>0.25</v>
          </cell>
        </row>
        <row r="1391">
          <cell r="A1391" t="str">
            <v>Bitola 240 mm²</v>
          </cell>
          <cell r="B1391" t="str">
            <v>CB1</v>
          </cell>
          <cell r="C1391" t="str">
            <v>m</v>
          </cell>
          <cell r="D1391">
            <v>30</v>
          </cell>
          <cell r="E1391">
            <v>2.4929999999999999</v>
          </cell>
          <cell r="F1391">
            <v>74.790000000000006</v>
          </cell>
          <cell r="G1391">
            <v>0.35</v>
          </cell>
          <cell r="H1391">
            <v>10.5</v>
          </cell>
          <cell r="I1391" t="str">
            <v>B</v>
          </cell>
          <cell r="P1391">
            <v>0.35</v>
          </cell>
        </row>
        <row r="1392">
          <cell r="F1392">
            <v>0</v>
          </cell>
          <cell r="H1392">
            <v>0</v>
          </cell>
          <cell r="P1392">
            <v>0</v>
          </cell>
        </row>
        <row r="1393">
          <cell r="A1393" t="str">
            <v>Cabo de potência , isolamento 0,6/1 kV, com capa de PVC:</v>
          </cell>
          <cell r="F1393">
            <v>0</v>
          </cell>
          <cell r="H1393">
            <v>0</v>
          </cell>
          <cell r="P1393">
            <v>0</v>
          </cell>
        </row>
        <row r="1394">
          <cell r="A1394" t="str">
            <v>Bitola 2,5 mm²</v>
          </cell>
          <cell r="B1394" t="str">
            <v>CB1</v>
          </cell>
          <cell r="C1394" t="str">
            <v>m</v>
          </cell>
          <cell r="D1394">
            <v>1200</v>
          </cell>
          <cell r="E1394">
            <v>5.8000000000000003E-2</v>
          </cell>
          <cell r="F1394">
            <v>69.599999999999994</v>
          </cell>
          <cell r="G1394">
            <v>0.15</v>
          </cell>
          <cell r="H1394">
            <v>180</v>
          </cell>
          <cell r="I1394" t="str">
            <v>B</v>
          </cell>
          <cell r="P1394">
            <v>0.15</v>
          </cell>
        </row>
        <row r="1395">
          <cell r="A1395" t="str">
            <v>Bitola 6 mm²</v>
          </cell>
          <cell r="B1395" t="str">
            <v>CB1</v>
          </cell>
          <cell r="C1395" t="str">
            <v>m</v>
          </cell>
          <cell r="D1395">
            <v>200</v>
          </cell>
          <cell r="E1395">
            <v>0.10199999999999999</v>
          </cell>
          <cell r="F1395">
            <v>20.399999999999999</v>
          </cell>
          <cell r="G1395">
            <v>0.15</v>
          </cell>
          <cell r="H1395">
            <v>30</v>
          </cell>
          <cell r="I1395" t="str">
            <v>B</v>
          </cell>
          <cell r="P1395">
            <v>0.15</v>
          </cell>
        </row>
        <row r="1396">
          <cell r="A1396" t="str">
            <v>Bitola 10 mm²</v>
          </cell>
          <cell r="B1396" t="str">
            <v>CB1</v>
          </cell>
          <cell r="C1396" t="str">
            <v>m</v>
          </cell>
          <cell r="D1396">
            <v>200</v>
          </cell>
          <cell r="E1396">
            <v>0.14299999999999999</v>
          </cell>
          <cell r="F1396">
            <v>28.6</v>
          </cell>
          <cell r="G1396">
            <v>0.15</v>
          </cell>
          <cell r="H1396">
            <v>30</v>
          </cell>
          <cell r="I1396" t="str">
            <v>B</v>
          </cell>
          <cell r="P1396">
            <v>0.15</v>
          </cell>
        </row>
        <row r="1397">
          <cell r="A1397" t="str">
            <v>Bitola 16 mm²</v>
          </cell>
          <cell r="B1397" t="str">
            <v>CB1</v>
          </cell>
          <cell r="C1397" t="str">
            <v>m</v>
          </cell>
          <cell r="D1397">
            <v>1100</v>
          </cell>
          <cell r="E1397">
            <v>0.20100000000000001</v>
          </cell>
          <cell r="F1397">
            <v>221.1</v>
          </cell>
          <cell r="G1397">
            <v>0.15</v>
          </cell>
          <cell r="H1397">
            <v>165</v>
          </cell>
          <cell r="I1397" t="str">
            <v>B</v>
          </cell>
          <cell r="P1397">
            <v>0.15</v>
          </cell>
        </row>
        <row r="1398">
          <cell r="A1398" t="str">
            <v>Bitola 25 mm²</v>
          </cell>
          <cell r="B1398" t="str">
            <v>CB1</v>
          </cell>
          <cell r="C1398" t="str">
            <v>m</v>
          </cell>
          <cell r="D1398">
            <v>100</v>
          </cell>
          <cell r="E1398">
            <v>0.314</v>
          </cell>
          <cell r="F1398">
            <v>31.4</v>
          </cell>
          <cell r="G1398">
            <v>0.2</v>
          </cell>
          <cell r="H1398">
            <v>20</v>
          </cell>
          <cell r="I1398" t="str">
            <v>B</v>
          </cell>
          <cell r="P1398">
            <v>0.2</v>
          </cell>
        </row>
        <row r="1399">
          <cell r="A1399" t="str">
            <v>Bitola 35 mm²</v>
          </cell>
          <cell r="B1399" t="str">
            <v>CB1</v>
          </cell>
          <cell r="C1399" t="str">
            <v>m</v>
          </cell>
          <cell r="D1399">
            <v>850</v>
          </cell>
          <cell r="E1399">
            <v>0.40300000000000002</v>
          </cell>
          <cell r="F1399">
            <v>342.55</v>
          </cell>
          <cell r="G1399">
            <v>0.2</v>
          </cell>
          <cell r="H1399">
            <v>170</v>
          </cell>
          <cell r="I1399" t="str">
            <v>B</v>
          </cell>
          <cell r="P1399">
            <v>0.2</v>
          </cell>
        </row>
        <row r="1400">
          <cell r="A1400" t="str">
            <v>Bitola 50 mm²</v>
          </cell>
          <cell r="B1400" t="str">
            <v>CB1</v>
          </cell>
          <cell r="C1400" t="str">
            <v>m</v>
          </cell>
          <cell r="D1400">
            <v>100</v>
          </cell>
          <cell r="E1400">
            <v>0.55200000000000005</v>
          </cell>
          <cell r="F1400">
            <v>55.2</v>
          </cell>
          <cell r="G1400">
            <v>0.2</v>
          </cell>
          <cell r="H1400">
            <v>20</v>
          </cell>
          <cell r="I1400" t="str">
            <v>B</v>
          </cell>
          <cell r="P1400">
            <v>0.2</v>
          </cell>
        </row>
        <row r="1401">
          <cell r="F1401">
            <v>0</v>
          </cell>
          <cell r="H1401">
            <v>0</v>
          </cell>
          <cell r="P1401">
            <v>0</v>
          </cell>
        </row>
        <row r="1402">
          <cell r="A1402" t="str">
            <v>Caixa de ligação quadrada em alumínio fundido, a prova de tempo, umidade, gases</v>
          </cell>
          <cell r="F1402">
            <v>0</v>
          </cell>
          <cell r="H1402">
            <v>0</v>
          </cell>
          <cell r="P1402">
            <v>0</v>
          </cell>
        </row>
        <row r="1403">
          <cell r="A1403" t="str">
            <v>vapores e pó, com junta vedação em neoprene:</v>
          </cell>
          <cell r="F1403">
            <v>0</v>
          </cell>
          <cell r="H1403">
            <v>0</v>
          </cell>
          <cell r="P1403">
            <v>0</v>
          </cell>
        </row>
        <row r="1404">
          <cell r="A1404" t="str">
            <v>Tamanho 220x275</v>
          </cell>
          <cell r="B1404" t="str">
            <v>CX</v>
          </cell>
          <cell r="C1404" t="str">
            <v>PC</v>
          </cell>
          <cell r="D1404">
            <v>5</v>
          </cell>
          <cell r="E1404">
            <v>10</v>
          </cell>
          <cell r="F1404">
            <v>50</v>
          </cell>
          <cell r="G1404">
            <v>20</v>
          </cell>
          <cell r="H1404">
            <v>100</v>
          </cell>
          <cell r="I1404" t="str">
            <v>Q</v>
          </cell>
          <cell r="P1404">
            <v>20</v>
          </cell>
        </row>
        <row r="1405">
          <cell r="A1405" t="str">
            <v>Tamanho 342X275</v>
          </cell>
          <cell r="B1405" t="str">
            <v>CX</v>
          </cell>
          <cell r="C1405" t="str">
            <v>PC</v>
          </cell>
          <cell r="D1405">
            <v>10</v>
          </cell>
          <cell r="E1405">
            <v>15</v>
          </cell>
          <cell r="F1405">
            <v>150</v>
          </cell>
          <cell r="G1405">
            <v>30</v>
          </cell>
          <cell r="H1405">
            <v>300</v>
          </cell>
          <cell r="I1405" t="str">
            <v>Q</v>
          </cell>
          <cell r="P1405">
            <v>30</v>
          </cell>
        </row>
        <row r="1406">
          <cell r="A1406" t="str">
            <v>Tamanho 685X350</v>
          </cell>
          <cell r="B1406" t="str">
            <v>CX</v>
          </cell>
          <cell r="C1406" t="str">
            <v>PC</v>
          </cell>
          <cell r="D1406">
            <v>10</v>
          </cell>
          <cell r="E1406">
            <v>20</v>
          </cell>
          <cell r="F1406">
            <v>200</v>
          </cell>
          <cell r="G1406">
            <v>40</v>
          </cell>
          <cell r="H1406">
            <v>400</v>
          </cell>
          <cell r="I1406" t="str">
            <v>Q</v>
          </cell>
          <cell r="P1406">
            <v>40</v>
          </cell>
        </row>
        <row r="1407">
          <cell r="F1407">
            <v>0</v>
          </cell>
          <cell r="H1407">
            <v>0</v>
          </cell>
          <cell r="P1407">
            <v>0</v>
          </cell>
        </row>
        <row r="1408">
          <cell r="A1408" t="str">
            <v>Projetor retangular fechado , uso externo sem equipa/o-fun liga Alfo:</v>
          </cell>
          <cell r="F1408">
            <v>0</v>
          </cell>
          <cell r="H1408">
            <v>0</v>
          </cell>
          <cell r="P1408">
            <v>0</v>
          </cell>
        </row>
        <row r="1409">
          <cell r="A1409" t="str">
            <v>400 W</v>
          </cell>
          <cell r="B1409" t="str">
            <v>LUM400</v>
          </cell>
          <cell r="C1409" t="str">
            <v>PC</v>
          </cell>
          <cell r="D1409">
            <v>6</v>
          </cell>
          <cell r="E1409">
            <v>10</v>
          </cell>
          <cell r="F1409">
            <v>60</v>
          </cell>
          <cell r="G1409">
            <v>8</v>
          </cell>
          <cell r="H1409">
            <v>48</v>
          </cell>
          <cell r="I1409" t="str">
            <v>Q</v>
          </cell>
          <cell r="P1409">
            <v>8</v>
          </cell>
        </row>
        <row r="1410">
          <cell r="F1410">
            <v>0</v>
          </cell>
          <cell r="H1410">
            <v>0</v>
          </cell>
          <cell r="P1410">
            <v>0</v>
          </cell>
        </row>
        <row r="1411">
          <cell r="A1411" t="str">
            <v>Caixa condulete em liga de alumínio fundido:</v>
          </cell>
          <cell r="F1411">
            <v>0</v>
          </cell>
          <cell r="H1411">
            <v>0</v>
          </cell>
          <cell r="P1411">
            <v>0</v>
          </cell>
        </row>
        <row r="1412">
          <cell r="A1412" t="str">
            <v>Diâmetro 3/4"</v>
          </cell>
          <cell r="B1412" t="str">
            <v>CX</v>
          </cell>
          <cell r="C1412" t="str">
            <v>PC</v>
          </cell>
          <cell r="D1412">
            <v>602</v>
          </cell>
          <cell r="E1412">
            <v>0.05</v>
          </cell>
          <cell r="F1412">
            <v>30.1</v>
          </cell>
          <cell r="G1412">
            <v>0.1</v>
          </cell>
          <cell r="H1412">
            <v>60.2</v>
          </cell>
          <cell r="I1412" t="str">
            <v>LE</v>
          </cell>
          <cell r="P1412">
            <v>0.1</v>
          </cell>
        </row>
        <row r="1413">
          <cell r="A1413" t="str">
            <v>Diâmetro 1"</v>
          </cell>
          <cell r="B1413" t="str">
            <v>CX</v>
          </cell>
          <cell r="C1413" t="str">
            <v>PC</v>
          </cell>
          <cell r="D1413">
            <v>73</v>
          </cell>
          <cell r="E1413">
            <v>0.05</v>
          </cell>
          <cell r="F1413">
            <v>3.65</v>
          </cell>
          <cell r="G1413">
            <v>0.1</v>
          </cell>
          <cell r="H1413">
            <v>7.3</v>
          </cell>
          <cell r="I1413" t="str">
            <v>LE</v>
          </cell>
          <cell r="P1413">
            <v>0.1</v>
          </cell>
        </row>
        <row r="1414">
          <cell r="A1414" t="str">
            <v>Diâmetro 11/2"</v>
          </cell>
          <cell r="B1414" t="str">
            <v>CX</v>
          </cell>
          <cell r="C1414" t="str">
            <v>PC</v>
          </cell>
          <cell r="D1414">
            <v>80</v>
          </cell>
          <cell r="E1414">
            <v>0.05</v>
          </cell>
          <cell r="F1414">
            <v>4</v>
          </cell>
          <cell r="G1414">
            <v>0.1</v>
          </cell>
          <cell r="H1414">
            <v>8</v>
          </cell>
          <cell r="I1414" t="str">
            <v>LE</v>
          </cell>
          <cell r="P1414">
            <v>0.1</v>
          </cell>
        </row>
        <row r="1415">
          <cell r="A1415" t="str">
            <v>Diâmetro 2"</v>
          </cell>
          <cell r="B1415" t="str">
            <v>CX</v>
          </cell>
          <cell r="C1415" t="str">
            <v>PC</v>
          </cell>
          <cell r="D1415">
            <v>40</v>
          </cell>
          <cell r="E1415">
            <v>0.1</v>
          </cell>
          <cell r="F1415">
            <v>4</v>
          </cell>
          <cell r="G1415">
            <v>0.1</v>
          </cell>
          <cell r="H1415">
            <v>4</v>
          </cell>
          <cell r="I1415" t="str">
            <v>LE</v>
          </cell>
          <cell r="P1415">
            <v>0.1</v>
          </cell>
        </row>
        <row r="1416">
          <cell r="A1416" t="str">
            <v>Diâmetro 3"</v>
          </cell>
          <cell r="B1416" t="str">
            <v>CX</v>
          </cell>
          <cell r="C1416" t="str">
            <v>PC</v>
          </cell>
          <cell r="D1416">
            <v>5</v>
          </cell>
          <cell r="E1416">
            <v>0.1</v>
          </cell>
          <cell r="F1416">
            <v>0.5</v>
          </cell>
          <cell r="G1416">
            <v>0.1</v>
          </cell>
          <cell r="H1416">
            <v>0.5</v>
          </cell>
          <cell r="I1416" t="str">
            <v>LE</v>
          </cell>
          <cell r="P1416">
            <v>0.1</v>
          </cell>
        </row>
        <row r="1417">
          <cell r="A1417" t="str">
            <v>Diâmetro 4"</v>
          </cell>
          <cell r="B1417" t="str">
            <v>CX</v>
          </cell>
          <cell r="C1417" t="str">
            <v>PC</v>
          </cell>
          <cell r="D1417">
            <v>2</v>
          </cell>
          <cell r="E1417">
            <v>0.1</v>
          </cell>
          <cell r="F1417">
            <v>0.2</v>
          </cell>
          <cell r="G1417">
            <v>0.1</v>
          </cell>
          <cell r="H1417">
            <v>0.2</v>
          </cell>
          <cell r="I1417" t="str">
            <v>LE</v>
          </cell>
          <cell r="P1417">
            <v>0.1</v>
          </cell>
        </row>
        <row r="1418">
          <cell r="F1418">
            <v>0</v>
          </cell>
          <cell r="H1418">
            <v>0</v>
          </cell>
          <cell r="P1418">
            <v>0</v>
          </cell>
        </row>
        <row r="1419">
          <cell r="A1419" t="str">
            <v>Perfis para suporte em ASTM A-36 pintado.</v>
          </cell>
          <cell r="C1419" t="str">
            <v>kg</v>
          </cell>
          <cell r="D1419">
            <v>1300</v>
          </cell>
          <cell r="E1419">
            <v>1</v>
          </cell>
          <cell r="F1419">
            <v>1300</v>
          </cell>
          <cell r="G1419">
            <v>0.15</v>
          </cell>
          <cell r="H1419">
            <v>195</v>
          </cell>
          <cell r="I1419" t="str">
            <v>F</v>
          </cell>
          <cell r="P1419">
            <v>0.15</v>
          </cell>
        </row>
        <row r="1420">
          <cell r="F1420">
            <v>0</v>
          </cell>
          <cell r="H1420">
            <v>0</v>
          </cell>
          <cell r="P1420">
            <v>0</v>
          </cell>
        </row>
        <row r="1421">
          <cell r="A1421" t="str">
            <v>Ferragem de aço galvanizado para suporte.</v>
          </cell>
          <cell r="C1421" t="str">
            <v>kg</v>
          </cell>
          <cell r="D1421">
            <v>925</v>
          </cell>
          <cell r="E1421">
            <v>1</v>
          </cell>
          <cell r="F1421">
            <v>925</v>
          </cell>
          <cell r="G1421">
            <v>0.2</v>
          </cell>
          <cell r="H1421">
            <v>185</v>
          </cell>
          <cell r="I1421" t="str">
            <v>LE</v>
          </cell>
          <cell r="P1421">
            <v>0.2</v>
          </cell>
        </row>
        <row r="1422">
          <cell r="F1422">
            <v>0</v>
          </cell>
          <cell r="H1422">
            <v>0</v>
          </cell>
          <cell r="P1422">
            <v>0</v>
          </cell>
        </row>
        <row r="1423">
          <cell r="A1423" t="str">
            <v>Barramento blindado, 2500 A, 45 kA, 480 V.</v>
          </cell>
          <cell r="B1423" t="str">
            <v>550-BB-01</v>
          </cell>
          <cell r="C1423" t="str">
            <v>m</v>
          </cell>
          <cell r="D1423">
            <v>15</v>
          </cell>
          <cell r="E1423">
            <v>5</v>
          </cell>
          <cell r="F1423">
            <v>75</v>
          </cell>
          <cell r="G1423">
            <v>3</v>
          </cell>
          <cell r="H1423">
            <v>45</v>
          </cell>
          <cell r="I1423" t="str">
            <v>Q</v>
          </cell>
          <cell r="P1423">
            <v>3</v>
          </cell>
        </row>
        <row r="1424">
          <cell r="F1424">
            <v>0</v>
          </cell>
          <cell r="H1424">
            <v>0</v>
          </cell>
          <cell r="P1424">
            <v>0</v>
          </cell>
        </row>
        <row r="1425">
          <cell r="A1425" t="str">
            <v>Barramento blindado, 2500 A, 45 kA, 480 V.</v>
          </cell>
          <cell r="B1425" t="str">
            <v>550-BB-06</v>
          </cell>
          <cell r="C1425" t="str">
            <v>m</v>
          </cell>
          <cell r="D1425">
            <v>12</v>
          </cell>
          <cell r="E1425">
            <v>5</v>
          </cell>
          <cell r="F1425">
            <v>60</v>
          </cell>
          <cell r="G1425">
            <v>3</v>
          </cell>
          <cell r="H1425">
            <v>36</v>
          </cell>
          <cell r="I1425" t="str">
            <v>Q</v>
          </cell>
          <cell r="P1425">
            <v>3</v>
          </cell>
        </row>
        <row r="1426">
          <cell r="F1426">
            <v>0</v>
          </cell>
          <cell r="H1426">
            <v>0</v>
          </cell>
          <cell r="P1426">
            <v>0</v>
          </cell>
        </row>
        <row r="1427">
          <cell r="A1427" t="str">
            <v>ÁREA - SUBESTAÇÃO 550-SE-03 E CICLONAGEM E FILTRAGEM</v>
          </cell>
          <cell r="F1427">
            <v>0</v>
          </cell>
          <cell r="H1427">
            <v>0</v>
          </cell>
          <cell r="P1427">
            <v>0</v>
          </cell>
        </row>
        <row r="1428">
          <cell r="A1428" t="str">
            <v>Transformador de potência: - 4 MVA</v>
          </cell>
          <cell r="B1428" t="str">
            <v>550-TF-03</v>
          </cell>
          <cell r="C1428" t="str">
            <v>UNID.</v>
          </cell>
          <cell r="D1428">
            <v>1</v>
          </cell>
          <cell r="E1428">
            <v>4000</v>
          </cell>
          <cell r="F1428">
            <v>4000</v>
          </cell>
          <cell r="G1428">
            <v>100</v>
          </cell>
          <cell r="H1428">
            <v>100</v>
          </cell>
          <cell r="I1428" t="str">
            <v>Q</v>
          </cell>
          <cell r="P1428">
            <v>100</v>
          </cell>
        </row>
        <row r="1429">
          <cell r="A1429" t="str">
            <v>Trifásico, instalação externa, isolamento em óleo mineral.</v>
          </cell>
          <cell r="F1429">
            <v>0</v>
          </cell>
          <cell r="H1429">
            <v>0</v>
          </cell>
          <cell r="P1429">
            <v>0</v>
          </cell>
        </row>
        <row r="1430">
          <cell r="A1430" t="str">
            <v>13,8 - 4,16kV, 4MVA</v>
          </cell>
          <cell r="F1430">
            <v>0</v>
          </cell>
          <cell r="H1430">
            <v>0</v>
          </cell>
          <cell r="P1430">
            <v>0</v>
          </cell>
        </row>
        <row r="1431">
          <cell r="F1431">
            <v>0</v>
          </cell>
          <cell r="H1431">
            <v>0</v>
          </cell>
          <cell r="P1431">
            <v>0</v>
          </cell>
        </row>
        <row r="1432">
          <cell r="A1432" t="str">
            <v>Transformador de potência: - 1,5 MVA</v>
          </cell>
          <cell r="B1432" t="str">
            <v>550-TF-04</v>
          </cell>
          <cell r="C1432" t="str">
            <v>UNID.</v>
          </cell>
          <cell r="D1432">
            <v>1</v>
          </cell>
          <cell r="E1432">
            <v>2000</v>
          </cell>
          <cell r="F1432">
            <v>2000</v>
          </cell>
          <cell r="G1432">
            <v>100</v>
          </cell>
          <cell r="H1432">
            <v>100</v>
          </cell>
          <cell r="I1432" t="str">
            <v>Q</v>
          </cell>
          <cell r="P1432">
            <v>100</v>
          </cell>
        </row>
        <row r="1433">
          <cell r="A1433" t="str">
            <v>Trifásico, instalação externa, isolamento em óleo mineral.</v>
          </cell>
          <cell r="F1433">
            <v>0</v>
          </cell>
          <cell r="H1433">
            <v>0</v>
          </cell>
          <cell r="P1433">
            <v>0</v>
          </cell>
        </row>
        <row r="1434">
          <cell r="A1434" t="str">
            <v>13.800 - 480V, 1,5 MVA</v>
          </cell>
          <cell r="F1434">
            <v>0</v>
          </cell>
          <cell r="H1434">
            <v>0</v>
          </cell>
          <cell r="P1434">
            <v>0</v>
          </cell>
        </row>
        <row r="1435">
          <cell r="F1435">
            <v>0</v>
          </cell>
          <cell r="H1435">
            <v>0</v>
          </cell>
          <cell r="P1435">
            <v>0</v>
          </cell>
        </row>
        <row r="1436">
          <cell r="A1436" t="str">
            <v>Transformador de controle: - 20 kVA</v>
          </cell>
          <cell r="B1436" t="str">
            <v>550-TK-02</v>
          </cell>
          <cell r="C1436" t="str">
            <v>UNID.</v>
          </cell>
          <cell r="D1436">
            <v>1</v>
          </cell>
          <cell r="E1436">
            <v>100</v>
          </cell>
          <cell r="F1436">
            <v>100</v>
          </cell>
          <cell r="G1436">
            <v>20</v>
          </cell>
          <cell r="H1436">
            <v>20</v>
          </cell>
          <cell r="I1436" t="str">
            <v>Q</v>
          </cell>
          <cell r="P1436">
            <v>20</v>
          </cell>
        </row>
        <row r="1437">
          <cell r="A1437" t="str">
            <v>Monofásico, instalação externa, isolamento em óleo mineral.</v>
          </cell>
          <cell r="F1437">
            <v>0</v>
          </cell>
          <cell r="H1437">
            <v>0</v>
          </cell>
          <cell r="P1437">
            <v>0</v>
          </cell>
        </row>
        <row r="1438">
          <cell r="A1438" t="str">
            <v>13.800 - 120V, 20 kVA, com blindagem eletrostática entre enrolamentos</v>
          </cell>
          <cell r="F1438">
            <v>0</v>
          </cell>
          <cell r="H1438">
            <v>0</v>
          </cell>
          <cell r="P1438">
            <v>0</v>
          </cell>
        </row>
        <row r="1439">
          <cell r="F1439">
            <v>0</v>
          </cell>
          <cell r="H1439">
            <v>0</v>
          </cell>
          <cell r="P1439">
            <v>0</v>
          </cell>
        </row>
        <row r="1440">
          <cell r="A1440" t="str">
            <v>Transformador de iluminação: - 75 kVA</v>
          </cell>
          <cell r="B1440" t="str">
            <v>550-TL-02</v>
          </cell>
          <cell r="C1440" t="str">
            <v>UNID.</v>
          </cell>
          <cell r="D1440">
            <v>1</v>
          </cell>
          <cell r="E1440">
            <v>100</v>
          </cell>
          <cell r="F1440">
            <v>100</v>
          </cell>
          <cell r="G1440">
            <v>20</v>
          </cell>
          <cell r="H1440">
            <v>20</v>
          </cell>
          <cell r="I1440" t="str">
            <v>Q</v>
          </cell>
          <cell r="P1440">
            <v>20</v>
          </cell>
        </row>
        <row r="1441">
          <cell r="A1441" t="str">
            <v>Trifásico, instalação externa, isolamento em óleo mineral.</v>
          </cell>
          <cell r="F1441">
            <v>0</v>
          </cell>
          <cell r="H1441">
            <v>0</v>
          </cell>
          <cell r="P1441">
            <v>0</v>
          </cell>
        </row>
        <row r="1442">
          <cell r="A1442" t="str">
            <v>13.800 - 380/220V, 75 kVA</v>
          </cell>
          <cell r="F1442">
            <v>0</v>
          </cell>
          <cell r="H1442">
            <v>0</v>
          </cell>
          <cell r="P1442">
            <v>0</v>
          </cell>
        </row>
        <row r="1443">
          <cell r="F1443">
            <v>0</v>
          </cell>
          <cell r="H1443">
            <v>0</v>
          </cell>
          <cell r="P1443">
            <v>0</v>
          </cell>
        </row>
        <row r="1444">
          <cell r="A1444" t="str">
            <v>Quadro de iluminação 380/220 Vca:</v>
          </cell>
          <cell r="B1444" t="str">
            <v>550-QL-07</v>
          </cell>
          <cell r="C1444" t="str">
            <v>UNID.</v>
          </cell>
          <cell r="D1444">
            <v>1</v>
          </cell>
          <cell r="E1444">
            <v>60</v>
          </cell>
          <cell r="F1444">
            <v>60</v>
          </cell>
          <cell r="G1444">
            <v>60</v>
          </cell>
          <cell r="H1444">
            <v>60</v>
          </cell>
          <cell r="I1444" t="str">
            <v>Q</v>
          </cell>
          <cell r="P1444">
            <v>60</v>
          </cell>
        </row>
        <row r="1445">
          <cell r="A1445" t="str">
            <v>Instalação externa, barramento trifásico e neutro.</v>
          </cell>
          <cell r="F1445">
            <v>0</v>
          </cell>
          <cell r="H1445">
            <v>0</v>
          </cell>
          <cell r="P1445">
            <v>0</v>
          </cell>
        </row>
        <row r="1446">
          <cell r="F1446">
            <v>0</v>
          </cell>
          <cell r="H1446">
            <v>0</v>
          </cell>
          <cell r="P1446">
            <v>0</v>
          </cell>
        </row>
        <row r="1447">
          <cell r="A1447" t="str">
            <v>Resistor de aterramento:</v>
          </cell>
          <cell r="B1447" t="str">
            <v>550-RA-03</v>
          </cell>
          <cell r="C1447" t="str">
            <v>UNID.</v>
          </cell>
          <cell r="D1447">
            <v>1</v>
          </cell>
          <cell r="E1447">
            <v>100</v>
          </cell>
          <cell r="F1447">
            <v>100</v>
          </cell>
          <cell r="G1447">
            <v>20</v>
          </cell>
          <cell r="H1447">
            <v>20</v>
          </cell>
          <cell r="I1447" t="str">
            <v>Q</v>
          </cell>
          <cell r="P1447">
            <v>20</v>
          </cell>
        </row>
        <row r="1448">
          <cell r="A1448" t="str">
            <v>Instalação externa, 2400V, 400A, 10s</v>
          </cell>
          <cell r="F1448">
            <v>0</v>
          </cell>
          <cell r="H1448">
            <v>0</v>
          </cell>
          <cell r="P1448">
            <v>0</v>
          </cell>
        </row>
        <row r="1449">
          <cell r="F1449">
            <v>0</v>
          </cell>
          <cell r="H1449">
            <v>0</v>
          </cell>
          <cell r="P1449">
            <v>0</v>
          </cell>
        </row>
        <row r="1450">
          <cell r="A1450" t="str">
            <v>Resistor de aterramento 277V:</v>
          </cell>
          <cell r="B1450" t="str">
            <v>550-RA-04</v>
          </cell>
          <cell r="C1450" t="str">
            <v>CJ</v>
          </cell>
          <cell r="D1450">
            <v>1</v>
          </cell>
          <cell r="E1450">
            <v>100</v>
          </cell>
          <cell r="F1450">
            <v>100</v>
          </cell>
          <cell r="G1450">
            <v>40</v>
          </cell>
          <cell r="H1450">
            <v>40</v>
          </cell>
          <cell r="I1450" t="str">
            <v>Q</v>
          </cell>
          <cell r="P1450">
            <v>40</v>
          </cell>
        </row>
        <row r="1451">
          <cell r="A1451" t="str">
            <v>Composto das seguintes unidades:</v>
          </cell>
          <cell r="F1451">
            <v>0</v>
          </cell>
          <cell r="H1451">
            <v>0</v>
          </cell>
          <cell r="P1451">
            <v>0</v>
          </cell>
        </row>
        <row r="1452">
          <cell r="A1452" t="str">
            <v>- resistor de  aterramento, instalação externa, 277v, 5a.</v>
          </cell>
          <cell r="F1452">
            <v>0</v>
          </cell>
          <cell r="H1452">
            <v>0</v>
          </cell>
          <cell r="P1452">
            <v>0</v>
          </cell>
        </row>
        <row r="1453">
          <cell r="A1453" t="str">
            <v>- painel de supervisão e alarme, instalação interna.</v>
          </cell>
          <cell r="F1453">
            <v>0</v>
          </cell>
          <cell r="H1453">
            <v>0</v>
          </cell>
          <cell r="P1453">
            <v>0</v>
          </cell>
        </row>
        <row r="1454">
          <cell r="F1454">
            <v>0</v>
          </cell>
          <cell r="H1454">
            <v>0</v>
          </cell>
          <cell r="P1454">
            <v>0</v>
          </cell>
        </row>
        <row r="1455">
          <cell r="A1455" t="str">
            <v>Quadro  de distribuição de 13,8 kV: - 5COL</v>
          </cell>
          <cell r="B1455" t="str">
            <v>550-QD-02</v>
          </cell>
          <cell r="C1455" t="str">
            <v>CJ</v>
          </cell>
          <cell r="D1455">
            <v>1</v>
          </cell>
          <cell r="E1455">
            <v>5000</v>
          </cell>
          <cell r="F1455">
            <v>5000</v>
          </cell>
          <cell r="G1455">
            <v>1000</v>
          </cell>
          <cell r="H1455">
            <v>1000</v>
          </cell>
          <cell r="I1455" t="str">
            <v>Q</v>
          </cell>
          <cell r="P1455">
            <v>1000</v>
          </cell>
        </row>
        <row r="1456">
          <cell r="A1456" t="str">
            <v xml:space="preserve">Instalação abrigada, tipo metal clad, 600A, 15kA , com uma coluna de entrada e </v>
          </cell>
          <cell r="F1456">
            <v>0</v>
          </cell>
          <cell r="H1456">
            <v>0</v>
          </cell>
          <cell r="P1456">
            <v>0</v>
          </cell>
        </row>
        <row r="1457">
          <cell r="A1457" t="str">
            <v>quatro colunas de saídas.</v>
          </cell>
          <cell r="F1457">
            <v>0</v>
          </cell>
          <cell r="H1457">
            <v>0</v>
          </cell>
          <cell r="P1457">
            <v>0</v>
          </cell>
        </row>
        <row r="1458">
          <cell r="F1458">
            <v>0</v>
          </cell>
          <cell r="H1458">
            <v>0</v>
          </cell>
          <cell r="P1458">
            <v>0</v>
          </cell>
        </row>
        <row r="1459">
          <cell r="A1459" t="str">
            <v>Centro controle motores de 4160 V: - 5COL</v>
          </cell>
          <cell r="B1459" t="str">
            <v>550-CM-03</v>
          </cell>
          <cell r="C1459" t="str">
            <v>CJ</v>
          </cell>
          <cell r="D1459">
            <v>1</v>
          </cell>
          <cell r="E1459">
            <v>5000</v>
          </cell>
          <cell r="F1459">
            <v>5000</v>
          </cell>
          <cell r="G1459">
            <v>1000</v>
          </cell>
          <cell r="H1459">
            <v>1000</v>
          </cell>
          <cell r="I1459" t="str">
            <v>Q</v>
          </cell>
          <cell r="P1459">
            <v>1000</v>
          </cell>
        </row>
        <row r="1460">
          <cell r="A1460" t="str">
            <v xml:space="preserve">Instalação interna, barramento 1200A, 31,5 kA, compartimentos  extraíveis,  entrada </v>
          </cell>
          <cell r="F1460">
            <v>0</v>
          </cell>
          <cell r="H1460">
            <v>0</v>
          </cell>
          <cell r="P1460">
            <v>0</v>
          </cell>
        </row>
        <row r="1461">
          <cell r="A1461" t="str">
            <v xml:space="preserve">com disjuntor à vácuo, saídas com contatores à  vácuo, com uma coluna de entrada e </v>
          </cell>
          <cell r="F1461">
            <v>0</v>
          </cell>
          <cell r="H1461">
            <v>0</v>
          </cell>
          <cell r="P1461">
            <v>0</v>
          </cell>
        </row>
        <row r="1462">
          <cell r="A1462" t="str">
            <v>quatro colunas de saídas.</v>
          </cell>
          <cell r="F1462">
            <v>0</v>
          </cell>
          <cell r="H1462">
            <v>0</v>
          </cell>
          <cell r="P1462">
            <v>0</v>
          </cell>
        </row>
        <row r="1463">
          <cell r="F1463">
            <v>0</v>
          </cell>
          <cell r="H1463">
            <v>0</v>
          </cell>
          <cell r="P1463">
            <v>0</v>
          </cell>
        </row>
        <row r="1464">
          <cell r="A1464" t="str">
            <v>Centro controle motores 480 V: - 8COL</v>
          </cell>
          <cell r="B1464" t="str">
            <v>550-CM-04</v>
          </cell>
          <cell r="C1464" t="str">
            <v>CJ</v>
          </cell>
          <cell r="D1464">
            <v>1</v>
          </cell>
          <cell r="E1464">
            <v>4800</v>
          </cell>
          <cell r="F1464">
            <v>4800</v>
          </cell>
          <cell r="G1464">
            <v>1200</v>
          </cell>
          <cell r="H1464">
            <v>1200</v>
          </cell>
          <cell r="I1464" t="str">
            <v>Q</v>
          </cell>
          <cell r="P1464">
            <v>1200</v>
          </cell>
        </row>
        <row r="1465">
          <cell r="A1465" t="str">
            <v xml:space="preserve">Instalação interna, barramento 3000A, 45 kA, gavetas extraíveis, entrada com </v>
          </cell>
          <cell r="F1465">
            <v>0</v>
          </cell>
          <cell r="H1465">
            <v>0</v>
          </cell>
          <cell r="P1465">
            <v>0</v>
          </cell>
        </row>
        <row r="1466">
          <cell r="A1466" t="str">
            <v>disjuntor power 2500A, com uma coluna de entrada e sete colunas de saídas.</v>
          </cell>
          <cell r="F1466">
            <v>0</v>
          </cell>
          <cell r="H1466">
            <v>0</v>
          </cell>
          <cell r="P1466">
            <v>0</v>
          </cell>
        </row>
        <row r="1467">
          <cell r="F1467">
            <v>0</v>
          </cell>
          <cell r="H1467">
            <v>0</v>
          </cell>
          <cell r="P1467">
            <v>0</v>
          </cell>
        </row>
        <row r="1468">
          <cell r="A1468" t="str">
            <v>Painel de conversores de freqüência, com os conversores 510-SZ-200/273, para motor - 100 CV</v>
          </cell>
          <cell r="B1468" t="str">
            <v>510-PV-10</v>
          </cell>
          <cell r="C1468" t="str">
            <v>UNID.</v>
          </cell>
          <cell r="D1468">
            <v>1</v>
          </cell>
          <cell r="E1468">
            <v>600</v>
          </cell>
          <cell r="F1468">
            <v>600</v>
          </cell>
          <cell r="G1468">
            <v>50</v>
          </cell>
          <cell r="H1468">
            <v>50</v>
          </cell>
          <cell r="I1468" t="str">
            <v>Q</v>
          </cell>
          <cell r="P1468">
            <v>50</v>
          </cell>
        </row>
        <row r="1469">
          <cell r="A1469" t="str">
            <v>de 100 cv e 50 cv  respectivamente.</v>
          </cell>
          <cell r="F1469">
            <v>0</v>
          </cell>
          <cell r="H1469">
            <v>0</v>
          </cell>
          <cell r="P1469">
            <v>0</v>
          </cell>
        </row>
        <row r="1470">
          <cell r="F1470">
            <v>0</v>
          </cell>
          <cell r="H1470">
            <v>0</v>
          </cell>
          <cell r="P1470">
            <v>0</v>
          </cell>
        </row>
        <row r="1471">
          <cell r="A1471" t="str">
            <v>Painel de conversores de freqüência, com os conversores 510-SZ-201/274, para motor - 100 CV</v>
          </cell>
          <cell r="B1471" t="str">
            <v>510-PV-11</v>
          </cell>
          <cell r="C1471" t="str">
            <v>UNID.</v>
          </cell>
          <cell r="D1471">
            <v>1</v>
          </cell>
          <cell r="E1471">
            <v>600</v>
          </cell>
          <cell r="F1471">
            <v>600</v>
          </cell>
          <cell r="G1471">
            <v>50</v>
          </cell>
          <cell r="H1471">
            <v>50</v>
          </cell>
          <cell r="I1471" t="str">
            <v>Q</v>
          </cell>
          <cell r="P1471">
            <v>50</v>
          </cell>
        </row>
        <row r="1472">
          <cell r="A1472" t="str">
            <v>de 100 cv e 50 cv  respectivamente.</v>
          </cell>
          <cell r="F1472">
            <v>0</v>
          </cell>
          <cell r="H1472">
            <v>0</v>
          </cell>
          <cell r="P1472">
            <v>0</v>
          </cell>
        </row>
        <row r="1473">
          <cell r="F1473">
            <v>0</v>
          </cell>
          <cell r="H1473">
            <v>0</v>
          </cell>
          <cell r="P1473">
            <v>0</v>
          </cell>
        </row>
        <row r="1474">
          <cell r="A1474" t="str">
            <v>Banco de capacitores 480 V: - 2 x 200 kVAr</v>
          </cell>
          <cell r="B1474" t="str">
            <v>550-BC-03</v>
          </cell>
          <cell r="C1474" t="str">
            <v>UNID.</v>
          </cell>
          <cell r="D1474">
            <v>1</v>
          </cell>
          <cell r="E1474">
            <v>200</v>
          </cell>
          <cell r="F1474">
            <v>200</v>
          </cell>
          <cell r="G1474">
            <v>40</v>
          </cell>
          <cell r="H1474">
            <v>40</v>
          </cell>
          <cell r="I1474" t="str">
            <v>Q</v>
          </cell>
          <cell r="P1474">
            <v>40</v>
          </cell>
        </row>
        <row r="1475">
          <cell r="A1475" t="str">
            <v>Instalação interna, 2 X 200 kVAr, automático.</v>
          </cell>
          <cell r="F1475">
            <v>0</v>
          </cell>
          <cell r="H1475">
            <v>0</v>
          </cell>
          <cell r="P1475">
            <v>0</v>
          </cell>
        </row>
        <row r="1476">
          <cell r="F1476">
            <v>0</v>
          </cell>
          <cell r="H1476">
            <v>0</v>
          </cell>
          <cell r="P1476">
            <v>0</v>
          </cell>
        </row>
        <row r="1477">
          <cell r="A1477" t="str">
            <v>Painel de iluminação 380/220 Vca:</v>
          </cell>
          <cell r="B1477" t="str">
            <v>550-PL-02</v>
          </cell>
          <cell r="C1477" t="str">
            <v>UNID.</v>
          </cell>
          <cell r="D1477">
            <v>1</v>
          </cell>
          <cell r="E1477">
            <v>600</v>
          </cell>
          <cell r="F1477">
            <v>600</v>
          </cell>
          <cell r="G1477">
            <v>100</v>
          </cell>
          <cell r="H1477">
            <v>100</v>
          </cell>
          <cell r="I1477" t="str">
            <v>Q</v>
          </cell>
          <cell r="P1477">
            <v>100</v>
          </cell>
        </row>
        <row r="1478">
          <cell r="A1478" t="str">
            <v xml:space="preserve">Instalação interna, barramento trifásico e neutro,  para alimentação de painéis </v>
          </cell>
          <cell r="F1478">
            <v>0</v>
          </cell>
          <cell r="H1478">
            <v>0</v>
          </cell>
          <cell r="P1478">
            <v>0</v>
          </cell>
        </row>
        <row r="1479">
          <cell r="A1479" t="str">
            <v>e circuitos de iluminação.</v>
          </cell>
          <cell r="F1479">
            <v>0</v>
          </cell>
          <cell r="H1479">
            <v>0</v>
          </cell>
          <cell r="P1479">
            <v>0</v>
          </cell>
        </row>
        <row r="1480">
          <cell r="F1480">
            <v>0</v>
          </cell>
          <cell r="H1480">
            <v>0</v>
          </cell>
          <cell r="P1480">
            <v>0</v>
          </cell>
        </row>
        <row r="1481">
          <cell r="A1481" t="str">
            <v>Quadro de resistência de aquecimento:</v>
          </cell>
          <cell r="B1481" t="str">
            <v>550-QR-02</v>
          </cell>
          <cell r="C1481" t="str">
            <v>UNID.</v>
          </cell>
          <cell r="D1481">
            <v>1</v>
          </cell>
          <cell r="E1481">
            <v>100</v>
          </cell>
          <cell r="F1481">
            <v>100</v>
          </cell>
          <cell r="G1481">
            <v>60</v>
          </cell>
          <cell r="H1481">
            <v>60</v>
          </cell>
          <cell r="I1481" t="str">
            <v>Q</v>
          </cell>
          <cell r="P1481">
            <v>60</v>
          </cell>
        </row>
        <row r="1482">
          <cell r="A1482" t="str">
            <v>Instalação interna, barramento trifásico e neutro, 380/220V</v>
          </cell>
          <cell r="F1482">
            <v>0</v>
          </cell>
          <cell r="H1482">
            <v>0</v>
          </cell>
          <cell r="P1482">
            <v>0</v>
          </cell>
        </row>
        <row r="1483">
          <cell r="F1483">
            <v>0</v>
          </cell>
          <cell r="H1483">
            <v>0</v>
          </cell>
          <cell r="P1483">
            <v>0</v>
          </cell>
        </row>
        <row r="1484">
          <cell r="A1484" t="str">
            <v>Quadro de iluminação 380/220 Vca</v>
          </cell>
          <cell r="B1484" t="str">
            <v>550-QL-03</v>
          </cell>
          <cell r="C1484" t="str">
            <v>CJ</v>
          </cell>
          <cell r="D1484">
            <v>1</v>
          </cell>
          <cell r="E1484">
            <v>60</v>
          </cell>
          <cell r="F1484">
            <v>60</v>
          </cell>
          <cell r="G1484">
            <v>60</v>
          </cell>
          <cell r="H1484">
            <v>60</v>
          </cell>
          <cell r="I1484" t="str">
            <v>Q</v>
          </cell>
          <cell r="P1484">
            <v>60</v>
          </cell>
        </row>
        <row r="1485">
          <cell r="A1485" t="str">
            <v>Instalação interna, barramento trifásico e neutro.</v>
          </cell>
          <cell r="F1485">
            <v>0</v>
          </cell>
          <cell r="H1485">
            <v>0</v>
          </cell>
          <cell r="P1485">
            <v>0</v>
          </cell>
        </row>
        <row r="1486">
          <cell r="F1486">
            <v>0</v>
          </cell>
          <cell r="H1486">
            <v>0</v>
          </cell>
          <cell r="P1486">
            <v>0</v>
          </cell>
        </row>
        <row r="1487">
          <cell r="A1487" t="str">
            <v>Quadro de iluminação de emergência, 380/220 Vca:</v>
          </cell>
          <cell r="B1487" t="str">
            <v>550-QE-02</v>
          </cell>
          <cell r="C1487" t="str">
            <v>UNID.</v>
          </cell>
          <cell r="D1487">
            <v>1</v>
          </cell>
          <cell r="E1487">
            <v>60</v>
          </cell>
          <cell r="F1487">
            <v>60</v>
          </cell>
          <cell r="G1487">
            <v>60</v>
          </cell>
          <cell r="H1487">
            <v>60</v>
          </cell>
          <cell r="I1487" t="str">
            <v>Q</v>
          </cell>
          <cell r="P1487">
            <v>60</v>
          </cell>
        </row>
        <row r="1488">
          <cell r="A1488" t="str">
            <v>Instalação interna, barramento trifásico e neutro.</v>
          </cell>
          <cell r="F1488">
            <v>0</v>
          </cell>
          <cell r="H1488">
            <v>0</v>
          </cell>
          <cell r="P1488">
            <v>0</v>
          </cell>
        </row>
        <row r="1489">
          <cell r="F1489">
            <v>0</v>
          </cell>
          <cell r="H1489">
            <v>0</v>
          </cell>
          <cell r="P1489">
            <v>0</v>
          </cell>
        </row>
        <row r="1490">
          <cell r="A1490" t="str">
            <v>Cabo de cobre nu, têmpera meia dura, formação em fios, encordoamento classe 2,</v>
          </cell>
          <cell r="F1490">
            <v>0</v>
          </cell>
          <cell r="H1490">
            <v>0</v>
          </cell>
          <cell r="P1490">
            <v>0</v>
          </cell>
        </row>
        <row r="1491">
          <cell r="A1491" t="str">
            <v>NBR 5111 e 7575:</v>
          </cell>
          <cell r="F1491">
            <v>0</v>
          </cell>
          <cell r="H1491">
            <v>0</v>
          </cell>
          <cell r="P1491">
            <v>0</v>
          </cell>
        </row>
        <row r="1492">
          <cell r="A1492" t="str">
            <v>Bitola 16 mm²</v>
          </cell>
          <cell r="B1492" t="str">
            <v>CBNU</v>
          </cell>
          <cell r="C1492" t="str">
            <v>kg</v>
          </cell>
          <cell r="D1492">
            <v>35</v>
          </cell>
          <cell r="E1492">
            <v>1</v>
          </cell>
          <cell r="F1492">
            <v>35</v>
          </cell>
          <cell r="G1492">
            <v>1</v>
          </cell>
          <cell r="H1492">
            <v>35</v>
          </cell>
          <cell r="I1492" t="str">
            <v>B</v>
          </cell>
          <cell r="P1492">
            <v>1</v>
          </cell>
        </row>
        <row r="1493">
          <cell r="A1493" t="str">
            <v>Bitola 25 mm²</v>
          </cell>
          <cell r="B1493" t="str">
            <v>CBNU</v>
          </cell>
          <cell r="C1493" t="str">
            <v>kg</v>
          </cell>
          <cell r="D1493">
            <v>50</v>
          </cell>
          <cell r="E1493">
            <v>1</v>
          </cell>
          <cell r="F1493">
            <v>50</v>
          </cell>
          <cell r="G1493">
            <v>1</v>
          </cell>
          <cell r="H1493">
            <v>50</v>
          </cell>
          <cell r="I1493" t="str">
            <v>B</v>
          </cell>
          <cell r="P1493">
            <v>1</v>
          </cell>
        </row>
        <row r="1494">
          <cell r="A1494" t="str">
            <v>Bitola 35 mm²</v>
          </cell>
          <cell r="B1494" t="str">
            <v>CBNU</v>
          </cell>
          <cell r="C1494" t="str">
            <v>kg</v>
          </cell>
          <cell r="D1494">
            <v>324</v>
          </cell>
          <cell r="E1494">
            <v>1</v>
          </cell>
          <cell r="F1494">
            <v>324</v>
          </cell>
          <cell r="G1494">
            <v>1</v>
          </cell>
          <cell r="H1494">
            <v>324</v>
          </cell>
          <cell r="I1494" t="str">
            <v>B</v>
          </cell>
          <cell r="P1494">
            <v>1</v>
          </cell>
        </row>
        <row r="1495">
          <cell r="F1495">
            <v>0</v>
          </cell>
          <cell r="H1495">
            <v>0</v>
          </cell>
          <cell r="P1495">
            <v>0</v>
          </cell>
        </row>
        <row r="1496">
          <cell r="A1496" t="str">
            <v xml:space="preserve">Cabo de cobre, têmpera mole, isolação em PVC 70'C antichama, 750V,  sem capa </v>
          </cell>
          <cell r="F1496">
            <v>0</v>
          </cell>
          <cell r="H1496">
            <v>0</v>
          </cell>
          <cell r="P1496">
            <v>0</v>
          </cell>
        </row>
        <row r="1497">
          <cell r="A1497" t="str">
            <v>protetora, encordoamento classe 2, NBR 6880:</v>
          </cell>
          <cell r="F1497">
            <v>0</v>
          </cell>
          <cell r="H1497">
            <v>0</v>
          </cell>
          <cell r="P1497">
            <v>0</v>
          </cell>
        </row>
        <row r="1498">
          <cell r="A1498" t="str">
            <v>Bitola 2,5 mm²</v>
          </cell>
          <cell r="B1498" t="str">
            <v>CB1</v>
          </cell>
          <cell r="C1498" t="str">
            <v>m</v>
          </cell>
          <cell r="D1498">
            <v>1260</v>
          </cell>
          <cell r="E1498">
            <v>5.8000000000000003E-2</v>
          </cell>
          <cell r="F1498">
            <v>73.08</v>
          </cell>
          <cell r="G1498">
            <v>0.15</v>
          </cell>
          <cell r="H1498">
            <v>189</v>
          </cell>
          <cell r="I1498" t="str">
            <v>B</v>
          </cell>
          <cell r="P1498">
            <v>0.15</v>
          </cell>
        </row>
        <row r="1499">
          <cell r="A1499" t="str">
            <v>Bitola 4 mm²</v>
          </cell>
          <cell r="B1499" t="str">
            <v>CB1</v>
          </cell>
          <cell r="C1499" t="str">
            <v>m</v>
          </cell>
          <cell r="D1499">
            <v>860</v>
          </cell>
          <cell r="E1499">
            <v>0.08</v>
          </cell>
          <cell r="F1499">
            <v>68.8</v>
          </cell>
          <cell r="G1499">
            <v>0.15</v>
          </cell>
          <cell r="H1499">
            <v>129</v>
          </cell>
          <cell r="I1499" t="str">
            <v>B</v>
          </cell>
          <cell r="P1499">
            <v>0.15</v>
          </cell>
        </row>
        <row r="1500">
          <cell r="F1500">
            <v>0</v>
          </cell>
          <cell r="H1500">
            <v>0</v>
          </cell>
          <cell r="P1500">
            <v>0</v>
          </cell>
        </row>
        <row r="1501">
          <cell r="A1501" t="str">
            <v xml:space="preserve">Tomada tetrapolar blindada de sobrepor, em alumínio fundido e miolo em material </v>
          </cell>
          <cell r="C1501" t="str">
            <v>PC</v>
          </cell>
          <cell r="D1501">
            <v>2</v>
          </cell>
          <cell r="E1501">
            <v>1</v>
          </cell>
          <cell r="F1501">
            <v>2</v>
          </cell>
          <cell r="G1501">
            <v>4</v>
          </cell>
          <cell r="H1501">
            <v>8</v>
          </cell>
          <cell r="I1501" t="str">
            <v>Q</v>
          </cell>
          <cell r="P1501">
            <v>4</v>
          </cell>
        </row>
        <row r="1502">
          <cell r="A1502" t="str">
            <v>isolante, com tampa basculante, conforme DIN 49450 e 49451 - 500V.</v>
          </cell>
          <cell r="F1502">
            <v>0</v>
          </cell>
          <cell r="H1502">
            <v>0</v>
          </cell>
          <cell r="P1502">
            <v>0</v>
          </cell>
        </row>
        <row r="1503">
          <cell r="F1503">
            <v>0</v>
          </cell>
          <cell r="H1503">
            <v>0</v>
          </cell>
          <cell r="P1503">
            <v>0</v>
          </cell>
        </row>
        <row r="1504">
          <cell r="A1504" t="str">
            <v xml:space="preserve">Tomada redonda fundida em liga de alumínio, 380V, a prova de TGVP com tampo mola, </v>
          </cell>
          <cell r="C1504" t="str">
            <v>PC</v>
          </cell>
          <cell r="D1504">
            <v>12</v>
          </cell>
          <cell r="E1504">
            <v>1</v>
          </cell>
          <cell r="F1504">
            <v>12</v>
          </cell>
          <cell r="G1504">
            <v>4</v>
          </cell>
          <cell r="H1504">
            <v>48</v>
          </cell>
          <cell r="I1504" t="str">
            <v>Q</v>
          </cell>
          <cell r="P1504">
            <v>4</v>
          </cell>
        </row>
        <row r="1505">
          <cell r="A1505" t="str">
            <v>orelhas de fixação, quatro entradas rosqueadas de 3/4" sendo 3 bujões plásticos.</v>
          </cell>
          <cell r="F1505">
            <v>0</v>
          </cell>
          <cell r="H1505">
            <v>0</v>
          </cell>
          <cell r="P1505">
            <v>0</v>
          </cell>
        </row>
        <row r="1506">
          <cell r="F1506">
            <v>0</v>
          </cell>
          <cell r="H1506">
            <v>0</v>
          </cell>
          <cell r="P1506">
            <v>0</v>
          </cell>
        </row>
        <row r="1507">
          <cell r="A1507" t="str">
            <v>Tomada universal 2P+T, montada em condulete.</v>
          </cell>
          <cell r="C1507" t="str">
            <v>PC</v>
          </cell>
          <cell r="D1507">
            <v>10</v>
          </cell>
          <cell r="E1507">
            <v>0.1</v>
          </cell>
          <cell r="F1507">
            <v>1</v>
          </cell>
          <cell r="G1507">
            <v>2</v>
          </cell>
          <cell r="H1507">
            <v>20</v>
          </cell>
          <cell r="I1507" t="str">
            <v>Q</v>
          </cell>
          <cell r="P1507">
            <v>2</v>
          </cell>
        </row>
        <row r="1508">
          <cell r="F1508">
            <v>0</v>
          </cell>
          <cell r="H1508">
            <v>0</v>
          </cell>
          <cell r="P1508">
            <v>0</v>
          </cell>
        </row>
        <row r="1509">
          <cell r="A1509" t="str">
            <v>Interruptor montado em caixa condulete.</v>
          </cell>
          <cell r="C1509" t="str">
            <v>PC</v>
          </cell>
          <cell r="D1509">
            <v>4</v>
          </cell>
          <cell r="E1509">
            <v>0.1</v>
          </cell>
          <cell r="F1509">
            <v>0.4</v>
          </cell>
          <cell r="G1509">
            <v>2</v>
          </cell>
          <cell r="H1509">
            <v>8</v>
          </cell>
          <cell r="I1509" t="str">
            <v>Q</v>
          </cell>
          <cell r="P1509">
            <v>2</v>
          </cell>
        </row>
        <row r="1510">
          <cell r="F1510">
            <v>0</v>
          </cell>
          <cell r="H1510">
            <v>0</v>
          </cell>
          <cell r="P1510">
            <v>0</v>
          </cell>
        </row>
        <row r="1511">
          <cell r="A1511" t="str">
            <v>Relé fotoelétrico montado em caixa condulete.</v>
          </cell>
          <cell r="C1511" t="str">
            <v>PC</v>
          </cell>
          <cell r="D1511">
            <v>2</v>
          </cell>
          <cell r="E1511">
            <v>0.1</v>
          </cell>
          <cell r="F1511">
            <v>0.2</v>
          </cell>
          <cell r="G1511">
            <v>2</v>
          </cell>
          <cell r="H1511">
            <v>4</v>
          </cell>
          <cell r="I1511" t="str">
            <v>Q</v>
          </cell>
          <cell r="P1511">
            <v>2</v>
          </cell>
        </row>
        <row r="1512">
          <cell r="F1512">
            <v>0</v>
          </cell>
          <cell r="H1512">
            <v>0</v>
          </cell>
          <cell r="P1512">
            <v>0</v>
          </cell>
        </row>
        <row r="1513">
          <cell r="A1513" t="str">
            <v>Eletroduto aço galvanizado a fogo c/ costura, comp. 3m, c/ uma luva e rosca nas duas</v>
          </cell>
          <cell r="F1513">
            <v>0</v>
          </cell>
          <cell r="H1513">
            <v>0</v>
          </cell>
          <cell r="P1513">
            <v>0</v>
          </cell>
        </row>
        <row r="1514">
          <cell r="A1514" t="str">
            <v xml:space="preserve">extremidades, norma DIN 2440, c/ proteção mecânica nas extremidades e rebarbas </v>
          </cell>
          <cell r="F1514">
            <v>0</v>
          </cell>
          <cell r="H1514">
            <v>0</v>
          </cell>
          <cell r="P1514">
            <v>0</v>
          </cell>
        </row>
        <row r="1515">
          <cell r="A1515" t="str">
            <v>removidas:</v>
          </cell>
          <cell r="F1515">
            <v>0</v>
          </cell>
          <cell r="H1515">
            <v>0</v>
          </cell>
          <cell r="P1515">
            <v>0</v>
          </cell>
        </row>
        <row r="1516">
          <cell r="A1516" t="str">
            <v>Diâmetro 3/4"    BSP</v>
          </cell>
          <cell r="B1516" t="str">
            <v>ELAG</v>
          </cell>
          <cell r="C1516" t="str">
            <v>m</v>
          </cell>
          <cell r="D1516">
            <v>635</v>
          </cell>
          <cell r="E1516">
            <v>1.7699999999999998</v>
          </cell>
          <cell r="F1516">
            <v>1123.95</v>
          </cell>
          <cell r="G1516">
            <v>1.25</v>
          </cell>
          <cell r="H1516">
            <v>793.75</v>
          </cell>
          <cell r="I1516" t="str">
            <v>LE</v>
          </cell>
          <cell r="P1516">
            <v>1.25</v>
          </cell>
        </row>
        <row r="1517">
          <cell r="A1517" t="str">
            <v>Diâmetro 1"       BSP</v>
          </cell>
          <cell r="B1517" t="str">
            <v>ELAG</v>
          </cell>
          <cell r="C1517" t="str">
            <v>m</v>
          </cell>
          <cell r="D1517">
            <v>126</v>
          </cell>
          <cell r="E1517">
            <v>2.63</v>
          </cell>
          <cell r="F1517">
            <v>331.38</v>
          </cell>
          <cell r="G1517">
            <v>1.25</v>
          </cell>
          <cell r="H1517">
            <v>157.5</v>
          </cell>
          <cell r="I1517" t="str">
            <v>LE</v>
          </cell>
          <cell r="P1517">
            <v>1.25</v>
          </cell>
        </row>
        <row r="1518">
          <cell r="A1518" t="str">
            <v>Diâmetro 11/2"  BSP</v>
          </cell>
          <cell r="B1518" t="str">
            <v>ELAG</v>
          </cell>
          <cell r="C1518" t="str">
            <v>m</v>
          </cell>
          <cell r="D1518">
            <v>719</v>
          </cell>
          <cell r="E1518">
            <v>4.24</v>
          </cell>
          <cell r="F1518">
            <v>3048.56</v>
          </cell>
          <cell r="G1518">
            <v>1.25</v>
          </cell>
          <cell r="H1518">
            <v>898.75</v>
          </cell>
          <cell r="I1518" t="str">
            <v>LE</v>
          </cell>
          <cell r="P1518">
            <v>1.25</v>
          </cell>
        </row>
        <row r="1519">
          <cell r="A1519" t="str">
            <v>Diâmetro 21/2"  BSP</v>
          </cell>
          <cell r="B1519" t="str">
            <v>ELAG</v>
          </cell>
          <cell r="C1519" t="str">
            <v>m</v>
          </cell>
          <cell r="D1519">
            <v>630</v>
          </cell>
          <cell r="E1519">
            <v>8.9</v>
          </cell>
          <cell r="F1519">
            <v>5607</v>
          </cell>
          <cell r="G1519">
            <v>1.5</v>
          </cell>
          <cell r="H1519">
            <v>945</v>
          </cell>
          <cell r="I1519" t="str">
            <v>LE</v>
          </cell>
          <cell r="P1519">
            <v>1.5</v>
          </cell>
        </row>
        <row r="1520">
          <cell r="A1520" t="str">
            <v>Diâmetro 3"       BSP</v>
          </cell>
          <cell r="B1520" t="str">
            <v>ELAG</v>
          </cell>
          <cell r="C1520" t="str">
            <v>m</v>
          </cell>
          <cell r="D1520">
            <v>218</v>
          </cell>
          <cell r="E1520">
            <v>11.6</v>
          </cell>
          <cell r="F1520">
            <v>2528.8000000000002</v>
          </cell>
          <cell r="G1520">
            <v>1.5</v>
          </cell>
          <cell r="H1520">
            <v>327</v>
          </cell>
          <cell r="I1520" t="str">
            <v>LE</v>
          </cell>
          <cell r="P1520">
            <v>1.5</v>
          </cell>
        </row>
        <row r="1521">
          <cell r="F1521">
            <v>0</v>
          </cell>
          <cell r="H1521">
            <v>0</v>
          </cell>
          <cell r="P1521">
            <v>0</v>
          </cell>
        </row>
        <row r="1522">
          <cell r="A1522" t="str">
            <v xml:space="preserve">Eletroduto flexível em rolo, tipo sealtubo, a prova de tempo, umidade, gases, vapores e </v>
          </cell>
          <cell r="F1522">
            <v>0</v>
          </cell>
          <cell r="H1522">
            <v>0</v>
          </cell>
          <cell r="P1522">
            <v>0</v>
          </cell>
        </row>
        <row r="1523">
          <cell r="A1523" t="str">
            <v>pó, constituído por fita de aço doce c/ revestimento externo em polivinil-clorídrico:</v>
          </cell>
          <cell r="F1523">
            <v>0</v>
          </cell>
          <cell r="H1523">
            <v>0</v>
          </cell>
          <cell r="P1523">
            <v>0</v>
          </cell>
        </row>
        <row r="1524">
          <cell r="A1524" t="str">
            <v>Diâmetro 3/4"</v>
          </cell>
          <cell r="B1524" t="str">
            <v>ELFL</v>
          </cell>
          <cell r="C1524" t="str">
            <v>m</v>
          </cell>
          <cell r="D1524">
            <v>4</v>
          </cell>
          <cell r="E1524">
            <v>0.88</v>
          </cell>
          <cell r="F1524">
            <v>3.52</v>
          </cell>
          <cell r="G1524">
            <v>1.5</v>
          </cell>
          <cell r="H1524">
            <v>6</v>
          </cell>
          <cell r="I1524" t="str">
            <v>LE</v>
          </cell>
          <cell r="P1524">
            <v>1.5</v>
          </cell>
        </row>
        <row r="1525">
          <cell r="A1525" t="str">
            <v>Diâmetro 1"</v>
          </cell>
          <cell r="B1525" t="str">
            <v>ELFL</v>
          </cell>
          <cell r="C1525" t="str">
            <v>m</v>
          </cell>
          <cell r="D1525">
            <v>7</v>
          </cell>
          <cell r="E1525">
            <v>1.32</v>
          </cell>
          <cell r="F1525">
            <v>9.24</v>
          </cell>
          <cell r="G1525">
            <v>1.5</v>
          </cell>
          <cell r="H1525">
            <v>10.5</v>
          </cell>
          <cell r="I1525" t="str">
            <v>LE</v>
          </cell>
          <cell r="P1525">
            <v>1.5</v>
          </cell>
        </row>
        <row r="1526">
          <cell r="A1526" t="str">
            <v>Diâmetro 11/2"</v>
          </cell>
          <cell r="B1526" t="str">
            <v>ELFL</v>
          </cell>
          <cell r="C1526" t="str">
            <v>m</v>
          </cell>
          <cell r="D1526">
            <v>7</v>
          </cell>
          <cell r="E1526">
            <v>2.12</v>
          </cell>
          <cell r="F1526">
            <v>14.84</v>
          </cell>
          <cell r="G1526">
            <v>1.5</v>
          </cell>
          <cell r="H1526">
            <v>10.5</v>
          </cell>
          <cell r="I1526" t="str">
            <v>LE</v>
          </cell>
          <cell r="P1526">
            <v>1.5</v>
          </cell>
        </row>
        <row r="1527">
          <cell r="A1527" t="str">
            <v>Diâmetro 21/2"</v>
          </cell>
          <cell r="B1527" t="str">
            <v>ELFL</v>
          </cell>
          <cell r="C1527" t="str">
            <v>m</v>
          </cell>
          <cell r="D1527">
            <v>1</v>
          </cell>
          <cell r="E1527">
            <v>4.45</v>
          </cell>
          <cell r="F1527">
            <v>4.45</v>
          </cell>
          <cell r="G1527">
            <v>1.8</v>
          </cell>
          <cell r="H1527">
            <v>1.8</v>
          </cell>
          <cell r="I1527" t="str">
            <v>LE</v>
          </cell>
          <cell r="P1527">
            <v>1.8</v>
          </cell>
        </row>
        <row r="1528">
          <cell r="A1528" t="str">
            <v>Diâmetro 3"</v>
          </cell>
          <cell r="B1528" t="str">
            <v>ELFL</v>
          </cell>
          <cell r="C1528" t="str">
            <v>m</v>
          </cell>
          <cell r="D1528">
            <v>8</v>
          </cell>
          <cell r="E1528">
            <v>5.8</v>
          </cell>
          <cell r="F1528">
            <v>46.4</v>
          </cell>
          <cell r="G1528">
            <v>1.8</v>
          </cell>
          <cell r="H1528">
            <v>14.4</v>
          </cell>
          <cell r="I1528" t="str">
            <v>LE</v>
          </cell>
          <cell r="P1528">
            <v>1.8</v>
          </cell>
        </row>
        <row r="1529">
          <cell r="F1529">
            <v>0</v>
          </cell>
          <cell r="H1529">
            <v>0</v>
          </cell>
          <cell r="P1529">
            <v>0</v>
          </cell>
        </row>
        <row r="1530">
          <cell r="A1530" t="str">
            <v xml:space="preserve">Luminária p/ lamp. "V. sódio" c/ reator incorporado AFP-220V-60Hz, em liga esp. alum. </v>
          </cell>
          <cell r="F1530">
            <v>0</v>
          </cell>
          <cell r="H1530">
            <v>0</v>
          </cell>
          <cell r="P1530">
            <v>0</v>
          </cell>
        </row>
        <row r="1531">
          <cell r="A1531" t="str">
            <v xml:space="preserve">fundi. globo boro-silicato, base E-27 p/ lamp. até 70W e E-40 p/ lamp. 250W, entr. </v>
          </cell>
          <cell r="F1531">
            <v>0</v>
          </cell>
          <cell r="H1531">
            <v>0</v>
          </cell>
          <cell r="P1531">
            <v>0</v>
          </cell>
        </row>
        <row r="1532">
          <cell r="A1532" t="str">
            <v>rosq. 3/4" BSP:</v>
          </cell>
          <cell r="F1532">
            <v>0</v>
          </cell>
          <cell r="H1532">
            <v>0</v>
          </cell>
          <cell r="P1532">
            <v>0</v>
          </cell>
        </row>
        <row r="1533">
          <cell r="A1533" t="str">
            <v>PEND. 70W</v>
          </cell>
          <cell r="B1533" t="str">
            <v>LUM70</v>
          </cell>
          <cell r="C1533" t="str">
            <v>PC</v>
          </cell>
          <cell r="D1533">
            <v>33</v>
          </cell>
          <cell r="E1533">
            <v>5</v>
          </cell>
          <cell r="F1533">
            <v>165</v>
          </cell>
          <cell r="G1533">
            <v>8</v>
          </cell>
          <cell r="H1533">
            <v>264</v>
          </cell>
          <cell r="I1533" t="str">
            <v>Q</v>
          </cell>
          <cell r="P1533">
            <v>8</v>
          </cell>
        </row>
        <row r="1534">
          <cell r="A1534" t="str">
            <v>ARAND. 30' 70W</v>
          </cell>
          <cell r="B1534" t="str">
            <v>LUM70</v>
          </cell>
          <cell r="C1534" t="str">
            <v>PC</v>
          </cell>
          <cell r="D1534">
            <v>3</v>
          </cell>
          <cell r="E1534">
            <v>5</v>
          </cell>
          <cell r="F1534">
            <v>15</v>
          </cell>
          <cell r="G1534">
            <v>8</v>
          </cell>
          <cell r="H1534">
            <v>24</v>
          </cell>
          <cell r="I1534" t="str">
            <v>Q</v>
          </cell>
          <cell r="P1534">
            <v>8</v>
          </cell>
        </row>
        <row r="1535">
          <cell r="A1535" t="str">
            <v>ARAND. 30' 150W</v>
          </cell>
          <cell r="B1535" t="str">
            <v>LUM150</v>
          </cell>
          <cell r="C1535" t="str">
            <v>PC</v>
          </cell>
          <cell r="D1535">
            <v>11</v>
          </cell>
          <cell r="E1535">
            <v>5</v>
          </cell>
          <cell r="F1535">
            <v>55</v>
          </cell>
          <cell r="G1535">
            <v>8</v>
          </cell>
          <cell r="H1535">
            <v>88</v>
          </cell>
          <cell r="I1535" t="str">
            <v>Q</v>
          </cell>
          <cell r="P1535">
            <v>8</v>
          </cell>
        </row>
        <row r="1536">
          <cell r="F1536">
            <v>0</v>
          </cell>
          <cell r="H1536">
            <v>0</v>
          </cell>
          <cell r="P1536">
            <v>0</v>
          </cell>
        </row>
        <row r="1537">
          <cell r="A1537" t="str">
            <v xml:space="preserve">Luminária tipo arandela, totalmente fechada para lâmpada vapor de sódio, corpo e </v>
          </cell>
          <cell r="F1537">
            <v>0</v>
          </cell>
          <cell r="H1537">
            <v>0</v>
          </cell>
          <cell r="P1537">
            <v>0</v>
          </cell>
        </row>
        <row r="1538">
          <cell r="A1538" t="str">
            <v>refletor em alumínio fundido.</v>
          </cell>
          <cell r="F1538">
            <v>0</v>
          </cell>
          <cell r="H1538">
            <v>0</v>
          </cell>
          <cell r="P1538">
            <v>0</v>
          </cell>
        </row>
        <row r="1539">
          <cell r="A1539" t="str">
            <v>VS-70W</v>
          </cell>
          <cell r="B1539" t="str">
            <v>LUM70</v>
          </cell>
          <cell r="C1539" t="str">
            <v>PC</v>
          </cell>
          <cell r="D1539">
            <v>15</v>
          </cell>
          <cell r="E1539">
            <v>5</v>
          </cell>
          <cell r="F1539">
            <v>75</v>
          </cell>
          <cell r="G1539">
            <v>8</v>
          </cell>
          <cell r="H1539">
            <v>120</v>
          </cell>
          <cell r="I1539" t="str">
            <v>Q</v>
          </cell>
          <cell r="P1539">
            <v>8</v>
          </cell>
        </row>
        <row r="1540">
          <cell r="F1540">
            <v>0</v>
          </cell>
          <cell r="H1540">
            <v>0</v>
          </cell>
          <cell r="P1540">
            <v>0</v>
          </cell>
        </row>
        <row r="1541">
          <cell r="A1541" t="str">
            <v>Luminária industr. c/ reator AFP, 220V, 60 Hz e ignitor quando necessário, incorp.</v>
          </cell>
          <cell r="F1541">
            <v>0</v>
          </cell>
          <cell r="H1541">
            <v>0</v>
          </cell>
          <cell r="P1541">
            <v>0</v>
          </cell>
        </row>
        <row r="1542">
          <cell r="A1542" t="str">
            <v>em caixa apropriada, c/ rosca 3/4", BSP corpo, suporte, caixa em liga de alum., refletor</v>
          </cell>
          <cell r="F1542">
            <v>0</v>
          </cell>
          <cell r="H1542">
            <v>0</v>
          </cell>
          <cell r="P1542">
            <v>0</v>
          </cell>
        </row>
        <row r="1543">
          <cell r="A1543" t="str">
            <v>repuxado em ch. de alum. acab. em esmalte e refletor anodiz., base E-40:</v>
          </cell>
          <cell r="F1543">
            <v>0</v>
          </cell>
          <cell r="H1543">
            <v>0</v>
          </cell>
          <cell r="P1543">
            <v>0</v>
          </cell>
        </row>
        <row r="1544">
          <cell r="A1544" t="str">
            <v>250W V.Sódio</v>
          </cell>
          <cell r="B1544" t="str">
            <v>LUM250</v>
          </cell>
          <cell r="C1544" t="str">
            <v>PC</v>
          </cell>
          <cell r="D1544">
            <v>20</v>
          </cell>
          <cell r="E1544">
            <v>10</v>
          </cell>
          <cell r="F1544">
            <v>200</v>
          </cell>
          <cell r="G1544">
            <v>8</v>
          </cell>
          <cell r="H1544">
            <v>160</v>
          </cell>
          <cell r="I1544" t="str">
            <v>Q</v>
          </cell>
          <cell r="P1544">
            <v>8</v>
          </cell>
        </row>
        <row r="1545">
          <cell r="F1545">
            <v>0</v>
          </cell>
          <cell r="H1545">
            <v>0</v>
          </cell>
          <cell r="P1545">
            <v>0</v>
          </cell>
        </row>
        <row r="1546">
          <cell r="A1546" t="str">
            <v xml:space="preserve">Luminária aberta para duas lâmpadas fluorescentes de 32W-220V-60Hz, fornecida </v>
          </cell>
          <cell r="C1546" t="str">
            <v>PC</v>
          </cell>
          <cell r="D1546">
            <v>30</v>
          </cell>
          <cell r="E1546">
            <v>10</v>
          </cell>
          <cell r="F1546">
            <v>300</v>
          </cell>
          <cell r="G1546">
            <v>8</v>
          </cell>
          <cell r="H1546">
            <v>240</v>
          </cell>
          <cell r="I1546" t="str">
            <v>Q</v>
          </cell>
          <cell r="P1546">
            <v>8</v>
          </cell>
        </row>
        <row r="1547">
          <cell r="A1547" t="str">
            <v>completa, com equipamentos auxiliares.</v>
          </cell>
          <cell r="F1547">
            <v>0</v>
          </cell>
          <cell r="H1547">
            <v>0</v>
          </cell>
          <cell r="P1547">
            <v>0</v>
          </cell>
        </row>
        <row r="1548">
          <cell r="F1548">
            <v>0</v>
          </cell>
          <cell r="H1548">
            <v>0</v>
          </cell>
          <cell r="P1548">
            <v>0</v>
          </cell>
        </row>
        <row r="1549">
          <cell r="A1549" t="str">
            <v>Unidade autônoma para iluminação de emergência, fornecida completa com todos os</v>
          </cell>
          <cell r="B1549" t="str">
            <v>LUMEM</v>
          </cell>
          <cell r="C1549" t="str">
            <v>PC</v>
          </cell>
          <cell r="D1549">
            <v>4</v>
          </cell>
          <cell r="E1549">
            <v>5</v>
          </cell>
          <cell r="F1549">
            <v>20</v>
          </cell>
          <cell r="G1549">
            <v>8</v>
          </cell>
          <cell r="H1549">
            <v>32</v>
          </cell>
          <cell r="I1549" t="str">
            <v>Q</v>
          </cell>
          <cell r="P1549">
            <v>8</v>
          </cell>
        </row>
        <row r="1550">
          <cell r="A1550" t="str">
            <v>acessórios incorporados, inclusive bateria e carregador.</v>
          </cell>
          <cell r="F1550">
            <v>0</v>
          </cell>
          <cell r="H1550">
            <v>0</v>
          </cell>
          <cell r="P1550">
            <v>0</v>
          </cell>
        </row>
        <row r="1551">
          <cell r="F1551">
            <v>0</v>
          </cell>
          <cell r="H1551">
            <v>0</v>
          </cell>
          <cell r="P1551">
            <v>0</v>
          </cell>
        </row>
        <row r="1552">
          <cell r="A1552" t="str">
            <v>Caixa de ligação quadrada em alumínio fundido, a prova de tempo, umidade, gases</v>
          </cell>
          <cell r="F1552">
            <v>0</v>
          </cell>
          <cell r="H1552">
            <v>0</v>
          </cell>
          <cell r="P1552">
            <v>0</v>
          </cell>
        </row>
        <row r="1553">
          <cell r="A1553" t="str">
            <v>vapores e pó, com junta vedação em neoprene:</v>
          </cell>
          <cell r="F1553">
            <v>0</v>
          </cell>
          <cell r="H1553">
            <v>0</v>
          </cell>
          <cell r="P1553">
            <v>0</v>
          </cell>
        </row>
        <row r="1554">
          <cell r="A1554" t="str">
            <v>Tamanho 220x220</v>
          </cell>
          <cell r="B1554" t="str">
            <v>CX</v>
          </cell>
          <cell r="C1554" t="str">
            <v>PC</v>
          </cell>
          <cell r="D1554">
            <v>3</v>
          </cell>
          <cell r="E1554">
            <v>10</v>
          </cell>
          <cell r="F1554">
            <v>30</v>
          </cell>
          <cell r="G1554">
            <v>20</v>
          </cell>
          <cell r="H1554">
            <v>60</v>
          </cell>
          <cell r="I1554" t="str">
            <v>Q</v>
          </cell>
          <cell r="P1554">
            <v>20</v>
          </cell>
        </row>
        <row r="1555">
          <cell r="F1555">
            <v>0</v>
          </cell>
          <cell r="H1555">
            <v>0</v>
          </cell>
          <cell r="P1555">
            <v>0</v>
          </cell>
        </row>
        <row r="1556">
          <cell r="A1556" t="str">
            <v>Escadas para cabo trecho reto, tipo prateleira, semi-pesado com abas voltadas para</v>
          </cell>
          <cell r="P1556">
            <v>0</v>
          </cell>
        </row>
        <row r="1557">
          <cell r="A1557" t="str">
            <v xml:space="preserve">fora , em aço galvanizado, constituído de duas longarinas de perfil "U" 4",  com </v>
          </cell>
          <cell r="F1557">
            <v>0</v>
          </cell>
          <cell r="H1557">
            <v>0</v>
          </cell>
          <cell r="P1557">
            <v>0</v>
          </cell>
        </row>
        <row r="1558">
          <cell r="A1558" t="str">
            <v>espaçamento máximo entre travessas de 250 mm, peça de 3 m.</v>
          </cell>
          <cell r="F1558">
            <v>0</v>
          </cell>
          <cell r="H1558">
            <v>0</v>
          </cell>
          <cell r="P1558">
            <v>0</v>
          </cell>
        </row>
        <row r="1559">
          <cell r="A1559" t="str">
            <v>L = 200 mm</v>
          </cell>
          <cell r="B1559" t="str">
            <v>ESC</v>
          </cell>
          <cell r="C1559" t="str">
            <v>PC</v>
          </cell>
          <cell r="D1559">
            <v>8</v>
          </cell>
          <cell r="E1559">
            <v>20.37</v>
          </cell>
          <cell r="F1559">
            <v>162.96</v>
          </cell>
          <cell r="G1559">
            <v>6</v>
          </cell>
          <cell r="H1559">
            <v>48</v>
          </cell>
          <cell r="I1559" t="str">
            <v>LE</v>
          </cell>
          <cell r="P1559">
            <v>6</v>
          </cell>
        </row>
        <row r="1560">
          <cell r="A1560" t="str">
            <v>L = 400 mm</v>
          </cell>
          <cell r="B1560" t="str">
            <v>ESC</v>
          </cell>
          <cell r="C1560" t="str">
            <v>PC</v>
          </cell>
          <cell r="D1560">
            <v>16</v>
          </cell>
          <cell r="E1560">
            <v>22.83</v>
          </cell>
          <cell r="F1560">
            <v>365.28</v>
          </cell>
          <cell r="G1560">
            <v>9</v>
          </cell>
          <cell r="H1560">
            <v>144</v>
          </cell>
          <cell r="I1560" t="str">
            <v>LE</v>
          </cell>
          <cell r="P1560">
            <v>9</v>
          </cell>
        </row>
        <row r="1561">
          <cell r="A1561" t="str">
            <v>L = 600 mm</v>
          </cell>
          <cell r="B1561" t="str">
            <v>ESC</v>
          </cell>
          <cell r="C1561" t="str">
            <v>PC</v>
          </cell>
          <cell r="D1561">
            <v>16</v>
          </cell>
          <cell r="E1561">
            <v>25.29</v>
          </cell>
          <cell r="F1561">
            <v>404.64</v>
          </cell>
          <cell r="G1561">
            <v>9</v>
          </cell>
          <cell r="H1561">
            <v>144</v>
          </cell>
          <cell r="I1561" t="str">
            <v>LE</v>
          </cell>
          <cell r="P1561">
            <v>9</v>
          </cell>
        </row>
        <row r="1562">
          <cell r="F1562">
            <v>0</v>
          </cell>
          <cell r="H1562">
            <v>0</v>
          </cell>
          <cell r="P1562">
            <v>0</v>
          </cell>
        </row>
        <row r="1563">
          <cell r="A1563" t="str">
            <v>Cabo de cobre, singelo, com isolamento em EPR p/ 8,7/15 kV, e capa em PVC:</v>
          </cell>
          <cell r="F1563">
            <v>0</v>
          </cell>
          <cell r="H1563">
            <v>0</v>
          </cell>
          <cell r="P1563">
            <v>0</v>
          </cell>
        </row>
        <row r="1564">
          <cell r="A1564" t="str">
            <v>Bitola 50 mm²</v>
          </cell>
          <cell r="B1564" t="str">
            <v>CB15</v>
          </cell>
          <cell r="C1564" t="str">
            <v>m</v>
          </cell>
          <cell r="D1564">
            <v>300</v>
          </cell>
          <cell r="E1564">
            <v>0.98299999999999998</v>
          </cell>
          <cell r="F1564">
            <v>294.89999999999998</v>
          </cell>
          <cell r="G1564">
            <v>0.5</v>
          </cell>
          <cell r="H1564">
            <v>150</v>
          </cell>
          <cell r="I1564" t="str">
            <v>B</v>
          </cell>
          <cell r="P1564">
            <v>0.5</v>
          </cell>
        </row>
        <row r="1565">
          <cell r="A1565" t="str">
            <v>Bitola 150 mm²</v>
          </cell>
          <cell r="B1565" t="str">
            <v>CB15</v>
          </cell>
          <cell r="C1565" t="str">
            <v>m</v>
          </cell>
          <cell r="D1565">
            <v>350</v>
          </cell>
          <cell r="E1565">
            <v>2.06</v>
          </cell>
          <cell r="F1565">
            <v>721</v>
          </cell>
          <cell r="G1565">
            <v>0.5</v>
          </cell>
          <cell r="H1565">
            <v>175</v>
          </cell>
          <cell r="I1565" t="str">
            <v>B</v>
          </cell>
          <cell r="P1565">
            <v>0.5</v>
          </cell>
        </row>
        <row r="1566">
          <cell r="F1566">
            <v>0</v>
          </cell>
          <cell r="H1566">
            <v>0</v>
          </cell>
          <cell r="P1566">
            <v>0</v>
          </cell>
        </row>
        <row r="1567">
          <cell r="A1567" t="str">
            <v>Cabo de cobre singelo, com isolamento em PVC p/ 0,6/1kV e capa em PVC:</v>
          </cell>
          <cell r="F1567">
            <v>0</v>
          </cell>
          <cell r="H1567">
            <v>0</v>
          </cell>
          <cell r="P1567">
            <v>0</v>
          </cell>
        </row>
        <row r="1568">
          <cell r="A1568" t="str">
            <v>Bitola 95 mm²</v>
          </cell>
          <cell r="B1568" t="str">
            <v>CB1</v>
          </cell>
          <cell r="C1568" t="str">
            <v>m</v>
          </cell>
          <cell r="D1568">
            <v>100</v>
          </cell>
          <cell r="E1568">
            <v>1.02</v>
          </cell>
          <cell r="F1568">
            <v>102</v>
          </cell>
          <cell r="G1568">
            <v>0.25</v>
          </cell>
          <cell r="H1568">
            <v>25</v>
          </cell>
          <cell r="I1568" t="str">
            <v>B</v>
          </cell>
          <cell r="P1568">
            <v>0.25</v>
          </cell>
        </row>
        <row r="1569">
          <cell r="A1569" t="str">
            <v>Bitola 120 mm²</v>
          </cell>
          <cell r="B1569" t="str">
            <v>CB1</v>
          </cell>
          <cell r="C1569" t="str">
            <v>m</v>
          </cell>
          <cell r="D1569">
            <v>100</v>
          </cell>
          <cell r="E1569">
            <v>1.25</v>
          </cell>
          <cell r="F1569">
            <v>125</v>
          </cell>
          <cell r="G1569">
            <v>0.25</v>
          </cell>
          <cell r="H1569">
            <v>25</v>
          </cell>
          <cell r="I1569" t="str">
            <v>B</v>
          </cell>
          <cell r="P1569">
            <v>0.25</v>
          </cell>
        </row>
        <row r="1570">
          <cell r="A1570" t="str">
            <v>Bitola 150 mm²</v>
          </cell>
          <cell r="B1570" t="str">
            <v>CB1</v>
          </cell>
          <cell r="C1570" t="str">
            <v>m</v>
          </cell>
          <cell r="D1570">
            <v>350</v>
          </cell>
          <cell r="E1570">
            <v>1.54</v>
          </cell>
          <cell r="F1570">
            <v>539</v>
          </cell>
          <cell r="G1570">
            <v>0.3</v>
          </cell>
          <cell r="H1570">
            <v>105</v>
          </cell>
          <cell r="I1570" t="str">
            <v>B</v>
          </cell>
          <cell r="P1570">
            <v>0.3</v>
          </cell>
        </row>
        <row r="1571">
          <cell r="F1571">
            <v>0</v>
          </cell>
          <cell r="H1571">
            <v>0</v>
          </cell>
          <cell r="P1571">
            <v>0</v>
          </cell>
        </row>
        <row r="1572">
          <cell r="A1572" t="str">
            <v>Cabo de cobre singelo, com isolamento em EPR p/ 3,6/6kV e capa em PVC:</v>
          </cell>
          <cell r="F1572">
            <v>0</v>
          </cell>
          <cell r="H1572">
            <v>0</v>
          </cell>
          <cell r="P1572">
            <v>0</v>
          </cell>
        </row>
        <row r="1573">
          <cell r="A1573" t="str">
            <v>Bitola 35 mm²</v>
          </cell>
          <cell r="B1573" t="str">
            <v>CB6</v>
          </cell>
          <cell r="C1573" t="str">
            <v>m</v>
          </cell>
          <cell r="D1573">
            <v>1050</v>
          </cell>
          <cell r="E1573">
            <v>0.69</v>
          </cell>
          <cell r="F1573">
            <v>724.5</v>
          </cell>
          <cell r="G1573">
            <v>0.5</v>
          </cell>
          <cell r="H1573">
            <v>525</v>
          </cell>
          <cell r="I1573" t="str">
            <v>B</v>
          </cell>
          <cell r="P1573">
            <v>0.5</v>
          </cell>
        </row>
        <row r="1574">
          <cell r="A1574" t="str">
            <v>Bitola 240 mm²</v>
          </cell>
          <cell r="B1574" t="str">
            <v>CB6</v>
          </cell>
          <cell r="C1574" t="str">
            <v>m</v>
          </cell>
          <cell r="D1574">
            <v>200</v>
          </cell>
          <cell r="E1574">
            <v>2.8119999999999998</v>
          </cell>
          <cell r="F1574">
            <v>562.4</v>
          </cell>
          <cell r="G1574">
            <v>0.5</v>
          </cell>
          <cell r="H1574">
            <v>100</v>
          </cell>
          <cell r="I1574" t="str">
            <v>B</v>
          </cell>
          <cell r="P1574">
            <v>0.5</v>
          </cell>
        </row>
        <row r="1575">
          <cell r="F1575">
            <v>0</v>
          </cell>
          <cell r="H1575">
            <v>0</v>
          </cell>
          <cell r="P1575">
            <v>0</v>
          </cell>
        </row>
        <row r="1576">
          <cell r="A1576" t="str">
            <v>Cabo de cobre multipolar, com isolamento em PVC p/ 0,6/1 kV e capa em PVC:</v>
          </cell>
          <cell r="F1576">
            <v>0</v>
          </cell>
          <cell r="H1576">
            <v>0</v>
          </cell>
          <cell r="P1576">
            <v>0</v>
          </cell>
        </row>
        <row r="1577">
          <cell r="A1577" t="str">
            <v>Bitola e formação: 1x4c#2,5mm²</v>
          </cell>
          <cell r="B1577" t="str">
            <v>CB1</v>
          </cell>
          <cell r="C1577" t="str">
            <v>m</v>
          </cell>
          <cell r="D1577">
            <v>300</v>
          </cell>
          <cell r="E1577">
            <v>0.23400000000000001</v>
          </cell>
          <cell r="F1577">
            <v>70.2</v>
          </cell>
          <cell r="G1577">
            <v>0.2</v>
          </cell>
          <cell r="H1577">
            <v>60</v>
          </cell>
          <cell r="I1577" t="str">
            <v>B</v>
          </cell>
          <cell r="P1577">
            <v>0.2</v>
          </cell>
        </row>
        <row r="1578">
          <cell r="A1578" t="str">
            <v>Bitola e formação: 1x4c#10mm²</v>
          </cell>
          <cell r="B1578" t="str">
            <v>CB1</v>
          </cell>
          <cell r="C1578" t="str">
            <v>m</v>
          </cell>
          <cell r="D1578">
            <v>150</v>
          </cell>
          <cell r="E1578">
            <v>0.61399999999999999</v>
          </cell>
          <cell r="F1578">
            <v>92.1</v>
          </cell>
          <cell r="G1578">
            <v>0.25</v>
          </cell>
          <cell r="H1578">
            <v>37.5</v>
          </cell>
          <cell r="I1578" t="str">
            <v>B</v>
          </cell>
          <cell r="P1578">
            <v>0.25</v>
          </cell>
        </row>
        <row r="1579">
          <cell r="A1579" t="str">
            <v>Bitola e formação: 1x4c#16mm²</v>
          </cell>
          <cell r="B1579" t="str">
            <v>CB1</v>
          </cell>
          <cell r="C1579" t="str">
            <v>m</v>
          </cell>
          <cell r="D1579">
            <v>320</v>
          </cell>
          <cell r="E1579">
            <v>0.88100000000000001</v>
          </cell>
          <cell r="F1579">
            <v>281.92</v>
          </cell>
          <cell r="G1579">
            <v>0.3</v>
          </cell>
          <cell r="H1579">
            <v>96</v>
          </cell>
          <cell r="I1579" t="str">
            <v>B</v>
          </cell>
          <cell r="P1579">
            <v>0.3</v>
          </cell>
        </row>
        <row r="1580">
          <cell r="A1580" t="str">
            <v>Bitola e formação: 1x4c#25mm²</v>
          </cell>
          <cell r="B1580" t="str">
            <v>CB1</v>
          </cell>
          <cell r="C1580" t="str">
            <v>m</v>
          </cell>
          <cell r="D1580">
            <v>50</v>
          </cell>
          <cell r="E1580">
            <v>1.375</v>
          </cell>
          <cell r="F1580">
            <v>68.75</v>
          </cell>
          <cell r="G1580">
            <v>0.3</v>
          </cell>
          <cell r="H1580">
            <v>15</v>
          </cell>
          <cell r="I1580" t="str">
            <v>B</v>
          </cell>
          <cell r="P1580">
            <v>0.3</v>
          </cell>
        </row>
        <row r="1581">
          <cell r="A1581" t="str">
            <v>Bitola e formação: 1x4c#35mm²</v>
          </cell>
          <cell r="B1581" t="str">
            <v>CB1</v>
          </cell>
          <cell r="C1581" t="str">
            <v>m</v>
          </cell>
          <cell r="D1581">
            <v>400</v>
          </cell>
          <cell r="E1581">
            <v>1.772</v>
          </cell>
          <cell r="F1581">
            <v>708.8</v>
          </cell>
          <cell r="G1581">
            <v>0.35</v>
          </cell>
          <cell r="H1581">
            <v>140</v>
          </cell>
          <cell r="I1581" t="str">
            <v>B</v>
          </cell>
          <cell r="P1581">
            <v>0.35</v>
          </cell>
        </row>
        <row r="1582">
          <cell r="A1582" t="str">
            <v>Bitola e formação: 1x4c#50mm²</v>
          </cell>
          <cell r="B1582" t="str">
            <v>CB1</v>
          </cell>
          <cell r="C1582" t="str">
            <v>m</v>
          </cell>
          <cell r="D1582">
            <v>120</v>
          </cell>
          <cell r="E1582">
            <v>2.4159999999999999</v>
          </cell>
          <cell r="F1582">
            <v>289.92</v>
          </cell>
          <cell r="G1582">
            <v>0.35</v>
          </cell>
          <cell r="H1582">
            <v>42</v>
          </cell>
          <cell r="I1582" t="str">
            <v>B</v>
          </cell>
          <cell r="P1582">
            <v>0.35</v>
          </cell>
        </row>
        <row r="1583">
          <cell r="F1583">
            <v>0</v>
          </cell>
          <cell r="H1583">
            <v>0</v>
          </cell>
          <cell r="P1583">
            <v>0</v>
          </cell>
        </row>
        <row r="1584">
          <cell r="A1584" t="str">
            <v>Caixa condulete em liga de alumínio fundido:</v>
          </cell>
          <cell r="F1584">
            <v>0</v>
          </cell>
          <cell r="H1584">
            <v>0</v>
          </cell>
          <cell r="P1584">
            <v>0</v>
          </cell>
        </row>
        <row r="1585">
          <cell r="A1585" t="str">
            <v>Diâmetro 3/4"</v>
          </cell>
          <cell r="B1585" t="str">
            <v>CX</v>
          </cell>
          <cell r="C1585" t="str">
            <v>PC</v>
          </cell>
          <cell r="D1585">
            <v>122</v>
          </cell>
          <cell r="E1585">
            <v>0.05</v>
          </cell>
          <cell r="F1585">
            <v>6.1</v>
          </cell>
          <cell r="G1585">
            <v>0.1</v>
          </cell>
          <cell r="H1585">
            <v>12.2</v>
          </cell>
          <cell r="I1585" t="str">
            <v>LE</v>
          </cell>
          <cell r="P1585">
            <v>0.1</v>
          </cell>
        </row>
        <row r="1586">
          <cell r="A1586" t="str">
            <v>Diâmetro 1"</v>
          </cell>
          <cell r="B1586" t="str">
            <v>CX</v>
          </cell>
          <cell r="C1586" t="str">
            <v>PC</v>
          </cell>
          <cell r="D1586">
            <v>18</v>
          </cell>
          <cell r="E1586">
            <v>0.05</v>
          </cell>
          <cell r="F1586">
            <v>0.9</v>
          </cell>
          <cell r="G1586">
            <v>0.1</v>
          </cell>
          <cell r="H1586">
            <v>1.8</v>
          </cell>
          <cell r="I1586" t="str">
            <v>LE</v>
          </cell>
          <cell r="P1586">
            <v>0.1</v>
          </cell>
        </row>
        <row r="1587">
          <cell r="A1587" t="str">
            <v>Diâmetro 11/2"</v>
          </cell>
          <cell r="B1587" t="str">
            <v>CX</v>
          </cell>
          <cell r="C1587" t="str">
            <v>PC</v>
          </cell>
          <cell r="D1587">
            <v>45</v>
          </cell>
          <cell r="E1587">
            <v>0.05</v>
          </cell>
          <cell r="F1587">
            <v>2.25</v>
          </cell>
          <cell r="G1587">
            <v>0.1</v>
          </cell>
          <cell r="H1587">
            <v>4.5</v>
          </cell>
          <cell r="I1587" t="str">
            <v>LE</v>
          </cell>
          <cell r="P1587">
            <v>0.1</v>
          </cell>
        </row>
        <row r="1588">
          <cell r="A1588" t="str">
            <v>Diâmetro 21/2"</v>
          </cell>
          <cell r="B1588" t="str">
            <v>CX</v>
          </cell>
          <cell r="C1588" t="str">
            <v>PC</v>
          </cell>
          <cell r="D1588">
            <v>4</v>
          </cell>
          <cell r="E1588">
            <v>0.1</v>
          </cell>
          <cell r="F1588">
            <v>0.4</v>
          </cell>
          <cell r="G1588">
            <v>0.1</v>
          </cell>
          <cell r="H1588">
            <v>0.4</v>
          </cell>
          <cell r="I1588" t="str">
            <v>LE</v>
          </cell>
          <cell r="P1588">
            <v>0.1</v>
          </cell>
        </row>
        <row r="1589">
          <cell r="F1589">
            <v>0</v>
          </cell>
          <cell r="H1589">
            <v>0</v>
          </cell>
          <cell r="P1589">
            <v>0</v>
          </cell>
        </row>
        <row r="1590">
          <cell r="A1590" t="str">
            <v>Perfis para suporte em ASTM A-36 pintado.</v>
          </cell>
          <cell r="C1590" t="str">
            <v>kg</v>
          </cell>
          <cell r="D1590">
            <v>500</v>
          </cell>
          <cell r="E1590">
            <v>1</v>
          </cell>
          <cell r="F1590">
            <v>500</v>
          </cell>
          <cell r="G1590">
            <v>0.15</v>
          </cell>
          <cell r="H1590">
            <v>75</v>
          </cell>
          <cell r="I1590" t="str">
            <v>F</v>
          </cell>
          <cell r="P1590">
            <v>0.15</v>
          </cell>
        </row>
        <row r="1591">
          <cell r="F1591">
            <v>0</v>
          </cell>
          <cell r="H1591">
            <v>0</v>
          </cell>
          <cell r="P1591">
            <v>0</v>
          </cell>
        </row>
        <row r="1592">
          <cell r="A1592" t="str">
            <v>Ferragem de aço galvanizado para suporte</v>
          </cell>
          <cell r="C1592" t="str">
            <v>kg</v>
          </cell>
          <cell r="D1592">
            <v>700</v>
          </cell>
          <cell r="E1592">
            <v>1</v>
          </cell>
          <cell r="F1592">
            <v>700</v>
          </cell>
          <cell r="G1592">
            <v>0.2</v>
          </cell>
          <cell r="H1592">
            <v>140</v>
          </cell>
          <cell r="I1592" t="str">
            <v>LE</v>
          </cell>
          <cell r="P1592">
            <v>0.2</v>
          </cell>
        </row>
        <row r="1593">
          <cell r="F1593">
            <v>0</v>
          </cell>
          <cell r="H1593">
            <v>0</v>
          </cell>
          <cell r="P1593">
            <v>0</v>
          </cell>
        </row>
        <row r="1594">
          <cell r="A1594" t="str">
            <v>Barramento blindado, 2500 A, 45 kA, 480 V.</v>
          </cell>
          <cell r="B1594" t="str">
            <v>550-BB-03</v>
          </cell>
          <cell r="C1594" t="str">
            <v>m</v>
          </cell>
          <cell r="D1594">
            <v>12</v>
          </cell>
          <cell r="E1594">
            <v>5</v>
          </cell>
          <cell r="F1594">
            <v>60</v>
          </cell>
          <cell r="G1594">
            <v>3</v>
          </cell>
          <cell r="H1594">
            <v>36</v>
          </cell>
          <cell r="I1594" t="str">
            <v>Q</v>
          </cell>
          <cell r="P1594">
            <v>3</v>
          </cell>
        </row>
        <row r="1595">
          <cell r="F1595">
            <v>0</v>
          </cell>
          <cell r="H1595">
            <v>0</v>
          </cell>
          <cell r="P1595">
            <v>0</v>
          </cell>
        </row>
        <row r="1596">
          <cell r="A1596" t="str">
            <v>ÁREA - SUBESTAÇÃO 550-SE-04 E FLOTAÇÃO</v>
          </cell>
          <cell r="F1596">
            <v>0</v>
          </cell>
          <cell r="H1596">
            <v>0</v>
          </cell>
          <cell r="P1596">
            <v>0</v>
          </cell>
        </row>
        <row r="1597">
          <cell r="A1597" t="str">
            <v>Trifásico, instalação externa, isolamento em óleo mineral: - 1,5 MVA</v>
          </cell>
          <cell r="B1597" t="str">
            <v>550-TF-05</v>
          </cell>
          <cell r="C1597" t="str">
            <v>UNID.</v>
          </cell>
          <cell r="D1597">
            <v>1</v>
          </cell>
          <cell r="E1597">
            <v>2000</v>
          </cell>
          <cell r="F1597">
            <v>2000</v>
          </cell>
          <cell r="G1597">
            <v>100</v>
          </cell>
          <cell r="H1597">
            <v>100</v>
          </cell>
          <cell r="I1597" t="str">
            <v>Q</v>
          </cell>
          <cell r="P1597">
            <v>100</v>
          </cell>
        </row>
        <row r="1598">
          <cell r="A1598" t="str">
            <v>13.800 - 0,48kV, 1,5MVA</v>
          </cell>
          <cell r="F1598">
            <v>0</v>
          </cell>
          <cell r="H1598">
            <v>0</v>
          </cell>
          <cell r="P1598">
            <v>0</v>
          </cell>
        </row>
        <row r="1599">
          <cell r="F1599">
            <v>0</v>
          </cell>
          <cell r="H1599">
            <v>0</v>
          </cell>
          <cell r="P1599">
            <v>0</v>
          </cell>
        </row>
        <row r="1600">
          <cell r="A1600" t="str">
            <v>Transformador de controle: - 20 kVA</v>
          </cell>
          <cell r="B1600" t="str">
            <v>550-TK-03</v>
          </cell>
          <cell r="C1600" t="str">
            <v>UNID.</v>
          </cell>
          <cell r="D1600">
            <v>1</v>
          </cell>
          <cell r="E1600">
            <v>100</v>
          </cell>
          <cell r="F1600">
            <v>100</v>
          </cell>
          <cell r="G1600">
            <v>20</v>
          </cell>
          <cell r="H1600">
            <v>20</v>
          </cell>
          <cell r="I1600" t="str">
            <v>Q</v>
          </cell>
          <cell r="P1600">
            <v>20</v>
          </cell>
        </row>
        <row r="1601">
          <cell r="A1601" t="str">
            <v>Monofásico, instalação externa, isolamento em óleo mineral.</v>
          </cell>
          <cell r="F1601">
            <v>0</v>
          </cell>
          <cell r="H1601">
            <v>0</v>
          </cell>
          <cell r="P1601">
            <v>0</v>
          </cell>
        </row>
        <row r="1602">
          <cell r="A1602" t="str">
            <v>13.800 - 120V, 20 kVA, com blindagem eletrostática entre enrolamentos</v>
          </cell>
          <cell r="F1602">
            <v>0</v>
          </cell>
          <cell r="H1602">
            <v>0</v>
          </cell>
          <cell r="P1602">
            <v>0</v>
          </cell>
        </row>
        <row r="1603">
          <cell r="F1603">
            <v>0</v>
          </cell>
          <cell r="H1603">
            <v>0</v>
          </cell>
          <cell r="P1603">
            <v>0</v>
          </cell>
        </row>
        <row r="1604">
          <cell r="A1604" t="str">
            <v>Transformador de iluminação: - 75 kVA</v>
          </cell>
          <cell r="B1604" t="str">
            <v>550-TL-03</v>
          </cell>
          <cell r="C1604" t="str">
            <v>UNID.</v>
          </cell>
          <cell r="D1604">
            <v>1</v>
          </cell>
          <cell r="E1604">
            <v>100</v>
          </cell>
          <cell r="F1604">
            <v>100</v>
          </cell>
          <cell r="G1604">
            <v>20</v>
          </cell>
          <cell r="H1604">
            <v>20</v>
          </cell>
          <cell r="I1604" t="str">
            <v>Q</v>
          </cell>
          <cell r="P1604">
            <v>20</v>
          </cell>
        </row>
        <row r="1605">
          <cell r="A1605" t="str">
            <v>Trifásico, instalação externa, isolamento em óleo mineral.</v>
          </cell>
          <cell r="F1605">
            <v>0</v>
          </cell>
          <cell r="H1605">
            <v>0</v>
          </cell>
          <cell r="P1605">
            <v>0</v>
          </cell>
        </row>
        <row r="1606">
          <cell r="A1606" t="str">
            <v>13.800 - 380/220V, 75 kVA</v>
          </cell>
          <cell r="F1606">
            <v>0</v>
          </cell>
          <cell r="H1606">
            <v>0</v>
          </cell>
          <cell r="P1606">
            <v>0</v>
          </cell>
        </row>
        <row r="1607">
          <cell r="F1607">
            <v>0</v>
          </cell>
          <cell r="H1607">
            <v>0</v>
          </cell>
          <cell r="P1607">
            <v>0</v>
          </cell>
        </row>
        <row r="1608">
          <cell r="A1608" t="str">
            <v xml:space="preserve">Resistor de aterramento 277 V: </v>
          </cell>
          <cell r="B1608" t="str">
            <v>550-RA-05</v>
          </cell>
          <cell r="C1608" t="str">
            <v>CJ.</v>
          </cell>
          <cell r="D1608">
            <v>1</v>
          </cell>
          <cell r="E1608">
            <v>100</v>
          </cell>
          <cell r="F1608">
            <v>100</v>
          </cell>
          <cell r="G1608">
            <v>40</v>
          </cell>
          <cell r="H1608">
            <v>40</v>
          </cell>
          <cell r="I1608" t="str">
            <v>Q</v>
          </cell>
          <cell r="P1608">
            <v>40</v>
          </cell>
        </row>
        <row r="1609">
          <cell r="A1609" t="str">
            <v>Composto das seguintes unidades:</v>
          </cell>
          <cell r="F1609">
            <v>0</v>
          </cell>
          <cell r="H1609">
            <v>0</v>
          </cell>
          <cell r="P1609">
            <v>0</v>
          </cell>
        </row>
        <row r="1610">
          <cell r="A1610" t="str">
            <v>- Resistor de  aterramento, instalação externa, 277V, 5A.</v>
          </cell>
          <cell r="F1610">
            <v>0</v>
          </cell>
          <cell r="H1610">
            <v>0</v>
          </cell>
          <cell r="P1610">
            <v>0</v>
          </cell>
        </row>
        <row r="1611">
          <cell r="A1611" t="str">
            <v xml:space="preserve">- Painel de supervisão e alarme, instalação interna. </v>
          </cell>
          <cell r="F1611">
            <v>0</v>
          </cell>
          <cell r="H1611">
            <v>0</v>
          </cell>
          <cell r="P1611">
            <v>0</v>
          </cell>
        </row>
        <row r="1612">
          <cell r="F1612">
            <v>0</v>
          </cell>
          <cell r="H1612">
            <v>0</v>
          </cell>
          <cell r="P1612">
            <v>0</v>
          </cell>
        </row>
        <row r="1613">
          <cell r="A1613" t="str">
            <v>Quadro  de distribuição de 13,8 kV - 4COL</v>
          </cell>
          <cell r="B1613" t="str">
            <v>550-QD-03</v>
          </cell>
          <cell r="C1613" t="str">
            <v>CJ.</v>
          </cell>
          <cell r="D1613">
            <v>1</v>
          </cell>
          <cell r="E1613">
            <v>4000</v>
          </cell>
          <cell r="F1613">
            <v>4000</v>
          </cell>
          <cell r="G1613">
            <v>800</v>
          </cell>
          <cell r="H1613">
            <v>800</v>
          </cell>
          <cell r="I1613" t="str">
            <v>Q</v>
          </cell>
          <cell r="P1613">
            <v>800</v>
          </cell>
        </row>
        <row r="1614">
          <cell r="A1614" t="str">
            <v xml:space="preserve">Instalação abrigada, tipo Metal Clad, 600A, 15kA, com uma coluna de entrada e três </v>
          </cell>
          <cell r="F1614">
            <v>0</v>
          </cell>
          <cell r="H1614">
            <v>0</v>
          </cell>
          <cell r="P1614">
            <v>0</v>
          </cell>
        </row>
        <row r="1615">
          <cell r="A1615" t="str">
            <v>colunas de saídas.</v>
          </cell>
          <cell r="F1615">
            <v>0</v>
          </cell>
          <cell r="H1615">
            <v>0</v>
          </cell>
          <cell r="P1615">
            <v>0</v>
          </cell>
        </row>
        <row r="1616">
          <cell r="F1616">
            <v>0</v>
          </cell>
          <cell r="H1616">
            <v>0</v>
          </cell>
          <cell r="P1616">
            <v>0</v>
          </cell>
        </row>
        <row r="1617">
          <cell r="A1617" t="str">
            <v>Centro controle motores 480V - 9COL</v>
          </cell>
          <cell r="B1617" t="str">
            <v>550-CM-05</v>
          </cell>
          <cell r="C1617" t="str">
            <v>CJ.</v>
          </cell>
          <cell r="D1617">
            <v>1</v>
          </cell>
          <cell r="E1617">
            <v>5400</v>
          </cell>
          <cell r="F1617">
            <v>5400</v>
          </cell>
          <cell r="G1617">
            <v>1350</v>
          </cell>
          <cell r="H1617">
            <v>1350</v>
          </cell>
          <cell r="I1617" t="str">
            <v>Q</v>
          </cell>
          <cell r="P1617">
            <v>1350</v>
          </cell>
        </row>
        <row r="1618">
          <cell r="A1618" t="str">
            <v xml:space="preserve">Instalação interna, barramento 3000A, 45 kA, gavetas extraíveis, entrada </v>
          </cell>
          <cell r="F1618">
            <v>0</v>
          </cell>
          <cell r="H1618">
            <v>0</v>
          </cell>
          <cell r="P1618">
            <v>0</v>
          </cell>
        </row>
        <row r="1619">
          <cell r="A1619" t="str">
            <v>com disjuntor Power 2500A, com uma coluna de entrada e oito colunas de saídas.</v>
          </cell>
          <cell r="F1619">
            <v>0</v>
          </cell>
          <cell r="H1619">
            <v>0</v>
          </cell>
          <cell r="P1619">
            <v>0</v>
          </cell>
        </row>
        <row r="1620">
          <cell r="F1620">
            <v>0</v>
          </cell>
          <cell r="H1620">
            <v>0</v>
          </cell>
          <cell r="P1620">
            <v>0</v>
          </cell>
        </row>
        <row r="1621">
          <cell r="A1621" t="str">
            <v>Painel de conversores de freqüência, com os conversores 510-SZ-600/602/630, para - 10 CV</v>
          </cell>
          <cell r="B1621" t="str">
            <v>510-PV-20</v>
          </cell>
          <cell r="C1621" t="str">
            <v>UNID.</v>
          </cell>
          <cell r="D1621">
            <v>1</v>
          </cell>
          <cell r="E1621">
            <v>600</v>
          </cell>
          <cell r="F1621">
            <v>600</v>
          </cell>
          <cell r="G1621">
            <v>30</v>
          </cell>
          <cell r="H1621">
            <v>30</v>
          </cell>
          <cell r="I1621" t="str">
            <v>Q</v>
          </cell>
          <cell r="P1621">
            <v>30</v>
          </cell>
        </row>
        <row r="1622">
          <cell r="A1622" t="str">
            <v>motores de 1cv, 10 cv e 2 cv  respectivamente.</v>
          </cell>
          <cell r="F1622">
            <v>0</v>
          </cell>
          <cell r="H1622">
            <v>0</v>
          </cell>
          <cell r="P1622">
            <v>0</v>
          </cell>
        </row>
        <row r="1623">
          <cell r="F1623">
            <v>0</v>
          </cell>
          <cell r="H1623">
            <v>0</v>
          </cell>
          <cell r="P1623">
            <v>0</v>
          </cell>
        </row>
        <row r="1624">
          <cell r="A1624" t="str">
            <v>Painel de conversores de freqüência, com os conversores 510-SZ-453/615/617, para - 5 CV</v>
          </cell>
          <cell r="B1624" t="str">
            <v>510-PV-21</v>
          </cell>
          <cell r="C1624" t="str">
            <v>UNID.</v>
          </cell>
          <cell r="D1624">
            <v>1</v>
          </cell>
          <cell r="E1624">
            <v>600</v>
          </cell>
          <cell r="F1624">
            <v>600</v>
          </cell>
          <cell r="G1624">
            <v>30</v>
          </cell>
          <cell r="H1624">
            <v>30</v>
          </cell>
          <cell r="I1624" t="str">
            <v>Q</v>
          </cell>
          <cell r="P1624">
            <v>30</v>
          </cell>
        </row>
        <row r="1625">
          <cell r="A1625" t="str">
            <v>motores de 1cv, 5 cv e 5 cv  respectivamente.</v>
          </cell>
          <cell r="F1625">
            <v>0</v>
          </cell>
          <cell r="H1625">
            <v>0</v>
          </cell>
          <cell r="P1625">
            <v>0</v>
          </cell>
        </row>
        <row r="1626">
          <cell r="F1626">
            <v>0</v>
          </cell>
          <cell r="H1626">
            <v>0</v>
          </cell>
          <cell r="P1626">
            <v>0</v>
          </cell>
        </row>
        <row r="1627">
          <cell r="A1627" t="str">
            <v>Painel de conversores de freqüência, com os conversores 510-SZ-454/503/616, para - 5 CV</v>
          </cell>
          <cell r="B1627" t="str">
            <v>510-PV-22</v>
          </cell>
          <cell r="C1627" t="str">
            <v>UNID.</v>
          </cell>
          <cell r="D1627">
            <v>1</v>
          </cell>
          <cell r="E1627">
            <v>600</v>
          </cell>
          <cell r="F1627">
            <v>600</v>
          </cell>
          <cell r="G1627">
            <v>30</v>
          </cell>
          <cell r="H1627">
            <v>30</v>
          </cell>
          <cell r="I1627" t="str">
            <v>Q</v>
          </cell>
          <cell r="P1627">
            <v>30</v>
          </cell>
        </row>
        <row r="1628">
          <cell r="A1628" t="str">
            <v>motores de 1cv, 3 cv e 5 cv  respectivamente.</v>
          </cell>
          <cell r="F1628">
            <v>0</v>
          </cell>
          <cell r="H1628">
            <v>0</v>
          </cell>
          <cell r="P1628">
            <v>0</v>
          </cell>
        </row>
        <row r="1629">
          <cell r="F1629">
            <v>0</v>
          </cell>
          <cell r="H1629">
            <v>0</v>
          </cell>
          <cell r="P1629">
            <v>0</v>
          </cell>
        </row>
        <row r="1630">
          <cell r="A1630" t="str">
            <v>Painel de conversores de freqüência, com os conversores 510-SZ-502/504/602.1, para - 7,5 CV</v>
          </cell>
          <cell r="B1630" t="str">
            <v>510-PV-23</v>
          </cell>
          <cell r="C1630" t="str">
            <v>UNID.</v>
          </cell>
          <cell r="D1630">
            <v>1</v>
          </cell>
          <cell r="E1630">
            <v>600</v>
          </cell>
          <cell r="F1630">
            <v>600</v>
          </cell>
          <cell r="G1630">
            <v>30</v>
          </cell>
          <cell r="H1630">
            <v>30</v>
          </cell>
          <cell r="I1630" t="str">
            <v>Q</v>
          </cell>
          <cell r="P1630">
            <v>30</v>
          </cell>
        </row>
        <row r="1631">
          <cell r="A1631" t="str">
            <v>motores de 3 cv, 3 cv e 7,5 cv  respectivamente.</v>
          </cell>
          <cell r="F1631">
            <v>0</v>
          </cell>
          <cell r="H1631">
            <v>0</v>
          </cell>
          <cell r="P1631">
            <v>0</v>
          </cell>
        </row>
        <row r="1632">
          <cell r="F1632">
            <v>0</v>
          </cell>
          <cell r="H1632">
            <v>0</v>
          </cell>
          <cell r="P1632">
            <v>0</v>
          </cell>
        </row>
        <row r="1633">
          <cell r="A1633" t="str">
            <v>Painel de conversores de freqüência, com os conversores 510-SZ-555.2/560, para - 15 CV</v>
          </cell>
          <cell r="B1633" t="str">
            <v>510-PV-24</v>
          </cell>
          <cell r="C1633" t="str">
            <v>UNID.</v>
          </cell>
          <cell r="D1633">
            <v>1</v>
          </cell>
          <cell r="E1633">
            <v>600</v>
          </cell>
          <cell r="F1633">
            <v>600</v>
          </cell>
          <cell r="G1633">
            <v>30</v>
          </cell>
          <cell r="H1633">
            <v>30</v>
          </cell>
          <cell r="I1633" t="str">
            <v>Q</v>
          </cell>
          <cell r="P1633">
            <v>30</v>
          </cell>
        </row>
        <row r="1634">
          <cell r="A1634" t="str">
            <v>motores de 12,5cv e 15 cv respectivamente.</v>
          </cell>
          <cell r="F1634">
            <v>0</v>
          </cell>
          <cell r="H1634">
            <v>0</v>
          </cell>
          <cell r="P1634">
            <v>0</v>
          </cell>
        </row>
        <row r="1635">
          <cell r="F1635">
            <v>0</v>
          </cell>
          <cell r="H1635">
            <v>0</v>
          </cell>
          <cell r="P1635">
            <v>0</v>
          </cell>
        </row>
        <row r="1636">
          <cell r="A1636" t="str">
            <v>Painel de conversores de freqüência, com os conversores 510-SZ-559/561, para - 12,5 CV</v>
          </cell>
          <cell r="B1636" t="str">
            <v>510-PV-25</v>
          </cell>
          <cell r="C1636" t="str">
            <v>UNID.</v>
          </cell>
          <cell r="D1636">
            <v>1</v>
          </cell>
          <cell r="E1636">
            <v>600</v>
          </cell>
          <cell r="F1636">
            <v>600</v>
          </cell>
          <cell r="G1636">
            <v>30</v>
          </cell>
          <cell r="H1636">
            <v>30</v>
          </cell>
          <cell r="I1636" t="str">
            <v>Q</v>
          </cell>
          <cell r="P1636">
            <v>30</v>
          </cell>
        </row>
        <row r="1637">
          <cell r="A1637" t="str">
            <v>motores de 12,5 cv.</v>
          </cell>
          <cell r="F1637">
            <v>0</v>
          </cell>
          <cell r="H1637">
            <v>0</v>
          </cell>
          <cell r="P1637">
            <v>0</v>
          </cell>
        </row>
        <row r="1638">
          <cell r="F1638">
            <v>0</v>
          </cell>
          <cell r="H1638">
            <v>0</v>
          </cell>
          <cell r="P1638">
            <v>0</v>
          </cell>
        </row>
        <row r="1639">
          <cell r="A1639" t="str">
            <v>Painel de conversores de freqüência, com os conversores 510-SZ-555.1/602.2, para - 15 CV</v>
          </cell>
          <cell r="B1639" t="str">
            <v>510-PV-26</v>
          </cell>
          <cell r="C1639" t="str">
            <v>UNID.</v>
          </cell>
          <cell r="D1639">
            <v>1</v>
          </cell>
          <cell r="E1639">
            <v>600</v>
          </cell>
          <cell r="F1639">
            <v>600</v>
          </cell>
          <cell r="G1639">
            <v>30</v>
          </cell>
          <cell r="H1639">
            <v>30</v>
          </cell>
          <cell r="I1639" t="str">
            <v>Q</v>
          </cell>
          <cell r="P1639">
            <v>30</v>
          </cell>
        </row>
        <row r="1640">
          <cell r="A1640" t="str">
            <v>motores de 7,5 cv e 15 cv respectivamente.</v>
          </cell>
          <cell r="F1640">
            <v>0</v>
          </cell>
          <cell r="H1640">
            <v>0</v>
          </cell>
          <cell r="P1640">
            <v>0</v>
          </cell>
        </row>
        <row r="1641">
          <cell r="F1641">
            <v>0</v>
          </cell>
          <cell r="H1641">
            <v>0</v>
          </cell>
          <cell r="P1641">
            <v>0</v>
          </cell>
        </row>
        <row r="1642">
          <cell r="A1642" t="str">
            <v>Painel de conversor de freqüência, com o conversor 510-SZ-150, para - 150 CV</v>
          </cell>
          <cell r="B1642" t="str">
            <v>510-PV-27</v>
          </cell>
          <cell r="C1642" t="str">
            <v>UNID.</v>
          </cell>
          <cell r="D1642">
            <v>1</v>
          </cell>
          <cell r="E1642">
            <v>600</v>
          </cell>
          <cell r="F1642">
            <v>600</v>
          </cell>
          <cell r="G1642">
            <v>50</v>
          </cell>
          <cell r="H1642">
            <v>50</v>
          </cell>
          <cell r="I1642" t="str">
            <v>Q</v>
          </cell>
          <cell r="P1642">
            <v>50</v>
          </cell>
        </row>
        <row r="1643">
          <cell r="A1643" t="str">
            <v>motor de 150 cv.</v>
          </cell>
          <cell r="F1643">
            <v>0</v>
          </cell>
          <cell r="H1643">
            <v>0</v>
          </cell>
          <cell r="P1643">
            <v>0</v>
          </cell>
        </row>
        <row r="1644">
          <cell r="F1644">
            <v>0</v>
          </cell>
          <cell r="H1644">
            <v>0</v>
          </cell>
          <cell r="P1644">
            <v>0</v>
          </cell>
        </row>
        <row r="1645">
          <cell r="A1645" t="str">
            <v>Painel de conversor de freqüência, com o conversor 510-SZ-151, para - 150 CV</v>
          </cell>
          <cell r="B1645" t="str">
            <v>510-PV-28</v>
          </cell>
          <cell r="C1645" t="str">
            <v>UNID.</v>
          </cell>
          <cell r="D1645">
            <v>1</v>
          </cell>
          <cell r="E1645">
            <v>600</v>
          </cell>
          <cell r="F1645">
            <v>600</v>
          </cell>
          <cell r="G1645">
            <v>50</v>
          </cell>
          <cell r="H1645">
            <v>50</v>
          </cell>
          <cell r="I1645" t="str">
            <v>Q</v>
          </cell>
          <cell r="P1645">
            <v>50</v>
          </cell>
        </row>
        <row r="1646">
          <cell r="A1646" t="str">
            <v>motor de 150 cv.</v>
          </cell>
          <cell r="F1646">
            <v>0</v>
          </cell>
          <cell r="H1646">
            <v>0</v>
          </cell>
          <cell r="P1646">
            <v>0</v>
          </cell>
        </row>
        <row r="1647">
          <cell r="F1647">
            <v>0</v>
          </cell>
          <cell r="H1647">
            <v>0</v>
          </cell>
          <cell r="P1647">
            <v>0</v>
          </cell>
        </row>
        <row r="1648">
          <cell r="A1648" t="str">
            <v>Painel de conversor de freqüência, com o conversor 510-SZ-110, para - 75 CV</v>
          </cell>
          <cell r="B1648" t="str">
            <v>510-PV-29</v>
          </cell>
          <cell r="C1648" t="str">
            <v>UNID.</v>
          </cell>
          <cell r="D1648">
            <v>1</v>
          </cell>
          <cell r="E1648">
            <v>600</v>
          </cell>
          <cell r="F1648">
            <v>600</v>
          </cell>
          <cell r="G1648">
            <v>50</v>
          </cell>
          <cell r="H1648">
            <v>50</v>
          </cell>
          <cell r="I1648" t="str">
            <v>Q</v>
          </cell>
          <cell r="P1648">
            <v>50</v>
          </cell>
        </row>
        <row r="1649">
          <cell r="A1649" t="str">
            <v>motor de 75 cv.</v>
          </cell>
          <cell r="F1649">
            <v>0</v>
          </cell>
          <cell r="H1649">
            <v>0</v>
          </cell>
          <cell r="P1649">
            <v>0</v>
          </cell>
        </row>
        <row r="1650">
          <cell r="F1650">
            <v>0</v>
          </cell>
          <cell r="H1650">
            <v>0</v>
          </cell>
          <cell r="P1650">
            <v>0</v>
          </cell>
        </row>
        <row r="1651">
          <cell r="A1651" t="str">
            <v>Painel de conversor de freqüência, com o conversor 510-SZ-111, para - 75 CV</v>
          </cell>
          <cell r="B1651" t="str">
            <v>510-PV-30</v>
          </cell>
          <cell r="C1651" t="str">
            <v>UNID.</v>
          </cell>
          <cell r="D1651">
            <v>1</v>
          </cell>
          <cell r="E1651">
            <v>600</v>
          </cell>
          <cell r="F1651">
            <v>600</v>
          </cell>
          <cell r="G1651">
            <v>50</v>
          </cell>
          <cell r="H1651">
            <v>50</v>
          </cell>
          <cell r="I1651" t="str">
            <v>Q</v>
          </cell>
          <cell r="P1651">
            <v>50</v>
          </cell>
        </row>
        <row r="1652">
          <cell r="A1652" t="str">
            <v>motor de 75 cv.</v>
          </cell>
          <cell r="F1652">
            <v>0</v>
          </cell>
          <cell r="H1652">
            <v>0</v>
          </cell>
          <cell r="P1652">
            <v>0</v>
          </cell>
        </row>
        <row r="1653">
          <cell r="F1653">
            <v>0</v>
          </cell>
          <cell r="H1653">
            <v>0</v>
          </cell>
          <cell r="P1653">
            <v>0</v>
          </cell>
        </row>
        <row r="1654">
          <cell r="A1654" t="str">
            <v>Banco de capacitores 480 V: - 2 x 100 kVAr</v>
          </cell>
          <cell r="B1654" t="str">
            <v>550-BC-04</v>
          </cell>
          <cell r="C1654" t="str">
            <v>UNID.</v>
          </cell>
          <cell r="D1654">
            <v>1</v>
          </cell>
          <cell r="E1654">
            <v>200</v>
          </cell>
          <cell r="F1654">
            <v>200</v>
          </cell>
          <cell r="G1654">
            <v>40</v>
          </cell>
          <cell r="H1654">
            <v>40</v>
          </cell>
          <cell r="I1654" t="str">
            <v>Q</v>
          </cell>
          <cell r="P1654">
            <v>40</v>
          </cell>
        </row>
        <row r="1655">
          <cell r="A1655" t="str">
            <v>Instalação interna, 2x100 kVAr, automático.</v>
          </cell>
          <cell r="F1655">
            <v>0</v>
          </cell>
          <cell r="H1655">
            <v>0</v>
          </cell>
          <cell r="P1655">
            <v>0</v>
          </cell>
        </row>
        <row r="1656">
          <cell r="F1656">
            <v>0</v>
          </cell>
          <cell r="H1656">
            <v>0</v>
          </cell>
          <cell r="P1656">
            <v>0</v>
          </cell>
        </row>
        <row r="1657">
          <cell r="A1657" t="str">
            <v>Painel de iluminação 380/220 Vca:</v>
          </cell>
          <cell r="B1657" t="str">
            <v>550-PL-03</v>
          </cell>
          <cell r="C1657" t="str">
            <v>UNID.</v>
          </cell>
          <cell r="D1657">
            <v>1</v>
          </cell>
          <cell r="E1657">
            <v>600</v>
          </cell>
          <cell r="F1657">
            <v>600</v>
          </cell>
          <cell r="G1657">
            <v>100</v>
          </cell>
          <cell r="H1657">
            <v>100</v>
          </cell>
          <cell r="I1657" t="str">
            <v>Q</v>
          </cell>
          <cell r="P1657">
            <v>100</v>
          </cell>
        </row>
        <row r="1658">
          <cell r="A1658" t="str">
            <v xml:space="preserve">Instalação interna, barramento trifásico e neutro, para alimentação de painéis </v>
          </cell>
          <cell r="F1658">
            <v>0</v>
          </cell>
          <cell r="H1658">
            <v>0</v>
          </cell>
          <cell r="P1658">
            <v>0</v>
          </cell>
        </row>
        <row r="1659">
          <cell r="A1659" t="str">
            <v>e circuitos de iluminação.</v>
          </cell>
          <cell r="F1659">
            <v>0</v>
          </cell>
          <cell r="H1659">
            <v>0</v>
          </cell>
          <cell r="P1659">
            <v>0</v>
          </cell>
        </row>
        <row r="1660">
          <cell r="F1660">
            <v>0</v>
          </cell>
          <cell r="H1660">
            <v>0</v>
          </cell>
          <cell r="P1660">
            <v>0</v>
          </cell>
        </row>
        <row r="1661">
          <cell r="A1661" t="str">
            <v>Quadro de iluminação 380/220 Vca:</v>
          </cell>
          <cell r="B1661" t="str">
            <v>550-QL-11</v>
          </cell>
          <cell r="C1661" t="str">
            <v>UNID.</v>
          </cell>
          <cell r="D1661">
            <v>1</v>
          </cell>
          <cell r="E1661">
            <v>60</v>
          </cell>
          <cell r="F1661">
            <v>60</v>
          </cell>
          <cell r="G1661">
            <v>60</v>
          </cell>
          <cell r="H1661">
            <v>60</v>
          </cell>
          <cell r="I1661" t="str">
            <v>Q</v>
          </cell>
          <cell r="P1661">
            <v>60</v>
          </cell>
        </row>
        <row r="1662">
          <cell r="A1662" t="str">
            <v>Instalação externa, barramento trifásico e neutro.</v>
          </cell>
          <cell r="F1662">
            <v>0</v>
          </cell>
          <cell r="H1662">
            <v>0</v>
          </cell>
          <cell r="P1662">
            <v>0</v>
          </cell>
        </row>
        <row r="1663">
          <cell r="F1663">
            <v>0</v>
          </cell>
          <cell r="H1663">
            <v>0</v>
          </cell>
          <cell r="P1663">
            <v>0</v>
          </cell>
        </row>
        <row r="1664">
          <cell r="A1664" t="str">
            <v>Quadro de iluminação de emergência, 380/220 Vca:</v>
          </cell>
          <cell r="B1664" t="str">
            <v>550-QE-03</v>
          </cell>
          <cell r="C1664" t="str">
            <v>UNID.</v>
          </cell>
          <cell r="D1664">
            <v>1</v>
          </cell>
          <cell r="E1664">
            <v>60</v>
          </cell>
          <cell r="F1664">
            <v>60</v>
          </cell>
          <cell r="G1664">
            <v>60</v>
          </cell>
          <cell r="H1664">
            <v>60</v>
          </cell>
          <cell r="I1664" t="str">
            <v>Q</v>
          </cell>
          <cell r="P1664">
            <v>60</v>
          </cell>
        </row>
        <row r="1665">
          <cell r="A1665" t="str">
            <v>Instalação interna, barramento trifásico e neutro.</v>
          </cell>
          <cell r="F1665">
            <v>0</v>
          </cell>
          <cell r="H1665">
            <v>0</v>
          </cell>
          <cell r="P1665">
            <v>0</v>
          </cell>
        </row>
        <row r="1666">
          <cell r="F1666">
            <v>0</v>
          </cell>
          <cell r="H1666">
            <v>0</v>
          </cell>
          <cell r="P1666">
            <v>0</v>
          </cell>
        </row>
        <row r="1667">
          <cell r="A1667" t="str">
            <v>Cabo de cobre nu, têmpera meia dura, formação em fios, encordoamento classe 2,</v>
          </cell>
          <cell r="F1667">
            <v>0</v>
          </cell>
          <cell r="H1667">
            <v>0</v>
          </cell>
          <cell r="P1667">
            <v>0</v>
          </cell>
        </row>
        <row r="1668">
          <cell r="A1668" t="str">
            <v>NBR 5111 e 7575:</v>
          </cell>
          <cell r="F1668">
            <v>0</v>
          </cell>
          <cell r="H1668">
            <v>0</v>
          </cell>
          <cell r="P1668">
            <v>0</v>
          </cell>
        </row>
        <row r="1669">
          <cell r="A1669" t="str">
            <v>Bitola 16 mm²</v>
          </cell>
          <cell r="B1669" t="str">
            <v>CBNU</v>
          </cell>
          <cell r="C1669" t="str">
            <v>kg</v>
          </cell>
          <cell r="D1669">
            <v>2</v>
          </cell>
          <cell r="E1669">
            <v>1</v>
          </cell>
          <cell r="F1669">
            <v>2</v>
          </cell>
          <cell r="G1669">
            <v>1</v>
          </cell>
          <cell r="H1669">
            <v>2</v>
          </cell>
          <cell r="I1669" t="str">
            <v>B</v>
          </cell>
          <cell r="P1669">
            <v>1</v>
          </cell>
        </row>
        <row r="1670">
          <cell r="A1670" t="str">
            <v>Bitola 25 mm²</v>
          </cell>
          <cell r="B1670" t="str">
            <v>CBNU</v>
          </cell>
          <cell r="C1670" t="str">
            <v>kg</v>
          </cell>
          <cell r="D1670">
            <v>18</v>
          </cell>
          <cell r="E1670">
            <v>1</v>
          </cell>
          <cell r="F1670">
            <v>18</v>
          </cell>
          <cell r="G1670">
            <v>1</v>
          </cell>
          <cell r="H1670">
            <v>18</v>
          </cell>
          <cell r="I1670" t="str">
            <v>B</v>
          </cell>
          <cell r="P1670">
            <v>1</v>
          </cell>
        </row>
        <row r="1671">
          <cell r="A1671" t="str">
            <v>Bitola 35 mm²</v>
          </cell>
          <cell r="B1671" t="str">
            <v>CBNU</v>
          </cell>
          <cell r="C1671" t="str">
            <v>kg</v>
          </cell>
          <cell r="D1671">
            <v>125</v>
          </cell>
          <cell r="E1671">
            <v>1</v>
          </cell>
          <cell r="F1671">
            <v>125</v>
          </cell>
          <cell r="G1671">
            <v>1</v>
          </cell>
          <cell r="H1671">
            <v>125</v>
          </cell>
          <cell r="I1671" t="str">
            <v>B</v>
          </cell>
          <cell r="P1671">
            <v>1</v>
          </cell>
        </row>
        <row r="1672">
          <cell r="F1672">
            <v>0</v>
          </cell>
          <cell r="H1672">
            <v>0</v>
          </cell>
          <cell r="P1672">
            <v>0</v>
          </cell>
        </row>
        <row r="1673">
          <cell r="A1673" t="str">
            <v xml:space="preserve">Cabo de cobre, têmpera mole, isolação em PVC 70'C antichama, 750V,  sem capa </v>
          </cell>
          <cell r="F1673">
            <v>0</v>
          </cell>
          <cell r="H1673">
            <v>0</v>
          </cell>
          <cell r="P1673">
            <v>0</v>
          </cell>
        </row>
        <row r="1674">
          <cell r="A1674" t="str">
            <v>protetora, encordoamento classe 2, NBR 6880:</v>
          </cell>
          <cell r="F1674">
            <v>0</v>
          </cell>
          <cell r="H1674">
            <v>0</v>
          </cell>
          <cell r="P1674">
            <v>0</v>
          </cell>
        </row>
        <row r="1675">
          <cell r="A1675" t="str">
            <v>Bitola 2,5 mm²</v>
          </cell>
          <cell r="B1675" t="str">
            <v>CB1</v>
          </cell>
          <cell r="C1675" t="str">
            <v>m</v>
          </cell>
          <cell r="D1675">
            <v>3300</v>
          </cell>
          <cell r="E1675">
            <v>5.8000000000000003E-2</v>
          </cell>
          <cell r="F1675">
            <v>191.4</v>
          </cell>
          <cell r="G1675">
            <v>0.15</v>
          </cell>
          <cell r="H1675">
            <v>495</v>
          </cell>
          <cell r="I1675" t="str">
            <v>B</v>
          </cell>
          <cell r="P1675">
            <v>0.15</v>
          </cell>
        </row>
        <row r="1676">
          <cell r="A1676" t="str">
            <v>Bitola 4 mm²</v>
          </cell>
          <cell r="B1676" t="str">
            <v>CB1</v>
          </cell>
          <cell r="C1676" t="str">
            <v>m</v>
          </cell>
          <cell r="D1676">
            <v>900</v>
          </cell>
          <cell r="E1676">
            <v>0.08</v>
          </cell>
          <cell r="F1676">
            <v>72</v>
          </cell>
          <cell r="G1676">
            <v>0.15</v>
          </cell>
          <cell r="H1676">
            <v>135</v>
          </cell>
          <cell r="I1676" t="str">
            <v>B</v>
          </cell>
          <cell r="P1676">
            <v>0.15</v>
          </cell>
        </row>
        <row r="1677">
          <cell r="F1677">
            <v>0</v>
          </cell>
          <cell r="H1677">
            <v>0</v>
          </cell>
          <cell r="P1677">
            <v>0</v>
          </cell>
        </row>
        <row r="1678">
          <cell r="A1678" t="str">
            <v>Cabo de potência tripolar, composto de fios de cobre nu, têmpera mole, isolação EPR</v>
          </cell>
          <cell r="F1678">
            <v>0</v>
          </cell>
          <cell r="H1678">
            <v>0</v>
          </cell>
          <cell r="P1678">
            <v>0</v>
          </cell>
        </row>
        <row r="1679">
          <cell r="A1679" t="str">
            <v>classe de tensão 0,6/1kV, com cobertura de PVC, de acordo com NBR 7286:</v>
          </cell>
          <cell r="F1679">
            <v>0</v>
          </cell>
          <cell r="H1679">
            <v>0</v>
          </cell>
          <cell r="P1679">
            <v>0</v>
          </cell>
        </row>
        <row r="1680">
          <cell r="A1680" t="str">
            <v>Bitola 3x2,5 mm²</v>
          </cell>
          <cell r="B1680" t="str">
            <v>CB1</v>
          </cell>
          <cell r="C1680" t="str">
            <v>m</v>
          </cell>
          <cell r="D1680">
            <v>4</v>
          </cell>
          <cell r="E1680">
            <v>0.193</v>
          </cell>
          <cell r="F1680">
            <v>0.77</v>
          </cell>
          <cell r="G1680">
            <v>0.2</v>
          </cell>
          <cell r="H1680">
            <v>0.8</v>
          </cell>
          <cell r="I1680" t="str">
            <v>B</v>
          </cell>
          <cell r="P1680">
            <v>0.2</v>
          </cell>
        </row>
        <row r="1681">
          <cell r="A1681" t="str">
            <v>Bitola 35 mm²</v>
          </cell>
          <cell r="B1681" t="str">
            <v>CB1</v>
          </cell>
          <cell r="C1681" t="str">
            <v>m</v>
          </cell>
          <cell r="D1681">
            <v>100</v>
          </cell>
          <cell r="E1681">
            <v>0.40300000000000002</v>
          </cell>
          <cell r="F1681">
            <v>40.299999999999997</v>
          </cell>
          <cell r="G1681">
            <v>0.2</v>
          </cell>
          <cell r="H1681">
            <v>20</v>
          </cell>
          <cell r="I1681" t="str">
            <v>B</v>
          </cell>
          <cell r="P1681">
            <v>0.2</v>
          </cell>
        </row>
        <row r="1682">
          <cell r="F1682">
            <v>0</v>
          </cell>
          <cell r="H1682">
            <v>0</v>
          </cell>
          <cell r="P1682">
            <v>0</v>
          </cell>
        </row>
        <row r="1683">
          <cell r="A1683" t="str">
            <v>Cabo singelo em fios de cobre nu, têmpera mole, capa interna e cobertura em PVC 70'C</v>
          </cell>
          <cell r="F1683">
            <v>0</v>
          </cell>
          <cell r="H1683">
            <v>0</v>
          </cell>
          <cell r="P1683">
            <v>0</v>
          </cell>
        </row>
        <row r="1684">
          <cell r="A1684" t="str">
            <v>isolação 0,6/1kV:</v>
          </cell>
          <cell r="F1684">
            <v>0</v>
          </cell>
          <cell r="H1684">
            <v>0</v>
          </cell>
          <cell r="P1684">
            <v>0</v>
          </cell>
        </row>
        <row r="1685">
          <cell r="A1685" t="str">
            <v>Bitola 70 mm²</v>
          </cell>
          <cell r="B1685" t="str">
            <v>CB1</v>
          </cell>
          <cell r="C1685" t="str">
            <v>m</v>
          </cell>
          <cell r="D1685">
            <v>500</v>
          </cell>
          <cell r="E1685">
            <v>0.78200000000000003</v>
          </cell>
          <cell r="F1685">
            <v>391</v>
          </cell>
          <cell r="G1685">
            <v>0.25</v>
          </cell>
          <cell r="H1685">
            <v>125</v>
          </cell>
          <cell r="I1685" t="str">
            <v>B</v>
          </cell>
          <cell r="P1685">
            <v>0.25</v>
          </cell>
        </row>
        <row r="1686">
          <cell r="A1686" t="str">
            <v>Bitola 95 mm²</v>
          </cell>
          <cell r="B1686" t="str">
            <v>CB1</v>
          </cell>
          <cell r="C1686" t="str">
            <v>m</v>
          </cell>
          <cell r="D1686">
            <v>300</v>
          </cell>
          <cell r="E1686">
            <v>1.0149999999999999</v>
          </cell>
          <cell r="F1686">
            <v>304.5</v>
          </cell>
          <cell r="G1686">
            <v>0.25</v>
          </cell>
          <cell r="H1686">
            <v>75</v>
          </cell>
          <cell r="I1686" t="str">
            <v>B</v>
          </cell>
          <cell r="P1686">
            <v>0.25</v>
          </cell>
        </row>
        <row r="1687">
          <cell r="A1687" t="str">
            <v>Bitola 120 mm²</v>
          </cell>
          <cell r="B1687" t="str">
            <v>CB1</v>
          </cell>
          <cell r="C1687" t="str">
            <v>m</v>
          </cell>
          <cell r="D1687">
            <v>60</v>
          </cell>
          <cell r="E1687">
            <v>1.248</v>
          </cell>
          <cell r="F1687">
            <v>74.88</v>
          </cell>
          <cell r="G1687">
            <v>0.25</v>
          </cell>
          <cell r="H1687">
            <v>15</v>
          </cell>
          <cell r="I1687" t="str">
            <v>B</v>
          </cell>
          <cell r="P1687">
            <v>0.25</v>
          </cell>
        </row>
        <row r="1688">
          <cell r="A1688" t="str">
            <v>Bitola 150 mm²</v>
          </cell>
          <cell r="B1688" t="str">
            <v>CB1</v>
          </cell>
          <cell r="C1688" t="str">
            <v>m</v>
          </cell>
          <cell r="D1688">
            <v>340</v>
          </cell>
          <cell r="E1688">
            <v>1.5369999999999999</v>
          </cell>
          <cell r="F1688">
            <v>522.58000000000004</v>
          </cell>
          <cell r="G1688">
            <v>0.3</v>
          </cell>
          <cell r="H1688">
            <v>102</v>
          </cell>
          <cell r="I1688" t="str">
            <v>B</v>
          </cell>
          <cell r="P1688">
            <v>0.3</v>
          </cell>
        </row>
        <row r="1689">
          <cell r="F1689">
            <v>0</v>
          </cell>
          <cell r="H1689">
            <v>0</v>
          </cell>
          <cell r="P1689">
            <v>0</v>
          </cell>
        </row>
        <row r="1690">
          <cell r="A1690" t="str">
            <v>Cabo de potência , singelo, isolamento 8,7/15kV, com capa de PVC:</v>
          </cell>
          <cell r="F1690">
            <v>0</v>
          </cell>
          <cell r="H1690">
            <v>0</v>
          </cell>
          <cell r="P1690">
            <v>0</v>
          </cell>
        </row>
        <row r="1691">
          <cell r="A1691" t="str">
            <v>Bitola 50 mm²</v>
          </cell>
          <cell r="B1691" t="str">
            <v>CB15</v>
          </cell>
          <cell r="C1691" t="str">
            <v>m</v>
          </cell>
          <cell r="D1691">
            <v>160</v>
          </cell>
          <cell r="E1691">
            <v>0.98299999999999998</v>
          </cell>
          <cell r="F1691">
            <v>157.28</v>
          </cell>
          <cell r="G1691">
            <v>0.5</v>
          </cell>
          <cell r="H1691">
            <v>80</v>
          </cell>
          <cell r="I1691" t="str">
            <v>B</v>
          </cell>
          <cell r="P1691">
            <v>0.5</v>
          </cell>
        </row>
        <row r="1692">
          <cell r="A1692" t="str">
            <v>Bitola 70 mm²</v>
          </cell>
          <cell r="B1692" t="str">
            <v>CB15</v>
          </cell>
          <cell r="C1692" t="str">
            <v>m</v>
          </cell>
          <cell r="D1692">
            <v>350</v>
          </cell>
          <cell r="E1692">
            <v>1.234</v>
          </cell>
          <cell r="F1692">
            <v>431.9</v>
          </cell>
          <cell r="G1692">
            <v>0.5</v>
          </cell>
          <cell r="H1692">
            <v>175</v>
          </cell>
          <cell r="I1692" t="str">
            <v>B</v>
          </cell>
          <cell r="P1692">
            <v>0.5</v>
          </cell>
        </row>
        <row r="1693">
          <cell r="F1693">
            <v>0</v>
          </cell>
          <cell r="H1693">
            <v>0</v>
          </cell>
          <cell r="P1693">
            <v>0</v>
          </cell>
        </row>
        <row r="1694">
          <cell r="A1694" t="str">
            <v xml:space="preserve">Tomada tetrapolar blindada de sobrepor, em alumínio fundido e miolo em material </v>
          </cell>
          <cell r="C1694" t="str">
            <v>PC</v>
          </cell>
          <cell r="D1694">
            <v>8</v>
          </cell>
          <cell r="E1694">
            <v>1</v>
          </cell>
          <cell r="F1694">
            <v>8</v>
          </cell>
          <cell r="G1694">
            <v>4</v>
          </cell>
          <cell r="H1694">
            <v>32</v>
          </cell>
          <cell r="I1694" t="str">
            <v>Q</v>
          </cell>
          <cell r="P1694">
            <v>4</v>
          </cell>
        </row>
        <row r="1695">
          <cell r="A1695" t="str">
            <v>isolante, com tampa basculante, conforme DIN 49450 e 49451 - 500V.</v>
          </cell>
          <cell r="F1695">
            <v>0</v>
          </cell>
          <cell r="H1695">
            <v>0</v>
          </cell>
          <cell r="P1695">
            <v>0</v>
          </cell>
        </row>
        <row r="1696">
          <cell r="F1696">
            <v>0</v>
          </cell>
          <cell r="H1696">
            <v>0</v>
          </cell>
          <cell r="P1696">
            <v>0</v>
          </cell>
        </row>
        <row r="1697">
          <cell r="A1697" t="str">
            <v xml:space="preserve">Tomada redonda fundida em liga de alumínio, 380V, a prova de TGVP com tampo mola, </v>
          </cell>
          <cell r="C1697" t="str">
            <v>PC</v>
          </cell>
          <cell r="D1697">
            <v>9</v>
          </cell>
          <cell r="E1697">
            <v>1</v>
          </cell>
          <cell r="F1697">
            <v>9</v>
          </cell>
          <cell r="G1697">
            <v>4</v>
          </cell>
          <cell r="H1697">
            <v>36</v>
          </cell>
          <cell r="I1697" t="str">
            <v>Q</v>
          </cell>
          <cell r="P1697">
            <v>4</v>
          </cell>
        </row>
        <row r="1698">
          <cell r="A1698" t="str">
            <v>orelhas de fixação, quatro entradas rosqueadas de 3/4" sendo 3 bujões plásticos.</v>
          </cell>
          <cell r="F1698">
            <v>0</v>
          </cell>
          <cell r="H1698">
            <v>0</v>
          </cell>
          <cell r="P1698">
            <v>0</v>
          </cell>
        </row>
        <row r="1699">
          <cell r="F1699">
            <v>0</v>
          </cell>
          <cell r="H1699">
            <v>0</v>
          </cell>
          <cell r="P1699">
            <v>0</v>
          </cell>
        </row>
        <row r="1700">
          <cell r="A1700" t="str">
            <v>Tomada universal 2P+T montada em condulete.</v>
          </cell>
          <cell r="C1700" t="str">
            <v>PC</v>
          </cell>
          <cell r="D1700">
            <v>10</v>
          </cell>
          <cell r="E1700">
            <v>0.1</v>
          </cell>
          <cell r="F1700">
            <v>1</v>
          </cell>
          <cell r="G1700">
            <v>2</v>
          </cell>
          <cell r="H1700">
            <v>20</v>
          </cell>
          <cell r="I1700" t="str">
            <v>Q</v>
          </cell>
          <cell r="P1700">
            <v>2</v>
          </cell>
        </row>
        <row r="1701">
          <cell r="F1701">
            <v>0</v>
          </cell>
          <cell r="H1701">
            <v>0</v>
          </cell>
          <cell r="P1701">
            <v>0</v>
          </cell>
        </row>
        <row r="1702">
          <cell r="A1702" t="str">
            <v>Intrruptor montado em caixa condulete</v>
          </cell>
          <cell r="C1702" t="str">
            <v>PC</v>
          </cell>
          <cell r="D1702">
            <v>4</v>
          </cell>
          <cell r="E1702">
            <v>0.1</v>
          </cell>
          <cell r="F1702">
            <v>0.4</v>
          </cell>
          <cell r="G1702">
            <v>2</v>
          </cell>
          <cell r="H1702">
            <v>8</v>
          </cell>
          <cell r="I1702" t="str">
            <v>Q</v>
          </cell>
          <cell r="P1702">
            <v>2</v>
          </cell>
        </row>
        <row r="1703">
          <cell r="F1703">
            <v>0</v>
          </cell>
          <cell r="H1703">
            <v>0</v>
          </cell>
          <cell r="P1703">
            <v>0</v>
          </cell>
        </row>
        <row r="1704">
          <cell r="A1704" t="str">
            <v>Relé fotoelétrico montado em caixa condulete</v>
          </cell>
          <cell r="C1704" t="str">
            <v>PC</v>
          </cell>
          <cell r="D1704">
            <v>2</v>
          </cell>
          <cell r="E1704">
            <v>0.1</v>
          </cell>
          <cell r="F1704">
            <v>0.2</v>
          </cell>
          <cell r="G1704">
            <v>2</v>
          </cell>
          <cell r="H1704">
            <v>4</v>
          </cell>
          <cell r="I1704" t="str">
            <v>Q</v>
          </cell>
          <cell r="P1704">
            <v>2</v>
          </cell>
        </row>
        <row r="1705">
          <cell r="F1705">
            <v>0</v>
          </cell>
          <cell r="H1705">
            <v>0</v>
          </cell>
          <cell r="P1705">
            <v>0</v>
          </cell>
        </row>
        <row r="1706">
          <cell r="A1706" t="str">
            <v>Eletroduto aço galvanizado a fogo c/ costura, comp. 3m, c/ uma luva e rosca nas duas</v>
          </cell>
          <cell r="F1706">
            <v>0</v>
          </cell>
          <cell r="H1706">
            <v>0</v>
          </cell>
          <cell r="P1706">
            <v>0</v>
          </cell>
        </row>
        <row r="1707">
          <cell r="A1707" t="str">
            <v xml:space="preserve">extremidades, norma DIN 2440, c/ proteção mecânica nas extremidades e rebarbas </v>
          </cell>
          <cell r="F1707">
            <v>0</v>
          </cell>
          <cell r="H1707">
            <v>0</v>
          </cell>
          <cell r="P1707">
            <v>0</v>
          </cell>
        </row>
        <row r="1708">
          <cell r="A1708" t="str">
            <v>removidas:</v>
          </cell>
          <cell r="F1708">
            <v>0</v>
          </cell>
          <cell r="H1708">
            <v>0</v>
          </cell>
          <cell r="P1708">
            <v>0</v>
          </cell>
        </row>
        <row r="1709">
          <cell r="A1709" t="str">
            <v>Diâmetro 3/4"   BSP</v>
          </cell>
          <cell r="B1709" t="str">
            <v>ELAG</v>
          </cell>
          <cell r="C1709" t="str">
            <v>m</v>
          </cell>
          <cell r="D1709">
            <v>280</v>
          </cell>
          <cell r="E1709">
            <v>1.7699999999999998</v>
          </cell>
          <cell r="F1709">
            <v>495.6</v>
          </cell>
          <cell r="G1709">
            <v>1.25</v>
          </cell>
          <cell r="H1709">
            <v>350</v>
          </cell>
          <cell r="I1709" t="str">
            <v>LE</v>
          </cell>
          <cell r="P1709">
            <v>1.25</v>
          </cell>
        </row>
        <row r="1710">
          <cell r="A1710" t="str">
            <v>Diâmetro 1"      BSP</v>
          </cell>
          <cell r="B1710" t="str">
            <v>ELAG</v>
          </cell>
          <cell r="C1710" t="str">
            <v>m</v>
          </cell>
          <cell r="D1710">
            <v>213</v>
          </cell>
          <cell r="E1710">
            <v>2.63</v>
          </cell>
          <cell r="F1710">
            <v>560.19000000000005</v>
          </cell>
          <cell r="G1710">
            <v>1.25</v>
          </cell>
          <cell r="H1710">
            <v>266.25</v>
          </cell>
          <cell r="I1710" t="str">
            <v>LE</v>
          </cell>
          <cell r="P1710">
            <v>1.25</v>
          </cell>
        </row>
        <row r="1711">
          <cell r="A1711" t="str">
            <v>Diâmetro 11/2" BSP</v>
          </cell>
          <cell r="B1711" t="str">
            <v>ELAG</v>
          </cell>
          <cell r="C1711" t="str">
            <v>m</v>
          </cell>
          <cell r="D1711">
            <v>45</v>
          </cell>
          <cell r="E1711">
            <v>4.24</v>
          </cell>
          <cell r="F1711">
            <v>190.8</v>
          </cell>
          <cell r="G1711">
            <v>1.25</v>
          </cell>
          <cell r="H1711">
            <v>56.25</v>
          </cell>
          <cell r="I1711" t="str">
            <v>LE</v>
          </cell>
          <cell r="P1711">
            <v>1.25</v>
          </cell>
        </row>
        <row r="1712">
          <cell r="A1712" t="str">
            <v>Diâmetro 2"      BSP</v>
          </cell>
          <cell r="B1712" t="str">
            <v>ELAG</v>
          </cell>
          <cell r="C1712" t="str">
            <v>m</v>
          </cell>
          <cell r="D1712">
            <v>51</v>
          </cell>
          <cell r="E1712">
            <v>5.66</v>
          </cell>
          <cell r="F1712">
            <v>288.66000000000003</v>
          </cell>
          <cell r="G1712">
            <v>1.5</v>
          </cell>
          <cell r="H1712">
            <v>76.5</v>
          </cell>
          <cell r="I1712" t="str">
            <v>LE</v>
          </cell>
          <cell r="P1712">
            <v>1.5</v>
          </cell>
        </row>
        <row r="1713">
          <cell r="A1713" t="str">
            <v>Diâmetro 3"      BSP</v>
          </cell>
          <cell r="B1713" t="str">
            <v>ELAG</v>
          </cell>
          <cell r="C1713" t="str">
            <v>m</v>
          </cell>
          <cell r="D1713">
            <v>240</v>
          </cell>
          <cell r="E1713">
            <v>11.6</v>
          </cell>
          <cell r="F1713">
            <v>2784</v>
          </cell>
          <cell r="G1713">
            <v>1.5</v>
          </cell>
          <cell r="H1713">
            <v>360</v>
          </cell>
          <cell r="I1713" t="str">
            <v>LE</v>
          </cell>
          <cell r="P1713">
            <v>1.5</v>
          </cell>
        </row>
        <row r="1714">
          <cell r="A1714" t="str">
            <v>Diâmetro 4"      BSP</v>
          </cell>
          <cell r="B1714" t="str">
            <v>ELAG</v>
          </cell>
          <cell r="C1714" t="str">
            <v>m</v>
          </cell>
          <cell r="D1714">
            <v>10</v>
          </cell>
          <cell r="E1714">
            <v>16.48</v>
          </cell>
          <cell r="F1714">
            <v>164.8</v>
          </cell>
          <cell r="G1714">
            <v>2</v>
          </cell>
          <cell r="H1714">
            <v>20</v>
          </cell>
          <cell r="I1714" t="str">
            <v>LE</v>
          </cell>
          <cell r="P1714">
            <v>2</v>
          </cell>
        </row>
        <row r="1715">
          <cell r="F1715">
            <v>0</v>
          </cell>
          <cell r="H1715">
            <v>0</v>
          </cell>
          <cell r="P1715">
            <v>0</v>
          </cell>
        </row>
        <row r="1716">
          <cell r="A1716" t="str">
            <v xml:space="preserve">Eletroduto flexível em rolo, tipo sealtubo, a prova de tempo, umidade, gases, vapores e </v>
          </cell>
          <cell r="F1716">
            <v>0</v>
          </cell>
          <cell r="H1716">
            <v>0</v>
          </cell>
          <cell r="P1716">
            <v>0</v>
          </cell>
        </row>
        <row r="1717">
          <cell r="A1717" t="str">
            <v>pó, constituído por fita de aço doce c/ revestimento externo em polivinil-clorídrico:</v>
          </cell>
          <cell r="F1717">
            <v>0</v>
          </cell>
          <cell r="H1717">
            <v>0</v>
          </cell>
          <cell r="P1717">
            <v>0</v>
          </cell>
        </row>
        <row r="1718">
          <cell r="A1718" t="str">
            <v>Diâmetro 2"</v>
          </cell>
          <cell r="B1718" t="str">
            <v>ELFL</v>
          </cell>
          <cell r="C1718" t="str">
            <v>m</v>
          </cell>
          <cell r="D1718">
            <v>5</v>
          </cell>
          <cell r="E1718">
            <v>2.83</v>
          </cell>
          <cell r="F1718">
            <v>14.15</v>
          </cell>
          <cell r="G1718">
            <v>1.8</v>
          </cell>
          <cell r="H1718">
            <v>9</v>
          </cell>
          <cell r="I1718" t="str">
            <v>LE</v>
          </cell>
          <cell r="P1718">
            <v>1.8</v>
          </cell>
        </row>
        <row r="1719">
          <cell r="A1719" t="str">
            <v>Diâmetro 3"</v>
          </cell>
          <cell r="B1719" t="str">
            <v>ELFL</v>
          </cell>
          <cell r="C1719" t="str">
            <v>m</v>
          </cell>
          <cell r="D1719">
            <v>2</v>
          </cell>
          <cell r="E1719">
            <v>5.8</v>
          </cell>
          <cell r="F1719">
            <v>11.6</v>
          </cell>
          <cell r="G1719">
            <v>1.8</v>
          </cell>
          <cell r="H1719">
            <v>3.6</v>
          </cell>
          <cell r="I1719" t="str">
            <v>LE</v>
          </cell>
          <cell r="P1719">
            <v>1.8</v>
          </cell>
        </row>
        <row r="1720">
          <cell r="A1720" t="str">
            <v>Diâmetro 4"</v>
          </cell>
          <cell r="B1720" t="str">
            <v>ELFL</v>
          </cell>
          <cell r="C1720" t="str">
            <v>m</v>
          </cell>
          <cell r="D1720">
            <v>4</v>
          </cell>
          <cell r="E1720">
            <v>8.24</v>
          </cell>
          <cell r="F1720">
            <v>32.96</v>
          </cell>
          <cell r="G1720">
            <v>2.5</v>
          </cell>
          <cell r="H1720">
            <v>10</v>
          </cell>
          <cell r="I1720" t="str">
            <v>LE</v>
          </cell>
          <cell r="P1720">
            <v>2.5</v>
          </cell>
        </row>
        <row r="1721">
          <cell r="F1721">
            <v>0</v>
          </cell>
          <cell r="H1721">
            <v>0</v>
          </cell>
          <cell r="P1721">
            <v>0</v>
          </cell>
        </row>
        <row r="1722">
          <cell r="A1722" t="str">
            <v xml:space="preserve">Luminária p/ lamp. "V. sódio" c/ reator incorporado AFP-220V-60Hz, em liga esp. alum. </v>
          </cell>
          <cell r="F1722">
            <v>0</v>
          </cell>
          <cell r="H1722">
            <v>0</v>
          </cell>
          <cell r="P1722">
            <v>0</v>
          </cell>
        </row>
        <row r="1723">
          <cell r="A1723" t="str">
            <v xml:space="preserve">fundi. globo boro-silicato, base E-27 p/ lamp. até 70W e E-40 p/ lamp. 250W, entr. </v>
          </cell>
          <cell r="F1723">
            <v>0</v>
          </cell>
          <cell r="H1723">
            <v>0</v>
          </cell>
          <cell r="P1723">
            <v>0</v>
          </cell>
        </row>
        <row r="1724">
          <cell r="A1724" t="str">
            <v>rosq. 3/4" BSP:</v>
          </cell>
          <cell r="F1724">
            <v>0</v>
          </cell>
          <cell r="H1724">
            <v>0</v>
          </cell>
          <cell r="P1724">
            <v>0</v>
          </cell>
        </row>
        <row r="1725">
          <cell r="A1725" t="str">
            <v>PEND. 70W</v>
          </cell>
          <cell r="B1725" t="str">
            <v>LUM70</v>
          </cell>
          <cell r="C1725" t="str">
            <v>PC</v>
          </cell>
          <cell r="D1725">
            <v>79</v>
          </cell>
          <cell r="E1725">
            <v>5</v>
          </cell>
          <cell r="F1725">
            <v>395</v>
          </cell>
          <cell r="G1725">
            <v>8</v>
          </cell>
          <cell r="H1725">
            <v>632</v>
          </cell>
          <cell r="I1725" t="str">
            <v>Q</v>
          </cell>
          <cell r="P1725">
            <v>8</v>
          </cell>
        </row>
        <row r="1726">
          <cell r="A1726" t="str">
            <v>ARAND. 30' 70W</v>
          </cell>
          <cell r="B1726" t="str">
            <v>LUM70</v>
          </cell>
          <cell r="C1726" t="str">
            <v>PC</v>
          </cell>
          <cell r="D1726">
            <v>15</v>
          </cell>
          <cell r="E1726">
            <v>5</v>
          </cell>
          <cell r="F1726">
            <v>75</v>
          </cell>
          <cell r="G1726">
            <v>8</v>
          </cell>
          <cell r="H1726">
            <v>120</v>
          </cell>
          <cell r="I1726" t="str">
            <v>Q</v>
          </cell>
          <cell r="P1726">
            <v>8</v>
          </cell>
        </row>
        <row r="1727">
          <cell r="F1727">
            <v>0</v>
          </cell>
          <cell r="H1727">
            <v>0</v>
          </cell>
          <cell r="P1727">
            <v>0</v>
          </cell>
        </row>
        <row r="1728">
          <cell r="A1728" t="str">
            <v xml:space="preserve">Luminária p/ ilum. publ. totalmente fechada, p/ lamp. v. merc. e/ou sódio, corpo e refl. </v>
          </cell>
          <cell r="F1728">
            <v>0</v>
          </cell>
          <cell r="H1728">
            <v>0</v>
          </cell>
          <cell r="P1728">
            <v>0</v>
          </cell>
        </row>
        <row r="1729">
          <cell r="A1729" t="str">
            <v xml:space="preserve">estamp. em ch. alum., pescoço em liga de alum. fundido c/ entr. p/ tubo de 60,3 mm </v>
          </cell>
          <cell r="F1729">
            <v>0</v>
          </cell>
          <cell r="H1729">
            <v>0</v>
          </cell>
          <cell r="P1729">
            <v>0</v>
          </cell>
        </row>
        <row r="1730">
          <cell r="A1730" t="str">
            <v>refrator prismático em vidro temper., fecho de aço inox, soq. de porc c/ rosca E-40:</v>
          </cell>
          <cell r="F1730">
            <v>0</v>
          </cell>
          <cell r="H1730">
            <v>0</v>
          </cell>
          <cell r="P1730">
            <v>0</v>
          </cell>
        </row>
        <row r="1731">
          <cell r="A1731" t="str">
            <v>250W - V. Sódio</v>
          </cell>
          <cell r="B1731" t="str">
            <v>LUM250</v>
          </cell>
          <cell r="C1731" t="str">
            <v>PC</v>
          </cell>
          <cell r="D1731">
            <v>1</v>
          </cell>
          <cell r="E1731">
            <v>10</v>
          </cell>
          <cell r="F1731">
            <v>10</v>
          </cell>
          <cell r="G1731">
            <v>8</v>
          </cell>
          <cell r="H1731">
            <v>8</v>
          </cell>
          <cell r="I1731" t="str">
            <v>Q</v>
          </cell>
          <cell r="P1731">
            <v>8</v>
          </cell>
        </row>
        <row r="1732">
          <cell r="F1732">
            <v>0</v>
          </cell>
          <cell r="H1732">
            <v>0</v>
          </cell>
          <cell r="P1732">
            <v>0</v>
          </cell>
        </row>
        <row r="1733">
          <cell r="A1733" t="str">
            <v>Luminária aberta para duas lâmpadas fluorescente 32W-220V-60Hz, fornecida completa</v>
          </cell>
          <cell r="B1733" t="str">
            <v>LUM32</v>
          </cell>
          <cell r="C1733" t="str">
            <v>PC</v>
          </cell>
          <cell r="D1733">
            <v>26</v>
          </cell>
          <cell r="E1733">
            <v>10</v>
          </cell>
          <cell r="F1733">
            <v>260</v>
          </cell>
          <cell r="G1733">
            <v>8</v>
          </cell>
          <cell r="H1733">
            <v>208</v>
          </cell>
          <cell r="I1733" t="str">
            <v>Q</v>
          </cell>
          <cell r="P1733">
            <v>8</v>
          </cell>
        </row>
        <row r="1734">
          <cell r="A1734" t="str">
            <v>com equipamentos auxiliares.</v>
          </cell>
          <cell r="F1734">
            <v>0</v>
          </cell>
          <cell r="H1734">
            <v>0</v>
          </cell>
          <cell r="P1734">
            <v>0</v>
          </cell>
        </row>
        <row r="1735">
          <cell r="F1735">
            <v>0</v>
          </cell>
          <cell r="H1735">
            <v>0</v>
          </cell>
          <cell r="P1735">
            <v>0</v>
          </cell>
        </row>
        <row r="1736">
          <cell r="A1736" t="str">
            <v xml:space="preserve">Luminária tipo arandela, totalmente fechada para lâmpada vapor de sódio, corpo e </v>
          </cell>
          <cell r="F1736">
            <v>0</v>
          </cell>
          <cell r="H1736">
            <v>0</v>
          </cell>
          <cell r="P1736">
            <v>0</v>
          </cell>
        </row>
        <row r="1737">
          <cell r="A1737" t="str">
            <v>refletor em alumínio fundido.</v>
          </cell>
          <cell r="F1737">
            <v>0</v>
          </cell>
          <cell r="H1737">
            <v>0</v>
          </cell>
          <cell r="P1737">
            <v>0</v>
          </cell>
        </row>
        <row r="1738">
          <cell r="A1738" t="str">
            <v>VS-70W</v>
          </cell>
          <cell r="B1738" t="str">
            <v>LUM70</v>
          </cell>
          <cell r="C1738" t="str">
            <v>PC</v>
          </cell>
          <cell r="D1738">
            <v>14</v>
          </cell>
          <cell r="E1738">
            <v>5</v>
          </cell>
          <cell r="F1738">
            <v>70</v>
          </cell>
          <cell r="G1738">
            <v>8</v>
          </cell>
          <cell r="H1738">
            <v>112</v>
          </cell>
          <cell r="I1738" t="str">
            <v>Q</v>
          </cell>
          <cell r="P1738">
            <v>8</v>
          </cell>
        </row>
        <row r="1739">
          <cell r="F1739">
            <v>0</v>
          </cell>
          <cell r="H1739">
            <v>0</v>
          </cell>
          <cell r="P1739">
            <v>0</v>
          </cell>
        </row>
        <row r="1740">
          <cell r="A1740" t="str">
            <v>Unidade autônoma para iluminação de emergência, fornecida completa com todos os</v>
          </cell>
          <cell r="B1740" t="str">
            <v>LUMEM</v>
          </cell>
          <cell r="C1740" t="str">
            <v>PC</v>
          </cell>
          <cell r="D1740">
            <v>4</v>
          </cell>
          <cell r="E1740">
            <v>5</v>
          </cell>
          <cell r="F1740">
            <v>20</v>
          </cell>
          <cell r="G1740">
            <v>8</v>
          </cell>
          <cell r="H1740">
            <v>32</v>
          </cell>
          <cell r="I1740" t="str">
            <v>Q</v>
          </cell>
          <cell r="P1740">
            <v>8</v>
          </cell>
        </row>
        <row r="1741">
          <cell r="A1741" t="str">
            <v>acessórios incorporados, inclusive bateria e carregador.</v>
          </cell>
          <cell r="F1741">
            <v>0</v>
          </cell>
          <cell r="H1741">
            <v>0</v>
          </cell>
          <cell r="P1741">
            <v>0</v>
          </cell>
        </row>
        <row r="1742">
          <cell r="F1742">
            <v>0</v>
          </cell>
          <cell r="H1742">
            <v>0</v>
          </cell>
          <cell r="P1742">
            <v>0</v>
          </cell>
        </row>
        <row r="1743">
          <cell r="A1743" t="str">
            <v>Escadas para cabo trecho reto, tipo prateleira, semi-pesado com abas voltadas para</v>
          </cell>
          <cell r="F1743">
            <v>0</v>
          </cell>
          <cell r="H1743">
            <v>0</v>
          </cell>
          <cell r="P1743">
            <v>0</v>
          </cell>
        </row>
        <row r="1744">
          <cell r="A1744" t="str">
            <v xml:space="preserve">fora , em aço galvanizado, constituído de duas longarinas de perfil "U" 4",  com </v>
          </cell>
          <cell r="F1744">
            <v>0</v>
          </cell>
          <cell r="H1744">
            <v>0</v>
          </cell>
          <cell r="P1744">
            <v>0</v>
          </cell>
        </row>
        <row r="1745">
          <cell r="A1745" t="str">
            <v>espaçamento máximo entre travessas de 250 mm, peça de 3 m.</v>
          </cell>
          <cell r="F1745">
            <v>0</v>
          </cell>
          <cell r="H1745">
            <v>0</v>
          </cell>
          <cell r="P1745">
            <v>0</v>
          </cell>
        </row>
        <row r="1746">
          <cell r="A1746" t="str">
            <v>L=200</v>
          </cell>
          <cell r="B1746" t="str">
            <v>ESC</v>
          </cell>
          <cell r="C1746" t="str">
            <v>PC</v>
          </cell>
          <cell r="D1746">
            <v>5</v>
          </cell>
          <cell r="E1746">
            <v>20.37</v>
          </cell>
          <cell r="F1746">
            <v>101.85</v>
          </cell>
          <cell r="G1746">
            <v>6</v>
          </cell>
          <cell r="H1746">
            <v>30</v>
          </cell>
          <cell r="I1746" t="str">
            <v>LE</v>
          </cell>
          <cell r="P1746">
            <v>6</v>
          </cell>
        </row>
        <row r="1747">
          <cell r="A1747" t="str">
            <v>L=400</v>
          </cell>
          <cell r="B1747" t="str">
            <v>ESC</v>
          </cell>
          <cell r="C1747" t="str">
            <v>PC</v>
          </cell>
          <cell r="D1747">
            <v>15</v>
          </cell>
          <cell r="E1747">
            <v>22.83</v>
          </cell>
          <cell r="F1747">
            <v>342.45</v>
          </cell>
          <cell r="G1747">
            <v>9</v>
          </cell>
          <cell r="H1747">
            <v>135</v>
          </cell>
          <cell r="I1747" t="str">
            <v>LE</v>
          </cell>
          <cell r="P1747">
            <v>9</v>
          </cell>
        </row>
        <row r="1748">
          <cell r="A1748" t="str">
            <v>L=600</v>
          </cell>
          <cell r="B1748" t="str">
            <v>ESC</v>
          </cell>
          <cell r="C1748" t="str">
            <v>PC</v>
          </cell>
          <cell r="D1748">
            <v>15</v>
          </cell>
          <cell r="E1748">
            <v>25.29</v>
          </cell>
          <cell r="F1748">
            <v>379.35</v>
          </cell>
          <cell r="G1748">
            <v>9</v>
          </cell>
          <cell r="H1748">
            <v>135</v>
          </cell>
          <cell r="I1748" t="str">
            <v>LE</v>
          </cell>
          <cell r="P1748">
            <v>9</v>
          </cell>
        </row>
        <row r="1749">
          <cell r="F1749">
            <v>0</v>
          </cell>
          <cell r="H1749">
            <v>0</v>
          </cell>
          <cell r="P1749">
            <v>0</v>
          </cell>
        </row>
        <row r="1750">
          <cell r="A1750" t="str">
            <v>Caixa de ligação quadrada, em alumínio fundido, a prova de tempo, umidade, gases,</v>
          </cell>
          <cell r="F1750">
            <v>0</v>
          </cell>
          <cell r="H1750">
            <v>0</v>
          </cell>
          <cell r="P1750">
            <v>0</v>
          </cell>
        </row>
        <row r="1751">
          <cell r="A1751" t="str">
            <v>vapores e pó, com junta de vedação em neoprene:</v>
          </cell>
          <cell r="F1751">
            <v>0</v>
          </cell>
          <cell r="H1751">
            <v>0</v>
          </cell>
          <cell r="P1751">
            <v>0</v>
          </cell>
        </row>
        <row r="1752">
          <cell r="A1752" t="str">
            <v>Tamanho 342x275</v>
          </cell>
          <cell r="B1752" t="str">
            <v>CX</v>
          </cell>
          <cell r="C1752" t="str">
            <v>PC</v>
          </cell>
          <cell r="D1752">
            <v>2</v>
          </cell>
          <cell r="E1752">
            <v>15</v>
          </cell>
          <cell r="F1752">
            <v>30</v>
          </cell>
          <cell r="G1752">
            <v>30</v>
          </cell>
          <cell r="H1752">
            <v>60</v>
          </cell>
          <cell r="I1752" t="str">
            <v>Q</v>
          </cell>
          <cell r="P1752">
            <v>30</v>
          </cell>
        </row>
        <row r="1753">
          <cell r="A1753" t="str">
            <v>Tamanho 685x350</v>
          </cell>
          <cell r="B1753" t="str">
            <v>CX</v>
          </cell>
          <cell r="C1753" t="str">
            <v>PC</v>
          </cell>
          <cell r="D1753">
            <v>1</v>
          </cell>
          <cell r="E1753">
            <v>30</v>
          </cell>
          <cell r="F1753">
            <v>30</v>
          </cell>
          <cell r="G1753">
            <v>60</v>
          </cell>
          <cell r="H1753">
            <v>60</v>
          </cell>
          <cell r="I1753" t="str">
            <v>Q</v>
          </cell>
          <cell r="P1753">
            <v>60</v>
          </cell>
        </row>
        <row r="1754">
          <cell r="F1754">
            <v>0</v>
          </cell>
          <cell r="H1754">
            <v>0</v>
          </cell>
          <cell r="P1754">
            <v>0</v>
          </cell>
        </row>
        <row r="1755">
          <cell r="A1755" t="str">
            <v>Caixa condulete em liga de alumínio fundido:</v>
          </cell>
          <cell r="F1755">
            <v>0</v>
          </cell>
          <cell r="H1755">
            <v>0</v>
          </cell>
          <cell r="P1755">
            <v>0</v>
          </cell>
        </row>
        <row r="1756">
          <cell r="A1756" t="str">
            <v>Diâmetro 3/4"</v>
          </cell>
          <cell r="B1756" t="str">
            <v>CX</v>
          </cell>
          <cell r="C1756" t="str">
            <v>PC</v>
          </cell>
          <cell r="D1756">
            <v>113</v>
          </cell>
          <cell r="E1756">
            <v>0.05</v>
          </cell>
          <cell r="F1756">
            <v>5.65</v>
          </cell>
          <cell r="G1756">
            <v>0.1</v>
          </cell>
          <cell r="H1756">
            <v>11.3</v>
          </cell>
          <cell r="I1756" t="str">
            <v>LE</v>
          </cell>
          <cell r="P1756">
            <v>0.1</v>
          </cell>
        </row>
        <row r="1757">
          <cell r="A1757" t="str">
            <v>Diâmetro 1"</v>
          </cell>
          <cell r="B1757" t="str">
            <v>CX</v>
          </cell>
          <cell r="C1757" t="str">
            <v>PC</v>
          </cell>
          <cell r="D1757">
            <v>14</v>
          </cell>
          <cell r="E1757">
            <v>0.05</v>
          </cell>
          <cell r="F1757">
            <v>0.7</v>
          </cell>
          <cell r="G1757">
            <v>0.1</v>
          </cell>
          <cell r="H1757">
            <v>1.4</v>
          </cell>
          <cell r="I1757" t="str">
            <v>LE</v>
          </cell>
          <cell r="P1757">
            <v>0.1</v>
          </cell>
        </row>
        <row r="1758">
          <cell r="A1758" t="str">
            <v>Diâmetro 11/2"</v>
          </cell>
          <cell r="B1758" t="str">
            <v>CX</v>
          </cell>
          <cell r="C1758" t="str">
            <v>PC</v>
          </cell>
          <cell r="D1758">
            <v>47</v>
          </cell>
          <cell r="E1758">
            <v>0.05</v>
          </cell>
          <cell r="F1758">
            <v>2.35</v>
          </cell>
          <cell r="G1758">
            <v>0.1</v>
          </cell>
          <cell r="H1758">
            <v>4.7</v>
          </cell>
          <cell r="I1758" t="str">
            <v>LE</v>
          </cell>
          <cell r="P1758">
            <v>0.1</v>
          </cell>
        </row>
        <row r="1759">
          <cell r="A1759" t="str">
            <v>Diâmetro 2"</v>
          </cell>
          <cell r="B1759" t="str">
            <v>CX</v>
          </cell>
          <cell r="C1759" t="str">
            <v>PC</v>
          </cell>
          <cell r="D1759">
            <v>6</v>
          </cell>
          <cell r="E1759">
            <v>0.1</v>
          </cell>
          <cell r="F1759">
            <v>0.6</v>
          </cell>
          <cell r="G1759">
            <v>0.1</v>
          </cell>
          <cell r="H1759">
            <v>0.6</v>
          </cell>
          <cell r="I1759" t="str">
            <v>LE</v>
          </cell>
          <cell r="P1759">
            <v>0.1</v>
          </cell>
        </row>
        <row r="1760">
          <cell r="A1760" t="str">
            <v>Diâmetro 3"</v>
          </cell>
          <cell r="B1760" t="str">
            <v>CX</v>
          </cell>
          <cell r="C1760" t="str">
            <v>PC</v>
          </cell>
          <cell r="D1760">
            <v>3</v>
          </cell>
          <cell r="E1760">
            <v>0.1</v>
          </cell>
          <cell r="F1760">
            <v>0.3</v>
          </cell>
          <cell r="G1760">
            <v>0.1</v>
          </cell>
          <cell r="H1760">
            <v>0.3</v>
          </cell>
          <cell r="I1760" t="str">
            <v>LE</v>
          </cell>
          <cell r="P1760">
            <v>0.1</v>
          </cell>
        </row>
        <row r="1761">
          <cell r="A1761" t="str">
            <v>Diâmetro 4"</v>
          </cell>
          <cell r="B1761" t="str">
            <v>CX</v>
          </cell>
          <cell r="C1761" t="str">
            <v>PC</v>
          </cell>
          <cell r="D1761">
            <v>5</v>
          </cell>
          <cell r="E1761">
            <v>0.1</v>
          </cell>
          <cell r="F1761">
            <v>0.5</v>
          </cell>
          <cell r="G1761">
            <v>0.1</v>
          </cell>
          <cell r="H1761">
            <v>0.5</v>
          </cell>
          <cell r="I1761" t="str">
            <v>LE</v>
          </cell>
          <cell r="P1761">
            <v>0.1</v>
          </cell>
        </row>
        <row r="1762">
          <cell r="F1762">
            <v>0</v>
          </cell>
          <cell r="H1762">
            <v>0</v>
          </cell>
          <cell r="P1762">
            <v>0</v>
          </cell>
        </row>
        <row r="1763">
          <cell r="A1763" t="str">
            <v>Perfis para suportes em ASTM A-36 pintado.</v>
          </cell>
          <cell r="C1763" t="str">
            <v>kg</v>
          </cell>
          <cell r="D1763">
            <v>350</v>
          </cell>
          <cell r="E1763">
            <v>1</v>
          </cell>
          <cell r="F1763">
            <v>350</v>
          </cell>
          <cell r="G1763">
            <v>0.15</v>
          </cell>
          <cell r="H1763">
            <v>52.5</v>
          </cell>
          <cell r="I1763" t="str">
            <v>F</v>
          </cell>
          <cell r="P1763">
            <v>0.15</v>
          </cell>
        </row>
        <row r="1764">
          <cell r="F1764">
            <v>0</v>
          </cell>
          <cell r="H1764">
            <v>0</v>
          </cell>
          <cell r="P1764">
            <v>0</v>
          </cell>
        </row>
        <row r="1765">
          <cell r="A1765" t="str">
            <v>Ferragem de aço galvanizado para suporte</v>
          </cell>
          <cell r="C1765" t="str">
            <v>kg</v>
          </cell>
          <cell r="D1765">
            <v>470</v>
          </cell>
          <cell r="E1765">
            <v>1</v>
          </cell>
          <cell r="F1765">
            <v>470</v>
          </cell>
          <cell r="G1765">
            <v>0.2</v>
          </cell>
          <cell r="H1765">
            <v>94</v>
          </cell>
          <cell r="I1765" t="str">
            <v>LE</v>
          </cell>
          <cell r="P1765">
            <v>0.2</v>
          </cell>
        </row>
        <row r="1766">
          <cell r="F1766">
            <v>0</v>
          </cell>
          <cell r="H1766">
            <v>0</v>
          </cell>
          <cell r="P1766">
            <v>0</v>
          </cell>
        </row>
        <row r="1767">
          <cell r="A1767" t="str">
            <v>Barramento blindado, 2500 A, 45 kA, 480 V.</v>
          </cell>
          <cell r="B1767" t="str">
            <v>550-BB-04</v>
          </cell>
          <cell r="C1767" t="str">
            <v>m</v>
          </cell>
          <cell r="D1767">
            <v>8</v>
          </cell>
          <cell r="E1767">
            <v>5</v>
          </cell>
          <cell r="F1767">
            <v>40</v>
          </cell>
          <cell r="G1767">
            <v>3</v>
          </cell>
          <cell r="H1767">
            <v>24</v>
          </cell>
          <cell r="I1767" t="str">
            <v>Q</v>
          </cell>
          <cell r="P1767">
            <v>3</v>
          </cell>
        </row>
        <row r="1768">
          <cell r="F1768">
            <v>0</v>
          </cell>
          <cell r="H1768">
            <v>0</v>
          </cell>
          <cell r="P1768">
            <v>0</v>
          </cell>
        </row>
        <row r="1769">
          <cell r="A1769" t="str">
            <v>ÁREA - SUBESTAÇÃO 540-SE-07 E CAPTAÇÃO DE VGR (PENDENTE)</v>
          </cell>
          <cell r="F1769">
            <v>0</v>
          </cell>
          <cell r="H1769">
            <v>0</v>
          </cell>
          <cell r="P1769">
            <v>0</v>
          </cell>
        </row>
        <row r="1770">
          <cell r="A1770" t="str">
            <v>Transformador de potência: - 1,5 MVA</v>
          </cell>
          <cell r="B1770" t="str">
            <v>540-TF-01</v>
          </cell>
          <cell r="C1770" t="str">
            <v>UNID.</v>
          </cell>
          <cell r="D1770">
            <v>1</v>
          </cell>
          <cell r="E1770">
            <v>2000</v>
          </cell>
          <cell r="F1770">
            <v>2000</v>
          </cell>
          <cell r="G1770">
            <v>100</v>
          </cell>
          <cell r="H1770">
            <v>100</v>
          </cell>
          <cell r="I1770" t="str">
            <v>Q</v>
          </cell>
          <cell r="P1770">
            <v>100</v>
          </cell>
        </row>
        <row r="1771">
          <cell r="A1771" t="str">
            <v>Trifásico, instalação externa, isolamento em óleo mineral.</v>
          </cell>
          <cell r="F1771">
            <v>0</v>
          </cell>
          <cell r="H1771">
            <v>0</v>
          </cell>
          <cell r="P1771">
            <v>0</v>
          </cell>
        </row>
        <row r="1772">
          <cell r="A1772" t="str">
            <v>13,8 - 4,16kV, 1,5 MVA</v>
          </cell>
          <cell r="F1772">
            <v>0</v>
          </cell>
          <cell r="H1772">
            <v>0</v>
          </cell>
          <cell r="P1772">
            <v>0</v>
          </cell>
        </row>
        <row r="1773">
          <cell r="F1773">
            <v>0</v>
          </cell>
          <cell r="H1773">
            <v>0</v>
          </cell>
          <cell r="P1773">
            <v>0</v>
          </cell>
        </row>
        <row r="1774">
          <cell r="A1774" t="str">
            <v>Resistor de aterramento:</v>
          </cell>
          <cell r="B1774" t="str">
            <v>540-RA-01</v>
          </cell>
          <cell r="C1774" t="str">
            <v>UNID.</v>
          </cell>
          <cell r="D1774">
            <v>1</v>
          </cell>
          <cell r="E1774">
            <v>100</v>
          </cell>
          <cell r="F1774">
            <v>100</v>
          </cell>
          <cell r="G1774">
            <v>20</v>
          </cell>
          <cell r="H1774">
            <v>20</v>
          </cell>
          <cell r="I1774" t="str">
            <v>Q</v>
          </cell>
          <cell r="P1774">
            <v>20</v>
          </cell>
        </row>
        <row r="1775">
          <cell r="A1775" t="str">
            <v>Instalação externa, 2400V, 400A, 10s.</v>
          </cell>
          <cell r="F1775">
            <v>0</v>
          </cell>
          <cell r="H1775">
            <v>0</v>
          </cell>
          <cell r="P1775">
            <v>0</v>
          </cell>
        </row>
        <row r="1776">
          <cell r="F1776">
            <v>0</v>
          </cell>
          <cell r="H1776">
            <v>0</v>
          </cell>
          <cell r="P1776">
            <v>0</v>
          </cell>
        </row>
        <row r="1777">
          <cell r="A1777" t="str">
            <v>Subestação  móvel</v>
          </cell>
          <cell r="B1777" t="str">
            <v>540-SE-07</v>
          </cell>
          <cell r="C1777" t="str">
            <v>CJ</v>
          </cell>
          <cell r="D1777">
            <v>1</v>
          </cell>
          <cell r="E1777">
            <v>2500</v>
          </cell>
          <cell r="H1777">
            <v>0</v>
          </cell>
          <cell r="P1777">
            <v>0</v>
          </cell>
        </row>
        <row r="1778">
          <cell r="A1778" t="str">
            <v>Instalação externa, montada sobre base de arraste</v>
          </cell>
          <cell r="F1778">
            <v>0</v>
          </cell>
          <cell r="H1778">
            <v>0</v>
          </cell>
          <cell r="P1778">
            <v>0</v>
          </cell>
        </row>
        <row r="1779">
          <cell r="A1779" t="str">
            <v>(SKID), contendo os seguintes equipamentos:</v>
          </cell>
          <cell r="F1779">
            <v>0</v>
          </cell>
          <cell r="H1779">
            <v>0</v>
          </cell>
          <cell r="P1779">
            <v>0</v>
          </cell>
        </row>
        <row r="1780">
          <cell r="F1780">
            <v>0</v>
          </cell>
          <cell r="H1780">
            <v>0</v>
          </cell>
          <cell r="P1780">
            <v>0</v>
          </cell>
        </row>
        <row r="1781">
          <cell r="A1781" t="str">
            <v>Quadro de distribuição de 13,8 kV, instalação externa, tipo metal-clad, 600 A, 15 kA.</v>
          </cell>
          <cell r="B1781" t="str">
            <v>540-QD-01</v>
          </cell>
          <cell r="C1781" t="str">
            <v>CJ</v>
          </cell>
          <cell r="D1781">
            <v>1</v>
          </cell>
          <cell r="F1781">
            <v>0</v>
          </cell>
          <cell r="G1781">
            <v>150</v>
          </cell>
          <cell r="H1781">
            <v>150</v>
          </cell>
          <cell r="I1781" t="str">
            <v>Q</v>
          </cell>
          <cell r="P1781">
            <v>150</v>
          </cell>
        </row>
        <row r="1782">
          <cell r="F1782">
            <v>0</v>
          </cell>
          <cell r="G1782">
            <v>0</v>
          </cell>
          <cell r="H1782">
            <v>0</v>
          </cell>
          <cell r="P1782">
            <v>0</v>
          </cell>
        </row>
        <row r="1783">
          <cell r="A1783" t="str">
            <v>Centro de controle de motores de 4160V, instalação externa,  barramento de 1200A</v>
          </cell>
          <cell r="B1783" t="str">
            <v>540-CM-01</v>
          </cell>
          <cell r="C1783" t="str">
            <v>CJ</v>
          </cell>
          <cell r="D1783">
            <v>1</v>
          </cell>
          <cell r="F1783">
            <v>0</v>
          </cell>
          <cell r="G1783">
            <v>100</v>
          </cell>
          <cell r="H1783">
            <v>100</v>
          </cell>
          <cell r="I1783" t="str">
            <v>Q</v>
          </cell>
          <cell r="P1783">
            <v>100</v>
          </cell>
        </row>
        <row r="1784">
          <cell r="A1784" t="str">
            <v xml:space="preserve"> 31,5 kA, entrada com disjuntor a vácuo e saídas com contatores a vácuo.</v>
          </cell>
          <cell r="F1784">
            <v>0</v>
          </cell>
          <cell r="G1784">
            <v>0</v>
          </cell>
          <cell r="H1784">
            <v>0</v>
          </cell>
          <cell r="P1784">
            <v>0</v>
          </cell>
        </row>
        <row r="1785">
          <cell r="F1785">
            <v>0</v>
          </cell>
          <cell r="G1785">
            <v>0</v>
          </cell>
          <cell r="H1785">
            <v>0</v>
          </cell>
          <cell r="P1785">
            <v>0</v>
          </cell>
        </row>
        <row r="1786">
          <cell r="A1786" t="str">
            <v xml:space="preserve">Transformador de controle, monofásico, instalação interna, isolamento seco, com </v>
          </cell>
          <cell r="B1786" t="str">
            <v>540-TK-01</v>
          </cell>
          <cell r="C1786" t="str">
            <v>UNID.</v>
          </cell>
          <cell r="D1786">
            <v>1</v>
          </cell>
          <cell r="F1786">
            <v>0</v>
          </cell>
          <cell r="G1786">
            <v>10</v>
          </cell>
          <cell r="H1786">
            <v>10</v>
          </cell>
          <cell r="I1786" t="str">
            <v>Q</v>
          </cell>
          <cell r="P1786">
            <v>10</v>
          </cell>
        </row>
        <row r="1787">
          <cell r="A1787" t="str">
            <v>blindagem eletrostática entre  enrolamentos,5KVA 13800 -120V.</v>
          </cell>
          <cell r="F1787">
            <v>0</v>
          </cell>
          <cell r="G1787">
            <v>0</v>
          </cell>
          <cell r="H1787">
            <v>0</v>
          </cell>
          <cell r="P1787">
            <v>0</v>
          </cell>
        </row>
        <row r="1788">
          <cell r="F1788">
            <v>0</v>
          </cell>
          <cell r="G1788">
            <v>0</v>
          </cell>
          <cell r="H1788">
            <v>0</v>
          </cell>
          <cell r="P1788">
            <v>0</v>
          </cell>
        </row>
        <row r="1789">
          <cell r="A1789" t="str">
            <v xml:space="preserve">Transformadores de iluminação, trifásico, instalação interna, isolamento seco                 </v>
          </cell>
          <cell r="B1789" t="str">
            <v>540-TL-01</v>
          </cell>
          <cell r="C1789" t="str">
            <v>UNID.</v>
          </cell>
          <cell r="D1789">
            <v>1</v>
          </cell>
          <cell r="F1789">
            <v>0</v>
          </cell>
          <cell r="G1789">
            <v>30</v>
          </cell>
          <cell r="H1789">
            <v>30</v>
          </cell>
          <cell r="I1789" t="str">
            <v>Q</v>
          </cell>
          <cell r="P1789">
            <v>30</v>
          </cell>
        </row>
        <row r="1790">
          <cell r="A1790" t="str">
            <v xml:space="preserve"> 15kva, 13800 -220V.</v>
          </cell>
          <cell r="F1790">
            <v>0</v>
          </cell>
          <cell r="G1790">
            <v>0</v>
          </cell>
          <cell r="H1790">
            <v>0</v>
          </cell>
          <cell r="P1790">
            <v>0</v>
          </cell>
        </row>
        <row r="1791">
          <cell r="F1791">
            <v>0</v>
          </cell>
          <cell r="G1791">
            <v>0</v>
          </cell>
          <cell r="H1791">
            <v>0</v>
          </cell>
          <cell r="P1791">
            <v>0</v>
          </cell>
        </row>
        <row r="1792">
          <cell r="A1792" t="str">
            <v>Quadro de distribuição de tensão de controle, 120 Vca, instalação interna</v>
          </cell>
          <cell r="B1792" t="str">
            <v>540-QC-01</v>
          </cell>
          <cell r="C1792" t="str">
            <v>UNID.</v>
          </cell>
          <cell r="D1792">
            <v>1</v>
          </cell>
          <cell r="F1792">
            <v>0</v>
          </cell>
          <cell r="G1792">
            <v>50</v>
          </cell>
          <cell r="H1792">
            <v>50</v>
          </cell>
          <cell r="I1792" t="str">
            <v>Q</v>
          </cell>
          <cell r="P1792">
            <v>50</v>
          </cell>
        </row>
        <row r="1793">
          <cell r="A1793" t="str">
            <v>barramento monofásico (F+ N).</v>
          </cell>
          <cell r="F1793">
            <v>0</v>
          </cell>
          <cell r="G1793">
            <v>0</v>
          </cell>
          <cell r="H1793">
            <v>0</v>
          </cell>
          <cell r="P1793">
            <v>0</v>
          </cell>
        </row>
        <row r="1794">
          <cell r="F1794">
            <v>0</v>
          </cell>
          <cell r="G1794">
            <v>0</v>
          </cell>
          <cell r="H1794">
            <v>0</v>
          </cell>
          <cell r="P1794">
            <v>0</v>
          </cell>
        </row>
        <row r="1795">
          <cell r="A1795" t="str">
            <v>Painel de iluminação, instalação interna, 380/220 Vca, barramento trifásico .</v>
          </cell>
          <cell r="B1795" t="str">
            <v>540-PL-01</v>
          </cell>
          <cell r="C1795" t="str">
            <v>UNID.</v>
          </cell>
          <cell r="D1795">
            <v>1</v>
          </cell>
          <cell r="F1795">
            <v>0</v>
          </cell>
          <cell r="G1795">
            <v>50</v>
          </cell>
          <cell r="H1795">
            <v>50</v>
          </cell>
          <cell r="I1795" t="str">
            <v>Q</v>
          </cell>
          <cell r="P1795">
            <v>50</v>
          </cell>
        </row>
        <row r="1796">
          <cell r="F1796">
            <v>0</v>
          </cell>
          <cell r="G1796">
            <v>0</v>
          </cell>
          <cell r="H1796">
            <v>0</v>
          </cell>
          <cell r="P1796">
            <v>0</v>
          </cell>
        </row>
        <row r="1797">
          <cell r="A1797" t="str">
            <v>Transformador de potência trifásico, instalação externa, isolamento seco</v>
          </cell>
          <cell r="B1797" t="str">
            <v>540-TF-04</v>
          </cell>
          <cell r="C1797" t="str">
            <v>UNID.</v>
          </cell>
          <cell r="D1797">
            <v>1</v>
          </cell>
          <cell r="F1797">
            <v>0</v>
          </cell>
          <cell r="G1797">
            <v>50</v>
          </cell>
          <cell r="H1797">
            <v>50</v>
          </cell>
          <cell r="I1797" t="str">
            <v>Q</v>
          </cell>
          <cell r="P1797">
            <v>50</v>
          </cell>
        </row>
        <row r="1798">
          <cell r="A1798" t="str">
            <v xml:space="preserve"> 13800 - 380/220V 112,5kVA.</v>
          </cell>
          <cell r="F1798">
            <v>0</v>
          </cell>
          <cell r="G1798">
            <v>0</v>
          </cell>
          <cell r="H1798">
            <v>0</v>
          </cell>
          <cell r="P1798">
            <v>0</v>
          </cell>
        </row>
        <row r="1799">
          <cell r="F1799">
            <v>0</v>
          </cell>
          <cell r="G1799">
            <v>0</v>
          </cell>
          <cell r="H1799">
            <v>0</v>
          </cell>
          <cell r="P1799">
            <v>0</v>
          </cell>
        </row>
        <row r="1800">
          <cell r="A1800" t="str">
            <v>Centro controle de motores de 480V instalação externa, barramento de  300A, 45kA</v>
          </cell>
          <cell r="B1800" t="str">
            <v>540-CM-04</v>
          </cell>
          <cell r="C1800" t="str">
            <v>CJ</v>
          </cell>
          <cell r="D1800">
            <v>1</v>
          </cell>
          <cell r="F1800">
            <v>0</v>
          </cell>
          <cell r="G1800">
            <v>60</v>
          </cell>
          <cell r="H1800">
            <v>60</v>
          </cell>
          <cell r="I1800" t="str">
            <v>Q</v>
          </cell>
          <cell r="P1800">
            <v>60</v>
          </cell>
        </row>
        <row r="1801">
          <cell r="A1801" t="str">
            <v xml:space="preserve"> entrada com disjuntor tipo caixa moldada de 250A</v>
          </cell>
          <cell r="F1801">
            <v>0</v>
          </cell>
          <cell r="H1801">
            <v>0</v>
          </cell>
          <cell r="P1801">
            <v>0</v>
          </cell>
        </row>
        <row r="1802">
          <cell r="F1802">
            <v>0</v>
          </cell>
          <cell r="H1802">
            <v>0</v>
          </cell>
          <cell r="P1802">
            <v>0</v>
          </cell>
        </row>
        <row r="1803">
          <cell r="A1803" t="str">
            <v>Resistor de aterramento 277V, Composto das seguintes unidades:</v>
          </cell>
          <cell r="B1803" t="str">
            <v>540-RA-03</v>
          </cell>
          <cell r="C1803" t="str">
            <v>CJ</v>
          </cell>
          <cell r="D1803">
            <v>1</v>
          </cell>
          <cell r="E1803">
            <v>100</v>
          </cell>
          <cell r="F1803">
            <v>100</v>
          </cell>
          <cell r="G1803">
            <v>40</v>
          </cell>
          <cell r="H1803">
            <v>40</v>
          </cell>
          <cell r="I1803" t="str">
            <v>Q</v>
          </cell>
          <cell r="P1803">
            <v>40</v>
          </cell>
        </row>
        <row r="1804">
          <cell r="A1804" t="str">
            <v>- Resistor de  aterramento, instalação externa, 277V, 5A.</v>
          </cell>
          <cell r="F1804">
            <v>0</v>
          </cell>
          <cell r="H1804">
            <v>0</v>
          </cell>
          <cell r="P1804">
            <v>0</v>
          </cell>
        </row>
        <row r="1805">
          <cell r="A1805" t="str">
            <v>- Painel de supervisão e alarme, instalação interna</v>
          </cell>
          <cell r="F1805">
            <v>0</v>
          </cell>
          <cell r="H1805">
            <v>0</v>
          </cell>
          <cell r="P1805">
            <v>0</v>
          </cell>
        </row>
        <row r="1806">
          <cell r="F1806">
            <v>0</v>
          </cell>
          <cell r="H1806">
            <v>0</v>
          </cell>
          <cell r="P1806">
            <v>0</v>
          </cell>
        </row>
        <row r="1807">
          <cell r="A1807" t="str">
            <v>Escadas para cabo trecho reto, tipo prateleira, semi-pesado com abas voltadas para</v>
          </cell>
          <cell r="P1807">
            <v>0</v>
          </cell>
        </row>
        <row r="1808">
          <cell r="A1808" t="str">
            <v xml:space="preserve">fora , em aço galvanizado, constituído de duas longarinas de perfil "U" 4",  com </v>
          </cell>
          <cell r="F1808">
            <v>0</v>
          </cell>
          <cell r="H1808">
            <v>0</v>
          </cell>
          <cell r="P1808">
            <v>0</v>
          </cell>
        </row>
        <row r="1809">
          <cell r="A1809" t="str">
            <v>espaçamento máximo entre travessas de 250 mm, peça de 3 m.</v>
          </cell>
          <cell r="F1809">
            <v>0</v>
          </cell>
          <cell r="H1809">
            <v>0</v>
          </cell>
          <cell r="P1809">
            <v>0</v>
          </cell>
        </row>
        <row r="1810">
          <cell r="A1810" t="str">
            <v>L = 200 mm</v>
          </cell>
          <cell r="B1810" t="str">
            <v>ESC</v>
          </cell>
          <cell r="C1810" t="str">
            <v>PC</v>
          </cell>
          <cell r="D1810">
            <v>3</v>
          </cell>
          <cell r="E1810">
            <v>20.37</v>
          </cell>
          <cell r="F1810">
            <v>61.11</v>
          </cell>
          <cell r="G1810">
            <v>6</v>
          </cell>
          <cell r="H1810">
            <v>18</v>
          </cell>
          <cell r="I1810" t="str">
            <v>LE</v>
          </cell>
          <cell r="P1810">
            <v>6</v>
          </cell>
        </row>
        <row r="1811">
          <cell r="A1811" t="str">
            <v>L = 400 mm</v>
          </cell>
          <cell r="B1811" t="str">
            <v>ESC</v>
          </cell>
          <cell r="C1811" t="str">
            <v>PC</v>
          </cell>
          <cell r="D1811">
            <v>2</v>
          </cell>
          <cell r="E1811">
            <v>22.83</v>
          </cell>
          <cell r="F1811">
            <v>45.66</v>
          </cell>
          <cell r="G1811">
            <v>9</v>
          </cell>
          <cell r="H1811">
            <v>18</v>
          </cell>
          <cell r="I1811" t="str">
            <v>LE</v>
          </cell>
          <cell r="P1811">
            <v>9</v>
          </cell>
        </row>
        <row r="1812">
          <cell r="A1812" t="str">
            <v>L = 600 mm</v>
          </cell>
          <cell r="B1812" t="str">
            <v>ESC</v>
          </cell>
          <cell r="C1812" t="str">
            <v>PC</v>
          </cell>
          <cell r="D1812">
            <v>2</v>
          </cell>
          <cell r="E1812">
            <v>25.29</v>
          </cell>
          <cell r="F1812">
            <v>50.58</v>
          </cell>
          <cell r="G1812">
            <v>9</v>
          </cell>
          <cell r="H1812">
            <v>18</v>
          </cell>
          <cell r="I1812" t="str">
            <v>LE</v>
          </cell>
          <cell r="P1812">
            <v>9</v>
          </cell>
        </row>
        <row r="1813">
          <cell r="F1813">
            <v>0</v>
          </cell>
          <cell r="H1813">
            <v>0</v>
          </cell>
          <cell r="P1813">
            <v>0</v>
          </cell>
        </row>
        <row r="1814">
          <cell r="A1814" t="str">
            <v>Ferragem de aço galvanizado para suporte</v>
          </cell>
          <cell r="C1814" t="str">
            <v>kg</v>
          </cell>
          <cell r="D1814">
            <v>200</v>
          </cell>
          <cell r="E1814">
            <v>1</v>
          </cell>
          <cell r="F1814">
            <v>200</v>
          </cell>
          <cell r="G1814">
            <v>0.2</v>
          </cell>
          <cell r="H1814">
            <v>40</v>
          </cell>
          <cell r="I1814" t="str">
            <v>LE</v>
          </cell>
          <cell r="P1814">
            <v>0.2</v>
          </cell>
        </row>
        <row r="1815">
          <cell r="F1815">
            <v>0</v>
          </cell>
          <cell r="H1815">
            <v>0</v>
          </cell>
          <cell r="P1815">
            <v>0</v>
          </cell>
        </row>
        <row r="1816">
          <cell r="A1816" t="str">
            <v>Cabo de cobre multipolar com isolamento para 0,6/1 kV e capa em PVC:</v>
          </cell>
          <cell r="F1816">
            <v>0</v>
          </cell>
          <cell r="H1816">
            <v>0</v>
          </cell>
          <cell r="P1816">
            <v>0</v>
          </cell>
        </row>
        <row r="1817">
          <cell r="A1817" t="str">
            <v>Bitola e formação: 1x4c#35mm²</v>
          </cell>
          <cell r="B1817" t="str">
            <v>CB1</v>
          </cell>
          <cell r="C1817" t="str">
            <v>m</v>
          </cell>
          <cell r="D1817">
            <v>20</v>
          </cell>
          <cell r="E1817">
            <v>1.772</v>
          </cell>
          <cell r="F1817">
            <v>35.44</v>
          </cell>
          <cell r="G1817">
            <v>0.35</v>
          </cell>
          <cell r="H1817">
            <v>7</v>
          </cell>
          <cell r="I1817" t="str">
            <v>B</v>
          </cell>
          <cell r="P1817">
            <v>0.35</v>
          </cell>
        </row>
        <row r="1818">
          <cell r="F1818">
            <v>0</v>
          </cell>
          <cell r="H1818">
            <v>0</v>
          </cell>
          <cell r="P1818">
            <v>0</v>
          </cell>
        </row>
        <row r="1819">
          <cell r="A1819" t="str">
            <v>Cabo de cobre singelo com isolamento em PVC para 0,6/1 kV e capa em PVC:</v>
          </cell>
          <cell r="F1819">
            <v>0</v>
          </cell>
          <cell r="H1819">
            <v>0</v>
          </cell>
          <cell r="P1819">
            <v>0</v>
          </cell>
        </row>
        <row r="1820">
          <cell r="A1820" t="str">
            <v>Bitola 240 mm²</v>
          </cell>
          <cell r="B1820" t="str">
            <v>CB1</v>
          </cell>
          <cell r="C1820" t="str">
            <v>m</v>
          </cell>
          <cell r="D1820">
            <v>80</v>
          </cell>
          <cell r="E1820">
            <v>2.4929999999999999</v>
          </cell>
          <cell r="F1820">
            <v>199.44</v>
          </cell>
          <cell r="G1820">
            <v>0.35</v>
          </cell>
          <cell r="H1820">
            <v>28</v>
          </cell>
          <cell r="I1820" t="str">
            <v>B</v>
          </cell>
          <cell r="P1820">
            <v>0.35</v>
          </cell>
        </row>
        <row r="1821">
          <cell r="F1821">
            <v>0</v>
          </cell>
          <cell r="H1821">
            <v>0</v>
          </cell>
          <cell r="P1821">
            <v>0</v>
          </cell>
        </row>
        <row r="1822">
          <cell r="A1822" t="str">
            <v>Cabo de cobre singelo com isolamento em EPR para 3,6/6 kV e capa em PVC:</v>
          </cell>
          <cell r="F1822">
            <v>0</v>
          </cell>
          <cell r="H1822">
            <v>0</v>
          </cell>
          <cell r="P1822">
            <v>0</v>
          </cell>
        </row>
        <row r="1823">
          <cell r="A1823" t="str">
            <v>Bitola 35 mm²</v>
          </cell>
          <cell r="B1823" t="str">
            <v>CB6</v>
          </cell>
          <cell r="C1823" t="str">
            <v>m</v>
          </cell>
          <cell r="D1823">
            <v>300</v>
          </cell>
          <cell r="E1823">
            <v>0.69</v>
          </cell>
          <cell r="F1823">
            <v>207</v>
          </cell>
          <cell r="G1823">
            <v>0.5</v>
          </cell>
          <cell r="H1823">
            <v>150</v>
          </cell>
          <cell r="I1823" t="str">
            <v>B</v>
          </cell>
          <cell r="P1823">
            <v>0.5</v>
          </cell>
        </row>
        <row r="1824">
          <cell r="F1824">
            <v>0</v>
          </cell>
          <cell r="H1824">
            <v>0</v>
          </cell>
          <cell r="P1824">
            <v>0</v>
          </cell>
        </row>
        <row r="1825">
          <cell r="A1825" t="str">
            <v xml:space="preserve">Cabo de cobre, têmpera mole, isolação em PVC 70'C antichama, 750V,  sem capa </v>
          </cell>
          <cell r="F1825">
            <v>0</v>
          </cell>
          <cell r="H1825">
            <v>0</v>
          </cell>
          <cell r="P1825">
            <v>0</v>
          </cell>
        </row>
        <row r="1826">
          <cell r="A1826" t="str">
            <v>protetora, encordoamento classe 2, NBR 6880:</v>
          </cell>
          <cell r="F1826">
            <v>0</v>
          </cell>
          <cell r="H1826">
            <v>0</v>
          </cell>
          <cell r="P1826">
            <v>0</v>
          </cell>
        </row>
        <row r="1827">
          <cell r="A1827" t="str">
            <v>Bitola 2,5 mm²</v>
          </cell>
          <cell r="B1827" t="str">
            <v>CB1</v>
          </cell>
          <cell r="C1827" t="str">
            <v>m</v>
          </cell>
          <cell r="D1827">
            <v>500</v>
          </cell>
          <cell r="E1827">
            <v>5.8000000000000003E-2</v>
          </cell>
          <cell r="F1827">
            <v>29</v>
          </cell>
          <cell r="G1827">
            <v>0.15</v>
          </cell>
          <cell r="H1827">
            <v>75</v>
          </cell>
          <cell r="I1827" t="str">
            <v>B</v>
          </cell>
          <cell r="P1827">
            <v>0.15</v>
          </cell>
        </row>
        <row r="1828">
          <cell r="A1828" t="str">
            <v>Bitola 6 mm²</v>
          </cell>
          <cell r="B1828" t="str">
            <v>CB1</v>
          </cell>
          <cell r="C1828" t="str">
            <v>m</v>
          </cell>
          <cell r="D1828">
            <v>1</v>
          </cell>
          <cell r="E1828">
            <v>0.10199999999999999</v>
          </cell>
          <cell r="F1828">
            <v>0.1</v>
          </cell>
          <cell r="G1828">
            <v>0.15</v>
          </cell>
          <cell r="H1828">
            <v>0.15</v>
          </cell>
          <cell r="I1828" t="str">
            <v>B</v>
          </cell>
          <cell r="P1828">
            <v>0.15</v>
          </cell>
        </row>
        <row r="1829">
          <cell r="F1829">
            <v>0</v>
          </cell>
          <cell r="H1829">
            <v>0</v>
          </cell>
          <cell r="P1829">
            <v>0</v>
          </cell>
        </row>
        <row r="1830">
          <cell r="A1830" t="str">
            <v>Cabo de cobre nu, têmpera meia dura, formação em fios, encordoamento classe 2,</v>
          </cell>
          <cell r="F1830">
            <v>0</v>
          </cell>
          <cell r="H1830">
            <v>0</v>
          </cell>
          <cell r="P1830">
            <v>0</v>
          </cell>
        </row>
        <row r="1831">
          <cell r="A1831" t="str">
            <v>NBR 5111 e 7575:</v>
          </cell>
          <cell r="F1831">
            <v>0</v>
          </cell>
          <cell r="H1831">
            <v>0</v>
          </cell>
          <cell r="P1831">
            <v>0</v>
          </cell>
        </row>
        <row r="1832">
          <cell r="A1832" t="str">
            <v>Bitola 16 mm²</v>
          </cell>
          <cell r="B1832" t="str">
            <v>CBNU</v>
          </cell>
          <cell r="C1832" t="str">
            <v>kg</v>
          </cell>
          <cell r="D1832">
            <v>1</v>
          </cell>
          <cell r="E1832">
            <v>1</v>
          </cell>
          <cell r="F1832">
            <v>1</v>
          </cell>
          <cell r="G1832">
            <v>1</v>
          </cell>
          <cell r="H1832">
            <v>1</v>
          </cell>
          <cell r="I1832" t="str">
            <v>B</v>
          </cell>
          <cell r="P1832">
            <v>1</v>
          </cell>
        </row>
        <row r="1833">
          <cell r="A1833" t="str">
            <v>Bitola 25 mm²</v>
          </cell>
          <cell r="B1833" t="str">
            <v>CBNU</v>
          </cell>
          <cell r="C1833" t="str">
            <v>kg</v>
          </cell>
          <cell r="D1833">
            <v>5</v>
          </cell>
          <cell r="E1833">
            <v>1</v>
          </cell>
          <cell r="F1833">
            <v>5</v>
          </cell>
          <cell r="G1833">
            <v>1</v>
          </cell>
          <cell r="H1833">
            <v>5</v>
          </cell>
          <cell r="I1833" t="str">
            <v>B</v>
          </cell>
          <cell r="P1833">
            <v>1</v>
          </cell>
        </row>
        <row r="1834">
          <cell r="A1834" t="str">
            <v>Bitola 35 mm²</v>
          </cell>
          <cell r="B1834" t="str">
            <v>CBNU</v>
          </cell>
          <cell r="C1834" t="str">
            <v>kg</v>
          </cell>
          <cell r="D1834">
            <v>60</v>
          </cell>
          <cell r="E1834">
            <v>1</v>
          </cell>
          <cell r="F1834">
            <v>60</v>
          </cell>
          <cell r="G1834">
            <v>1</v>
          </cell>
          <cell r="H1834">
            <v>60</v>
          </cell>
          <cell r="I1834" t="str">
            <v>B</v>
          </cell>
          <cell r="P1834">
            <v>1</v>
          </cell>
        </row>
        <row r="1835">
          <cell r="F1835">
            <v>0</v>
          </cell>
          <cell r="H1835">
            <v>0</v>
          </cell>
          <cell r="P1835">
            <v>0</v>
          </cell>
        </row>
        <row r="1836">
          <cell r="A1836" t="str">
            <v>Cabo de potência, singelo, isolamento 8,7/15 kV, com capa de PVC:</v>
          </cell>
          <cell r="F1836">
            <v>0</v>
          </cell>
          <cell r="H1836">
            <v>0</v>
          </cell>
          <cell r="P1836">
            <v>0</v>
          </cell>
        </row>
        <row r="1837">
          <cell r="A1837" t="str">
            <v>Bitola 50 mm²</v>
          </cell>
          <cell r="B1837" t="str">
            <v>CB15</v>
          </cell>
          <cell r="C1837" t="str">
            <v>m</v>
          </cell>
          <cell r="D1837">
            <v>400</v>
          </cell>
          <cell r="E1837">
            <v>0.98299999999999998</v>
          </cell>
          <cell r="F1837">
            <v>393.2</v>
          </cell>
          <cell r="G1837">
            <v>0.5</v>
          </cell>
          <cell r="H1837">
            <v>200</v>
          </cell>
          <cell r="I1837" t="str">
            <v>B</v>
          </cell>
          <cell r="P1837">
            <v>0.5</v>
          </cell>
        </row>
        <row r="1838">
          <cell r="F1838">
            <v>0</v>
          </cell>
          <cell r="H1838">
            <v>0</v>
          </cell>
          <cell r="P1838">
            <v>0</v>
          </cell>
        </row>
        <row r="1839">
          <cell r="A1839" t="str">
            <v xml:space="preserve">Luminária aberta para duas lâmpadas fluorescente de 32W-220V-60Hz fornecida </v>
          </cell>
          <cell r="C1839" t="str">
            <v>PC</v>
          </cell>
          <cell r="D1839">
            <v>9</v>
          </cell>
          <cell r="E1839">
            <v>10</v>
          </cell>
          <cell r="F1839">
            <v>90</v>
          </cell>
          <cell r="G1839">
            <v>8</v>
          </cell>
          <cell r="H1839">
            <v>72</v>
          </cell>
          <cell r="I1839" t="str">
            <v>Q</v>
          </cell>
          <cell r="P1839">
            <v>8</v>
          </cell>
        </row>
        <row r="1840">
          <cell r="A1840" t="str">
            <v>completa, com equipamentos auxiliares.</v>
          </cell>
          <cell r="F1840">
            <v>0</v>
          </cell>
          <cell r="H1840">
            <v>0</v>
          </cell>
          <cell r="P1840">
            <v>0</v>
          </cell>
        </row>
        <row r="1841">
          <cell r="F1841">
            <v>0</v>
          </cell>
          <cell r="H1841">
            <v>0</v>
          </cell>
          <cell r="P1841">
            <v>0</v>
          </cell>
        </row>
        <row r="1842">
          <cell r="A1842" t="str">
            <v>Aparelho para iluminação:</v>
          </cell>
          <cell r="F1842">
            <v>0</v>
          </cell>
          <cell r="H1842">
            <v>0</v>
          </cell>
          <cell r="P1842">
            <v>0</v>
          </cell>
        </row>
        <row r="1843">
          <cell r="A1843" t="str">
            <v>VS-70W - Arandela 30º</v>
          </cell>
          <cell r="B1843" t="str">
            <v>LUM70</v>
          </cell>
          <cell r="C1843" t="str">
            <v>PC</v>
          </cell>
          <cell r="D1843">
            <v>8</v>
          </cell>
          <cell r="E1843">
            <v>5</v>
          </cell>
          <cell r="F1843">
            <v>40</v>
          </cell>
          <cell r="G1843">
            <v>8</v>
          </cell>
          <cell r="H1843">
            <v>64</v>
          </cell>
          <cell r="I1843" t="str">
            <v>Q</v>
          </cell>
          <cell r="P1843">
            <v>8</v>
          </cell>
        </row>
        <row r="1844">
          <cell r="A1844" t="str">
            <v>VS-150W - Pendente</v>
          </cell>
          <cell r="B1844" t="str">
            <v>LUM150</v>
          </cell>
          <cell r="C1844" t="str">
            <v>PC</v>
          </cell>
          <cell r="D1844">
            <v>6</v>
          </cell>
          <cell r="E1844">
            <v>5</v>
          </cell>
          <cell r="F1844">
            <v>30</v>
          </cell>
          <cell r="G1844">
            <v>8</v>
          </cell>
          <cell r="H1844">
            <v>48</v>
          </cell>
          <cell r="I1844" t="str">
            <v>Q</v>
          </cell>
          <cell r="P1844">
            <v>8</v>
          </cell>
        </row>
        <row r="1845">
          <cell r="F1845">
            <v>0</v>
          </cell>
          <cell r="H1845">
            <v>0</v>
          </cell>
          <cell r="P1845">
            <v>0</v>
          </cell>
        </row>
        <row r="1846">
          <cell r="A1846" t="str">
            <v>Unidade autônoma para iluminação de emergência, fornecida completa com todos os</v>
          </cell>
          <cell r="B1846" t="str">
            <v>LUMEM</v>
          </cell>
          <cell r="C1846" t="str">
            <v>PC</v>
          </cell>
          <cell r="D1846">
            <v>3</v>
          </cell>
          <cell r="E1846">
            <v>5</v>
          </cell>
          <cell r="F1846">
            <v>15</v>
          </cell>
          <cell r="G1846">
            <v>8</v>
          </cell>
          <cell r="H1846">
            <v>24</v>
          </cell>
          <cell r="I1846" t="str">
            <v>Q</v>
          </cell>
          <cell r="P1846">
            <v>8</v>
          </cell>
        </row>
        <row r="1847">
          <cell r="A1847" t="str">
            <v>acessórios incorporados, inclusive bateria e carregador.</v>
          </cell>
          <cell r="F1847">
            <v>0</v>
          </cell>
          <cell r="H1847">
            <v>0</v>
          </cell>
          <cell r="P1847">
            <v>0</v>
          </cell>
        </row>
        <row r="1848">
          <cell r="F1848">
            <v>0</v>
          </cell>
          <cell r="H1848">
            <v>0</v>
          </cell>
          <cell r="P1848">
            <v>0</v>
          </cell>
        </row>
        <row r="1849">
          <cell r="A1849" t="str">
            <v xml:space="preserve">Tomada redonda fundida em liga de alumínio, 380V, a prova de TGVP com tampo mola, </v>
          </cell>
          <cell r="C1849" t="str">
            <v>PC</v>
          </cell>
          <cell r="D1849">
            <v>2</v>
          </cell>
          <cell r="E1849">
            <v>1</v>
          </cell>
          <cell r="F1849">
            <v>2</v>
          </cell>
          <cell r="G1849">
            <v>4</v>
          </cell>
          <cell r="H1849">
            <v>8</v>
          </cell>
          <cell r="I1849" t="str">
            <v>Q</v>
          </cell>
          <cell r="P1849">
            <v>4</v>
          </cell>
        </row>
        <row r="1850">
          <cell r="A1850" t="str">
            <v>orelhas de fixação, quatro entradas rosqueadas de 3/4" sendo 3 bujões plásticos.</v>
          </cell>
          <cell r="F1850">
            <v>0</v>
          </cell>
          <cell r="H1850">
            <v>0</v>
          </cell>
          <cell r="P1850">
            <v>0</v>
          </cell>
        </row>
        <row r="1851">
          <cell r="F1851">
            <v>0</v>
          </cell>
          <cell r="H1851">
            <v>0</v>
          </cell>
          <cell r="P1851">
            <v>0</v>
          </cell>
        </row>
        <row r="1852">
          <cell r="A1852" t="str">
            <v>Tomada universal 2P+T montada em condulete</v>
          </cell>
          <cell r="C1852" t="str">
            <v>PC</v>
          </cell>
          <cell r="D1852">
            <v>5</v>
          </cell>
          <cell r="E1852">
            <v>0.1</v>
          </cell>
          <cell r="F1852">
            <v>0.5</v>
          </cell>
          <cell r="G1852">
            <v>2</v>
          </cell>
          <cell r="H1852">
            <v>10</v>
          </cell>
          <cell r="I1852" t="str">
            <v>Q</v>
          </cell>
          <cell r="P1852">
            <v>2</v>
          </cell>
        </row>
        <row r="1853">
          <cell r="F1853">
            <v>0</v>
          </cell>
          <cell r="H1853">
            <v>0</v>
          </cell>
          <cell r="P1853">
            <v>0</v>
          </cell>
        </row>
        <row r="1854">
          <cell r="A1854" t="str">
            <v>Interruptor montado em caixa condulete</v>
          </cell>
          <cell r="C1854" t="str">
            <v>PC</v>
          </cell>
          <cell r="D1854">
            <v>2</v>
          </cell>
          <cell r="E1854">
            <v>0.1</v>
          </cell>
          <cell r="F1854">
            <v>0.2</v>
          </cell>
          <cell r="G1854">
            <v>2</v>
          </cell>
          <cell r="H1854">
            <v>4</v>
          </cell>
          <cell r="I1854" t="str">
            <v>Q</v>
          </cell>
          <cell r="P1854">
            <v>2</v>
          </cell>
        </row>
        <row r="1855">
          <cell r="F1855">
            <v>0</v>
          </cell>
          <cell r="H1855">
            <v>0</v>
          </cell>
          <cell r="P1855">
            <v>0</v>
          </cell>
        </row>
        <row r="1856">
          <cell r="A1856" t="str">
            <v>Relé fotoelétrico montado em caixa condulete.</v>
          </cell>
          <cell r="C1856" t="str">
            <v>PC</v>
          </cell>
          <cell r="D1856">
            <v>1</v>
          </cell>
          <cell r="E1856">
            <v>0.1</v>
          </cell>
          <cell r="F1856">
            <v>0.1</v>
          </cell>
          <cell r="G1856">
            <v>2</v>
          </cell>
          <cell r="H1856">
            <v>2</v>
          </cell>
          <cell r="I1856" t="str">
            <v>Q</v>
          </cell>
          <cell r="P1856">
            <v>2</v>
          </cell>
        </row>
        <row r="1857">
          <cell r="F1857">
            <v>0</v>
          </cell>
          <cell r="H1857">
            <v>0</v>
          </cell>
          <cell r="P1857">
            <v>0</v>
          </cell>
        </row>
        <row r="1858">
          <cell r="A1858" t="str">
            <v>Eletroduto aço galvanizado a fogo c/ costura, comp. 3m, c/ uma luva e rosca nas duas</v>
          </cell>
          <cell r="F1858">
            <v>0</v>
          </cell>
          <cell r="H1858">
            <v>0</v>
          </cell>
          <cell r="P1858">
            <v>0</v>
          </cell>
        </row>
        <row r="1859">
          <cell r="A1859" t="str">
            <v xml:space="preserve">extremidades, norma DIN 2440, c/ proteção mecânica nas extremidades e rebarbas </v>
          </cell>
          <cell r="F1859">
            <v>0</v>
          </cell>
          <cell r="H1859">
            <v>0</v>
          </cell>
          <cell r="P1859">
            <v>0</v>
          </cell>
        </row>
        <row r="1860">
          <cell r="A1860" t="str">
            <v>removidas:</v>
          </cell>
          <cell r="F1860">
            <v>0</v>
          </cell>
          <cell r="H1860">
            <v>0</v>
          </cell>
          <cell r="P1860">
            <v>0</v>
          </cell>
        </row>
        <row r="1861">
          <cell r="A1861" t="str">
            <v>Diâmetro 3/4"    BSP</v>
          </cell>
          <cell r="B1861" t="str">
            <v>ELAG</v>
          </cell>
          <cell r="C1861" t="str">
            <v>m</v>
          </cell>
          <cell r="D1861">
            <v>187</v>
          </cell>
          <cell r="E1861">
            <v>1.7699999999999998</v>
          </cell>
          <cell r="F1861">
            <v>330.99</v>
          </cell>
          <cell r="G1861">
            <v>1.25</v>
          </cell>
          <cell r="H1861">
            <v>233.75</v>
          </cell>
          <cell r="I1861" t="str">
            <v>LE</v>
          </cell>
          <cell r="P1861">
            <v>1.25</v>
          </cell>
        </row>
        <row r="1862">
          <cell r="A1862" t="str">
            <v>Diâmetro 1"       BSP</v>
          </cell>
          <cell r="B1862" t="str">
            <v>ELAG</v>
          </cell>
          <cell r="C1862" t="str">
            <v>m</v>
          </cell>
          <cell r="D1862">
            <v>16</v>
          </cell>
          <cell r="E1862">
            <v>2.63</v>
          </cell>
          <cell r="F1862">
            <v>42.08</v>
          </cell>
          <cell r="G1862">
            <v>1.25</v>
          </cell>
          <cell r="H1862">
            <v>20</v>
          </cell>
          <cell r="I1862" t="str">
            <v>LE</v>
          </cell>
          <cell r="P1862">
            <v>1.25</v>
          </cell>
        </row>
        <row r="1863">
          <cell r="A1863" t="str">
            <v>Diâmetro 11/2"  BSP</v>
          </cell>
          <cell r="B1863" t="str">
            <v>ELAG</v>
          </cell>
          <cell r="C1863" t="str">
            <v>m</v>
          </cell>
          <cell r="D1863">
            <v>9</v>
          </cell>
          <cell r="E1863">
            <v>4.24</v>
          </cell>
          <cell r="F1863">
            <v>38.159999999999997</v>
          </cell>
          <cell r="G1863">
            <v>1.25</v>
          </cell>
          <cell r="H1863">
            <v>11.25</v>
          </cell>
          <cell r="I1863" t="str">
            <v>LE</v>
          </cell>
          <cell r="P1863">
            <v>1.25</v>
          </cell>
        </row>
        <row r="1864">
          <cell r="A1864" t="str">
            <v>Diâmetro 2"       BSP</v>
          </cell>
          <cell r="B1864" t="str">
            <v>ELAG</v>
          </cell>
          <cell r="C1864" t="str">
            <v>m</v>
          </cell>
          <cell r="D1864">
            <v>8</v>
          </cell>
          <cell r="E1864">
            <v>5.66</v>
          </cell>
          <cell r="F1864">
            <v>45.28</v>
          </cell>
          <cell r="G1864">
            <v>1.5</v>
          </cell>
          <cell r="H1864">
            <v>12</v>
          </cell>
          <cell r="I1864" t="str">
            <v>LE</v>
          </cell>
          <cell r="P1864">
            <v>1.5</v>
          </cell>
        </row>
        <row r="1865">
          <cell r="A1865" t="str">
            <v>Diâmetro 3"       BSP</v>
          </cell>
          <cell r="B1865" t="str">
            <v>ELAG</v>
          </cell>
          <cell r="C1865" t="str">
            <v>m</v>
          </cell>
          <cell r="D1865">
            <v>87</v>
          </cell>
          <cell r="E1865">
            <v>11.6</v>
          </cell>
          <cell r="F1865">
            <v>1009.2</v>
          </cell>
          <cell r="G1865">
            <v>1.5</v>
          </cell>
          <cell r="H1865">
            <v>130.5</v>
          </cell>
          <cell r="I1865" t="str">
            <v>LE</v>
          </cell>
          <cell r="P1865">
            <v>1.5</v>
          </cell>
        </row>
        <row r="1866">
          <cell r="A1866" t="str">
            <v>Diâmetro 4"       BSP</v>
          </cell>
          <cell r="B1866" t="str">
            <v>ELAG</v>
          </cell>
          <cell r="C1866" t="str">
            <v>m</v>
          </cell>
          <cell r="D1866">
            <v>3</v>
          </cell>
          <cell r="E1866">
            <v>16.48</v>
          </cell>
          <cell r="F1866">
            <v>49.44</v>
          </cell>
          <cell r="G1866">
            <v>2</v>
          </cell>
          <cell r="H1866">
            <v>6</v>
          </cell>
          <cell r="I1866" t="str">
            <v>LE</v>
          </cell>
          <cell r="P1866">
            <v>2</v>
          </cell>
        </row>
        <row r="1867">
          <cell r="F1867">
            <v>0</v>
          </cell>
          <cell r="H1867">
            <v>0</v>
          </cell>
          <cell r="P1867">
            <v>0</v>
          </cell>
        </row>
        <row r="1868">
          <cell r="A1868" t="str">
            <v xml:space="preserve">Eletroduto flexível em rolo, tipo sealtubo, a prova de tempo, umidade, gases, vapores e </v>
          </cell>
          <cell r="F1868">
            <v>0</v>
          </cell>
          <cell r="H1868">
            <v>0</v>
          </cell>
          <cell r="P1868">
            <v>0</v>
          </cell>
        </row>
        <row r="1869">
          <cell r="A1869" t="str">
            <v>pó, constituído por fita de aço doce c/ revestimento externo em polivinil-clorídrico:</v>
          </cell>
          <cell r="F1869">
            <v>0</v>
          </cell>
          <cell r="H1869">
            <v>0</v>
          </cell>
          <cell r="P1869">
            <v>0</v>
          </cell>
        </row>
        <row r="1870">
          <cell r="A1870" t="str">
            <v>Diâmetro 3"</v>
          </cell>
          <cell r="B1870" t="str">
            <v>ELFL</v>
          </cell>
          <cell r="C1870" t="str">
            <v>m</v>
          </cell>
          <cell r="D1870">
            <v>4</v>
          </cell>
          <cell r="E1870">
            <v>5.8</v>
          </cell>
          <cell r="F1870">
            <v>23.2</v>
          </cell>
          <cell r="G1870">
            <v>1.8</v>
          </cell>
          <cell r="H1870">
            <v>7.2</v>
          </cell>
          <cell r="I1870" t="str">
            <v>LE</v>
          </cell>
          <cell r="P1870">
            <v>1.8</v>
          </cell>
        </row>
        <row r="1871">
          <cell r="F1871">
            <v>0</v>
          </cell>
          <cell r="H1871">
            <v>0</v>
          </cell>
          <cell r="P1871">
            <v>0</v>
          </cell>
        </row>
        <row r="1872">
          <cell r="A1872" t="str">
            <v xml:space="preserve">Luminária p/ lamp. "V. sódio" c/ reator incorporado AFP-220V-60Hz, em liga esp. alum. </v>
          </cell>
          <cell r="F1872">
            <v>0</v>
          </cell>
          <cell r="H1872">
            <v>0</v>
          </cell>
          <cell r="P1872">
            <v>0</v>
          </cell>
        </row>
        <row r="1873">
          <cell r="A1873" t="str">
            <v xml:space="preserve">fundi. globo boro-silicato, base E-27 p/ lamp. até 70W e E-40 p/ lamp. 250W, entr. </v>
          </cell>
          <cell r="F1873">
            <v>0</v>
          </cell>
          <cell r="H1873">
            <v>0</v>
          </cell>
          <cell r="P1873">
            <v>0</v>
          </cell>
        </row>
        <row r="1874">
          <cell r="A1874" t="str">
            <v>rosq. 3/4" BSP:</v>
          </cell>
          <cell r="F1874">
            <v>0</v>
          </cell>
          <cell r="H1874">
            <v>0</v>
          </cell>
          <cell r="P1874">
            <v>0</v>
          </cell>
        </row>
        <row r="1875">
          <cell r="A1875" t="str">
            <v>ARRAND. 30' 70W</v>
          </cell>
          <cell r="B1875" t="str">
            <v>LUM70</v>
          </cell>
          <cell r="C1875" t="str">
            <v>PC</v>
          </cell>
          <cell r="D1875">
            <v>8</v>
          </cell>
          <cell r="E1875">
            <v>5</v>
          </cell>
          <cell r="F1875">
            <v>40</v>
          </cell>
          <cell r="G1875">
            <v>8</v>
          </cell>
          <cell r="H1875">
            <v>64</v>
          </cell>
          <cell r="I1875" t="str">
            <v>Q</v>
          </cell>
          <cell r="P1875">
            <v>8</v>
          </cell>
        </row>
        <row r="1876">
          <cell r="F1876">
            <v>0</v>
          </cell>
          <cell r="H1876">
            <v>0</v>
          </cell>
          <cell r="P1876">
            <v>0</v>
          </cell>
        </row>
        <row r="1877">
          <cell r="A1877" t="str">
            <v>Painel de proteção contra surtos de tensão</v>
          </cell>
          <cell r="B1877" t="str">
            <v>550-PS-01/02/03</v>
          </cell>
          <cell r="C1877" t="str">
            <v>UNID.</v>
          </cell>
          <cell r="D1877">
            <v>3</v>
          </cell>
          <cell r="E1877">
            <v>600</v>
          </cell>
          <cell r="F1877">
            <v>1800</v>
          </cell>
          <cell r="G1877">
            <v>50</v>
          </cell>
          <cell r="H1877">
            <v>150</v>
          </cell>
          <cell r="I1877" t="str">
            <v>Q</v>
          </cell>
          <cell r="P1877">
            <v>50</v>
          </cell>
        </row>
        <row r="1878">
          <cell r="F1878">
            <v>0</v>
          </cell>
          <cell r="H1878">
            <v>0</v>
          </cell>
          <cell r="P1878">
            <v>0</v>
          </cell>
        </row>
        <row r="1879">
          <cell r="A1879" t="str">
            <v>ÁREA - SUBESTAÇÃO 540-SE-08 E CAPTAÇÃO DE TROVÕES</v>
          </cell>
          <cell r="F1879">
            <v>0</v>
          </cell>
          <cell r="H1879">
            <v>0</v>
          </cell>
          <cell r="P1879">
            <v>0</v>
          </cell>
        </row>
        <row r="1880">
          <cell r="A1880" t="str">
            <v>Transformador de potência: - 1,5 MVA</v>
          </cell>
          <cell r="B1880" t="str">
            <v>540-TF-02</v>
          </cell>
          <cell r="C1880" t="str">
            <v>UNID.</v>
          </cell>
          <cell r="D1880">
            <v>1</v>
          </cell>
          <cell r="E1880">
            <v>2000</v>
          </cell>
          <cell r="F1880">
            <v>2000</v>
          </cell>
          <cell r="G1880">
            <v>100</v>
          </cell>
          <cell r="H1880">
            <v>100</v>
          </cell>
          <cell r="I1880" t="str">
            <v>Q</v>
          </cell>
          <cell r="P1880">
            <v>100</v>
          </cell>
        </row>
        <row r="1881">
          <cell r="A1881" t="str">
            <v>Trifásico, instalação externa, isolamento em óleo mineral.</v>
          </cell>
          <cell r="F1881">
            <v>0</v>
          </cell>
          <cell r="H1881">
            <v>0</v>
          </cell>
          <cell r="P1881">
            <v>0</v>
          </cell>
        </row>
        <row r="1882">
          <cell r="A1882" t="str">
            <v>13,8 - 4,16kV, 1,5 MVA</v>
          </cell>
          <cell r="F1882">
            <v>0</v>
          </cell>
          <cell r="H1882">
            <v>0</v>
          </cell>
          <cell r="P1882">
            <v>0</v>
          </cell>
        </row>
        <row r="1883">
          <cell r="F1883">
            <v>0</v>
          </cell>
          <cell r="H1883">
            <v>0</v>
          </cell>
          <cell r="P1883">
            <v>0</v>
          </cell>
        </row>
        <row r="1884">
          <cell r="A1884" t="str">
            <v>Transformador de potência: - 112,5 KVA</v>
          </cell>
          <cell r="B1884" t="str">
            <v>540-TF-03</v>
          </cell>
          <cell r="C1884" t="str">
            <v>UNID.</v>
          </cell>
          <cell r="D1884">
            <v>1</v>
          </cell>
          <cell r="E1884">
            <v>200</v>
          </cell>
          <cell r="F1884">
            <v>200</v>
          </cell>
          <cell r="G1884">
            <v>20</v>
          </cell>
          <cell r="H1884">
            <v>20</v>
          </cell>
          <cell r="I1884" t="str">
            <v>Q</v>
          </cell>
          <cell r="P1884">
            <v>20</v>
          </cell>
        </row>
        <row r="1885">
          <cell r="A1885" t="str">
            <v>Trifásico, instalação externa, isolamento em óleo mineral.</v>
          </cell>
          <cell r="F1885">
            <v>0</v>
          </cell>
          <cell r="H1885">
            <v>0</v>
          </cell>
          <cell r="P1885">
            <v>0</v>
          </cell>
        </row>
        <row r="1886">
          <cell r="A1886" t="str">
            <v>13.800 - 480V, 112,5 kVA</v>
          </cell>
          <cell r="F1886">
            <v>0</v>
          </cell>
          <cell r="H1886">
            <v>0</v>
          </cell>
          <cell r="P1886">
            <v>0</v>
          </cell>
        </row>
        <row r="1887">
          <cell r="F1887">
            <v>0</v>
          </cell>
          <cell r="H1887">
            <v>0</v>
          </cell>
          <cell r="P1887">
            <v>0</v>
          </cell>
        </row>
        <row r="1888">
          <cell r="A1888" t="str">
            <v>Transformador de controle: - 5 kVA</v>
          </cell>
          <cell r="B1888" t="str">
            <v>540-TK-02</v>
          </cell>
          <cell r="C1888" t="str">
            <v>UNID.</v>
          </cell>
          <cell r="D1888">
            <v>1</v>
          </cell>
          <cell r="E1888">
            <v>100</v>
          </cell>
          <cell r="F1888">
            <v>100</v>
          </cell>
          <cell r="G1888">
            <v>20</v>
          </cell>
          <cell r="H1888">
            <v>20</v>
          </cell>
          <cell r="I1888" t="str">
            <v>Q</v>
          </cell>
          <cell r="P1888">
            <v>20</v>
          </cell>
        </row>
        <row r="1889">
          <cell r="A1889" t="str">
            <v>Monofásico, instalação externa, isolamento em óleo mineral.</v>
          </cell>
          <cell r="F1889">
            <v>0</v>
          </cell>
          <cell r="H1889">
            <v>0</v>
          </cell>
          <cell r="P1889">
            <v>0</v>
          </cell>
        </row>
        <row r="1890">
          <cell r="A1890" t="str">
            <v>13.800 - 120V, 5 kVA, com blindagem eletrostática entre enrolamentos</v>
          </cell>
          <cell r="F1890">
            <v>0</v>
          </cell>
          <cell r="H1890">
            <v>0</v>
          </cell>
          <cell r="P1890">
            <v>0</v>
          </cell>
        </row>
        <row r="1891">
          <cell r="F1891">
            <v>0</v>
          </cell>
          <cell r="H1891">
            <v>0</v>
          </cell>
          <cell r="P1891">
            <v>0</v>
          </cell>
        </row>
        <row r="1892">
          <cell r="A1892" t="str">
            <v>Transformador de iluminação: - 15 kVA</v>
          </cell>
          <cell r="B1892" t="str">
            <v>540-TL-02</v>
          </cell>
          <cell r="C1892" t="str">
            <v>UNID.</v>
          </cell>
          <cell r="D1892">
            <v>1</v>
          </cell>
          <cell r="E1892">
            <v>100</v>
          </cell>
          <cell r="F1892">
            <v>100</v>
          </cell>
          <cell r="G1892">
            <v>20</v>
          </cell>
          <cell r="H1892">
            <v>20</v>
          </cell>
          <cell r="I1892" t="str">
            <v>Q</v>
          </cell>
          <cell r="P1892">
            <v>20</v>
          </cell>
        </row>
        <row r="1893">
          <cell r="A1893" t="str">
            <v>Trifásico, instalação externa, isolamento em óleo mineral.</v>
          </cell>
          <cell r="F1893">
            <v>0</v>
          </cell>
          <cell r="H1893">
            <v>0</v>
          </cell>
          <cell r="P1893">
            <v>0</v>
          </cell>
        </row>
        <row r="1894">
          <cell r="A1894" t="str">
            <v>13.800 - 380/220V, 15 kVA</v>
          </cell>
          <cell r="F1894">
            <v>0</v>
          </cell>
          <cell r="H1894">
            <v>0</v>
          </cell>
          <cell r="P1894">
            <v>0</v>
          </cell>
        </row>
        <row r="1895">
          <cell r="F1895">
            <v>0</v>
          </cell>
          <cell r="H1895">
            <v>0</v>
          </cell>
          <cell r="P1895">
            <v>0</v>
          </cell>
        </row>
        <row r="1896">
          <cell r="A1896" t="str">
            <v>Resistor de aterramento:</v>
          </cell>
          <cell r="B1896" t="str">
            <v>540-RA-02</v>
          </cell>
          <cell r="C1896" t="str">
            <v>UNID.</v>
          </cell>
          <cell r="D1896">
            <v>1</v>
          </cell>
          <cell r="E1896">
            <v>100</v>
          </cell>
          <cell r="F1896">
            <v>100</v>
          </cell>
          <cell r="G1896">
            <v>20</v>
          </cell>
          <cell r="H1896">
            <v>20</v>
          </cell>
          <cell r="I1896" t="str">
            <v>Q</v>
          </cell>
          <cell r="P1896">
            <v>20</v>
          </cell>
        </row>
        <row r="1897">
          <cell r="A1897" t="str">
            <v>Instalação externa, 2400V, 400A, 10s</v>
          </cell>
          <cell r="F1897">
            <v>0</v>
          </cell>
          <cell r="H1897">
            <v>0</v>
          </cell>
          <cell r="P1897">
            <v>0</v>
          </cell>
        </row>
        <row r="1898">
          <cell r="F1898">
            <v>0</v>
          </cell>
          <cell r="H1898">
            <v>0</v>
          </cell>
          <cell r="P1898">
            <v>0</v>
          </cell>
        </row>
        <row r="1899">
          <cell r="A1899" t="str">
            <v>Resistor de aterramento 277V:</v>
          </cell>
          <cell r="B1899" t="str">
            <v>540-RA-03</v>
          </cell>
          <cell r="C1899" t="str">
            <v>CJ</v>
          </cell>
          <cell r="D1899">
            <v>1</v>
          </cell>
          <cell r="E1899">
            <v>100</v>
          </cell>
          <cell r="F1899">
            <v>100</v>
          </cell>
          <cell r="G1899">
            <v>40</v>
          </cell>
          <cell r="H1899">
            <v>40</v>
          </cell>
          <cell r="I1899" t="str">
            <v>Q</v>
          </cell>
          <cell r="P1899">
            <v>40</v>
          </cell>
        </row>
        <row r="1900">
          <cell r="A1900" t="str">
            <v>Composto das seguintes unidades:</v>
          </cell>
          <cell r="F1900">
            <v>0</v>
          </cell>
          <cell r="H1900">
            <v>0</v>
          </cell>
          <cell r="P1900">
            <v>0</v>
          </cell>
        </row>
        <row r="1901">
          <cell r="A1901" t="str">
            <v>- Resistor de  aterramento, instalação externa, 277V, 5A.</v>
          </cell>
          <cell r="F1901">
            <v>0</v>
          </cell>
          <cell r="H1901">
            <v>0</v>
          </cell>
          <cell r="P1901">
            <v>0</v>
          </cell>
        </row>
        <row r="1902">
          <cell r="A1902" t="str">
            <v xml:space="preserve">- Painel de supervisão e alarme, instalação interna. </v>
          </cell>
          <cell r="F1902">
            <v>0</v>
          </cell>
          <cell r="H1902">
            <v>0</v>
          </cell>
          <cell r="P1902">
            <v>0</v>
          </cell>
        </row>
        <row r="1903">
          <cell r="F1903">
            <v>0</v>
          </cell>
          <cell r="H1903">
            <v>0</v>
          </cell>
          <cell r="P1903">
            <v>0</v>
          </cell>
        </row>
        <row r="1904">
          <cell r="A1904" t="str">
            <v>Quadro de distribuição de 13,8 kV: - 3COL</v>
          </cell>
          <cell r="B1904" t="str">
            <v>540-QD-02</v>
          </cell>
          <cell r="C1904" t="str">
            <v>CJ.</v>
          </cell>
          <cell r="D1904">
            <v>1</v>
          </cell>
          <cell r="E1904">
            <v>3000</v>
          </cell>
          <cell r="F1904">
            <v>3000</v>
          </cell>
          <cell r="G1904">
            <v>600</v>
          </cell>
          <cell r="H1904">
            <v>600</v>
          </cell>
          <cell r="I1904" t="str">
            <v>Q</v>
          </cell>
          <cell r="P1904">
            <v>600</v>
          </cell>
        </row>
        <row r="1905">
          <cell r="A1905" t="str">
            <v>Instalação abrigada, tipo Metal Clad, 600A, 15kA, com uma coluna de entrada e duas</v>
          </cell>
          <cell r="F1905">
            <v>0</v>
          </cell>
          <cell r="H1905">
            <v>0</v>
          </cell>
          <cell r="P1905">
            <v>0</v>
          </cell>
        </row>
        <row r="1906">
          <cell r="A1906" t="str">
            <v>colunas de saídas.</v>
          </cell>
          <cell r="F1906">
            <v>0</v>
          </cell>
          <cell r="H1906">
            <v>0</v>
          </cell>
          <cell r="P1906">
            <v>0</v>
          </cell>
        </row>
        <row r="1907">
          <cell r="F1907">
            <v>0</v>
          </cell>
          <cell r="H1907">
            <v>0</v>
          </cell>
          <cell r="P1907">
            <v>0</v>
          </cell>
        </row>
        <row r="1908">
          <cell r="A1908" t="str">
            <v>Centro controle motores de 4160 V: - 3COL</v>
          </cell>
          <cell r="B1908" t="str">
            <v>540-CM-02</v>
          </cell>
          <cell r="C1908" t="str">
            <v>CJ.</v>
          </cell>
          <cell r="D1908">
            <v>1</v>
          </cell>
          <cell r="E1908">
            <v>3000</v>
          </cell>
          <cell r="F1908">
            <v>3000</v>
          </cell>
          <cell r="G1908">
            <v>600</v>
          </cell>
          <cell r="H1908">
            <v>600</v>
          </cell>
          <cell r="I1908" t="str">
            <v>Q</v>
          </cell>
          <cell r="P1908">
            <v>600</v>
          </cell>
        </row>
        <row r="1909">
          <cell r="A1909" t="str">
            <v xml:space="preserve">Instalação interna, barramento 1200A, 31,5 kA, compartimentos  extraíveis,  entrada </v>
          </cell>
          <cell r="F1909">
            <v>0</v>
          </cell>
          <cell r="H1909">
            <v>0</v>
          </cell>
          <cell r="P1909">
            <v>0</v>
          </cell>
        </row>
        <row r="1910">
          <cell r="A1910" t="str">
            <v xml:space="preserve">com disjuntor à vácuo, saídas com contatores à  vácuo, com uma coluna de </v>
          </cell>
          <cell r="F1910">
            <v>0</v>
          </cell>
          <cell r="H1910">
            <v>0</v>
          </cell>
          <cell r="P1910">
            <v>0</v>
          </cell>
        </row>
        <row r="1911">
          <cell r="A1911" t="str">
            <v>entrada e duas colunas de saídas.</v>
          </cell>
          <cell r="F1911">
            <v>0</v>
          </cell>
          <cell r="H1911">
            <v>0</v>
          </cell>
          <cell r="P1911">
            <v>0</v>
          </cell>
        </row>
        <row r="1912">
          <cell r="F1912">
            <v>0</v>
          </cell>
          <cell r="H1912">
            <v>0</v>
          </cell>
          <cell r="P1912">
            <v>0</v>
          </cell>
        </row>
        <row r="1913">
          <cell r="A1913" t="str">
            <v>Centro controle motores 480V: - 2COL</v>
          </cell>
          <cell r="B1913" t="str">
            <v>540-CM-03</v>
          </cell>
          <cell r="C1913" t="str">
            <v>CJ.</v>
          </cell>
          <cell r="D1913">
            <v>1</v>
          </cell>
          <cell r="E1913">
            <v>1200</v>
          </cell>
          <cell r="F1913">
            <v>1200</v>
          </cell>
          <cell r="G1913">
            <v>300</v>
          </cell>
          <cell r="H1913">
            <v>300</v>
          </cell>
          <cell r="I1913" t="str">
            <v>Q</v>
          </cell>
          <cell r="P1913">
            <v>300</v>
          </cell>
        </row>
        <row r="1914">
          <cell r="A1914" t="str">
            <v>Instalação interna, barramento 300A, 45 kA, gavetas extraíveis, entrada com disjuntor</v>
          </cell>
          <cell r="F1914">
            <v>0</v>
          </cell>
          <cell r="H1914">
            <v>0</v>
          </cell>
          <cell r="P1914">
            <v>0</v>
          </cell>
        </row>
        <row r="1915">
          <cell r="A1915" t="str">
            <v xml:space="preserve"> tipo caixa moldada de 250A, com uma coluna de entrada e uma coluna de saída.</v>
          </cell>
          <cell r="F1915">
            <v>0</v>
          </cell>
          <cell r="H1915">
            <v>0</v>
          </cell>
          <cell r="P1915">
            <v>0</v>
          </cell>
        </row>
        <row r="1916">
          <cell r="F1916">
            <v>0</v>
          </cell>
          <cell r="H1916">
            <v>0</v>
          </cell>
          <cell r="P1916">
            <v>0</v>
          </cell>
        </row>
        <row r="1917">
          <cell r="A1917" t="str">
            <v>Painel de proteção contra surtos de tensão.</v>
          </cell>
          <cell r="B1917" t="str">
            <v>550-PS-04A/04R</v>
          </cell>
          <cell r="C1917" t="str">
            <v>UNID.</v>
          </cell>
          <cell r="D1917">
            <v>2</v>
          </cell>
          <cell r="E1917">
            <v>600</v>
          </cell>
          <cell r="F1917">
            <v>1200</v>
          </cell>
          <cell r="G1917">
            <v>50</v>
          </cell>
          <cell r="H1917">
            <v>100</v>
          </cell>
          <cell r="I1917" t="str">
            <v>Q</v>
          </cell>
          <cell r="P1917">
            <v>50</v>
          </cell>
        </row>
        <row r="1918">
          <cell r="F1918">
            <v>0</v>
          </cell>
          <cell r="H1918">
            <v>0</v>
          </cell>
          <cell r="P1918">
            <v>0</v>
          </cell>
        </row>
        <row r="1919">
          <cell r="A1919" t="str">
            <v>Painel de iluminação 380/220 Vca:</v>
          </cell>
          <cell r="B1919" t="str">
            <v>540-PL-02</v>
          </cell>
          <cell r="C1919" t="str">
            <v>UNID.</v>
          </cell>
          <cell r="D1919">
            <v>1</v>
          </cell>
          <cell r="E1919">
            <v>600</v>
          </cell>
          <cell r="F1919">
            <v>600</v>
          </cell>
          <cell r="G1919">
            <v>100</v>
          </cell>
          <cell r="H1919">
            <v>100</v>
          </cell>
          <cell r="I1919" t="str">
            <v>Q</v>
          </cell>
          <cell r="P1919">
            <v>100</v>
          </cell>
        </row>
        <row r="1920">
          <cell r="A1920" t="str">
            <v>Instalação interna, barramento trifásico e neutro,  para alimentação de painéis e circuitos</v>
          </cell>
          <cell r="F1920">
            <v>0</v>
          </cell>
          <cell r="H1920">
            <v>0</v>
          </cell>
          <cell r="P1920">
            <v>0</v>
          </cell>
        </row>
        <row r="1921">
          <cell r="A1921" t="str">
            <v xml:space="preserve"> de iluminação.</v>
          </cell>
          <cell r="F1921">
            <v>0</v>
          </cell>
          <cell r="H1921">
            <v>0</v>
          </cell>
          <cell r="P1921">
            <v>0</v>
          </cell>
        </row>
        <row r="1922">
          <cell r="F1922">
            <v>0</v>
          </cell>
          <cell r="H1922">
            <v>0</v>
          </cell>
          <cell r="P1922">
            <v>0</v>
          </cell>
        </row>
        <row r="1923">
          <cell r="A1923" t="str">
            <v xml:space="preserve">Cabo de cobre, têmpera mole, isolação em PVC 70'C antichama, 750V,  sem capa </v>
          </cell>
          <cell r="F1923">
            <v>0</v>
          </cell>
          <cell r="H1923">
            <v>0</v>
          </cell>
          <cell r="P1923">
            <v>0</v>
          </cell>
        </row>
        <row r="1924">
          <cell r="A1924" t="str">
            <v>protetora, encordoamento classe 2, NBR 6880:</v>
          </cell>
          <cell r="F1924">
            <v>0</v>
          </cell>
          <cell r="H1924">
            <v>0</v>
          </cell>
          <cell r="P1924">
            <v>0</v>
          </cell>
        </row>
        <row r="1925">
          <cell r="A1925" t="str">
            <v>Bitola 2,5 mm²</v>
          </cell>
          <cell r="B1925" t="str">
            <v>CB1</v>
          </cell>
          <cell r="C1925" t="str">
            <v>m</v>
          </cell>
          <cell r="D1925">
            <v>500</v>
          </cell>
          <cell r="E1925">
            <v>5.8000000000000003E-2</v>
          </cell>
          <cell r="F1925">
            <v>29</v>
          </cell>
          <cell r="G1925">
            <v>0.15</v>
          </cell>
          <cell r="H1925">
            <v>75</v>
          </cell>
          <cell r="I1925" t="str">
            <v>B</v>
          </cell>
          <cell r="P1925">
            <v>0.15</v>
          </cell>
        </row>
        <row r="1926">
          <cell r="A1926" t="str">
            <v>Bitola 6 mm²</v>
          </cell>
          <cell r="B1926" t="str">
            <v>CB1</v>
          </cell>
          <cell r="C1926" t="str">
            <v>m</v>
          </cell>
          <cell r="D1926">
            <v>1</v>
          </cell>
          <cell r="E1926">
            <v>0.10199999999999999</v>
          </cell>
          <cell r="F1926">
            <v>0.1</v>
          </cell>
          <cell r="G1926">
            <v>0.15</v>
          </cell>
          <cell r="H1926">
            <v>0.15</v>
          </cell>
          <cell r="I1926" t="str">
            <v>B</v>
          </cell>
          <cell r="P1926">
            <v>0.15</v>
          </cell>
        </row>
        <row r="1927">
          <cell r="F1927">
            <v>0</v>
          </cell>
          <cell r="H1927">
            <v>0</v>
          </cell>
          <cell r="P1927">
            <v>0</v>
          </cell>
        </row>
        <row r="1928">
          <cell r="A1928" t="str">
            <v>Cabo de cobre nu, têmpera meia dura, formação em fios, encordoamento classe 2,</v>
          </cell>
          <cell r="F1928">
            <v>0</v>
          </cell>
          <cell r="H1928">
            <v>0</v>
          </cell>
          <cell r="P1928">
            <v>0</v>
          </cell>
        </row>
        <row r="1929">
          <cell r="A1929" t="str">
            <v>NBR 5111 e 7575:</v>
          </cell>
          <cell r="F1929">
            <v>0</v>
          </cell>
          <cell r="H1929">
            <v>0</v>
          </cell>
          <cell r="P1929">
            <v>0</v>
          </cell>
        </row>
        <row r="1930">
          <cell r="A1930" t="str">
            <v>Bitola 16 mm²</v>
          </cell>
          <cell r="B1930" t="str">
            <v>CBNU</v>
          </cell>
          <cell r="C1930" t="str">
            <v>kg</v>
          </cell>
          <cell r="D1930">
            <v>1</v>
          </cell>
          <cell r="E1930">
            <v>1</v>
          </cell>
          <cell r="F1930">
            <v>1</v>
          </cell>
          <cell r="G1930">
            <v>1</v>
          </cell>
          <cell r="H1930">
            <v>1</v>
          </cell>
          <cell r="I1930" t="str">
            <v>B</v>
          </cell>
          <cell r="P1930">
            <v>1</v>
          </cell>
        </row>
        <row r="1931">
          <cell r="A1931" t="str">
            <v>Bitola 25 mm²</v>
          </cell>
          <cell r="B1931" t="str">
            <v>CBNU</v>
          </cell>
          <cell r="C1931" t="str">
            <v>kg</v>
          </cell>
          <cell r="D1931">
            <v>5</v>
          </cell>
          <cell r="E1931">
            <v>1</v>
          </cell>
          <cell r="F1931">
            <v>5</v>
          </cell>
          <cell r="G1931">
            <v>1</v>
          </cell>
          <cell r="H1931">
            <v>5</v>
          </cell>
          <cell r="I1931" t="str">
            <v>B</v>
          </cell>
          <cell r="P1931">
            <v>1</v>
          </cell>
        </row>
        <row r="1932">
          <cell r="A1932" t="str">
            <v>Bitola 35 mm²</v>
          </cell>
          <cell r="B1932" t="str">
            <v>CBNU</v>
          </cell>
          <cell r="C1932" t="str">
            <v>kg</v>
          </cell>
          <cell r="D1932">
            <v>60</v>
          </cell>
          <cell r="E1932">
            <v>1</v>
          </cell>
          <cell r="F1932">
            <v>60</v>
          </cell>
          <cell r="G1932">
            <v>1</v>
          </cell>
          <cell r="H1932">
            <v>60</v>
          </cell>
          <cell r="I1932" t="str">
            <v>B</v>
          </cell>
          <cell r="P1932">
            <v>1</v>
          </cell>
        </row>
        <row r="1933">
          <cell r="F1933">
            <v>0</v>
          </cell>
          <cell r="H1933">
            <v>0</v>
          </cell>
          <cell r="P1933">
            <v>0</v>
          </cell>
        </row>
        <row r="1934">
          <cell r="A1934" t="str">
            <v>Cabo de potência, singelo, isolamento 8,7/15 kV, com capa de PVC:</v>
          </cell>
          <cell r="F1934">
            <v>0</v>
          </cell>
          <cell r="H1934">
            <v>0</v>
          </cell>
          <cell r="P1934">
            <v>0</v>
          </cell>
        </row>
        <row r="1935">
          <cell r="A1935" t="str">
            <v>Bitola 50 mm²</v>
          </cell>
          <cell r="B1935" t="str">
            <v>CB15</v>
          </cell>
          <cell r="C1935" t="str">
            <v>m</v>
          </cell>
          <cell r="D1935">
            <v>400</v>
          </cell>
          <cell r="E1935">
            <v>0.98299999999999998</v>
          </cell>
          <cell r="F1935">
            <v>393.2</v>
          </cell>
          <cell r="G1935">
            <v>0.5</v>
          </cell>
          <cell r="H1935">
            <v>200</v>
          </cell>
          <cell r="I1935" t="str">
            <v>B</v>
          </cell>
          <cell r="P1935">
            <v>0.5</v>
          </cell>
        </row>
        <row r="1936">
          <cell r="F1936">
            <v>0</v>
          </cell>
          <cell r="H1936">
            <v>0</v>
          </cell>
          <cell r="P1936">
            <v>0</v>
          </cell>
        </row>
        <row r="1937">
          <cell r="A1937" t="str">
            <v>Cabo de potência, singelo, isolamento 3,6/6 kV, com capa de PVC:</v>
          </cell>
          <cell r="F1937">
            <v>0</v>
          </cell>
          <cell r="H1937">
            <v>0</v>
          </cell>
          <cell r="P1937">
            <v>0</v>
          </cell>
        </row>
        <row r="1938">
          <cell r="A1938" t="str">
            <v>Bitola 35 mm²</v>
          </cell>
          <cell r="B1938" t="str">
            <v>CB6</v>
          </cell>
          <cell r="C1938" t="str">
            <v>m</v>
          </cell>
          <cell r="D1938">
            <v>120</v>
          </cell>
          <cell r="E1938">
            <v>0.69</v>
          </cell>
          <cell r="F1938">
            <v>82.8</v>
          </cell>
          <cell r="G1938">
            <v>0.5</v>
          </cell>
          <cell r="H1938">
            <v>60</v>
          </cell>
          <cell r="I1938" t="str">
            <v>B</v>
          </cell>
          <cell r="P1938">
            <v>0.5</v>
          </cell>
        </row>
        <row r="1939">
          <cell r="A1939" t="str">
            <v>Bitola 150 mm²</v>
          </cell>
          <cell r="B1939" t="str">
            <v>CB6</v>
          </cell>
          <cell r="C1939" t="str">
            <v>m</v>
          </cell>
          <cell r="D1939">
            <v>50</v>
          </cell>
          <cell r="E1939">
            <v>1.869</v>
          </cell>
          <cell r="F1939">
            <v>93.45</v>
          </cell>
          <cell r="G1939">
            <v>0.5</v>
          </cell>
          <cell r="H1939">
            <v>25</v>
          </cell>
          <cell r="I1939" t="str">
            <v>B</v>
          </cell>
          <cell r="P1939">
            <v>0.5</v>
          </cell>
        </row>
        <row r="1940">
          <cell r="F1940">
            <v>0</v>
          </cell>
          <cell r="H1940">
            <v>0</v>
          </cell>
          <cell r="P1940">
            <v>0</v>
          </cell>
        </row>
        <row r="1941">
          <cell r="A1941" t="str">
            <v>Cabo de cobre multipolar com isolamento para 0,6/1 kV e capa em PVC:</v>
          </cell>
          <cell r="F1941">
            <v>0</v>
          </cell>
          <cell r="H1941">
            <v>0</v>
          </cell>
          <cell r="P1941">
            <v>0</v>
          </cell>
        </row>
        <row r="1942">
          <cell r="A1942" t="str">
            <v>Bitola e formação: 1x4c#25mm²</v>
          </cell>
          <cell r="B1942" t="str">
            <v>CB1</v>
          </cell>
          <cell r="C1942" t="str">
            <v>m</v>
          </cell>
          <cell r="D1942">
            <v>40</v>
          </cell>
          <cell r="E1942">
            <v>1.375</v>
          </cell>
          <cell r="F1942">
            <v>55</v>
          </cell>
          <cell r="G1942">
            <v>0.3</v>
          </cell>
          <cell r="H1942">
            <v>12</v>
          </cell>
          <cell r="I1942" t="str">
            <v>B</v>
          </cell>
          <cell r="P1942">
            <v>0.3</v>
          </cell>
        </row>
        <row r="1943">
          <cell r="A1943" t="str">
            <v>Bitola e formação: 1x4c#35mm²</v>
          </cell>
          <cell r="B1943" t="str">
            <v>CB1</v>
          </cell>
          <cell r="C1943" t="str">
            <v>m</v>
          </cell>
          <cell r="D1943">
            <v>20</v>
          </cell>
          <cell r="E1943">
            <v>1.772</v>
          </cell>
          <cell r="F1943">
            <v>35.44</v>
          </cell>
          <cell r="G1943">
            <v>0.35</v>
          </cell>
          <cell r="H1943">
            <v>7</v>
          </cell>
          <cell r="I1943" t="str">
            <v>B</v>
          </cell>
          <cell r="P1943">
            <v>0.35</v>
          </cell>
        </row>
        <row r="1944">
          <cell r="F1944">
            <v>0</v>
          </cell>
          <cell r="H1944">
            <v>0</v>
          </cell>
          <cell r="P1944">
            <v>0</v>
          </cell>
        </row>
        <row r="1945">
          <cell r="A1945" t="str">
            <v>Cabo de cobre singelo com isolamento em PVC para 0,6/1 kV e capa em PVC:</v>
          </cell>
          <cell r="F1945">
            <v>0</v>
          </cell>
          <cell r="H1945">
            <v>0</v>
          </cell>
          <cell r="P1945">
            <v>0</v>
          </cell>
        </row>
        <row r="1946">
          <cell r="A1946" t="str">
            <v>Bitola 240 mm²</v>
          </cell>
          <cell r="B1946" t="str">
            <v>CB1</v>
          </cell>
          <cell r="C1946" t="str">
            <v>m</v>
          </cell>
          <cell r="D1946">
            <v>80</v>
          </cell>
          <cell r="E1946">
            <v>2.4929999999999999</v>
          </cell>
          <cell r="F1946">
            <v>199.44</v>
          </cell>
          <cell r="G1946">
            <v>0.35</v>
          </cell>
          <cell r="H1946">
            <v>28</v>
          </cell>
          <cell r="I1946" t="str">
            <v>B</v>
          </cell>
          <cell r="P1946">
            <v>0.35</v>
          </cell>
        </row>
        <row r="1947">
          <cell r="F1947">
            <v>0</v>
          </cell>
          <cell r="H1947">
            <v>0</v>
          </cell>
          <cell r="P1947">
            <v>0</v>
          </cell>
        </row>
        <row r="1948">
          <cell r="A1948" t="str">
            <v>Eletroduto aço galvanizado a fogo c/ costura, comp. 3m, c/ uma luva e rosca nas duas</v>
          </cell>
          <cell r="F1948">
            <v>0</v>
          </cell>
          <cell r="H1948">
            <v>0</v>
          </cell>
          <cell r="P1948">
            <v>0</v>
          </cell>
        </row>
        <row r="1949">
          <cell r="A1949" t="str">
            <v xml:space="preserve">extremidades, norma DIN 2440, c/ proteção mecânica nas extremidades e rebarbas </v>
          </cell>
          <cell r="F1949">
            <v>0</v>
          </cell>
          <cell r="H1949">
            <v>0</v>
          </cell>
          <cell r="P1949">
            <v>0</v>
          </cell>
        </row>
        <row r="1950">
          <cell r="A1950" t="str">
            <v>removidas:</v>
          </cell>
          <cell r="F1950">
            <v>0</v>
          </cell>
          <cell r="H1950">
            <v>0</v>
          </cell>
          <cell r="P1950">
            <v>0</v>
          </cell>
        </row>
        <row r="1951">
          <cell r="A1951" t="str">
            <v>Diâmetro 3/4"    BSP</v>
          </cell>
          <cell r="B1951" t="str">
            <v>ELAG</v>
          </cell>
          <cell r="C1951" t="str">
            <v>m</v>
          </cell>
          <cell r="D1951">
            <v>187</v>
          </cell>
          <cell r="E1951">
            <v>1.7699999999999998</v>
          </cell>
          <cell r="F1951">
            <v>330.99</v>
          </cell>
          <cell r="G1951">
            <v>1.25</v>
          </cell>
          <cell r="H1951">
            <v>233.75</v>
          </cell>
          <cell r="I1951" t="str">
            <v>LE</v>
          </cell>
          <cell r="P1951">
            <v>1.25</v>
          </cell>
        </row>
        <row r="1952">
          <cell r="A1952" t="str">
            <v>Diâmetro 1"       BSP</v>
          </cell>
          <cell r="B1952" t="str">
            <v>ELAG</v>
          </cell>
          <cell r="C1952" t="str">
            <v>m</v>
          </cell>
          <cell r="D1952">
            <v>16</v>
          </cell>
          <cell r="E1952">
            <v>2.63</v>
          </cell>
          <cell r="F1952">
            <v>42.08</v>
          </cell>
          <cell r="G1952">
            <v>1.25</v>
          </cell>
          <cell r="H1952">
            <v>20</v>
          </cell>
          <cell r="I1952" t="str">
            <v>LE</v>
          </cell>
          <cell r="P1952">
            <v>1.25</v>
          </cell>
        </row>
        <row r="1953">
          <cell r="A1953" t="str">
            <v>Diâmetro 11/2"  BSP</v>
          </cell>
          <cell r="B1953" t="str">
            <v>ELAG</v>
          </cell>
          <cell r="C1953" t="str">
            <v>m</v>
          </cell>
          <cell r="D1953">
            <v>9</v>
          </cell>
          <cell r="E1953">
            <v>4.24</v>
          </cell>
          <cell r="F1953">
            <v>38.159999999999997</v>
          </cell>
          <cell r="G1953">
            <v>1.25</v>
          </cell>
          <cell r="H1953">
            <v>11.25</v>
          </cell>
          <cell r="I1953" t="str">
            <v>LE</v>
          </cell>
          <cell r="P1953">
            <v>1.25</v>
          </cell>
        </row>
        <row r="1954">
          <cell r="A1954" t="str">
            <v>Diâmetro 2"       BSP</v>
          </cell>
          <cell r="B1954" t="str">
            <v>ELAG</v>
          </cell>
          <cell r="C1954" t="str">
            <v>m</v>
          </cell>
          <cell r="D1954">
            <v>10</v>
          </cell>
          <cell r="E1954">
            <v>5.66</v>
          </cell>
          <cell r="F1954">
            <v>56.6</v>
          </cell>
          <cell r="G1954">
            <v>1.5</v>
          </cell>
          <cell r="H1954">
            <v>15</v>
          </cell>
          <cell r="I1954" t="str">
            <v>LE</v>
          </cell>
          <cell r="P1954">
            <v>1.5</v>
          </cell>
        </row>
        <row r="1955">
          <cell r="A1955" t="str">
            <v>Diâmetro 3"       BSP</v>
          </cell>
          <cell r="B1955" t="str">
            <v>ELAG</v>
          </cell>
          <cell r="C1955" t="str">
            <v>m</v>
          </cell>
          <cell r="D1955">
            <v>87</v>
          </cell>
          <cell r="E1955">
            <v>11.6</v>
          </cell>
          <cell r="F1955">
            <v>1009.2</v>
          </cell>
          <cell r="G1955">
            <v>1.5</v>
          </cell>
          <cell r="H1955">
            <v>130.5</v>
          </cell>
          <cell r="I1955" t="str">
            <v>LE</v>
          </cell>
          <cell r="P1955">
            <v>1.5</v>
          </cell>
        </row>
        <row r="1956">
          <cell r="A1956" t="str">
            <v>Diâmetro 4"       BSP</v>
          </cell>
          <cell r="B1956" t="str">
            <v>ELAG</v>
          </cell>
          <cell r="C1956" t="str">
            <v>m</v>
          </cell>
          <cell r="D1956">
            <v>3</v>
          </cell>
          <cell r="E1956">
            <v>16.48</v>
          </cell>
          <cell r="F1956">
            <v>49.44</v>
          </cell>
          <cell r="G1956">
            <v>2</v>
          </cell>
          <cell r="H1956">
            <v>6</v>
          </cell>
          <cell r="I1956" t="str">
            <v>LE</v>
          </cell>
          <cell r="P1956">
            <v>2</v>
          </cell>
        </row>
        <row r="1957">
          <cell r="F1957">
            <v>0</v>
          </cell>
          <cell r="H1957">
            <v>0</v>
          </cell>
          <cell r="P1957">
            <v>0</v>
          </cell>
        </row>
        <row r="1958">
          <cell r="A1958" t="str">
            <v xml:space="preserve">Eletroduto flexível em rolo, tipo sealtubo, a prova de tempo, umidade, gases, vapores e </v>
          </cell>
          <cell r="F1958">
            <v>0</v>
          </cell>
          <cell r="H1958">
            <v>0</v>
          </cell>
          <cell r="P1958">
            <v>0</v>
          </cell>
        </row>
        <row r="1959">
          <cell r="A1959" t="str">
            <v>pó, constituído por fita de aço doce c/ revestimento externo em polivinil-clorídrico:</v>
          </cell>
          <cell r="F1959">
            <v>0</v>
          </cell>
          <cell r="H1959">
            <v>0</v>
          </cell>
          <cell r="P1959">
            <v>0</v>
          </cell>
        </row>
        <row r="1960">
          <cell r="A1960" t="str">
            <v>Diâmetro 3"</v>
          </cell>
          <cell r="B1960" t="str">
            <v>ELFL</v>
          </cell>
          <cell r="C1960" t="str">
            <v>m</v>
          </cell>
          <cell r="D1960">
            <v>4</v>
          </cell>
          <cell r="E1960">
            <v>5.8</v>
          </cell>
          <cell r="F1960">
            <v>23.2</v>
          </cell>
          <cell r="G1960">
            <v>1.8</v>
          </cell>
          <cell r="H1960">
            <v>7.2</v>
          </cell>
          <cell r="I1960" t="str">
            <v>LE</v>
          </cell>
          <cell r="P1960">
            <v>1.8</v>
          </cell>
        </row>
        <row r="1961">
          <cell r="F1961">
            <v>0</v>
          </cell>
          <cell r="H1961">
            <v>0</v>
          </cell>
          <cell r="P1961">
            <v>0</v>
          </cell>
        </row>
        <row r="1962">
          <cell r="A1962" t="str">
            <v xml:space="preserve">Luminária p/ lamp. "V. sódio" c/ reator incorporado AFP-220V-60Hz, em liga esp. alum. </v>
          </cell>
          <cell r="F1962">
            <v>0</v>
          </cell>
          <cell r="H1962">
            <v>0</v>
          </cell>
          <cell r="P1962">
            <v>0</v>
          </cell>
        </row>
        <row r="1963">
          <cell r="A1963" t="str">
            <v xml:space="preserve">fundi. globo boro-silicato, base E-27 p/ lamp. até 70W e E-40 p/ lamp. 250W, entr. </v>
          </cell>
          <cell r="F1963">
            <v>0</v>
          </cell>
          <cell r="H1963">
            <v>0</v>
          </cell>
          <cell r="P1963">
            <v>0</v>
          </cell>
        </row>
        <row r="1964">
          <cell r="A1964" t="str">
            <v>rosq. 3/4" BSP:</v>
          </cell>
          <cell r="F1964">
            <v>0</v>
          </cell>
          <cell r="H1964">
            <v>0</v>
          </cell>
          <cell r="P1964">
            <v>0</v>
          </cell>
        </row>
        <row r="1965">
          <cell r="A1965" t="str">
            <v>ARRAND. 30' 70W</v>
          </cell>
          <cell r="B1965" t="str">
            <v>LUM70</v>
          </cell>
          <cell r="C1965" t="str">
            <v>PC</v>
          </cell>
          <cell r="D1965">
            <v>8</v>
          </cell>
          <cell r="E1965">
            <v>5</v>
          </cell>
          <cell r="F1965">
            <v>40</v>
          </cell>
          <cell r="G1965">
            <v>8</v>
          </cell>
          <cell r="H1965">
            <v>64</v>
          </cell>
          <cell r="I1965" t="str">
            <v>Q</v>
          </cell>
          <cell r="P1965">
            <v>8</v>
          </cell>
        </row>
        <row r="1966">
          <cell r="F1966">
            <v>0</v>
          </cell>
          <cell r="H1966">
            <v>0</v>
          </cell>
          <cell r="P1966">
            <v>0</v>
          </cell>
        </row>
        <row r="1967">
          <cell r="A1967" t="str">
            <v xml:space="preserve">Luminária aberta para duas lâmpadas fluorescente de 32W-220V-60Hz fornecida </v>
          </cell>
          <cell r="C1967" t="str">
            <v>PC</v>
          </cell>
          <cell r="D1967">
            <v>9</v>
          </cell>
          <cell r="E1967">
            <v>10</v>
          </cell>
          <cell r="F1967">
            <v>90</v>
          </cell>
          <cell r="G1967">
            <v>8</v>
          </cell>
          <cell r="H1967">
            <v>72</v>
          </cell>
          <cell r="I1967" t="str">
            <v>Q</v>
          </cell>
          <cell r="P1967">
            <v>8</v>
          </cell>
        </row>
        <row r="1968">
          <cell r="A1968" t="str">
            <v>completa, com equipamentos auxiliares.</v>
          </cell>
          <cell r="F1968">
            <v>0</v>
          </cell>
          <cell r="H1968">
            <v>0</v>
          </cell>
          <cell r="P1968">
            <v>0</v>
          </cell>
        </row>
        <row r="1969">
          <cell r="F1969">
            <v>0</v>
          </cell>
          <cell r="H1969">
            <v>0</v>
          </cell>
          <cell r="P1969">
            <v>0</v>
          </cell>
        </row>
        <row r="1970">
          <cell r="A1970" t="str">
            <v>Aparelho para iluminação:</v>
          </cell>
          <cell r="F1970">
            <v>0</v>
          </cell>
          <cell r="H1970">
            <v>0</v>
          </cell>
          <cell r="P1970">
            <v>0</v>
          </cell>
        </row>
        <row r="1971">
          <cell r="A1971" t="str">
            <v>VS-70W - Arandela 30º</v>
          </cell>
          <cell r="B1971" t="str">
            <v>LUM70</v>
          </cell>
          <cell r="C1971" t="str">
            <v>PC</v>
          </cell>
          <cell r="D1971">
            <v>8</v>
          </cell>
          <cell r="E1971">
            <v>5</v>
          </cell>
          <cell r="F1971">
            <v>40</v>
          </cell>
          <cell r="G1971">
            <v>8</v>
          </cell>
          <cell r="H1971">
            <v>64</v>
          </cell>
          <cell r="I1971" t="str">
            <v>Q</v>
          </cell>
          <cell r="P1971">
            <v>8</v>
          </cell>
        </row>
        <row r="1972">
          <cell r="A1972" t="str">
            <v>VS-150W - Pendente</v>
          </cell>
          <cell r="B1972" t="str">
            <v>LUM150</v>
          </cell>
          <cell r="C1972" t="str">
            <v>PC</v>
          </cell>
          <cell r="D1972">
            <v>6</v>
          </cell>
          <cell r="E1972">
            <v>5</v>
          </cell>
          <cell r="F1972">
            <v>30</v>
          </cell>
          <cell r="G1972">
            <v>8</v>
          </cell>
          <cell r="H1972">
            <v>48</v>
          </cell>
          <cell r="I1972" t="str">
            <v>Q</v>
          </cell>
          <cell r="P1972">
            <v>8</v>
          </cell>
        </row>
        <row r="1973">
          <cell r="F1973">
            <v>0</v>
          </cell>
          <cell r="H1973">
            <v>0</v>
          </cell>
          <cell r="P1973">
            <v>0</v>
          </cell>
        </row>
        <row r="1974">
          <cell r="A1974" t="str">
            <v>Unidade autônoma para iluminação de emergência, fornecida completa com todos os</v>
          </cell>
          <cell r="B1974" t="str">
            <v>LUMEM</v>
          </cell>
          <cell r="C1974" t="str">
            <v>PC</v>
          </cell>
          <cell r="D1974">
            <v>3</v>
          </cell>
          <cell r="E1974">
            <v>5</v>
          </cell>
          <cell r="F1974">
            <v>15</v>
          </cell>
          <cell r="G1974">
            <v>8</v>
          </cell>
          <cell r="H1974">
            <v>24</v>
          </cell>
          <cell r="I1974" t="str">
            <v>Q</v>
          </cell>
          <cell r="P1974">
            <v>8</v>
          </cell>
        </row>
        <row r="1975">
          <cell r="A1975" t="str">
            <v>acessórios incorporados, inclusive bateria e carregador.</v>
          </cell>
          <cell r="F1975">
            <v>0</v>
          </cell>
          <cell r="H1975">
            <v>0</v>
          </cell>
          <cell r="P1975">
            <v>0</v>
          </cell>
        </row>
        <row r="1976">
          <cell r="F1976">
            <v>0</v>
          </cell>
          <cell r="H1976">
            <v>0</v>
          </cell>
          <cell r="P1976">
            <v>0</v>
          </cell>
        </row>
        <row r="1977">
          <cell r="A1977" t="str">
            <v>Projetor retangular fechado , uso externo sem equipa/o-fun liga Alfo:</v>
          </cell>
          <cell r="F1977">
            <v>0</v>
          </cell>
          <cell r="H1977">
            <v>0</v>
          </cell>
          <cell r="P1977">
            <v>0</v>
          </cell>
        </row>
        <row r="1978">
          <cell r="A1978" t="str">
            <v>150 W</v>
          </cell>
          <cell r="B1978" t="str">
            <v>LUM150</v>
          </cell>
          <cell r="C1978" t="str">
            <v>PC</v>
          </cell>
          <cell r="D1978">
            <v>6</v>
          </cell>
          <cell r="E1978">
            <v>10</v>
          </cell>
          <cell r="F1978">
            <v>60</v>
          </cell>
          <cell r="G1978">
            <v>8</v>
          </cell>
          <cell r="H1978">
            <v>48</v>
          </cell>
          <cell r="I1978" t="str">
            <v>Q</v>
          </cell>
          <cell r="P1978">
            <v>8</v>
          </cell>
        </row>
        <row r="1979">
          <cell r="F1979">
            <v>0</v>
          </cell>
          <cell r="H1979">
            <v>0</v>
          </cell>
          <cell r="P1979">
            <v>0</v>
          </cell>
        </row>
        <row r="1980">
          <cell r="A1980" t="str">
            <v>Escadas para cabo trecho reto, tipo prateleira, semi-pesado com abas voltadas para</v>
          </cell>
          <cell r="F1980">
            <v>0</v>
          </cell>
          <cell r="H1980">
            <v>0</v>
          </cell>
          <cell r="P1980">
            <v>0</v>
          </cell>
        </row>
        <row r="1981">
          <cell r="A1981" t="str">
            <v xml:space="preserve">fora , em aço galvanizado, constituído de duas longarinas de perfil "U" 4",  com </v>
          </cell>
          <cell r="F1981">
            <v>0</v>
          </cell>
          <cell r="H1981">
            <v>0</v>
          </cell>
          <cell r="P1981">
            <v>0</v>
          </cell>
        </row>
        <row r="1982">
          <cell r="A1982" t="str">
            <v>espaçamento máximo entre travessas de 250 mm, peça de 3 m.</v>
          </cell>
          <cell r="F1982">
            <v>0</v>
          </cell>
          <cell r="H1982">
            <v>0</v>
          </cell>
          <cell r="P1982">
            <v>0</v>
          </cell>
        </row>
        <row r="1983">
          <cell r="A1983" t="str">
            <v>L=200</v>
          </cell>
          <cell r="B1983" t="str">
            <v>ESC</v>
          </cell>
          <cell r="C1983" t="str">
            <v>PC</v>
          </cell>
          <cell r="D1983">
            <v>6</v>
          </cell>
          <cell r="E1983">
            <v>20.37</v>
          </cell>
          <cell r="F1983">
            <v>122.22</v>
          </cell>
          <cell r="G1983">
            <v>6</v>
          </cell>
          <cell r="H1983">
            <v>36</v>
          </cell>
          <cell r="I1983" t="str">
            <v>LE</v>
          </cell>
          <cell r="P1983">
            <v>6</v>
          </cell>
        </row>
        <row r="1984">
          <cell r="A1984" t="str">
            <v>L=400</v>
          </cell>
          <cell r="B1984" t="str">
            <v>ESC</v>
          </cell>
          <cell r="C1984" t="str">
            <v>PC</v>
          </cell>
          <cell r="D1984">
            <v>4</v>
          </cell>
          <cell r="E1984">
            <v>22.83</v>
          </cell>
          <cell r="F1984">
            <v>91.32</v>
          </cell>
          <cell r="G1984">
            <v>9</v>
          </cell>
          <cell r="H1984">
            <v>36</v>
          </cell>
          <cell r="I1984" t="str">
            <v>LE</v>
          </cell>
          <cell r="P1984">
            <v>9</v>
          </cell>
        </row>
        <row r="1985">
          <cell r="F1985">
            <v>0</v>
          </cell>
          <cell r="H1985">
            <v>0</v>
          </cell>
          <cell r="P1985">
            <v>0</v>
          </cell>
        </row>
        <row r="1986">
          <cell r="A1986" t="str">
            <v>Caixa condulete em liga de alumínio fundido:</v>
          </cell>
          <cell r="F1986">
            <v>0</v>
          </cell>
          <cell r="H1986">
            <v>0</v>
          </cell>
          <cell r="P1986">
            <v>0</v>
          </cell>
        </row>
        <row r="1987">
          <cell r="A1987" t="str">
            <v>Diâmetro 3/4"</v>
          </cell>
          <cell r="B1987" t="str">
            <v>CX</v>
          </cell>
          <cell r="C1987" t="str">
            <v>PC</v>
          </cell>
          <cell r="D1987">
            <v>30</v>
          </cell>
          <cell r="E1987">
            <v>0.05</v>
          </cell>
          <cell r="F1987">
            <v>1.5</v>
          </cell>
          <cell r="G1987">
            <v>0.1</v>
          </cell>
          <cell r="H1987">
            <v>3</v>
          </cell>
          <cell r="I1987" t="str">
            <v>LE</v>
          </cell>
          <cell r="P1987">
            <v>0.1</v>
          </cell>
        </row>
        <row r="1988">
          <cell r="F1988">
            <v>0</v>
          </cell>
          <cell r="H1988">
            <v>0</v>
          </cell>
          <cell r="P1988">
            <v>0</v>
          </cell>
        </row>
        <row r="1989">
          <cell r="A1989" t="str">
            <v>Perfis para suportes em ASTM A-36 pintado.</v>
          </cell>
          <cell r="C1989" t="str">
            <v>kg</v>
          </cell>
          <cell r="D1989">
            <v>200</v>
          </cell>
          <cell r="E1989">
            <v>1</v>
          </cell>
          <cell r="F1989">
            <v>200</v>
          </cell>
          <cell r="G1989">
            <v>0.15</v>
          </cell>
          <cell r="H1989">
            <v>30</v>
          </cell>
          <cell r="I1989" t="str">
            <v>F</v>
          </cell>
          <cell r="P1989">
            <v>0.15</v>
          </cell>
        </row>
        <row r="1990">
          <cell r="F1990">
            <v>0</v>
          </cell>
          <cell r="H1990">
            <v>0</v>
          </cell>
          <cell r="P1990">
            <v>0</v>
          </cell>
        </row>
        <row r="1991">
          <cell r="A1991" t="str">
            <v>Ferragem de aço galvanizado para suporte</v>
          </cell>
          <cell r="C1991" t="str">
            <v>kg</v>
          </cell>
          <cell r="D1991">
            <v>200</v>
          </cell>
          <cell r="E1991">
            <v>1</v>
          </cell>
          <cell r="F1991">
            <v>200</v>
          </cell>
          <cell r="G1991">
            <v>0.2</v>
          </cell>
          <cell r="H1991">
            <v>40</v>
          </cell>
          <cell r="I1991" t="str">
            <v>LE</v>
          </cell>
          <cell r="P1991">
            <v>0.2</v>
          </cell>
        </row>
        <row r="1992">
          <cell r="F1992">
            <v>0</v>
          </cell>
          <cell r="H1992">
            <v>0</v>
          </cell>
          <cell r="P1992">
            <v>0</v>
          </cell>
        </row>
        <row r="1993">
          <cell r="A1993" t="str">
            <v xml:space="preserve">Tomada redonda fundida em liga de alumínio, 380V, a prova de TGVP com tampo mola, </v>
          </cell>
          <cell r="C1993" t="str">
            <v>PC</v>
          </cell>
          <cell r="D1993">
            <v>2</v>
          </cell>
          <cell r="E1993">
            <v>1</v>
          </cell>
          <cell r="F1993">
            <v>2</v>
          </cell>
          <cell r="G1993">
            <v>4</v>
          </cell>
          <cell r="H1993">
            <v>8</v>
          </cell>
          <cell r="I1993" t="str">
            <v>Q</v>
          </cell>
          <cell r="P1993">
            <v>4</v>
          </cell>
        </row>
        <row r="1994">
          <cell r="A1994" t="str">
            <v>orelhas de fixação, quatro entradas rosqueadas de 3/4" sendo 3 bujões plásticos.</v>
          </cell>
          <cell r="F1994">
            <v>0</v>
          </cell>
          <cell r="H1994">
            <v>0</v>
          </cell>
          <cell r="P1994">
            <v>0</v>
          </cell>
        </row>
        <row r="1995">
          <cell r="F1995">
            <v>0</v>
          </cell>
          <cell r="H1995">
            <v>0</v>
          </cell>
          <cell r="P1995">
            <v>0</v>
          </cell>
        </row>
        <row r="1996">
          <cell r="A1996" t="str">
            <v>Tomada universal 2P+T montada em condulete</v>
          </cell>
          <cell r="C1996" t="str">
            <v>PC</v>
          </cell>
          <cell r="D1996">
            <v>5</v>
          </cell>
          <cell r="E1996">
            <v>0.1</v>
          </cell>
          <cell r="F1996">
            <v>0.5</v>
          </cell>
          <cell r="G1996">
            <v>2</v>
          </cell>
          <cell r="H1996">
            <v>10</v>
          </cell>
          <cell r="I1996" t="str">
            <v>Q</v>
          </cell>
          <cell r="P1996">
            <v>2</v>
          </cell>
        </row>
        <row r="1997">
          <cell r="F1997">
            <v>0</v>
          </cell>
          <cell r="H1997">
            <v>0</v>
          </cell>
          <cell r="P1997">
            <v>0</v>
          </cell>
        </row>
        <row r="1998">
          <cell r="A1998" t="str">
            <v>Interruptor montado em caixa condulete</v>
          </cell>
          <cell r="C1998" t="str">
            <v>PC</v>
          </cell>
          <cell r="D1998">
            <v>2</v>
          </cell>
          <cell r="E1998">
            <v>0.1</v>
          </cell>
          <cell r="F1998">
            <v>0.2</v>
          </cell>
          <cell r="G1998">
            <v>2</v>
          </cell>
          <cell r="H1998">
            <v>4</v>
          </cell>
          <cell r="I1998" t="str">
            <v>Q</v>
          </cell>
          <cell r="P1998">
            <v>2</v>
          </cell>
        </row>
        <row r="1999">
          <cell r="F1999">
            <v>0</v>
          </cell>
          <cell r="H1999">
            <v>0</v>
          </cell>
          <cell r="P1999">
            <v>0</v>
          </cell>
        </row>
        <row r="2000">
          <cell r="A2000" t="str">
            <v>Relé fotoelétrico montado em caixa condulete.</v>
          </cell>
          <cell r="C2000" t="str">
            <v>PC</v>
          </cell>
          <cell r="D2000">
            <v>1</v>
          </cell>
          <cell r="E2000">
            <v>0.1</v>
          </cell>
          <cell r="F2000">
            <v>0.1</v>
          </cell>
          <cell r="G2000">
            <v>2</v>
          </cell>
          <cell r="H2000">
            <v>2</v>
          </cell>
          <cell r="I2000" t="str">
            <v>Q</v>
          </cell>
          <cell r="P2000">
            <v>2</v>
          </cell>
        </row>
        <row r="2001">
          <cell r="F2001">
            <v>0</v>
          </cell>
          <cell r="H2001">
            <v>0</v>
          </cell>
          <cell r="P2001">
            <v>0</v>
          </cell>
        </row>
        <row r="2002">
          <cell r="A2002" t="str">
            <v>ÁREA - ESPESSADORES 1 E 3</v>
          </cell>
          <cell r="F2002">
            <v>0</v>
          </cell>
          <cell r="H2002">
            <v>0</v>
          </cell>
          <cell r="P2002">
            <v>0</v>
          </cell>
        </row>
        <row r="2003">
          <cell r="A2003" t="str">
            <v>Quadro de iluminação 380/220 Vca</v>
          </cell>
          <cell r="B2003" t="str">
            <v>550-QL-02</v>
          </cell>
          <cell r="C2003" t="str">
            <v>UNID.</v>
          </cell>
          <cell r="D2003">
            <v>1</v>
          </cell>
          <cell r="E2003">
            <v>60</v>
          </cell>
          <cell r="F2003">
            <v>60</v>
          </cell>
          <cell r="G2003">
            <v>60</v>
          </cell>
          <cell r="H2003">
            <v>60</v>
          </cell>
          <cell r="I2003" t="str">
            <v>Q</v>
          </cell>
          <cell r="P2003">
            <v>60</v>
          </cell>
        </row>
        <row r="2004">
          <cell r="A2004" t="str">
            <v>Instalação externa, barramento  trifásico e neutro.</v>
          </cell>
          <cell r="F2004">
            <v>0</v>
          </cell>
          <cell r="H2004">
            <v>0</v>
          </cell>
          <cell r="P2004">
            <v>0</v>
          </cell>
        </row>
        <row r="2005">
          <cell r="F2005">
            <v>0</v>
          </cell>
          <cell r="H2005">
            <v>0</v>
          </cell>
          <cell r="P2005">
            <v>0</v>
          </cell>
        </row>
        <row r="2006">
          <cell r="A2006" t="str">
            <v>Eletroduto aço galvanizado a fogo c/ costura, comp. 3m, c/ uma luva e rosca nas duas</v>
          </cell>
          <cell r="F2006">
            <v>0</v>
          </cell>
          <cell r="H2006">
            <v>0</v>
          </cell>
          <cell r="P2006">
            <v>0</v>
          </cell>
        </row>
        <row r="2007">
          <cell r="A2007" t="str">
            <v xml:space="preserve">extremidades, norma DIN 2440, c/ proteção mecânica nas extremidades e rebarbas </v>
          </cell>
          <cell r="F2007">
            <v>0</v>
          </cell>
          <cell r="H2007">
            <v>0</v>
          </cell>
          <cell r="P2007">
            <v>0</v>
          </cell>
        </row>
        <row r="2008">
          <cell r="A2008" t="str">
            <v>removidas:</v>
          </cell>
          <cell r="F2008">
            <v>0</v>
          </cell>
          <cell r="H2008">
            <v>0</v>
          </cell>
          <cell r="P2008">
            <v>0</v>
          </cell>
        </row>
        <row r="2009">
          <cell r="A2009" t="str">
            <v>Diâmetro 3/4"    BSP</v>
          </cell>
          <cell r="B2009" t="str">
            <v>ELAG</v>
          </cell>
          <cell r="C2009" t="str">
            <v>m</v>
          </cell>
          <cell r="D2009">
            <v>238</v>
          </cell>
          <cell r="E2009">
            <v>1.7699999999999998</v>
          </cell>
          <cell r="F2009">
            <v>421.26</v>
          </cell>
          <cell r="G2009">
            <v>1.25</v>
          </cell>
          <cell r="H2009">
            <v>297.5</v>
          </cell>
          <cell r="I2009" t="str">
            <v>LE</v>
          </cell>
          <cell r="P2009">
            <v>1.25</v>
          </cell>
        </row>
        <row r="2010">
          <cell r="A2010" t="str">
            <v>Diâmetro 1"       BSP</v>
          </cell>
          <cell r="B2010" t="str">
            <v>ELAG</v>
          </cell>
          <cell r="C2010" t="str">
            <v>m</v>
          </cell>
          <cell r="D2010">
            <v>40</v>
          </cell>
          <cell r="E2010">
            <v>2.63</v>
          </cell>
          <cell r="F2010">
            <v>105.2</v>
          </cell>
          <cell r="G2010">
            <v>1.25</v>
          </cell>
          <cell r="H2010">
            <v>50</v>
          </cell>
          <cell r="I2010" t="str">
            <v>LE</v>
          </cell>
          <cell r="P2010">
            <v>1.25</v>
          </cell>
        </row>
        <row r="2011">
          <cell r="A2011" t="str">
            <v>Diâmetro 11/2"  BSP</v>
          </cell>
          <cell r="B2011" t="str">
            <v>ELAG</v>
          </cell>
          <cell r="C2011" t="str">
            <v>m</v>
          </cell>
          <cell r="D2011">
            <v>157</v>
          </cell>
          <cell r="E2011">
            <v>4.24</v>
          </cell>
          <cell r="F2011">
            <v>665.68</v>
          </cell>
          <cell r="G2011">
            <v>1.25</v>
          </cell>
          <cell r="H2011">
            <v>196.25</v>
          </cell>
          <cell r="I2011" t="str">
            <v>LE</v>
          </cell>
          <cell r="P2011">
            <v>1.25</v>
          </cell>
        </row>
        <row r="2012">
          <cell r="A2012" t="str">
            <v>Diâmetro 2"       BSP</v>
          </cell>
          <cell r="B2012" t="str">
            <v>ELAG</v>
          </cell>
          <cell r="C2012" t="str">
            <v>m</v>
          </cell>
          <cell r="D2012">
            <v>23</v>
          </cell>
          <cell r="E2012">
            <v>5.66</v>
          </cell>
          <cell r="F2012">
            <v>130.18</v>
          </cell>
          <cell r="G2012">
            <v>1.5</v>
          </cell>
          <cell r="H2012">
            <v>34.5</v>
          </cell>
          <cell r="I2012" t="str">
            <v>LE</v>
          </cell>
          <cell r="P2012">
            <v>1.5</v>
          </cell>
        </row>
        <row r="2013">
          <cell r="A2013" t="str">
            <v>Diâmetro 3"       BSP</v>
          </cell>
          <cell r="B2013" t="str">
            <v>ELAG</v>
          </cell>
          <cell r="C2013" t="str">
            <v>m</v>
          </cell>
          <cell r="D2013">
            <v>270</v>
          </cell>
          <cell r="E2013">
            <v>11.6</v>
          </cell>
          <cell r="F2013">
            <v>3132</v>
          </cell>
          <cell r="G2013">
            <v>1.5</v>
          </cell>
          <cell r="H2013">
            <v>405</v>
          </cell>
          <cell r="I2013" t="str">
            <v>LE</v>
          </cell>
          <cell r="P2013">
            <v>1.5</v>
          </cell>
        </row>
        <row r="2014">
          <cell r="A2014" t="str">
            <v>Diâmetro 4"       BSP</v>
          </cell>
          <cell r="B2014" t="str">
            <v>ELAG</v>
          </cell>
          <cell r="C2014" t="str">
            <v>m</v>
          </cell>
          <cell r="D2014">
            <v>57</v>
          </cell>
          <cell r="E2014">
            <v>16.48</v>
          </cell>
          <cell r="F2014">
            <v>939.36</v>
          </cell>
          <cell r="G2014">
            <v>2</v>
          </cell>
          <cell r="H2014">
            <v>114</v>
          </cell>
          <cell r="I2014" t="str">
            <v>LE</v>
          </cell>
          <cell r="P2014">
            <v>2</v>
          </cell>
        </row>
        <row r="2015">
          <cell r="F2015">
            <v>0</v>
          </cell>
          <cell r="H2015">
            <v>0</v>
          </cell>
          <cell r="P2015">
            <v>0</v>
          </cell>
        </row>
        <row r="2016">
          <cell r="A2016" t="str">
            <v xml:space="preserve">Eletroduto flexível em rolo, tipo sealtubo, a prova de tempo, umidade, gases, vapores e </v>
          </cell>
          <cell r="F2016">
            <v>0</v>
          </cell>
          <cell r="H2016">
            <v>0</v>
          </cell>
          <cell r="P2016">
            <v>0</v>
          </cell>
        </row>
        <row r="2017">
          <cell r="A2017" t="str">
            <v>pó, constituído por fita de aço doce c/ revestimento externo em polivinil-clorídrico:</v>
          </cell>
          <cell r="F2017">
            <v>0</v>
          </cell>
          <cell r="H2017">
            <v>0</v>
          </cell>
          <cell r="P2017">
            <v>0</v>
          </cell>
        </row>
        <row r="2018">
          <cell r="A2018" t="str">
            <v>Diâmetro 3/4"</v>
          </cell>
          <cell r="B2018" t="str">
            <v>ELFL</v>
          </cell>
          <cell r="C2018" t="str">
            <v>m</v>
          </cell>
          <cell r="D2018">
            <v>3</v>
          </cell>
          <cell r="E2018">
            <v>0.88</v>
          </cell>
          <cell r="F2018">
            <v>2.64</v>
          </cell>
          <cell r="G2018">
            <v>1.5</v>
          </cell>
          <cell r="H2018">
            <v>4.5</v>
          </cell>
          <cell r="I2018" t="str">
            <v>LE</v>
          </cell>
          <cell r="P2018">
            <v>1.5</v>
          </cell>
        </row>
        <row r="2019">
          <cell r="A2019" t="str">
            <v>Diâmetro 11/2"</v>
          </cell>
          <cell r="B2019" t="str">
            <v>ELFL</v>
          </cell>
          <cell r="C2019" t="str">
            <v>m</v>
          </cell>
          <cell r="D2019">
            <v>6</v>
          </cell>
          <cell r="E2019">
            <v>2.12</v>
          </cell>
          <cell r="F2019">
            <v>12.72</v>
          </cell>
          <cell r="G2019">
            <v>1.5</v>
          </cell>
          <cell r="H2019">
            <v>9</v>
          </cell>
          <cell r="I2019" t="str">
            <v>LE</v>
          </cell>
          <cell r="P2019">
            <v>1.5</v>
          </cell>
        </row>
        <row r="2020">
          <cell r="A2020" t="str">
            <v>Diâmetro 2"</v>
          </cell>
          <cell r="B2020" t="str">
            <v>ELFL</v>
          </cell>
          <cell r="C2020" t="str">
            <v>m</v>
          </cell>
          <cell r="D2020">
            <v>6</v>
          </cell>
          <cell r="E2020">
            <v>2.83</v>
          </cell>
          <cell r="F2020">
            <v>16.98</v>
          </cell>
          <cell r="G2020">
            <v>1.8</v>
          </cell>
          <cell r="H2020">
            <v>10.8</v>
          </cell>
          <cell r="I2020" t="str">
            <v>LE</v>
          </cell>
          <cell r="P2020">
            <v>1.8</v>
          </cell>
        </row>
        <row r="2021">
          <cell r="A2021" t="str">
            <v>Diâmetro 3"</v>
          </cell>
          <cell r="B2021" t="str">
            <v>ELFL</v>
          </cell>
          <cell r="C2021" t="str">
            <v>m</v>
          </cell>
          <cell r="D2021">
            <v>5</v>
          </cell>
          <cell r="E2021">
            <v>5.8</v>
          </cell>
          <cell r="F2021">
            <v>29</v>
          </cell>
          <cell r="G2021">
            <v>1.8</v>
          </cell>
          <cell r="H2021">
            <v>9</v>
          </cell>
          <cell r="I2021" t="str">
            <v>LE</v>
          </cell>
          <cell r="P2021">
            <v>1.8</v>
          </cell>
        </row>
        <row r="2022">
          <cell r="F2022">
            <v>0</v>
          </cell>
          <cell r="H2022">
            <v>0</v>
          </cell>
          <cell r="P2022">
            <v>0</v>
          </cell>
        </row>
        <row r="2023">
          <cell r="A2023" t="str">
            <v xml:space="preserve">Tomada tetrapolar blindada de sobrepor, em alumínio fundido e miolo em material </v>
          </cell>
          <cell r="C2023" t="str">
            <v>PC</v>
          </cell>
          <cell r="D2023">
            <v>1</v>
          </cell>
          <cell r="E2023">
            <v>1</v>
          </cell>
          <cell r="F2023">
            <v>1</v>
          </cell>
          <cell r="G2023">
            <v>4</v>
          </cell>
          <cell r="H2023">
            <v>4</v>
          </cell>
          <cell r="I2023" t="str">
            <v>Q</v>
          </cell>
          <cell r="P2023">
            <v>4</v>
          </cell>
        </row>
        <row r="2024">
          <cell r="A2024" t="str">
            <v>isolante, com tampa basculante, conforme DIN 49450 e 49451 - 500V.</v>
          </cell>
          <cell r="F2024">
            <v>0</v>
          </cell>
          <cell r="H2024">
            <v>0</v>
          </cell>
          <cell r="P2024">
            <v>0</v>
          </cell>
        </row>
        <row r="2025">
          <cell r="F2025">
            <v>0</v>
          </cell>
          <cell r="H2025">
            <v>0</v>
          </cell>
          <cell r="P2025">
            <v>0</v>
          </cell>
        </row>
        <row r="2026">
          <cell r="A2026" t="str">
            <v xml:space="preserve">Tomada redonda fundida em liga de alumínio, 380V, a prova de tempo com tampo mola, </v>
          </cell>
          <cell r="C2026" t="str">
            <v>PC</v>
          </cell>
          <cell r="D2026">
            <v>4</v>
          </cell>
          <cell r="E2026">
            <v>1</v>
          </cell>
          <cell r="F2026">
            <v>4</v>
          </cell>
          <cell r="G2026">
            <v>4</v>
          </cell>
          <cell r="H2026">
            <v>16</v>
          </cell>
          <cell r="I2026" t="str">
            <v>Q</v>
          </cell>
          <cell r="P2026">
            <v>4</v>
          </cell>
        </row>
        <row r="2027">
          <cell r="A2027" t="str">
            <v>orelhas de fixação, quatro entradas rosqueadas de 3/4" sendo 3 bujões plásticos.</v>
          </cell>
          <cell r="F2027">
            <v>0</v>
          </cell>
          <cell r="H2027">
            <v>0</v>
          </cell>
          <cell r="P2027">
            <v>0</v>
          </cell>
        </row>
        <row r="2028">
          <cell r="F2028">
            <v>0</v>
          </cell>
          <cell r="H2028">
            <v>0</v>
          </cell>
          <cell r="P2028">
            <v>0</v>
          </cell>
        </row>
        <row r="2029">
          <cell r="A2029" t="str">
            <v xml:space="preserve">Luminária p/ ilum. publ. totalmente fechada, p/ lamp. v. merc. e/ou sódio, corpo e refl. </v>
          </cell>
          <cell r="F2029">
            <v>0</v>
          </cell>
          <cell r="H2029">
            <v>0</v>
          </cell>
          <cell r="P2029">
            <v>0</v>
          </cell>
        </row>
        <row r="2030">
          <cell r="A2030" t="str">
            <v xml:space="preserve">estamp. em ch. alum., pescoço em liga de alum. fundido c/ entr. p/ tubo de 60,3 mm </v>
          </cell>
          <cell r="F2030">
            <v>0</v>
          </cell>
          <cell r="H2030">
            <v>0</v>
          </cell>
          <cell r="P2030">
            <v>0</v>
          </cell>
        </row>
        <row r="2031">
          <cell r="A2031" t="str">
            <v>refrator prismático em vidro temper., fecho de aço inox, soq. de porc c/ rosca E-40:</v>
          </cell>
          <cell r="F2031">
            <v>0</v>
          </cell>
          <cell r="H2031">
            <v>0</v>
          </cell>
          <cell r="P2031">
            <v>0</v>
          </cell>
        </row>
        <row r="2032">
          <cell r="A2032" t="str">
            <v>250W - V. Sódio</v>
          </cell>
          <cell r="B2032" t="str">
            <v>LUM250</v>
          </cell>
          <cell r="C2032" t="str">
            <v>PC</v>
          </cell>
          <cell r="D2032">
            <v>1</v>
          </cell>
          <cell r="E2032">
            <v>10</v>
          </cell>
          <cell r="F2032">
            <v>10</v>
          </cell>
          <cell r="G2032">
            <v>8</v>
          </cell>
          <cell r="H2032">
            <v>8</v>
          </cell>
          <cell r="I2032" t="str">
            <v>Q</v>
          </cell>
          <cell r="P2032">
            <v>8</v>
          </cell>
        </row>
        <row r="2033">
          <cell r="F2033">
            <v>0</v>
          </cell>
          <cell r="H2033">
            <v>0</v>
          </cell>
          <cell r="P2033">
            <v>0</v>
          </cell>
        </row>
        <row r="2034">
          <cell r="A2034" t="str">
            <v xml:space="preserve">Luminária p/ lamp. "V. sódio" c/ reator incorporado AFP-220V-60Hz, em liga esp. alum. </v>
          </cell>
          <cell r="F2034">
            <v>0</v>
          </cell>
          <cell r="H2034">
            <v>0</v>
          </cell>
          <cell r="P2034">
            <v>0</v>
          </cell>
        </row>
        <row r="2035">
          <cell r="A2035" t="str">
            <v xml:space="preserve">fundi. globo boro-silicato, base E-27 p/ lamp. até 70W e E-40 p/ lamp. 250W, entr. </v>
          </cell>
          <cell r="F2035">
            <v>0</v>
          </cell>
          <cell r="H2035">
            <v>0</v>
          </cell>
          <cell r="P2035">
            <v>0</v>
          </cell>
        </row>
        <row r="2036">
          <cell r="A2036" t="str">
            <v>rosq. 3/4" BSP:</v>
          </cell>
          <cell r="F2036">
            <v>0</v>
          </cell>
          <cell r="H2036">
            <v>0</v>
          </cell>
          <cell r="P2036">
            <v>0</v>
          </cell>
        </row>
        <row r="2037">
          <cell r="A2037" t="str">
            <v>PEND. 70W</v>
          </cell>
          <cell r="B2037" t="str">
            <v>LUM70</v>
          </cell>
          <cell r="C2037" t="str">
            <v>PC</v>
          </cell>
          <cell r="D2037">
            <v>12</v>
          </cell>
          <cell r="E2037">
            <v>5</v>
          </cell>
          <cell r="F2037">
            <v>60</v>
          </cell>
          <cell r="G2037">
            <v>8</v>
          </cell>
          <cell r="H2037">
            <v>96</v>
          </cell>
          <cell r="I2037" t="str">
            <v>Q</v>
          </cell>
          <cell r="P2037">
            <v>8</v>
          </cell>
        </row>
        <row r="2038">
          <cell r="A2038" t="str">
            <v>ARRAND. 30' 70W</v>
          </cell>
          <cell r="B2038" t="str">
            <v>LUM70</v>
          </cell>
          <cell r="C2038" t="str">
            <v>PC</v>
          </cell>
          <cell r="D2038">
            <v>3</v>
          </cell>
          <cell r="E2038">
            <v>5</v>
          </cell>
          <cell r="F2038">
            <v>15</v>
          </cell>
          <cell r="G2038">
            <v>8</v>
          </cell>
          <cell r="H2038">
            <v>24</v>
          </cell>
          <cell r="I2038" t="str">
            <v>Q</v>
          </cell>
          <cell r="P2038">
            <v>8</v>
          </cell>
        </row>
        <row r="2039">
          <cell r="F2039">
            <v>0</v>
          </cell>
          <cell r="H2039">
            <v>0</v>
          </cell>
          <cell r="P2039">
            <v>0</v>
          </cell>
        </row>
        <row r="2040">
          <cell r="A2040" t="str">
            <v xml:space="preserve">Cabo de cobre, têmpera mole, isolação em PVC 70'C antichama, 750V,  sem capa </v>
          </cell>
          <cell r="F2040">
            <v>0</v>
          </cell>
          <cell r="H2040">
            <v>0</v>
          </cell>
          <cell r="P2040">
            <v>0</v>
          </cell>
        </row>
        <row r="2041">
          <cell r="A2041" t="str">
            <v>protetora, encordoamento classe 2, NBR 6880:</v>
          </cell>
          <cell r="F2041">
            <v>0</v>
          </cell>
          <cell r="H2041">
            <v>0</v>
          </cell>
          <cell r="P2041">
            <v>0</v>
          </cell>
        </row>
        <row r="2042">
          <cell r="A2042" t="str">
            <v>Bitola 2,5 mm²</v>
          </cell>
          <cell r="B2042" t="str">
            <v>CB1</v>
          </cell>
          <cell r="C2042" t="str">
            <v>m</v>
          </cell>
          <cell r="D2042">
            <v>1180</v>
          </cell>
          <cell r="E2042">
            <v>5.8000000000000003E-2</v>
          </cell>
          <cell r="F2042">
            <v>68.44</v>
          </cell>
          <cell r="G2042">
            <v>0.15</v>
          </cell>
          <cell r="H2042">
            <v>177</v>
          </cell>
          <cell r="I2042" t="str">
            <v>B</v>
          </cell>
          <cell r="P2042">
            <v>0.15</v>
          </cell>
        </row>
        <row r="2043">
          <cell r="A2043" t="str">
            <v>Bitola 4 mm²</v>
          </cell>
          <cell r="B2043" t="str">
            <v>CB1</v>
          </cell>
          <cell r="C2043" t="str">
            <v>m</v>
          </cell>
          <cell r="D2043">
            <v>600</v>
          </cell>
          <cell r="E2043">
            <v>0.08</v>
          </cell>
          <cell r="F2043">
            <v>48</v>
          </cell>
          <cell r="G2043">
            <v>0.15</v>
          </cell>
          <cell r="H2043">
            <v>90</v>
          </cell>
          <cell r="I2043" t="str">
            <v>B</v>
          </cell>
          <cell r="P2043">
            <v>0.15</v>
          </cell>
        </row>
        <row r="2044">
          <cell r="F2044">
            <v>0</v>
          </cell>
          <cell r="H2044">
            <v>0</v>
          </cell>
          <cell r="P2044">
            <v>0</v>
          </cell>
        </row>
        <row r="2045">
          <cell r="A2045" t="str">
            <v xml:space="preserve">Cabo de cobre, têmpera mole, isolação em PVC 70'C antichama, 0,6/1kV,  com capa </v>
          </cell>
          <cell r="F2045">
            <v>0</v>
          </cell>
          <cell r="H2045">
            <v>0</v>
          </cell>
          <cell r="P2045">
            <v>0</v>
          </cell>
        </row>
        <row r="2046">
          <cell r="A2046" t="str">
            <v>protetora de PVC, de acordo com NBR 7286:</v>
          </cell>
          <cell r="F2046">
            <v>0</v>
          </cell>
          <cell r="H2046">
            <v>0</v>
          </cell>
          <cell r="P2046">
            <v>0</v>
          </cell>
        </row>
        <row r="2047">
          <cell r="A2047" t="str">
            <v>Bitola 2,5 mm²</v>
          </cell>
          <cell r="B2047" t="str">
            <v>CB1</v>
          </cell>
          <cell r="C2047" t="str">
            <v>m</v>
          </cell>
          <cell r="D2047">
            <v>6</v>
          </cell>
          <cell r="E2047">
            <v>5.8000000000000003E-2</v>
          </cell>
          <cell r="F2047">
            <v>0.35</v>
          </cell>
          <cell r="G2047">
            <v>0.15</v>
          </cell>
          <cell r="H2047">
            <v>0.9</v>
          </cell>
          <cell r="I2047" t="str">
            <v>B</v>
          </cell>
          <cell r="P2047">
            <v>0.15</v>
          </cell>
        </row>
        <row r="2048">
          <cell r="F2048">
            <v>0</v>
          </cell>
          <cell r="H2048">
            <v>0</v>
          </cell>
          <cell r="P2048">
            <v>0</v>
          </cell>
        </row>
        <row r="2049">
          <cell r="A2049" t="str">
            <v>Cabo de cobre nu, têmpera meia dura, formação em fios, encordoamento classe 2,</v>
          </cell>
          <cell r="F2049">
            <v>0</v>
          </cell>
          <cell r="H2049">
            <v>0</v>
          </cell>
          <cell r="P2049">
            <v>0</v>
          </cell>
        </row>
        <row r="2050">
          <cell r="A2050" t="str">
            <v>NBR 5111 e 7575:</v>
          </cell>
          <cell r="F2050">
            <v>0</v>
          </cell>
          <cell r="H2050">
            <v>0</v>
          </cell>
          <cell r="P2050">
            <v>0</v>
          </cell>
        </row>
        <row r="2051">
          <cell r="A2051" t="str">
            <v>Bitola 16 mm²</v>
          </cell>
          <cell r="B2051" t="str">
            <v>CBNU</v>
          </cell>
          <cell r="C2051" t="str">
            <v>kg</v>
          </cell>
          <cell r="D2051">
            <v>4</v>
          </cell>
          <cell r="E2051">
            <v>1</v>
          </cell>
          <cell r="F2051">
            <v>4</v>
          </cell>
          <cell r="G2051">
            <v>1</v>
          </cell>
          <cell r="H2051">
            <v>4</v>
          </cell>
          <cell r="I2051" t="str">
            <v>B</v>
          </cell>
          <cell r="P2051">
            <v>1</v>
          </cell>
        </row>
        <row r="2052">
          <cell r="A2052" t="str">
            <v>Bitola 25 mm²</v>
          </cell>
          <cell r="B2052" t="str">
            <v>CBNU</v>
          </cell>
          <cell r="C2052" t="str">
            <v>kg</v>
          </cell>
          <cell r="D2052">
            <v>14</v>
          </cell>
          <cell r="E2052">
            <v>1</v>
          </cell>
          <cell r="F2052">
            <v>14</v>
          </cell>
          <cell r="G2052">
            <v>1</v>
          </cell>
          <cell r="H2052">
            <v>14</v>
          </cell>
          <cell r="I2052" t="str">
            <v>B</v>
          </cell>
          <cell r="P2052">
            <v>1</v>
          </cell>
        </row>
        <row r="2053">
          <cell r="A2053" t="str">
            <v>Bitola 35 mm²</v>
          </cell>
          <cell r="B2053" t="str">
            <v>CBNU</v>
          </cell>
          <cell r="C2053" t="str">
            <v>kg</v>
          </cell>
          <cell r="D2053">
            <v>35</v>
          </cell>
          <cell r="E2053">
            <v>1</v>
          </cell>
          <cell r="F2053">
            <v>35</v>
          </cell>
          <cell r="G2053">
            <v>1</v>
          </cell>
          <cell r="H2053">
            <v>35</v>
          </cell>
          <cell r="I2053" t="str">
            <v>B</v>
          </cell>
          <cell r="P2053">
            <v>1</v>
          </cell>
        </row>
        <row r="2054">
          <cell r="F2054">
            <v>0</v>
          </cell>
          <cell r="H2054">
            <v>0</v>
          </cell>
          <cell r="P2054">
            <v>0</v>
          </cell>
        </row>
        <row r="2055">
          <cell r="A2055" t="str">
            <v>Cabo de cobre singelo com isolamento em PVC p/ 0,6/1 kV e capa em PVC:</v>
          </cell>
          <cell r="F2055">
            <v>0</v>
          </cell>
          <cell r="H2055">
            <v>0</v>
          </cell>
          <cell r="P2055">
            <v>0</v>
          </cell>
        </row>
        <row r="2056">
          <cell r="A2056" t="str">
            <v>Bitola 70 mm²</v>
          </cell>
          <cell r="B2056" t="str">
            <v>CB1</v>
          </cell>
          <cell r="C2056" t="str">
            <v>m</v>
          </cell>
          <cell r="D2056">
            <v>515</v>
          </cell>
          <cell r="E2056">
            <v>0.78200000000000003</v>
          </cell>
          <cell r="F2056">
            <v>402.73</v>
          </cell>
          <cell r="G2056">
            <v>0.25</v>
          </cell>
          <cell r="H2056">
            <v>128.75</v>
          </cell>
          <cell r="I2056" t="str">
            <v>B</v>
          </cell>
          <cell r="P2056">
            <v>0.25</v>
          </cell>
        </row>
        <row r="2057">
          <cell r="A2057" t="str">
            <v>Bitola 95 mm²</v>
          </cell>
          <cell r="B2057" t="str">
            <v>CB1</v>
          </cell>
          <cell r="C2057" t="str">
            <v>m</v>
          </cell>
          <cell r="D2057">
            <v>1545</v>
          </cell>
          <cell r="E2057">
            <v>1.0149999999999999</v>
          </cell>
          <cell r="F2057">
            <v>1568.18</v>
          </cell>
          <cell r="G2057">
            <v>0.25</v>
          </cell>
          <cell r="H2057">
            <v>386.25</v>
          </cell>
          <cell r="I2057" t="str">
            <v>B</v>
          </cell>
          <cell r="P2057">
            <v>0.25</v>
          </cell>
        </row>
        <row r="2058">
          <cell r="F2058">
            <v>0</v>
          </cell>
          <cell r="H2058">
            <v>0</v>
          </cell>
          <cell r="P2058">
            <v>0</v>
          </cell>
        </row>
        <row r="2059">
          <cell r="A2059" t="str">
            <v>Cabo de cobre multipolar com isolamento em PVC p/ 0,6/1 kV e capa em PVC:</v>
          </cell>
          <cell r="F2059">
            <v>0</v>
          </cell>
          <cell r="H2059">
            <v>0</v>
          </cell>
          <cell r="P2059">
            <v>0</v>
          </cell>
        </row>
        <row r="2060">
          <cell r="A2060" t="str">
            <v>Bitola e formação: 1x4c#2,5mm²</v>
          </cell>
          <cell r="B2060" t="str">
            <v>CB1</v>
          </cell>
          <cell r="C2060" t="str">
            <v>m</v>
          </cell>
          <cell r="D2060">
            <v>325</v>
          </cell>
          <cell r="E2060">
            <v>0.23400000000000001</v>
          </cell>
          <cell r="F2060">
            <v>76.05</v>
          </cell>
          <cell r="G2060">
            <v>0.2</v>
          </cell>
          <cell r="H2060">
            <v>65</v>
          </cell>
          <cell r="I2060" t="str">
            <v>B</v>
          </cell>
          <cell r="P2060">
            <v>0.2</v>
          </cell>
        </row>
        <row r="2061">
          <cell r="A2061" t="str">
            <v>Bitola e formação: 1x4c#10mm²</v>
          </cell>
          <cell r="B2061" t="str">
            <v>CB1</v>
          </cell>
          <cell r="C2061" t="str">
            <v>m</v>
          </cell>
          <cell r="D2061">
            <v>105</v>
          </cell>
          <cell r="E2061">
            <v>0.61399999999999999</v>
          </cell>
          <cell r="F2061">
            <v>64.47</v>
          </cell>
          <cell r="G2061">
            <v>0.25</v>
          </cell>
          <cell r="H2061">
            <v>26.25</v>
          </cell>
          <cell r="I2061" t="str">
            <v>B</v>
          </cell>
          <cell r="P2061">
            <v>0.25</v>
          </cell>
        </row>
        <row r="2062">
          <cell r="A2062" t="str">
            <v>Bitola e formação: 1x4c#16mm²</v>
          </cell>
          <cell r="B2062" t="str">
            <v>CB1</v>
          </cell>
          <cell r="C2062" t="str">
            <v>m</v>
          </cell>
          <cell r="D2062">
            <v>400</v>
          </cell>
          <cell r="E2062">
            <v>0.88100000000000001</v>
          </cell>
          <cell r="F2062">
            <v>352.4</v>
          </cell>
          <cell r="G2062">
            <v>0.3</v>
          </cell>
          <cell r="H2062">
            <v>120</v>
          </cell>
          <cell r="I2062" t="str">
            <v>B</v>
          </cell>
          <cell r="P2062">
            <v>0.3</v>
          </cell>
        </row>
        <row r="2063">
          <cell r="A2063" t="str">
            <v>Bitola e formação: 1x4c#35mm²</v>
          </cell>
          <cell r="B2063" t="str">
            <v>CB1</v>
          </cell>
          <cell r="C2063" t="str">
            <v>m</v>
          </cell>
          <cell r="D2063">
            <v>375</v>
          </cell>
          <cell r="E2063">
            <v>1.772</v>
          </cell>
          <cell r="F2063">
            <v>664.5</v>
          </cell>
          <cell r="G2063">
            <v>0.35</v>
          </cell>
          <cell r="H2063">
            <v>131.25</v>
          </cell>
          <cell r="I2063" t="str">
            <v>B</v>
          </cell>
          <cell r="P2063">
            <v>0.35</v>
          </cell>
        </row>
        <row r="2064">
          <cell r="A2064" t="str">
            <v>Bitola e formação: 1x4c#50mm²</v>
          </cell>
          <cell r="B2064" t="str">
            <v>CB1</v>
          </cell>
          <cell r="C2064" t="str">
            <v>m</v>
          </cell>
          <cell r="D2064">
            <v>100</v>
          </cell>
          <cell r="E2064">
            <v>2.4159999999999999</v>
          </cell>
          <cell r="F2064">
            <v>241.6</v>
          </cell>
          <cell r="G2064">
            <v>0.35</v>
          </cell>
          <cell r="H2064">
            <v>35</v>
          </cell>
          <cell r="I2064" t="str">
            <v>B</v>
          </cell>
          <cell r="P2064">
            <v>0.35</v>
          </cell>
        </row>
        <row r="2065">
          <cell r="F2065">
            <v>0</v>
          </cell>
          <cell r="H2065">
            <v>0</v>
          </cell>
          <cell r="P2065">
            <v>0</v>
          </cell>
        </row>
        <row r="2066">
          <cell r="A2066" t="str">
            <v>Caixa condulete em liga de alumínio fundido:</v>
          </cell>
          <cell r="F2066">
            <v>0</v>
          </cell>
          <cell r="H2066">
            <v>0</v>
          </cell>
          <cell r="P2066">
            <v>0</v>
          </cell>
        </row>
        <row r="2067">
          <cell r="A2067" t="str">
            <v>Diâmetro 3/4"</v>
          </cell>
          <cell r="B2067" t="str">
            <v>CX</v>
          </cell>
          <cell r="C2067" t="str">
            <v>PC</v>
          </cell>
          <cell r="D2067">
            <v>56</v>
          </cell>
          <cell r="E2067">
            <v>0.05</v>
          </cell>
          <cell r="F2067">
            <v>2.8</v>
          </cell>
          <cell r="G2067">
            <v>0.1</v>
          </cell>
          <cell r="H2067">
            <v>5.6</v>
          </cell>
          <cell r="I2067" t="str">
            <v>LE</v>
          </cell>
          <cell r="P2067">
            <v>0.1</v>
          </cell>
        </row>
        <row r="2068">
          <cell r="A2068" t="str">
            <v>Diâmetro 11/2"</v>
          </cell>
          <cell r="B2068" t="str">
            <v>CX</v>
          </cell>
          <cell r="C2068" t="str">
            <v>PC</v>
          </cell>
          <cell r="D2068">
            <v>8</v>
          </cell>
          <cell r="E2068">
            <v>0.05</v>
          </cell>
          <cell r="F2068">
            <v>0.4</v>
          </cell>
          <cell r="G2068">
            <v>0.1</v>
          </cell>
          <cell r="H2068">
            <v>0.8</v>
          </cell>
          <cell r="I2068" t="str">
            <v>LE</v>
          </cell>
          <cell r="P2068">
            <v>0.1</v>
          </cell>
        </row>
        <row r="2069">
          <cell r="A2069" t="str">
            <v>Diâmetro 2"</v>
          </cell>
          <cell r="B2069" t="str">
            <v>CX</v>
          </cell>
          <cell r="C2069" t="str">
            <v>PC</v>
          </cell>
          <cell r="D2069">
            <v>2</v>
          </cell>
          <cell r="E2069">
            <v>0.1</v>
          </cell>
          <cell r="F2069">
            <v>0.2</v>
          </cell>
          <cell r="G2069">
            <v>0.1</v>
          </cell>
          <cell r="H2069">
            <v>0.2</v>
          </cell>
          <cell r="I2069" t="str">
            <v>LE</v>
          </cell>
          <cell r="P2069">
            <v>0.1</v>
          </cell>
        </row>
        <row r="2070">
          <cell r="A2070" t="str">
            <v>Diâmetro 3"</v>
          </cell>
          <cell r="B2070" t="str">
            <v>CX</v>
          </cell>
          <cell r="C2070" t="str">
            <v>PC</v>
          </cell>
          <cell r="D2070">
            <v>7</v>
          </cell>
          <cell r="E2070">
            <v>0.1</v>
          </cell>
          <cell r="F2070">
            <v>0.7</v>
          </cell>
          <cell r="G2070">
            <v>0.1</v>
          </cell>
          <cell r="H2070">
            <v>0.7</v>
          </cell>
          <cell r="I2070" t="str">
            <v>LE</v>
          </cell>
          <cell r="P2070">
            <v>0.1</v>
          </cell>
        </row>
        <row r="2071">
          <cell r="A2071" t="str">
            <v>Diâmetro 4"</v>
          </cell>
          <cell r="B2071" t="str">
            <v>CX</v>
          </cell>
          <cell r="C2071" t="str">
            <v>PC</v>
          </cell>
          <cell r="D2071">
            <v>12</v>
          </cell>
          <cell r="E2071">
            <v>0.1</v>
          </cell>
          <cell r="F2071">
            <v>1.2</v>
          </cell>
          <cell r="G2071">
            <v>0.1</v>
          </cell>
          <cell r="H2071">
            <v>1.2</v>
          </cell>
          <cell r="I2071" t="str">
            <v>LE</v>
          </cell>
          <cell r="P2071">
            <v>0.1</v>
          </cell>
        </row>
        <row r="2072">
          <cell r="F2072">
            <v>0</v>
          </cell>
          <cell r="H2072">
            <v>0</v>
          </cell>
          <cell r="P2072">
            <v>0</v>
          </cell>
        </row>
        <row r="2073">
          <cell r="A2073" t="str">
            <v>Perfis para suportes em ASTM A-36 pintado</v>
          </cell>
          <cell r="C2073" t="str">
            <v>kg</v>
          </cell>
          <cell r="D2073">
            <v>850</v>
          </cell>
          <cell r="E2073">
            <v>1</v>
          </cell>
          <cell r="F2073">
            <v>850</v>
          </cell>
          <cell r="G2073">
            <v>0.15</v>
          </cell>
          <cell r="H2073">
            <v>127.5</v>
          </cell>
          <cell r="I2073" t="str">
            <v>F</v>
          </cell>
          <cell r="P2073">
            <v>0.15</v>
          </cell>
        </row>
        <row r="2074">
          <cell r="F2074">
            <v>0</v>
          </cell>
          <cell r="H2074">
            <v>0</v>
          </cell>
          <cell r="P2074">
            <v>0</v>
          </cell>
        </row>
        <row r="2075">
          <cell r="A2075" t="str">
            <v>ÁREA - ESPESSADOR 2</v>
          </cell>
          <cell r="F2075">
            <v>0</v>
          </cell>
          <cell r="H2075">
            <v>0</v>
          </cell>
          <cell r="P2075">
            <v>0</v>
          </cell>
        </row>
        <row r="2076">
          <cell r="A2076" t="str">
            <v>Cabo de cobre nu, têmpera meia dura, formação em fios, encordoamento classe 2,</v>
          </cell>
          <cell r="F2076">
            <v>0</v>
          </cell>
          <cell r="H2076">
            <v>0</v>
          </cell>
          <cell r="P2076">
            <v>0</v>
          </cell>
        </row>
        <row r="2077">
          <cell r="A2077" t="str">
            <v>NBR 5111 e 7575:</v>
          </cell>
          <cell r="F2077">
            <v>0</v>
          </cell>
          <cell r="H2077">
            <v>0</v>
          </cell>
          <cell r="P2077">
            <v>0</v>
          </cell>
        </row>
        <row r="2078">
          <cell r="A2078" t="str">
            <v>Bitola 16 mm²</v>
          </cell>
          <cell r="B2078" t="str">
            <v>CBNU</v>
          </cell>
          <cell r="C2078" t="str">
            <v>kg</v>
          </cell>
          <cell r="D2078">
            <v>4</v>
          </cell>
          <cell r="E2078">
            <v>1</v>
          </cell>
          <cell r="F2078">
            <v>4</v>
          </cell>
          <cell r="G2078">
            <v>1</v>
          </cell>
          <cell r="H2078">
            <v>4</v>
          </cell>
          <cell r="I2078" t="str">
            <v>B</v>
          </cell>
          <cell r="P2078">
            <v>1</v>
          </cell>
        </row>
        <row r="2079">
          <cell r="A2079" t="str">
            <v>Bitola 25 mm²</v>
          </cell>
          <cell r="B2079" t="str">
            <v>CBNU</v>
          </cell>
          <cell r="C2079" t="str">
            <v>kg</v>
          </cell>
          <cell r="D2079">
            <v>8</v>
          </cell>
          <cell r="E2079">
            <v>1</v>
          </cell>
          <cell r="F2079">
            <v>8</v>
          </cell>
          <cell r="G2079">
            <v>1</v>
          </cell>
          <cell r="H2079">
            <v>8</v>
          </cell>
          <cell r="I2079" t="str">
            <v>B</v>
          </cell>
          <cell r="P2079">
            <v>1</v>
          </cell>
        </row>
        <row r="2080">
          <cell r="A2080" t="str">
            <v>Bitola 35 mm²</v>
          </cell>
          <cell r="B2080" t="str">
            <v>CBNU</v>
          </cell>
          <cell r="C2080" t="str">
            <v>kg</v>
          </cell>
          <cell r="D2080">
            <v>13</v>
          </cell>
          <cell r="E2080">
            <v>1</v>
          </cell>
          <cell r="F2080">
            <v>13</v>
          </cell>
          <cell r="G2080">
            <v>1</v>
          </cell>
          <cell r="H2080">
            <v>13</v>
          </cell>
          <cell r="I2080" t="str">
            <v>B</v>
          </cell>
          <cell r="P2080">
            <v>1</v>
          </cell>
        </row>
        <row r="2081">
          <cell r="F2081">
            <v>0</v>
          </cell>
          <cell r="H2081">
            <v>0</v>
          </cell>
          <cell r="P2081">
            <v>0</v>
          </cell>
        </row>
        <row r="2082">
          <cell r="A2082" t="str">
            <v>Eletroduto aço galvanizado a fogo c/ costura, comp. 3m, c/ uma luva e rosca nas duas</v>
          </cell>
          <cell r="F2082">
            <v>0</v>
          </cell>
          <cell r="H2082">
            <v>0</v>
          </cell>
          <cell r="P2082">
            <v>0</v>
          </cell>
        </row>
        <row r="2083">
          <cell r="A2083" t="str">
            <v xml:space="preserve">extremidades, norma DIN 2440, c/ proteção mecânica nas extremidades e rebarbas </v>
          </cell>
          <cell r="F2083">
            <v>0</v>
          </cell>
          <cell r="H2083">
            <v>0</v>
          </cell>
          <cell r="P2083">
            <v>0</v>
          </cell>
        </row>
        <row r="2084">
          <cell r="A2084" t="str">
            <v>removidas:</v>
          </cell>
          <cell r="F2084">
            <v>0</v>
          </cell>
          <cell r="H2084">
            <v>0</v>
          </cell>
          <cell r="P2084">
            <v>0</v>
          </cell>
        </row>
        <row r="2085">
          <cell r="A2085" t="str">
            <v>Diâmetro 3/4"    BSP</v>
          </cell>
          <cell r="B2085" t="str">
            <v>ELAG</v>
          </cell>
          <cell r="C2085" t="str">
            <v>m</v>
          </cell>
          <cell r="D2085">
            <v>361</v>
          </cell>
          <cell r="E2085">
            <v>1.7699999999999998</v>
          </cell>
          <cell r="F2085">
            <v>638.97</v>
          </cell>
          <cell r="G2085">
            <v>1.25</v>
          </cell>
          <cell r="H2085">
            <v>451.25</v>
          </cell>
          <cell r="I2085" t="str">
            <v>LE</v>
          </cell>
          <cell r="P2085">
            <v>1.25</v>
          </cell>
        </row>
        <row r="2086">
          <cell r="A2086" t="str">
            <v>Diâmetro 1"       BSP</v>
          </cell>
          <cell r="B2086" t="str">
            <v>ELAG</v>
          </cell>
          <cell r="C2086" t="str">
            <v>m</v>
          </cell>
          <cell r="D2086">
            <v>8</v>
          </cell>
          <cell r="E2086">
            <v>2.63</v>
          </cell>
          <cell r="F2086">
            <v>21.04</v>
          </cell>
          <cell r="G2086">
            <v>1.25</v>
          </cell>
          <cell r="H2086">
            <v>10</v>
          </cell>
          <cell r="I2086" t="str">
            <v>LE</v>
          </cell>
          <cell r="P2086">
            <v>1.25</v>
          </cell>
        </row>
        <row r="2087">
          <cell r="A2087" t="str">
            <v>Diâmetro 11/2"  BSP</v>
          </cell>
          <cell r="B2087" t="str">
            <v>ELAG</v>
          </cell>
          <cell r="C2087" t="str">
            <v>m</v>
          </cell>
          <cell r="D2087">
            <v>188</v>
          </cell>
          <cell r="E2087">
            <v>4.24</v>
          </cell>
          <cell r="F2087">
            <v>797.12</v>
          </cell>
          <cell r="G2087">
            <v>1.25</v>
          </cell>
          <cell r="H2087">
            <v>235</v>
          </cell>
          <cell r="I2087" t="str">
            <v>LE</v>
          </cell>
          <cell r="P2087">
            <v>1.25</v>
          </cell>
        </row>
        <row r="2088">
          <cell r="A2088" t="str">
            <v>Diâmetro 2"       BSP</v>
          </cell>
          <cell r="B2088" t="str">
            <v>ELAG</v>
          </cell>
          <cell r="C2088" t="str">
            <v>m</v>
          </cell>
          <cell r="D2088">
            <v>23</v>
          </cell>
          <cell r="E2088">
            <v>5.66</v>
          </cell>
          <cell r="F2088">
            <v>130.18</v>
          </cell>
          <cell r="G2088">
            <v>1.5</v>
          </cell>
          <cell r="H2088">
            <v>34.5</v>
          </cell>
          <cell r="I2088" t="str">
            <v>LE</v>
          </cell>
          <cell r="P2088">
            <v>1.5</v>
          </cell>
        </row>
        <row r="2089">
          <cell r="A2089" t="str">
            <v>Diâmetro 3"       BSP</v>
          </cell>
          <cell r="B2089" t="str">
            <v>ELAG</v>
          </cell>
          <cell r="C2089" t="str">
            <v>m</v>
          </cell>
          <cell r="D2089">
            <v>87</v>
          </cell>
          <cell r="E2089">
            <v>11.6</v>
          </cell>
          <cell r="F2089">
            <v>1009.2</v>
          </cell>
          <cell r="G2089">
            <v>1.5</v>
          </cell>
          <cell r="H2089">
            <v>130.5</v>
          </cell>
          <cell r="I2089" t="str">
            <v>LE</v>
          </cell>
          <cell r="P2089">
            <v>1.5</v>
          </cell>
        </row>
        <row r="2090">
          <cell r="A2090" t="str">
            <v>Diâmetro 4"       BSP</v>
          </cell>
          <cell r="B2090" t="str">
            <v>ELAG</v>
          </cell>
          <cell r="C2090" t="str">
            <v>m</v>
          </cell>
          <cell r="D2090">
            <v>12</v>
          </cell>
          <cell r="E2090">
            <v>16.48</v>
          </cell>
          <cell r="F2090">
            <v>197.76</v>
          </cell>
          <cell r="G2090">
            <v>2</v>
          </cell>
          <cell r="H2090">
            <v>24</v>
          </cell>
          <cell r="I2090" t="str">
            <v>LE</v>
          </cell>
          <cell r="P2090">
            <v>2</v>
          </cell>
        </row>
        <row r="2091">
          <cell r="F2091">
            <v>0</v>
          </cell>
          <cell r="H2091">
            <v>0</v>
          </cell>
          <cell r="P2091">
            <v>0</v>
          </cell>
        </row>
        <row r="2092">
          <cell r="A2092" t="str">
            <v xml:space="preserve">Eletroduto flexível em rolo, tipo sealtubo, a prova de tempo, umidade, gases, vapores e </v>
          </cell>
          <cell r="F2092">
            <v>0</v>
          </cell>
          <cell r="H2092">
            <v>0</v>
          </cell>
          <cell r="P2092">
            <v>0</v>
          </cell>
        </row>
        <row r="2093">
          <cell r="A2093" t="str">
            <v>pó, constituído por fita de aço doce c/ revestimento externo em polivinil-clorídrico:</v>
          </cell>
          <cell r="F2093">
            <v>0</v>
          </cell>
          <cell r="H2093">
            <v>0</v>
          </cell>
          <cell r="P2093">
            <v>0</v>
          </cell>
        </row>
        <row r="2094">
          <cell r="A2094" t="str">
            <v>Diâmetro 11/2"</v>
          </cell>
          <cell r="B2094" t="str">
            <v>ELFL</v>
          </cell>
          <cell r="C2094" t="str">
            <v>m</v>
          </cell>
          <cell r="D2094">
            <v>3</v>
          </cell>
          <cell r="E2094">
            <v>2.12</v>
          </cell>
          <cell r="F2094">
            <v>6.36</v>
          </cell>
          <cell r="G2094">
            <v>1.5</v>
          </cell>
          <cell r="H2094">
            <v>4.5</v>
          </cell>
          <cell r="I2094" t="str">
            <v>LE</v>
          </cell>
          <cell r="P2094">
            <v>1.5</v>
          </cell>
        </row>
        <row r="2095">
          <cell r="A2095" t="str">
            <v>Diâmetro 2"</v>
          </cell>
          <cell r="B2095" t="str">
            <v>ELFL</v>
          </cell>
          <cell r="C2095" t="str">
            <v>m</v>
          </cell>
          <cell r="D2095">
            <v>3</v>
          </cell>
          <cell r="E2095">
            <v>2.83</v>
          </cell>
          <cell r="F2095">
            <v>8.49</v>
          </cell>
          <cell r="G2095">
            <v>1.8</v>
          </cell>
          <cell r="H2095">
            <v>5.4</v>
          </cell>
          <cell r="I2095" t="str">
            <v>LE</v>
          </cell>
          <cell r="P2095">
            <v>1.8</v>
          </cell>
        </row>
        <row r="2096">
          <cell r="A2096" t="str">
            <v>Diâmetro 3"</v>
          </cell>
          <cell r="B2096" t="str">
            <v>ELFL</v>
          </cell>
          <cell r="C2096" t="str">
            <v>m</v>
          </cell>
          <cell r="D2096">
            <v>5</v>
          </cell>
          <cell r="E2096">
            <v>5.8</v>
          </cell>
          <cell r="F2096">
            <v>29</v>
          </cell>
          <cell r="G2096">
            <v>1.8</v>
          </cell>
          <cell r="H2096">
            <v>9</v>
          </cell>
          <cell r="I2096" t="str">
            <v>LE</v>
          </cell>
          <cell r="P2096">
            <v>1.8</v>
          </cell>
        </row>
        <row r="2097">
          <cell r="F2097">
            <v>0</v>
          </cell>
          <cell r="H2097">
            <v>0</v>
          </cell>
          <cell r="P2097">
            <v>0</v>
          </cell>
        </row>
        <row r="2098">
          <cell r="A2098" t="str">
            <v xml:space="preserve">Tomada tetrapolar blindada de sobrepor, em alumínio fundido e miolo em material </v>
          </cell>
          <cell r="C2098" t="str">
            <v>PC</v>
          </cell>
          <cell r="D2098">
            <v>3</v>
          </cell>
          <cell r="E2098">
            <v>1</v>
          </cell>
          <cell r="F2098">
            <v>3</v>
          </cell>
          <cell r="G2098">
            <v>4</v>
          </cell>
          <cell r="H2098">
            <v>12</v>
          </cell>
          <cell r="I2098" t="str">
            <v>Q</v>
          </cell>
          <cell r="P2098">
            <v>4</v>
          </cell>
        </row>
        <row r="2099">
          <cell r="A2099" t="str">
            <v>isolante, com tampa basculante, conforme DIN 49450 e 49451 - 500V.</v>
          </cell>
          <cell r="F2099">
            <v>0</v>
          </cell>
          <cell r="H2099">
            <v>0</v>
          </cell>
          <cell r="P2099">
            <v>0</v>
          </cell>
        </row>
        <row r="2100">
          <cell r="F2100">
            <v>0</v>
          </cell>
          <cell r="H2100">
            <v>0</v>
          </cell>
          <cell r="P2100">
            <v>0</v>
          </cell>
        </row>
        <row r="2101">
          <cell r="A2101" t="str">
            <v xml:space="preserve">Tomada redonda fundida em liga de alumínio, 380V, a prova de tempo com tampo mola, </v>
          </cell>
          <cell r="C2101" t="str">
            <v>PC</v>
          </cell>
          <cell r="D2101">
            <v>7</v>
          </cell>
          <cell r="E2101">
            <v>1</v>
          </cell>
          <cell r="F2101">
            <v>7</v>
          </cell>
          <cell r="G2101">
            <v>4</v>
          </cell>
          <cell r="H2101">
            <v>28</v>
          </cell>
          <cell r="I2101" t="str">
            <v>Q</v>
          </cell>
          <cell r="P2101">
            <v>4</v>
          </cell>
        </row>
        <row r="2102">
          <cell r="A2102" t="str">
            <v>orelhas de fixação, quatro entradas rosqueadas de 3/4" sendo 3 bujões plásticos.</v>
          </cell>
          <cell r="F2102">
            <v>0</v>
          </cell>
          <cell r="H2102">
            <v>0</v>
          </cell>
          <cell r="P2102">
            <v>0</v>
          </cell>
        </row>
        <row r="2103">
          <cell r="F2103">
            <v>0</v>
          </cell>
          <cell r="H2103">
            <v>0</v>
          </cell>
          <cell r="P2103">
            <v>0</v>
          </cell>
        </row>
        <row r="2104">
          <cell r="A2104" t="str">
            <v xml:space="preserve">Luminária p/ ilum. publ. totalmente fechada, p/ lamp. v. merc. e/ou sódio, corpo e refl. </v>
          </cell>
          <cell r="F2104">
            <v>0</v>
          </cell>
          <cell r="H2104">
            <v>0</v>
          </cell>
          <cell r="P2104">
            <v>0</v>
          </cell>
        </row>
        <row r="2105">
          <cell r="A2105" t="str">
            <v xml:space="preserve">estamp. em ch. alum., pescoço em liga de alum. fundido c/ entr. p/ tubo de 60,3 mm </v>
          </cell>
          <cell r="F2105">
            <v>0</v>
          </cell>
          <cell r="H2105">
            <v>0</v>
          </cell>
          <cell r="P2105">
            <v>0</v>
          </cell>
        </row>
        <row r="2106">
          <cell r="A2106" t="str">
            <v>refrator prismático em vidro temper., fecho de aço inox, soq. de porc c/ rosca E-40:</v>
          </cell>
          <cell r="F2106">
            <v>0</v>
          </cell>
          <cell r="H2106">
            <v>0</v>
          </cell>
          <cell r="P2106">
            <v>0</v>
          </cell>
        </row>
        <row r="2107">
          <cell r="A2107" t="str">
            <v>250W - V. Sódio</v>
          </cell>
          <cell r="B2107" t="str">
            <v>LUM250</v>
          </cell>
          <cell r="C2107" t="str">
            <v>PC</v>
          </cell>
          <cell r="D2107">
            <v>1</v>
          </cell>
          <cell r="E2107">
            <v>10</v>
          </cell>
          <cell r="F2107">
            <v>10</v>
          </cell>
          <cell r="G2107">
            <v>8</v>
          </cell>
          <cell r="H2107">
            <v>8</v>
          </cell>
          <cell r="I2107" t="str">
            <v>Q</v>
          </cell>
          <cell r="P2107">
            <v>8</v>
          </cell>
        </row>
        <row r="2108">
          <cell r="F2108">
            <v>0</v>
          </cell>
          <cell r="H2108">
            <v>0</v>
          </cell>
          <cell r="P2108">
            <v>0</v>
          </cell>
        </row>
        <row r="2109">
          <cell r="A2109" t="str">
            <v xml:space="preserve">Luminária p/ lamp. "V. sódio" c/ reator incorporado AFP-220V-60Hz, em liga esp. alum. </v>
          </cell>
          <cell r="F2109">
            <v>0</v>
          </cell>
          <cell r="H2109">
            <v>0</v>
          </cell>
          <cell r="P2109">
            <v>0</v>
          </cell>
        </row>
        <row r="2110">
          <cell r="A2110" t="str">
            <v xml:space="preserve">fundi. globo boro-silicato, base E-27 p/ lamp. até 70W e E-40 p/ lamp. 250W, entr. </v>
          </cell>
          <cell r="F2110">
            <v>0</v>
          </cell>
          <cell r="H2110">
            <v>0</v>
          </cell>
          <cell r="P2110">
            <v>0</v>
          </cell>
        </row>
        <row r="2111">
          <cell r="A2111" t="str">
            <v>rosq. 3/4" BSP:</v>
          </cell>
          <cell r="F2111">
            <v>0</v>
          </cell>
          <cell r="H2111">
            <v>0</v>
          </cell>
          <cell r="P2111">
            <v>0</v>
          </cell>
        </row>
        <row r="2112">
          <cell r="A2112" t="str">
            <v>PEND. 70W</v>
          </cell>
          <cell r="B2112" t="str">
            <v>LUM70</v>
          </cell>
          <cell r="C2112" t="str">
            <v>PC</v>
          </cell>
          <cell r="D2112">
            <v>9</v>
          </cell>
          <cell r="E2112">
            <v>5</v>
          </cell>
          <cell r="F2112">
            <v>45</v>
          </cell>
          <cell r="G2112">
            <v>8</v>
          </cell>
          <cell r="H2112">
            <v>72</v>
          </cell>
          <cell r="I2112" t="str">
            <v>Q</v>
          </cell>
          <cell r="P2112">
            <v>8</v>
          </cell>
        </row>
        <row r="2113">
          <cell r="A2113" t="str">
            <v>ARRAND. 30' 70W</v>
          </cell>
          <cell r="B2113" t="str">
            <v>LUM70</v>
          </cell>
          <cell r="C2113" t="str">
            <v>PC</v>
          </cell>
          <cell r="D2113">
            <v>2</v>
          </cell>
          <cell r="E2113">
            <v>5</v>
          </cell>
          <cell r="F2113">
            <v>10</v>
          </cell>
          <cell r="G2113">
            <v>8</v>
          </cell>
          <cell r="H2113">
            <v>16</v>
          </cell>
          <cell r="I2113" t="str">
            <v>Q</v>
          </cell>
          <cell r="P2113">
            <v>8</v>
          </cell>
        </row>
        <row r="2114">
          <cell r="F2114">
            <v>0</v>
          </cell>
          <cell r="H2114">
            <v>0</v>
          </cell>
          <cell r="P2114">
            <v>0</v>
          </cell>
        </row>
        <row r="2115">
          <cell r="A2115" t="str">
            <v xml:space="preserve">Cabo de cobre, têmpera mole, isolação em PVC 70'C antichama, 750V,  sem capa </v>
          </cell>
          <cell r="F2115">
            <v>0</v>
          </cell>
          <cell r="H2115">
            <v>0</v>
          </cell>
          <cell r="P2115">
            <v>0</v>
          </cell>
        </row>
        <row r="2116">
          <cell r="A2116" t="str">
            <v>protetora, encordoamento classe 2, NBR 6880:</v>
          </cell>
          <cell r="F2116">
            <v>0</v>
          </cell>
          <cell r="H2116">
            <v>0</v>
          </cell>
          <cell r="P2116">
            <v>0</v>
          </cell>
        </row>
        <row r="2117">
          <cell r="A2117" t="str">
            <v>Bitola 2,5 mm²</v>
          </cell>
          <cell r="B2117" t="str">
            <v>CB1</v>
          </cell>
          <cell r="C2117" t="str">
            <v>m</v>
          </cell>
          <cell r="D2117">
            <v>1980</v>
          </cell>
          <cell r="E2117">
            <v>5.8000000000000003E-2</v>
          </cell>
          <cell r="F2117">
            <v>114.84</v>
          </cell>
          <cell r="G2117">
            <v>0.15</v>
          </cell>
          <cell r="H2117">
            <v>297</v>
          </cell>
          <cell r="I2117" t="str">
            <v>B</v>
          </cell>
          <cell r="P2117">
            <v>0.15</v>
          </cell>
        </row>
        <row r="2118">
          <cell r="A2118" t="str">
            <v>Bitola 4 mm²</v>
          </cell>
          <cell r="B2118" t="str">
            <v>CB1</v>
          </cell>
          <cell r="C2118" t="str">
            <v>m</v>
          </cell>
          <cell r="D2118">
            <v>900</v>
          </cell>
          <cell r="E2118">
            <v>0.08</v>
          </cell>
          <cell r="F2118">
            <v>72</v>
          </cell>
          <cell r="G2118">
            <v>0.15</v>
          </cell>
          <cell r="H2118">
            <v>135</v>
          </cell>
          <cell r="I2118" t="str">
            <v>B</v>
          </cell>
          <cell r="P2118">
            <v>0.15</v>
          </cell>
        </row>
        <row r="2119">
          <cell r="A2119" t="str">
            <v>Bitola 6 mm²</v>
          </cell>
          <cell r="B2119" t="str">
            <v>CB1</v>
          </cell>
          <cell r="C2119" t="str">
            <v>m</v>
          </cell>
          <cell r="D2119">
            <v>900</v>
          </cell>
          <cell r="E2119">
            <v>0.10199999999999999</v>
          </cell>
          <cell r="F2119">
            <v>91.8</v>
          </cell>
          <cell r="G2119">
            <v>0.15</v>
          </cell>
          <cell r="H2119">
            <v>135</v>
          </cell>
          <cell r="I2119" t="str">
            <v>B</v>
          </cell>
          <cell r="P2119">
            <v>0.15</v>
          </cell>
        </row>
        <row r="2120">
          <cell r="F2120">
            <v>0</v>
          </cell>
          <cell r="H2120">
            <v>0</v>
          </cell>
          <cell r="P2120">
            <v>0</v>
          </cell>
        </row>
        <row r="2121">
          <cell r="A2121" t="str">
            <v xml:space="preserve">Cabo de cobre, têmpera mole, isolação em PVC 70'C antichama, 0,6/1kV,  com capa </v>
          </cell>
          <cell r="F2121">
            <v>0</v>
          </cell>
          <cell r="H2121">
            <v>0</v>
          </cell>
          <cell r="P2121">
            <v>0</v>
          </cell>
        </row>
        <row r="2122">
          <cell r="A2122" t="str">
            <v>protetora de PVC, de acordo com NBR 7286:</v>
          </cell>
          <cell r="F2122">
            <v>0</v>
          </cell>
          <cell r="H2122">
            <v>0</v>
          </cell>
          <cell r="P2122">
            <v>0</v>
          </cell>
        </row>
        <row r="2123">
          <cell r="A2123" t="str">
            <v>Bitola 2,5 mm²</v>
          </cell>
          <cell r="B2123" t="str">
            <v>CB1</v>
          </cell>
          <cell r="C2123" t="str">
            <v>m</v>
          </cell>
          <cell r="D2123">
            <v>6</v>
          </cell>
          <cell r="E2123">
            <v>5.8000000000000003E-2</v>
          </cell>
          <cell r="F2123">
            <v>0.35</v>
          </cell>
          <cell r="G2123">
            <v>0.15</v>
          </cell>
          <cell r="H2123">
            <v>0.9</v>
          </cell>
          <cell r="I2123" t="str">
            <v>B</v>
          </cell>
          <cell r="P2123">
            <v>0.15</v>
          </cell>
        </row>
        <row r="2124">
          <cell r="F2124">
            <v>0</v>
          </cell>
          <cell r="H2124">
            <v>0</v>
          </cell>
          <cell r="P2124">
            <v>0</v>
          </cell>
        </row>
        <row r="2125">
          <cell r="A2125" t="str">
            <v>Cabo de cobre singelo com isolamento em PVC p/ 0,6/1 kV e capa em PVC:</v>
          </cell>
          <cell r="F2125">
            <v>0</v>
          </cell>
          <cell r="H2125">
            <v>0</v>
          </cell>
          <cell r="P2125">
            <v>0</v>
          </cell>
        </row>
        <row r="2126">
          <cell r="A2126" t="str">
            <v>Bitola 70 mm²</v>
          </cell>
          <cell r="B2126" t="str">
            <v>CB1</v>
          </cell>
          <cell r="C2126" t="str">
            <v>m</v>
          </cell>
          <cell r="D2126">
            <v>500</v>
          </cell>
          <cell r="E2126">
            <v>0.78200000000000003</v>
          </cell>
          <cell r="F2126">
            <v>391</v>
          </cell>
          <cell r="G2126">
            <v>0.25</v>
          </cell>
          <cell r="H2126">
            <v>125</v>
          </cell>
          <cell r="I2126" t="str">
            <v>B</v>
          </cell>
          <cell r="P2126">
            <v>0.25</v>
          </cell>
        </row>
        <row r="2127">
          <cell r="A2127" t="str">
            <v>Bitola 95 mm²</v>
          </cell>
          <cell r="B2127" t="str">
            <v>CB1</v>
          </cell>
          <cell r="C2127" t="str">
            <v>m</v>
          </cell>
          <cell r="D2127">
            <v>145</v>
          </cell>
          <cell r="E2127">
            <v>1.0149999999999999</v>
          </cell>
          <cell r="F2127">
            <v>147.18</v>
          </cell>
          <cell r="G2127">
            <v>0.25</v>
          </cell>
          <cell r="H2127">
            <v>36.25</v>
          </cell>
          <cell r="I2127" t="str">
            <v>B</v>
          </cell>
          <cell r="P2127">
            <v>0.25</v>
          </cell>
        </row>
        <row r="2128">
          <cell r="A2128" t="str">
            <v>Bitola 120 mm²</v>
          </cell>
          <cell r="B2128" t="str">
            <v>CB1</v>
          </cell>
          <cell r="C2128" t="str">
            <v>m</v>
          </cell>
          <cell r="D2128">
            <v>1500</v>
          </cell>
          <cell r="E2128">
            <v>1.248</v>
          </cell>
          <cell r="F2128">
            <v>1872</v>
          </cell>
          <cell r="G2128">
            <v>0.25</v>
          </cell>
          <cell r="H2128">
            <v>375</v>
          </cell>
          <cell r="I2128" t="str">
            <v>B</v>
          </cell>
          <cell r="P2128">
            <v>0.25</v>
          </cell>
        </row>
        <row r="2129">
          <cell r="A2129" t="str">
            <v>Bitola 185 mm²</v>
          </cell>
          <cell r="B2129" t="str">
            <v>CB1</v>
          </cell>
          <cell r="C2129" t="str">
            <v>m</v>
          </cell>
          <cell r="D2129">
            <v>435</v>
          </cell>
          <cell r="E2129">
            <v>1.917</v>
          </cell>
          <cell r="F2129">
            <v>833.9</v>
          </cell>
          <cell r="G2129">
            <v>0.3</v>
          </cell>
          <cell r="H2129">
            <v>130.5</v>
          </cell>
          <cell r="I2129" t="str">
            <v>B</v>
          </cell>
          <cell r="P2129">
            <v>0.3</v>
          </cell>
        </row>
        <row r="2130">
          <cell r="F2130">
            <v>0</v>
          </cell>
          <cell r="H2130">
            <v>0</v>
          </cell>
          <cell r="P2130">
            <v>0</v>
          </cell>
        </row>
        <row r="2131">
          <cell r="A2131" t="str">
            <v>Cabo de cobre multipolar com isolamento em PVC p/ 0,6/1 kV e capa em PVC:</v>
          </cell>
          <cell r="F2131">
            <v>0</v>
          </cell>
          <cell r="H2131">
            <v>0</v>
          </cell>
          <cell r="P2131">
            <v>0</v>
          </cell>
        </row>
        <row r="2132">
          <cell r="A2132" t="str">
            <v>Bitola e formação: 1x4c#10mm²</v>
          </cell>
          <cell r="B2132" t="str">
            <v>CB1</v>
          </cell>
          <cell r="C2132" t="str">
            <v>m</v>
          </cell>
          <cell r="D2132">
            <v>300</v>
          </cell>
          <cell r="E2132">
            <v>0.61399999999999999</v>
          </cell>
          <cell r="F2132">
            <v>184.2</v>
          </cell>
          <cell r="G2132">
            <v>0.25</v>
          </cell>
          <cell r="H2132">
            <v>75</v>
          </cell>
          <cell r="I2132" t="str">
            <v>B</v>
          </cell>
          <cell r="P2132">
            <v>0.25</v>
          </cell>
        </row>
        <row r="2133">
          <cell r="A2133" t="str">
            <v>Bitola e formação: 1x4c#35mm²</v>
          </cell>
          <cell r="B2133" t="str">
            <v>CB1</v>
          </cell>
          <cell r="C2133" t="str">
            <v>m</v>
          </cell>
          <cell r="D2133">
            <v>365</v>
          </cell>
          <cell r="E2133">
            <v>1.772</v>
          </cell>
          <cell r="F2133">
            <v>646.78</v>
          </cell>
          <cell r="G2133">
            <v>0.35</v>
          </cell>
          <cell r="H2133">
            <v>127.75</v>
          </cell>
          <cell r="I2133" t="str">
            <v>B</v>
          </cell>
          <cell r="P2133">
            <v>0.35</v>
          </cell>
        </row>
        <row r="2134">
          <cell r="F2134">
            <v>0</v>
          </cell>
          <cell r="H2134">
            <v>0</v>
          </cell>
          <cell r="P2134">
            <v>0</v>
          </cell>
        </row>
        <row r="2135">
          <cell r="A2135" t="str">
            <v>Caixa condulete em liga de alumínio fundido:</v>
          </cell>
          <cell r="F2135">
            <v>0</v>
          </cell>
          <cell r="H2135">
            <v>0</v>
          </cell>
          <cell r="P2135">
            <v>0</v>
          </cell>
        </row>
        <row r="2136">
          <cell r="A2136" t="str">
            <v>Diâmetro 3/4"</v>
          </cell>
          <cell r="B2136" t="str">
            <v>CX</v>
          </cell>
          <cell r="C2136" t="str">
            <v>PC</v>
          </cell>
          <cell r="D2136">
            <v>34</v>
          </cell>
          <cell r="E2136">
            <v>0.05</v>
          </cell>
          <cell r="F2136">
            <v>1.7</v>
          </cell>
          <cell r="G2136">
            <v>0.1</v>
          </cell>
          <cell r="H2136">
            <v>3.4</v>
          </cell>
          <cell r="I2136" t="str">
            <v>LE</v>
          </cell>
          <cell r="P2136">
            <v>0.1</v>
          </cell>
        </row>
        <row r="2137">
          <cell r="A2137" t="str">
            <v>Diâmetro 11/2"</v>
          </cell>
          <cell r="B2137" t="str">
            <v>CX</v>
          </cell>
          <cell r="C2137" t="str">
            <v>PC</v>
          </cell>
          <cell r="D2137">
            <v>19</v>
          </cell>
          <cell r="E2137">
            <v>0.05</v>
          </cell>
          <cell r="F2137">
            <v>0.95</v>
          </cell>
          <cell r="G2137">
            <v>0.1</v>
          </cell>
          <cell r="H2137">
            <v>1.9</v>
          </cell>
          <cell r="I2137" t="str">
            <v>LE</v>
          </cell>
          <cell r="P2137">
            <v>0.1</v>
          </cell>
        </row>
        <row r="2138">
          <cell r="A2138" t="str">
            <v>Diâmetro 2"</v>
          </cell>
          <cell r="B2138" t="str">
            <v>CX</v>
          </cell>
          <cell r="C2138" t="str">
            <v>PC</v>
          </cell>
          <cell r="D2138">
            <v>5</v>
          </cell>
          <cell r="E2138">
            <v>0.1</v>
          </cell>
          <cell r="F2138">
            <v>0.5</v>
          </cell>
          <cell r="G2138">
            <v>0.1</v>
          </cell>
          <cell r="H2138">
            <v>0.5</v>
          </cell>
          <cell r="I2138" t="str">
            <v>LE</v>
          </cell>
          <cell r="P2138">
            <v>0.1</v>
          </cell>
        </row>
        <row r="2139">
          <cell r="A2139" t="str">
            <v>Diâmetro 3"</v>
          </cell>
          <cell r="B2139" t="str">
            <v>CX</v>
          </cell>
          <cell r="C2139" t="str">
            <v>PC</v>
          </cell>
          <cell r="D2139">
            <v>3</v>
          </cell>
          <cell r="E2139">
            <v>0.1</v>
          </cell>
          <cell r="F2139">
            <v>0.3</v>
          </cell>
          <cell r="G2139">
            <v>0.1</v>
          </cell>
          <cell r="H2139">
            <v>0.3</v>
          </cell>
          <cell r="I2139" t="str">
            <v>LE</v>
          </cell>
          <cell r="P2139">
            <v>0.1</v>
          </cell>
        </row>
        <row r="2140">
          <cell r="A2140" t="str">
            <v>Diâmetro 4"</v>
          </cell>
          <cell r="B2140" t="str">
            <v>CX</v>
          </cell>
          <cell r="C2140" t="str">
            <v>PC</v>
          </cell>
          <cell r="D2140">
            <v>4</v>
          </cell>
          <cell r="E2140">
            <v>0.1</v>
          </cell>
          <cell r="F2140">
            <v>0.4</v>
          </cell>
          <cell r="G2140">
            <v>0.1</v>
          </cell>
          <cell r="H2140">
            <v>0.4</v>
          </cell>
          <cell r="I2140" t="str">
            <v>LE</v>
          </cell>
          <cell r="P2140">
            <v>0.1</v>
          </cell>
        </row>
        <row r="2141">
          <cell r="F2141">
            <v>0</v>
          </cell>
          <cell r="H2141">
            <v>0</v>
          </cell>
          <cell r="P2141">
            <v>0</v>
          </cell>
        </row>
        <row r="2142">
          <cell r="A2142" t="str">
            <v>Perfis para suporte em ASTM A-36 pintado.</v>
          </cell>
          <cell r="C2142" t="str">
            <v>kg</v>
          </cell>
          <cell r="D2142">
            <v>800</v>
          </cell>
          <cell r="E2142">
            <v>1</v>
          </cell>
          <cell r="F2142">
            <v>800</v>
          </cell>
          <cell r="G2142">
            <v>0.15</v>
          </cell>
          <cell r="H2142">
            <v>120</v>
          </cell>
          <cell r="I2142" t="str">
            <v>F</v>
          </cell>
          <cell r="P2142">
            <v>0.15</v>
          </cell>
        </row>
        <row r="2143">
          <cell r="F2143">
            <v>0</v>
          </cell>
          <cell r="H2143">
            <v>0</v>
          </cell>
          <cell r="P2143">
            <v>0</v>
          </cell>
        </row>
        <row r="2144">
          <cell r="A2144" t="str">
            <v>ÁREA - CONCENTRAÇÃO DE GROSSOS</v>
          </cell>
          <cell r="F2144">
            <v>0</v>
          </cell>
          <cell r="H2144">
            <v>0</v>
          </cell>
          <cell r="P2144">
            <v>0</v>
          </cell>
        </row>
        <row r="2145">
          <cell r="A2145" t="str">
            <v>Quadro de iluminação 380/220 Vca</v>
          </cell>
          <cell r="B2145" t="str">
            <v>550-QL-08</v>
          </cell>
          <cell r="C2145" t="str">
            <v>UNID.</v>
          </cell>
          <cell r="D2145">
            <v>1</v>
          </cell>
          <cell r="E2145">
            <v>60</v>
          </cell>
          <cell r="F2145">
            <v>60</v>
          </cell>
          <cell r="G2145">
            <v>60</v>
          </cell>
          <cell r="H2145">
            <v>60</v>
          </cell>
          <cell r="I2145" t="str">
            <v>Q</v>
          </cell>
          <cell r="P2145">
            <v>60</v>
          </cell>
        </row>
        <row r="2146">
          <cell r="A2146" t="str">
            <v>Instalação externa, barramento  trifásico e neutro.</v>
          </cell>
          <cell r="F2146">
            <v>0</v>
          </cell>
          <cell r="H2146">
            <v>0</v>
          </cell>
          <cell r="P2146">
            <v>0</v>
          </cell>
        </row>
        <row r="2147">
          <cell r="F2147">
            <v>0</v>
          </cell>
          <cell r="H2147">
            <v>0</v>
          </cell>
          <cell r="P2147">
            <v>0</v>
          </cell>
        </row>
        <row r="2148">
          <cell r="A2148" t="str">
            <v>Cabo de cobre nu, têmpera meia dura, formação em fios, encordoamento classe 2,</v>
          </cell>
          <cell r="F2148">
            <v>0</v>
          </cell>
          <cell r="H2148">
            <v>0</v>
          </cell>
          <cell r="P2148">
            <v>0</v>
          </cell>
        </row>
        <row r="2149">
          <cell r="A2149" t="str">
            <v>NBR 5111 e 7575:</v>
          </cell>
          <cell r="F2149">
            <v>0</v>
          </cell>
          <cell r="H2149">
            <v>0</v>
          </cell>
          <cell r="P2149">
            <v>0</v>
          </cell>
        </row>
        <row r="2150">
          <cell r="A2150" t="str">
            <v>Bitola 16 mm²</v>
          </cell>
          <cell r="B2150" t="str">
            <v>CBNU</v>
          </cell>
          <cell r="C2150" t="str">
            <v>kg</v>
          </cell>
          <cell r="D2150">
            <v>2</v>
          </cell>
          <cell r="E2150">
            <v>1</v>
          </cell>
          <cell r="F2150">
            <v>2</v>
          </cell>
          <cell r="G2150">
            <v>1</v>
          </cell>
          <cell r="H2150">
            <v>2</v>
          </cell>
          <cell r="I2150" t="str">
            <v>B</v>
          </cell>
          <cell r="P2150">
            <v>1</v>
          </cell>
        </row>
        <row r="2151">
          <cell r="A2151" t="str">
            <v>Bitola 25 mm²</v>
          </cell>
          <cell r="B2151" t="str">
            <v>CBNU</v>
          </cell>
          <cell r="C2151" t="str">
            <v>kg</v>
          </cell>
          <cell r="D2151">
            <v>10</v>
          </cell>
          <cell r="E2151">
            <v>1</v>
          </cell>
          <cell r="F2151">
            <v>10</v>
          </cell>
          <cell r="G2151">
            <v>1</v>
          </cell>
          <cell r="H2151">
            <v>10</v>
          </cell>
          <cell r="I2151" t="str">
            <v>B</v>
          </cell>
          <cell r="P2151">
            <v>1</v>
          </cell>
        </row>
        <row r="2152">
          <cell r="A2152" t="str">
            <v>Bitola 35 mm²</v>
          </cell>
          <cell r="B2152" t="str">
            <v>CBNU</v>
          </cell>
          <cell r="C2152" t="str">
            <v>kg</v>
          </cell>
          <cell r="D2152">
            <v>90</v>
          </cell>
          <cell r="E2152">
            <v>1</v>
          </cell>
          <cell r="F2152">
            <v>90</v>
          </cell>
          <cell r="G2152">
            <v>1</v>
          </cell>
          <cell r="H2152">
            <v>90</v>
          </cell>
          <cell r="I2152" t="str">
            <v>B</v>
          </cell>
          <cell r="P2152">
            <v>1</v>
          </cell>
        </row>
        <row r="2153">
          <cell r="F2153">
            <v>0</v>
          </cell>
          <cell r="H2153">
            <v>0</v>
          </cell>
          <cell r="P2153">
            <v>0</v>
          </cell>
        </row>
        <row r="2154">
          <cell r="A2154" t="str">
            <v xml:space="preserve">Cabo de cobre, têmpera mole, isolação em PVC 70'C antichama, 750V,  sem capa </v>
          </cell>
          <cell r="F2154">
            <v>0</v>
          </cell>
          <cell r="H2154">
            <v>0</v>
          </cell>
          <cell r="P2154">
            <v>0</v>
          </cell>
        </row>
        <row r="2155">
          <cell r="A2155" t="str">
            <v>protetora, encordoamento classe 2, NBR 6880:</v>
          </cell>
          <cell r="F2155">
            <v>0</v>
          </cell>
          <cell r="H2155">
            <v>0</v>
          </cell>
          <cell r="P2155">
            <v>0</v>
          </cell>
        </row>
        <row r="2156">
          <cell r="A2156" t="str">
            <v>Bitola 2,5 mm²</v>
          </cell>
          <cell r="B2156" t="str">
            <v>CB1</v>
          </cell>
          <cell r="C2156" t="str">
            <v>m</v>
          </cell>
          <cell r="D2156">
            <v>1700</v>
          </cell>
          <cell r="E2156">
            <v>5.8000000000000003E-2</v>
          </cell>
          <cell r="F2156">
            <v>98.6</v>
          </cell>
          <cell r="G2156">
            <v>0.15</v>
          </cell>
          <cell r="H2156">
            <v>255</v>
          </cell>
          <cell r="I2156" t="str">
            <v>B</v>
          </cell>
          <cell r="P2156">
            <v>0.15</v>
          </cell>
        </row>
        <row r="2157">
          <cell r="A2157" t="str">
            <v>Bitola 4 mm²</v>
          </cell>
          <cell r="B2157" t="str">
            <v>CB1</v>
          </cell>
          <cell r="C2157" t="str">
            <v>m</v>
          </cell>
          <cell r="D2157">
            <v>200</v>
          </cell>
          <cell r="E2157">
            <v>0.08</v>
          </cell>
          <cell r="F2157">
            <v>16</v>
          </cell>
          <cell r="G2157">
            <v>0.15</v>
          </cell>
          <cell r="H2157">
            <v>30</v>
          </cell>
          <cell r="I2157" t="str">
            <v>B</v>
          </cell>
          <cell r="P2157">
            <v>0.15</v>
          </cell>
        </row>
        <row r="2158">
          <cell r="F2158">
            <v>0</v>
          </cell>
          <cell r="H2158">
            <v>0</v>
          </cell>
          <cell r="P2158">
            <v>0</v>
          </cell>
        </row>
        <row r="2159">
          <cell r="A2159" t="str">
            <v>Cabo de potência tripolar, composto de fios de cobre nu, têmpera mole, isolação em</v>
          </cell>
          <cell r="F2159">
            <v>0</v>
          </cell>
          <cell r="H2159">
            <v>0</v>
          </cell>
          <cell r="P2159">
            <v>0</v>
          </cell>
        </row>
        <row r="2160">
          <cell r="A2160" t="str">
            <v>EPR classe de tensão 0,6/1 kV com cobertura de PVC, de acordo com NBR 7286:</v>
          </cell>
          <cell r="F2160">
            <v>0</v>
          </cell>
          <cell r="H2160">
            <v>0</v>
          </cell>
          <cell r="P2160">
            <v>0</v>
          </cell>
        </row>
        <row r="2161">
          <cell r="A2161" t="str">
            <v>Bitola 3x2,5 mm²</v>
          </cell>
          <cell r="B2161" t="str">
            <v>CB1</v>
          </cell>
          <cell r="C2161" t="str">
            <v>m</v>
          </cell>
          <cell r="D2161">
            <v>20</v>
          </cell>
          <cell r="E2161">
            <v>0.193</v>
          </cell>
          <cell r="F2161">
            <v>3.86</v>
          </cell>
          <cell r="G2161">
            <v>0.2</v>
          </cell>
          <cell r="H2161">
            <v>4</v>
          </cell>
          <cell r="I2161" t="str">
            <v>B</v>
          </cell>
          <cell r="P2161">
            <v>0.2</v>
          </cell>
        </row>
        <row r="2162">
          <cell r="F2162">
            <v>0</v>
          </cell>
          <cell r="H2162">
            <v>0</v>
          </cell>
          <cell r="P2162">
            <v>0</v>
          </cell>
        </row>
        <row r="2163">
          <cell r="A2163" t="str">
            <v>Eletroduto aço galvanizado a fogo c/ costura, comp. 3m, c/ uma luva e rosca nas duas</v>
          </cell>
          <cell r="F2163">
            <v>0</v>
          </cell>
          <cell r="H2163">
            <v>0</v>
          </cell>
          <cell r="P2163">
            <v>0</v>
          </cell>
        </row>
        <row r="2164">
          <cell r="A2164" t="str">
            <v xml:space="preserve">extremidades, norma DIN 2440, c/ proteção mecânica nas extremidades e rebarbas </v>
          </cell>
          <cell r="F2164">
            <v>0</v>
          </cell>
          <cell r="H2164">
            <v>0</v>
          </cell>
          <cell r="P2164">
            <v>0</v>
          </cell>
        </row>
        <row r="2165">
          <cell r="A2165" t="str">
            <v>removidas:</v>
          </cell>
          <cell r="F2165">
            <v>0</v>
          </cell>
          <cell r="H2165">
            <v>0</v>
          </cell>
          <cell r="P2165">
            <v>0</v>
          </cell>
        </row>
        <row r="2166">
          <cell r="A2166" t="str">
            <v>Diâmetro 3/4"    BSP</v>
          </cell>
          <cell r="B2166" t="str">
            <v>ELAG</v>
          </cell>
          <cell r="C2166" t="str">
            <v>m</v>
          </cell>
          <cell r="D2166">
            <v>494</v>
          </cell>
          <cell r="E2166">
            <v>1.7699999999999998</v>
          </cell>
          <cell r="F2166">
            <v>874.38</v>
          </cell>
          <cell r="G2166">
            <v>1.25</v>
          </cell>
          <cell r="H2166">
            <v>617.5</v>
          </cell>
          <cell r="I2166" t="str">
            <v>LE</v>
          </cell>
          <cell r="P2166">
            <v>1.25</v>
          </cell>
        </row>
        <row r="2167">
          <cell r="A2167" t="str">
            <v>Diâmetro 1"       BSP</v>
          </cell>
          <cell r="B2167" t="str">
            <v>ELAG</v>
          </cell>
          <cell r="C2167" t="str">
            <v>m</v>
          </cell>
          <cell r="D2167">
            <v>55</v>
          </cell>
          <cell r="E2167">
            <v>2.63</v>
          </cell>
          <cell r="F2167">
            <v>144.65</v>
          </cell>
          <cell r="G2167">
            <v>1.25</v>
          </cell>
          <cell r="H2167">
            <v>68.75</v>
          </cell>
          <cell r="I2167" t="str">
            <v>LE</v>
          </cell>
          <cell r="P2167">
            <v>1.25</v>
          </cell>
        </row>
        <row r="2168">
          <cell r="A2168" t="str">
            <v>Diâmetro 11/2"  BSP</v>
          </cell>
          <cell r="B2168" t="str">
            <v>ELAG</v>
          </cell>
          <cell r="C2168" t="str">
            <v>m</v>
          </cell>
          <cell r="D2168">
            <v>112</v>
          </cell>
          <cell r="E2168">
            <v>4.24</v>
          </cell>
          <cell r="F2168">
            <v>474.88</v>
          </cell>
          <cell r="G2168">
            <v>1.25</v>
          </cell>
          <cell r="H2168">
            <v>140</v>
          </cell>
          <cell r="I2168" t="str">
            <v>LE</v>
          </cell>
          <cell r="P2168">
            <v>1.25</v>
          </cell>
        </row>
        <row r="2169">
          <cell r="A2169" t="str">
            <v>Diâmetro 2"       BSP</v>
          </cell>
          <cell r="B2169" t="str">
            <v>ELAG</v>
          </cell>
          <cell r="C2169" t="str">
            <v>m</v>
          </cell>
          <cell r="D2169">
            <v>13</v>
          </cell>
          <cell r="E2169">
            <v>5.66</v>
          </cell>
          <cell r="F2169">
            <v>73.58</v>
          </cell>
          <cell r="G2169">
            <v>1.5</v>
          </cell>
          <cell r="H2169">
            <v>19.5</v>
          </cell>
          <cell r="I2169" t="str">
            <v>LE</v>
          </cell>
          <cell r="P2169">
            <v>1.5</v>
          </cell>
        </row>
        <row r="2170">
          <cell r="A2170" t="str">
            <v>Diâmetro 3"       BSP</v>
          </cell>
          <cell r="B2170" t="str">
            <v>ELAG</v>
          </cell>
          <cell r="C2170" t="str">
            <v>m</v>
          </cell>
          <cell r="D2170">
            <v>83</v>
          </cell>
          <cell r="E2170">
            <v>11.6</v>
          </cell>
          <cell r="F2170">
            <v>962.8</v>
          </cell>
          <cell r="G2170">
            <v>1.5</v>
          </cell>
          <cell r="H2170">
            <v>124.5</v>
          </cell>
          <cell r="I2170" t="str">
            <v>LE</v>
          </cell>
          <cell r="P2170">
            <v>1.5</v>
          </cell>
        </row>
        <row r="2171">
          <cell r="A2171" t="str">
            <v>Diâmetro 4"       BSP</v>
          </cell>
          <cell r="B2171" t="str">
            <v>ELAG</v>
          </cell>
          <cell r="C2171" t="str">
            <v>m</v>
          </cell>
          <cell r="D2171">
            <v>2</v>
          </cell>
          <cell r="E2171">
            <v>16.48</v>
          </cell>
          <cell r="F2171">
            <v>32.96</v>
          </cell>
          <cell r="G2171">
            <v>2</v>
          </cell>
          <cell r="H2171">
            <v>4</v>
          </cell>
          <cell r="I2171" t="str">
            <v>LE</v>
          </cell>
          <cell r="P2171">
            <v>2</v>
          </cell>
        </row>
        <row r="2172">
          <cell r="F2172">
            <v>0</v>
          </cell>
          <cell r="H2172">
            <v>0</v>
          </cell>
          <cell r="P2172">
            <v>0</v>
          </cell>
        </row>
        <row r="2173">
          <cell r="A2173" t="str">
            <v xml:space="preserve">Tomada tetrapolar blindada de sobrepor, em alumínio fundido e miolo em material </v>
          </cell>
          <cell r="C2173" t="str">
            <v>PC</v>
          </cell>
          <cell r="D2173">
            <v>2</v>
          </cell>
          <cell r="E2173">
            <v>1</v>
          </cell>
          <cell r="F2173">
            <v>2</v>
          </cell>
          <cell r="G2173">
            <v>4</v>
          </cell>
          <cell r="H2173">
            <v>8</v>
          </cell>
          <cell r="I2173" t="str">
            <v>Q</v>
          </cell>
          <cell r="P2173">
            <v>4</v>
          </cell>
        </row>
        <row r="2174">
          <cell r="A2174" t="str">
            <v>isolante, com tampa basculante, conforme DIN 49450 e 49451 - 500V.</v>
          </cell>
          <cell r="F2174">
            <v>0</v>
          </cell>
          <cell r="H2174">
            <v>0</v>
          </cell>
          <cell r="P2174">
            <v>0</v>
          </cell>
        </row>
        <row r="2175">
          <cell r="F2175">
            <v>0</v>
          </cell>
          <cell r="H2175">
            <v>0</v>
          </cell>
          <cell r="P2175">
            <v>0</v>
          </cell>
        </row>
        <row r="2176">
          <cell r="A2176" t="str">
            <v xml:space="preserve">Tomada redonda fundida em liga de alumínio, 380V, a prova de tempo com tampo mola, </v>
          </cell>
          <cell r="C2176" t="str">
            <v>PC</v>
          </cell>
          <cell r="D2176">
            <v>6</v>
          </cell>
          <cell r="E2176">
            <v>1</v>
          </cell>
          <cell r="F2176">
            <v>6</v>
          </cell>
          <cell r="G2176">
            <v>4</v>
          </cell>
          <cell r="H2176">
            <v>24</v>
          </cell>
          <cell r="I2176" t="str">
            <v>Q</v>
          </cell>
          <cell r="P2176">
            <v>4</v>
          </cell>
        </row>
        <row r="2177">
          <cell r="A2177" t="str">
            <v>orelhas de fixação, quatro entradas rosqueadas de 3/4" sendo 3 bujões plásticos.</v>
          </cell>
          <cell r="F2177">
            <v>0</v>
          </cell>
          <cell r="H2177">
            <v>0</v>
          </cell>
          <cell r="P2177">
            <v>0</v>
          </cell>
        </row>
        <row r="2178">
          <cell r="F2178">
            <v>0</v>
          </cell>
          <cell r="H2178">
            <v>0</v>
          </cell>
          <cell r="P2178">
            <v>0</v>
          </cell>
        </row>
        <row r="2179">
          <cell r="A2179" t="str">
            <v xml:space="preserve">Eletroduto flexível em rolo, tipo sealtubo, a prova de tempo, umidade, gases, vapores e </v>
          </cell>
          <cell r="F2179">
            <v>0</v>
          </cell>
          <cell r="H2179">
            <v>0</v>
          </cell>
          <cell r="P2179">
            <v>0</v>
          </cell>
        </row>
        <row r="2180">
          <cell r="A2180" t="str">
            <v>pó, constituído por fita de aço doce c/ revestimento externo em polivinil-clorídrico:</v>
          </cell>
          <cell r="F2180">
            <v>0</v>
          </cell>
          <cell r="H2180">
            <v>0</v>
          </cell>
          <cell r="P2180">
            <v>0</v>
          </cell>
        </row>
        <row r="2181">
          <cell r="A2181" t="str">
            <v>Diâmetro 11/2"</v>
          </cell>
          <cell r="B2181" t="str">
            <v>ELFL</v>
          </cell>
          <cell r="C2181" t="str">
            <v>m</v>
          </cell>
          <cell r="D2181">
            <v>2</v>
          </cell>
          <cell r="E2181">
            <v>2.12</v>
          </cell>
          <cell r="F2181">
            <v>4.24</v>
          </cell>
          <cell r="G2181">
            <v>1.5</v>
          </cell>
          <cell r="H2181">
            <v>3</v>
          </cell>
          <cell r="I2181" t="str">
            <v>LE</v>
          </cell>
          <cell r="P2181">
            <v>1.5</v>
          </cell>
        </row>
        <row r="2182">
          <cell r="A2182" t="str">
            <v>Diâmetro 3"</v>
          </cell>
          <cell r="B2182" t="str">
            <v>ELFL</v>
          </cell>
          <cell r="C2182" t="str">
            <v>m</v>
          </cell>
          <cell r="D2182">
            <v>6</v>
          </cell>
          <cell r="E2182">
            <v>5.8</v>
          </cell>
          <cell r="F2182">
            <v>34.799999999999997</v>
          </cell>
          <cell r="G2182">
            <v>1.8</v>
          </cell>
          <cell r="H2182">
            <v>10.8</v>
          </cell>
          <cell r="I2182" t="str">
            <v>LE</v>
          </cell>
          <cell r="P2182">
            <v>1.8</v>
          </cell>
        </row>
        <row r="2183">
          <cell r="F2183">
            <v>0</v>
          </cell>
          <cell r="H2183">
            <v>0</v>
          </cell>
          <cell r="P2183">
            <v>0</v>
          </cell>
        </row>
        <row r="2184">
          <cell r="A2184" t="str">
            <v xml:space="preserve">Luminária p/ lamp. "V. sódio" c/ reator incorporado AFP-220V-60Hz, em liga esp. alum. </v>
          </cell>
          <cell r="F2184">
            <v>0</v>
          </cell>
          <cell r="H2184">
            <v>0</v>
          </cell>
          <cell r="P2184">
            <v>0</v>
          </cell>
        </row>
        <row r="2185">
          <cell r="A2185" t="str">
            <v xml:space="preserve">fundi. globo boro-silicato, base E-27 p/ lamp. até 70W e E-40 p/ lamp. 250W, entr. </v>
          </cell>
          <cell r="F2185">
            <v>0</v>
          </cell>
          <cell r="H2185">
            <v>0</v>
          </cell>
          <cell r="P2185">
            <v>0</v>
          </cell>
        </row>
        <row r="2186">
          <cell r="A2186" t="str">
            <v>rosq. 3/4" BSP:</v>
          </cell>
          <cell r="F2186">
            <v>0</v>
          </cell>
          <cell r="H2186">
            <v>0</v>
          </cell>
          <cell r="P2186">
            <v>0</v>
          </cell>
        </row>
        <row r="2187">
          <cell r="A2187" t="str">
            <v>PEND. 70W</v>
          </cell>
          <cell r="B2187" t="str">
            <v>LUM70</v>
          </cell>
          <cell r="C2187" t="str">
            <v>PC</v>
          </cell>
          <cell r="D2187">
            <v>30</v>
          </cell>
          <cell r="E2187">
            <v>5</v>
          </cell>
          <cell r="F2187">
            <v>150</v>
          </cell>
          <cell r="G2187">
            <v>8</v>
          </cell>
          <cell r="H2187">
            <v>240</v>
          </cell>
          <cell r="I2187" t="str">
            <v>Q</v>
          </cell>
          <cell r="P2187">
            <v>8</v>
          </cell>
        </row>
        <row r="2188">
          <cell r="F2188">
            <v>0</v>
          </cell>
          <cell r="H2188">
            <v>0</v>
          </cell>
          <cell r="P2188">
            <v>0</v>
          </cell>
        </row>
        <row r="2189">
          <cell r="A2189" t="str">
            <v xml:space="preserve">Luminária p/ ilum. publ. totalmente fechada, p/ lamp. v. merc. e/ou sódio, corpo e refl. </v>
          </cell>
          <cell r="F2189">
            <v>0</v>
          </cell>
          <cell r="H2189">
            <v>0</v>
          </cell>
          <cell r="P2189">
            <v>0</v>
          </cell>
        </row>
        <row r="2190">
          <cell r="A2190" t="str">
            <v xml:space="preserve">estamp. em ch. alum., pescoço em liga de alum. fundido c/ entr. p/ tubo de 60,3 mm </v>
          </cell>
          <cell r="F2190">
            <v>0</v>
          </cell>
          <cell r="H2190">
            <v>0</v>
          </cell>
          <cell r="P2190">
            <v>0</v>
          </cell>
        </row>
        <row r="2191">
          <cell r="A2191" t="str">
            <v>refrator prismático em vidro temper., fecho de aço inox, soq. de porc c/ rosca E-40:</v>
          </cell>
          <cell r="F2191">
            <v>0</v>
          </cell>
          <cell r="H2191">
            <v>0</v>
          </cell>
          <cell r="P2191">
            <v>0</v>
          </cell>
        </row>
        <row r="2192">
          <cell r="A2192" t="str">
            <v>250W - V. Sódio</v>
          </cell>
          <cell r="B2192" t="str">
            <v>LUM250</v>
          </cell>
          <cell r="C2192" t="str">
            <v>PC</v>
          </cell>
          <cell r="D2192">
            <v>4</v>
          </cell>
          <cell r="E2192">
            <v>10</v>
          </cell>
          <cell r="F2192">
            <v>40</v>
          </cell>
          <cell r="G2192">
            <v>8</v>
          </cell>
          <cell r="H2192">
            <v>32</v>
          </cell>
          <cell r="I2192" t="str">
            <v>Q</v>
          </cell>
          <cell r="P2192">
            <v>8</v>
          </cell>
        </row>
        <row r="2193">
          <cell r="F2193">
            <v>0</v>
          </cell>
          <cell r="H2193">
            <v>0</v>
          </cell>
          <cell r="P2193">
            <v>0</v>
          </cell>
        </row>
        <row r="2194">
          <cell r="A2194" t="str">
            <v>Luminária industr. c/ reator AFP, 220V, 60 Hz e ignitor quando necessário, incorp.</v>
          </cell>
          <cell r="F2194">
            <v>0</v>
          </cell>
          <cell r="H2194">
            <v>0</v>
          </cell>
          <cell r="P2194">
            <v>0</v>
          </cell>
        </row>
        <row r="2195">
          <cell r="A2195" t="str">
            <v>em caixa apropriada, c/ rosca 3/4", BSP corpo, suporte, caixa em liga de alum., refletor</v>
          </cell>
          <cell r="F2195">
            <v>0</v>
          </cell>
          <cell r="H2195">
            <v>0</v>
          </cell>
          <cell r="P2195">
            <v>0</v>
          </cell>
        </row>
        <row r="2196">
          <cell r="A2196" t="str">
            <v>repuxado em ch. de alum. acab. em esmalte e refletor anodiz., base E-40:</v>
          </cell>
          <cell r="F2196">
            <v>0</v>
          </cell>
          <cell r="H2196">
            <v>0</v>
          </cell>
          <cell r="P2196">
            <v>0</v>
          </cell>
        </row>
        <row r="2197">
          <cell r="A2197" t="str">
            <v>250W V.Sódio</v>
          </cell>
          <cell r="B2197" t="str">
            <v>LUM250</v>
          </cell>
          <cell r="C2197" t="str">
            <v>PC</v>
          </cell>
          <cell r="D2197">
            <v>16</v>
          </cell>
          <cell r="E2197">
            <v>10</v>
          </cell>
          <cell r="F2197">
            <v>160</v>
          </cell>
          <cell r="G2197">
            <v>8</v>
          </cell>
          <cell r="H2197">
            <v>128</v>
          </cell>
          <cell r="I2197" t="str">
            <v>Q</v>
          </cell>
          <cell r="P2197">
            <v>8</v>
          </cell>
        </row>
        <row r="2198">
          <cell r="F2198">
            <v>0</v>
          </cell>
          <cell r="H2198">
            <v>0</v>
          </cell>
          <cell r="P2198">
            <v>0</v>
          </cell>
        </row>
        <row r="2199">
          <cell r="A2199" t="str">
            <v>Caixa condulete em liga de alumínio fundido:</v>
          </cell>
          <cell r="F2199">
            <v>0</v>
          </cell>
          <cell r="H2199">
            <v>0</v>
          </cell>
          <cell r="P2199">
            <v>0</v>
          </cell>
        </row>
        <row r="2200">
          <cell r="A2200" t="str">
            <v>Diâmetro 3/4"</v>
          </cell>
          <cell r="B2200" t="str">
            <v>CX</v>
          </cell>
          <cell r="C2200" t="str">
            <v>PC</v>
          </cell>
          <cell r="D2200">
            <v>84</v>
          </cell>
          <cell r="E2200">
            <v>0.05</v>
          </cell>
          <cell r="F2200">
            <v>4.2</v>
          </cell>
          <cell r="G2200">
            <v>0.1</v>
          </cell>
          <cell r="H2200">
            <v>8.4</v>
          </cell>
          <cell r="I2200" t="str">
            <v>LE</v>
          </cell>
          <cell r="P2200">
            <v>0.1</v>
          </cell>
        </row>
        <row r="2201">
          <cell r="A2201" t="str">
            <v>Diâmetro 1"</v>
          </cell>
          <cell r="B2201" t="str">
            <v>CX</v>
          </cell>
          <cell r="C2201" t="str">
            <v>PC</v>
          </cell>
          <cell r="D2201">
            <v>3</v>
          </cell>
          <cell r="E2201">
            <v>0.05</v>
          </cell>
          <cell r="F2201">
            <v>0.15</v>
          </cell>
          <cell r="G2201">
            <v>0.1</v>
          </cell>
          <cell r="H2201">
            <v>0.3</v>
          </cell>
          <cell r="I2201" t="str">
            <v>LE</v>
          </cell>
          <cell r="P2201">
            <v>0.1</v>
          </cell>
        </row>
        <row r="2202">
          <cell r="A2202" t="str">
            <v>Diâmetro 11/2"</v>
          </cell>
          <cell r="B2202" t="str">
            <v>CX</v>
          </cell>
          <cell r="C2202" t="str">
            <v>PC</v>
          </cell>
          <cell r="D2202">
            <v>8</v>
          </cell>
          <cell r="E2202">
            <v>0.05</v>
          </cell>
          <cell r="F2202">
            <v>0.4</v>
          </cell>
          <cell r="G2202">
            <v>0.1</v>
          </cell>
          <cell r="H2202">
            <v>0.8</v>
          </cell>
          <cell r="I2202" t="str">
            <v>LE</v>
          </cell>
          <cell r="P2202">
            <v>0.1</v>
          </cell>
        </row>
        <row r="2203">
          <cell r="F2203">
            <v>0</v>
          </cell>
          <cell r="H2203">
            <v>0</v>
          </cell>
          <cell r="P2203">
            <v>0</v>
          </cell>
        </row>
        <row r="2204">
          <cell r="A2204" t="str">
            <v>Perfis para suportes em ASTM A-36 pintado</v>
          </cell>
          <cell r="C2204" t="str">
            <v>kg</v>
          </cell>
          <cell r="D2204">
            <v>200</v>
          </cell>
          <cell r="E2204">
            <v>1</v>
          </cell>
          <cell r="F2204">
            <v>200</v>
          </cell>
          <cell r="G2204">
            <v>0.15</v>
          </cell>
          <cell r="H2204">
            <v>30</v>
          </cell>
          <cell r="I2204" t="str">
            <v>F</v>
          </cell>
          <cell r="P2204">
            <v>0.15</v>
          </cell>
        </row>
        <row r="2205">
          <cell r="F2205">
            <v>0</v>
          </cell>
          <cell r="H2205">
            <v>0</v>
          </cell>
          <cell r="P2205">
            <v>0</v>
          </cell>
        </row>
        <row r="2206">
          <cell r="A2206" t="str">
            <v>ÁREA - SALA DE COMPRESSORES</v>
          </cell>
          <cell r="F2206">
            <v>0</v>
          </cell>
          <cell r="H2206">
            <v>0</v>
          </cell>
          <cell r="P2206">
            <v>0</v>
          </cell>
        </row>
        <row r="2207">
          <cell r="A2207" t="str">
            <v>Quadro de iluminação 380/220 Vca</v>
          </cell>
          <cell r="B2207" t="str">
            <v>550-QL-12</v>
          </cell>
          <cell r="C2207" t="str">
            <v>UNID.</v>
          </cell>
          <cell r="D2207">
            <v>1</v>
          </cell>
          <cell r="E2207">
            <v>60</v>
          </cell>
          <cell r="F2207">
            <v>60</v>
          </cell>
          <cell r="G2207">
            <v>60</v>
          </cell>
          <cell r="H2207">
            <v>60</v>
          </cell>
          <cell r="I2207" t="str">
            <v>Q</v>
          </cell>
          <cell r="P2207">
            <v>60</v>
          </cell>
        </row>
        <row r="2208">
          <cell r="A2208" t="str">
            <v>Instalação interna, barramento  trifásico e neutro.</v>
          </cell>
          <cell r="F2208">
            <v>0</v>
          </cell>
          <cell r="H2208">
            <v>0</v>
          </cell>
          <cell r="P2208">
            <v>0</v>
          </cell>
        </row>
        <row r="2209">
          <cell r="F2209">
            <v>0</v>
          </cell>
          <cell r="H2209">
            <v>0</v>
          </cell>
          <cell r="P2209">
            <v>0</v>
          </cell>
        </row>
        <row r="2210">
          <cell r="A2210" t="str">
            <v>Cabo de cobre nu, têmpera meia dura, formação em fios, encordoamento classe 2,</v>
          </cell>
          <cell r="F2210">
            <v>0</v>
          </cell>
          <cell r="H2210">
            <v>0</v>
          </cell>
          <cell r="P2210">
            <v>0</v>
          </cell>
        </row>
        <row r="2211">
          <cell r="A2211" t="str">
            <v>NBR 5111 e 7575:</v>
          </cell>
          <cell r="F2211">
            <v>0</v>
          </cell>
          <cell r="H2211">
            <v>0</v>
          </cell>
          <cell r="P2211">
            <v>0</v>
          </cell>
        </row>
        <row r="2212">
          <cell r="A2212" t="str">
            <v>Bitola 16 mm²</v>
          </cell>
          <cell r="B2212" t="str">
            <v>CBNU</v>
          </cell>
          <cell r="C2212" t="str">
            <v>kg</v>
          </cell>
          <cell r="D2212">
            <v>1</v>
          </cell>
          <cell r="E2212">
            <v>1</v>
          </cell>
          <cell r="F2212">
            <v>1</v>
          </cell>
          <cell r="G2212">
            <v>1</v>
          </cell>
          <cell r="H2212">
            <v>1</v>
          </cell>
          <cell r="I2212" t="str">
            <v>B</v>
          </cell>
          <cell r="P2212">
            <v>1</v>
          </cell>
        </row>
        <row r="2213">
          <cell r="A2213" t="str">
            <v>Bitola 25 mm²</v>
          </cell>
          <cell r="B2213" t="str">
            <v>CBNU</v>
          </cell>
          <cell r="C2213" t="str">
            <v>kg</v>
          </cell>
          <cell r="D2213">
            <v>9</v>
          </cell>
          <cell r="E2213">
            <v>1</v>
          </cell>
          <cell r="F2213">
            <v>9</v>
          </cell>
          <cell r="G2213">
            <v>1</v>
          </cell>
          <cell r="H2213">
            <v>9</v>
          </cell>
          <cell r="I2213" t="str">
            <v>B</v>
          </cell>
          <cell r="P2213">
            <v>1</v>
          </cell>
        </row>
        <row r="2214">
          <cell r="A2214" t="str">
            <v>Bitola 35 mm²</v>
          </cell>
          <cell r="B2214" t="str">
            <v>CBNU</v>
          </cell>
          <cell r="C2214" t="str">
            <v>kg</v>
          </cell>
          <cell r="D2214">
            <v>65</v>
          </cell>
          <cell r="E2214">
            <v>1</v>
          </cell>
          <cell r="F2214">
            <v>65</v>
          </cell>
          <cell r="G2214">
            <v>1</v>
          </cell>
          <cell r="H2214">
            <v>65</v>
          </cell>
          <cell r="I2214" t="str">
            <v>B</v>
          </cell>
          <cell r="P2214">
            <v>1</v>
          </cell>
        </row>
        <row r="2215">
          <cell r="F2215">
            <v>0</v>
          </cell>
          <cell r="H2215">
            <v>0</v>
          </cell>
          <cell r="P2215">
            <v>0</v>
          </cell>
        </row>
        <row r="2216">
          <cell r="A2216" t="str">
            <v xml:space="preserve">Cabo de cobre, têmpera mole, isolação em PVC 70'C antichama, 750V,  sem capa </v>
          </cell>
          <cell r="F2216">
            <v>0</v>
          </cell>
          <cell r="H2216">
            <v>0</v>
          </cell>
          <cell r="P2216">
            <v>0</v>
          </cell>
        </row>
        <row r="2217">
          <cell r="A2217" t="str">
            <v>protetora, encordoamento classe 2, NBR 6880:</v>
          </cell>
          <cell r="F2217">
            <v>0</v>
          </cell>
          <cell r="H2217">
            <v>0</v>
          </cell>
          <cell r="P2217">
            <v>0</v>
          </cell>
        </row>
        <row r="2218">
          <cell r="A2218" t="str">
            <v>Bitola 2,5 mm²</v>
          </cell>
          <cell r="B2218" t="str">
            <v>CB1</v>
          </cell>
          <cell r="C2218" t="str">
            <v>m</v>
          </cell>
          <cell r="D2218">
            <v>600</v>
          </cell>
          <cell r="E2218">
            <v>5.8000000000000003E-2</v>
          </cell>
          <cell r="F2218">
            <v>34.799999999999997</v>
          </cell>
          <cell r="G2218">
            <v>0.15</v>
          </cell>
          <cell r="H2218">
            <v>90</v>
          </cell>
          <cell r="I2218" t="str">
            <v>B</v>
          </cell>
          <cell r="P2218">
            <v>0.15</v>
          </cell>
        </row>
        <row r="2219">
          <cell r="F2219">
            <v>0</v>
          </cell>
          <cell r="H2219">
            <v>0</v>
          </cell>
          <cell r="P2219">
            <v>0</v>
          </cell>
        </row>
        <row r="2220">
          <cell r="A2220" t="str">
            <v>Cabo de cobre singelo com isolamento em PVC para 0,6/1 kV e capa em PVC:</v>
          </cell>
          <cell r="F2220">
            <v>0</v>
          </cell>
          <cell r="H2220">
            <v>0</v>
          </cell>
          <cell r="P2220">
            <v>0</v>
          </cell>
        </row>
        <row r="2221">
          <cell r="A2221" t="str">
            <v>Bitola 95 mm²</v>
          </cell>
          <cell r="B2221" t="str">
            <v>CB1</v>
          </cell>
          <cell r="C2221" t="str">
            <v>m</v>
          </cell>
          <cell r="D2221">
            <v>450</v>
          </cell>
          <cell r="E2221">
            <v>1.0149999999999999</v>
          </cell>
          <cell r="F2221">
            <v>456.75</v>
          </cell>
          <cell r="G2221">
            <v>0.25</v>
          </cell>
          <cell r="H2221">
            <v>112.5</v>
          </cell>
          <cell r="I2221" t="str">
            <v>B</v>
          </cell>
          <cell r="P2221">
            <v>0.25</v>
          </cell>
        </row>
        <row r="2222">
          <cell r="A2222" t="str">
            <v>Bitola 185 mm²</v>
          </cell>
          <cell r="B2222" t="str">
            <v>CB1</v>
          </cell>
          <cell r="C2222" t="str">
            <v>m</v>
          </cell>
          <cell r="D2222">
            <v>1350</v>
          </cell>
          <cell r="E2222">
            <v>1.917</v>
          </cell>
          <cell r="F2222">
            <v>2587.9499999999998</v>
          </cell>
          <cell r="G2222">
            <v>0.3</v>
          </cell>
          <cell r="H2222">
            <v>405</v>
          </cell>
          <cell r="I2222" t="str">
            <v>B</v>
          </cell>
          <cell r="P2222">
            <v>0.3</v>
          </cell>
        </row>
        <row r="2223">
          <cell r="F2223">
            <v>0</v>
          </cell>
          <cell r="H2223">
            <v>0</v>
          </cell>
          <cell r="P2223">
            <v>0</v>
          </cell>
        </row>
        <row r="2224">
          <cell r="A2224" t="str">
            <v>Cabo de cobre multipolar com isolamento em PVC para 0,6/1 kV e capa em PVC:</v>
          </cell>
          <cell r="F2224">
            <v>0</v>
          </cell>
          <cell r="H2224">
            <v>0</v>
          </cell>
          <cell r="P2224">
            <v>0</v>
          </cell>
        </row>
        <row r="2225">
          <cell r="A2225" t="str">
            <v>Bitola e formação: 1x4c35mm²</v>
          </cell>
          <cell r="B2225" t="str">
            <v>CB1</v>
          </cell>
          <cell r="C2225" t="str">
            <v>m</v>
          </cell>
          <cell r="D2225">
            <v>100</v>
          </cell>
          <cell r="E2225">
            <v>1.772</v>
          </cell>
          <cell r="F2225">
            <v>177.2</v>
          </cell>
          <cell r="G2225">
            <v>0.35</v>
          </cell>
          <cell r="H2225">
            <v>35</v>
          </cell>
          <cell r="I2225" t="str">
            <v>B</v>
          </cell>
          <cell r="P2225">
            <v>0.35</v>
          </cell>
        </row>
        <row r="2226">
          <cell r="F2226">
            <v>0</v>
          </cell>
          <cell r="H2226">
            <v>0</v>
          </cell>
          <cell r="P2226">
            <v>0</v>
          </cell>
        </row>
        <row r="2227">
          <cell r="A2227" t="str">
            <v>Caixa de ligação quadrada, em alumínio fundido, a prova de tempo, umidade, gases,</v>
          </cell>
          <cell r="F2227">
            <v>0</v>
          </cell>
          <cell r="H2227">
            <v>0</v>
          </cell>
          <cell r="P2227">
            <v>0</v>
          </cell>
        </row>
        <row r="2228">
          <cell r="A2228" t="str">
            <v>vapores e pó, com junta de vedação em neoprene:</v>
          </cell>
          <cell r="F2228">
            <v>0</v>
          </cell>
          <cell r="H2228">
            <v>0</v>
          </cell>
          <cell r="P2228">
            <v>0</v>
          </cell>
        </row>
        <row r="2229">
          <cell r="A2229" t="str">
            <v>Tamanho 342x275</v>
          </cell>
          <cell r="B2229" t="str">
            <v>CX</v>
          </cell>
          <cell r="C2229" t="str">
            <v>PC</v>
          </cell>
          <cell r="D2229">
            <v>1</v>
          </cell>
          <cell r="E2229">
            <v>15</v>
          </cell>
          <cell r="F2229">
            <v>15</v>
          </cell>
          <cell r="G2229">
            <v>30</v>
          </cell>
          <cell r="H2229">
            <v>30</v>
          </cell>
          <cell r="I2229" t="str">
            <v>Q</v>
          </cell>
          <cell r="P2229">
            <v>30</v>
          </cell>
        </row>
        <row r="2230">
          <cell r="F2230">
            <v>0</v>
          </cell>
          <cell r="H2230">
            <v>0</v>
          </cell>
          <cell r="P2230">
            <v>0</v>
          </cell>
        </row>
        <row r="2231">
          <cell r="A2231" t="str">
            <v>Eletroduto aço galvanizado a fogo c/ costura, comp. 3m, c/ uma luva e rosca nas duas</v>
          </cell>
          <cell r="F2231">
            <v>0</v>
          </cell>
          <cell r="H2231">
            <v>0</v>
          </cell>
          <cell r="P2231">
            <v>0</v>
          </cell>
        </row>
        <row r="2232">
          <cell r="A2232" t="str">
            <v xml:space="preserve">extremidades, norma DIN 2440, c/ proteção mecânica nas extremidades e rebarbas </v>
          </cell>
          <cell r="F2232">
            <v>0</v>
          </cell>
          <cell r="H2232">
            <v>0</v>
          </cell>
          <cell r="P2232">
            <v>0</v>
          </cell>
        </row>
        <row r="2233">
          <cell r="A2233" t="str">
            <v>removidas:</v>
          </cell>
          <cell r="F2233">
            <v>0</v>
          </cell>
          <cell r="H2233">
            <v>0</v>
          </cell>
          <cell r="P2233">
            <v>0</v>
          </cell>
        </row>
        <row r="2234">
          <cell r="A2234" t="str">
            <v>Diâmetro 3/4" BSP</v>
          </cell>
          <cell r="B2234" t="str">
            <v>ELAG</v>
          </cell>
          <cell r="C2234" t="str">
            <v>m</v>
          </cell>
          <cell r="D2234">
            <v>140</v>
          </cell>
          <cell r="E2234">
            <v>1.7699999999999998</v>
          </cell>
          <cell r="F2234">
            <v>247.8</v>
          </cell>
          <cell r="G2234">
            <v>1.25</v>
          </cell>
          <cell r="H2234">
            <v>175</v>
          </cell>
          <cell r="I2234" t="str">
            <v>LE</v>
          </cell>
          <cell r="P2234">
            <v>1.25</v>
          </cell>
        </row>
        <row r="2235">
          <cell r="A2235" t="str">
            <v>Diâmetro 1"    BSP</v>
          </cell>
          <cell r="B2235" t="str">
            <v>ELAG</v>
          </cell>
          <cell r="C2235" t="str">
            <v>m</v>
          </cell>
          <cell r="D2235">
            <v>55</v>
          </cell>
          <cell r="E2235">
            <v>2.63</v>
          </cell>
          <cell r="F2235">
            <v>144.65</v>
          </cell>
          <cell r="G2235">
            <v>1.25</v>
          </cell>
          <cell r="H2235">
            <v>68.75</v>
          </cell>
          <cell r="I2235" t="str">
            <v>LE</v>
          </cell>
          <cell r="P2235">
            <v>1.25</v>
          </cell>
        </row>
        <row r="2236">
          <cell r="A2236" t="str">
            <v>Diâmetro 2"    BSP</v>
          </cell>
          <cell r="B2236" t="str">
            <v>ELAG</v>
          </cell>
          <cell r="C2236" t="str">
            <v>m</v>
          </cell>
          <cell r="D2236">
            <v>20</v>
          </cell>
          <cell r="E2236">
            <v>5.66</v>
          </cell>
          <cell r="F2236">
            <v>113.2</v>
          </cell>
          <cell r="G2236">
            <v>1.5</v>
          </cell>
          <cell r="H2236">
            <v>30</v>
          </cell>
          <cell r="I2236" t="str">
            <v>LE</v>
          </cell>
          <cell r="P2236">
            <v>1.5</v>
          </cell>
        </row>
        <row r="2237">
          <cell r="A2237" t="str">
            <v>Diâmetro 4"    BSP</v>
          </cell>
          <cell r="B2237" t="str">
            <v>ELAG</v>
          </cell>
          <cell r="C2237" t="str">
            <v>m</v>
          </cell>
          <cell r="D2237">
            <v>11</v>
          </cell>
          <cell r="E2237">
            <v>16.48</v>
          </cell>
          <cell r="F2237">
            <v>181.28</v>
          </cell>
          <cell r="G2237">
            <v>2</v>
          </cell>
          <cell r="H2237">
            <v>22</v>
          </cell>
          <cell r="I2237" t="str">
            <v>LE</v>
          </cell>
          <cell r="P2237">
            <v>2</v>
          </cell>
        </row>
        <row r="2238">
          <cell r="F2238">
            <v>0</v>
          </cell>
          <cell r="H2238">
            <v>0</v>
          </cell>
          <cell r="P2238">
            <v>0</v>
          </cell>
        </row>
        <row r="2239">
          <cell r="A2239" t="str">
            <v xml:space="preserve">Eletroduto flexível em rolo, tipo sealtubo, a prova de tempo, umidade, gases, vapores e </v>
          </cell>
          <cell r="F2239">
            <v>0</v>
          </cell>
          <cell r="H2239">
            <v>0</v>
          </cell>
          <cell r="P2239">
            <v>0</v>
          </cell>
        </row>
        <row r="2240">
          <cell r="A2240" t="str">
            <v>pó, constituído por fita de aço doce c/ revestimento externo em polivinil-clorídrico:</v>
          </cell>
          <cell r="F2240">
            <v>0</v>
          </cell>
          <cell r="H2240">
            <v>0</v>
          </cell>
          <cell r="P2240">
            <v>0</v>
          </cell>
        </row>
        <row r="2241">
          <cell r="A2241" t="str">
            <v>Diâmetro 4"</v>
          </cell>
          <cell r="B2241" t="str">
            <v>ELFL</v>
          </cell>
          <cell r="C2241" t="str">
            <v>m</v>
          </cell>
          <cell r="D2241">
            <v>7.5</v>
          </cell>
          <cell r="E2241">
            <v>8.24</v>
          </cell>
          <cell r="F2241">
            <v>61.8</v>
          </cell>
          <cell r="G2241">
            <v>2.5</v>
          </cell>
          <cell r="H2241">
            <v>18.75</v>
          </cell>
          <cell r="I2241" t="str">
            <v>LE</v>
          </cell>
          <cell r="P2241">
            <v>2.5</v>
          </cell>
        </row>
        <row r="2242">
          <cell r="F2242">
            <v>0</v>
          </cell>
          <cell r="H2242">
            <v>0</v>
          </cell>
          <cell r="P2242">
            <v>0</v>
          </cell>
        </row>
        <row r="2243">
          <cell r="A2243" t="str">
            <v xml:space="preserve">Tomada tetrapolar blindada de sobrepor, em alumínio fundido e miolo em material </v>
          </cell>
          <cell r="C2243" t="str">
            <v>PC</v>
          </cell>
          <cell r="D2243">
            <v>1</v>
          </cell>
          <cell r="E2243">
            <v>1</v>
          </cell>
          <cell r="F2243">
            <v>1</v>
          </cell>
          <cell r="G2243">
            <v>4</v>
          </cell>
          <cell r="H2243">
            <v>4</v>
          </cell>
          <cell r="I2243" t="str">
            <v>Q</v>
          </cell>
          <cell r="P2243">
            <v>4</v>
          </cell>
        </row>
        <row r="2244">
          <cell r="A2244" t="str">
            <v>isolante, com tampa basculante, conforme DIN 49450 e 49451 - 500V.</v>
          </cell>
          <cell r="F2244">
            <v>0</v>
          </cell>
          <cell r="H2244">
            <v>0</v>
          </cell>
          <cell r="P2244">
            <v>0</v>
          </cell>
        </row>
        <row r="2245">
          <cell r="F2245">
            <v>0</v>
          </cell>
          <cell r="H2245">
            <v>0</v>
          </cell>
          <cell r="P2245">
            <v>0</v>
          </cell>
        </row>
        <row r="2246">
          <cell r="A2246" t="str">
            <v xml:space="preserve">Tomada redonda fundida em liga de alumínio, 380V, a prova de TGVP com tampo mola, </v>
          </cell>
          <cell r="C2246" t="str">
            <v>PC</v>
          </cell>
          <cell r="D2246">
            <v>4</v>
          </cell>
          <cell r="E2246">
            <v>1</v>
          </cell>
          <cell r="F2246">
            <v>4</v>
          </cell>
          <cell r="G2246">
            <v>4</v>
          </cell>
          <cell r="H2246">
            <v>16</v>
          </cell>
          <cell r="I2246" t="str">
            <v>Q</v>
          </cell>
          <cell r="P2246">
            <v>4</v>
          </cell>
        </row>
        <row r="2247">
          <cell r="A2247" t="str">
            <v>orelhas de fixação, quatro entradas rosqueadas de 3/4" sendo 3 bujões plásticos.</v>
          </cell>
          <cell r="F2247">
            <v>0</v>
          </cell>
          <cell r="H2247">
            <v>0</v>
          </cell>
          <cell r="P2247">
            <v>0</v>
          </cell>
        </row>
        <row r="2248">
          <cell r="F2248">
            <v>0</v>
          </cell>
          <cell r="H2248">
            <v>0</v>
          </cell>
          <cell r="P2248">
            <v>0</v>
          </cell>
        </row>
        <row r="2249">
          <cell r="A2249" t="str">
            <v>Tomada universal 2P+T montada em condulete</v>
          </cell>
          <cell r="C2249" t="str">
            <v>PC</v>
          </cell>
          <cell r="D2249">
            <v>2</v>
          </cell>
          <cell r="E2249">
            <v>0.1</v>
          </cell>
          <cell r="F2249">
            <v>0.2</v>
          </cell>
          <cell r="G2249">
            <v>2</v>
          </cell>
          <cell r="H2249">
            <v>4</v>
          </cell>
          <cell r="I2249" t="str">
            <v>Q</v>
          </cell>
          <cell r="P2249">
            <v>2</v>
          </cell>
        </row>
        <row r="2250">
          <cell r="F2250">
            <v>0</v>
          </cell>
          <cell r="H2250">
            <v>0</v>
          </cell>
          <cell r="P2250">
            <v>0</v>
          </cell>
        </row>
        <row r="2251">
          <cell r="A2251" t="str">
            <v>Interruptor montado em caixa condulete</v>
          </cell>
          <cell r="C2251" t="str">
            <v>PC</v>
          </cell>
          <cell r="D2251">
            <v>1</v>
          </cell>
          <cell r="E2251">
            <v>0.1</v>
          </cell>
          <cell r="F2251">
            <v>0.1</v>
          </cell>
          <cell r="G2251">
            <v>2</v>
          </cell>
          <cell r="H2251">
            <v>2</v>
          </cell>
          <cell r="I2251" t="str">
            <v>Q</v>
          </cell>
          <cell r="P2251">
            <v>2</v>
          </cell>
        </row>
        <row r="2252">
          <cell r="F2252">
            <v>0</v>
          </cell>
          <cell r="H2252">
            <v>0</v>
          </cell>
          <cell r="P2252">
            <v>0</v>
          </cell>
        </row>
        <row r="2253">
          <cell r="A2253" t="str">
            <v>Relé fotoelétrico montado em caixa condulete</v>
          </cell>
          <cell r="C2253" t="str">
            <v>PC</v>
          </cell>
          <cell r="D2253">
            <v>1</v>
          </cell>
          <cell r="E2253">
            <v>0.1</v>
          </cell>
          <cell r="F2253">
            <v>0.1</v>
          </cell>
          <cell r="G2253">
            <v>2</v>
          </cell>
          <cell r="H2253">
            <v>2</v>
          </cell>
          <cell r="I2253" t="str">
            <v>Q</v>
          </cell>
          <cell r="P2253">
            <v>2</v>
          </cell>
        </row>
        <row r="2254">
          <cell r="F2254">
            <v>0</v>
          </cell>
          <cell r="H2254">
            <v>0</v>
          </cell>
          <cell r="P2254">
            <v>0</v>
          </cell>
        </row>
        <row r="2255">
          <cell r="A2255" t="str">
            <v xml:space="preserve">Luminária aberta para duas lâmpadas fluorescentes de 32W-220V-60Hz fornecida </v>
          </cell>
          <cell r="B2255" t="str">
            <v>LUM32</v>
          </cell>
          <cell r="C2255" t="str">
            <v>PC</v>
          </cell>
          <cell r="D2255">
            <v>15</v>
          </cell>
          <cell r="E2255">
            <v>10</v>
          </cell>
          <cell r="F2255">
            <v>150</v>
          </cell>
          <cell r="G2255">
            <v>8</v>
          </cell>
          <cell r="H2255">
            <v>120</v>
          </cell>
          <cell r="I2255" t="str">
            <v>Q</v>
          </cell>
          <cell r="P2255">
            <v>8</v>
          </cell>
        </row>
        <row r="2256">
          <cell r="A2256" t="str">
            <v>completa, com equipamentos auxiliares.</v>
          </cell>
          <cell r="F2256">
            <v>0</v>
          </cell>
          <cell r="H2256">
            <v>0</v>
          </cell>
          <cell r="P2256">
            <v>0</v>
          </cell>
        </row>
        <row r="2257">
          <cell r="F2257">
            <v>0</v>
          </cell>
          <cell r="H2257">
            <v>0</v>
          </cell>
          <cell r="P2257">
            <v>0</v>
          </cell>
        </row>
        <row r="2258">
          <cell r="A2258" t="str">
            <v>Luminária para iluminação pública totalmente fechada para lâmpada vapor de sódio e/ou</v>
          </cell>
          <cell r="F2258">
            <v>0</v>
          </cell>
          <cell r="H2258">
            <v>0</v>
          </cell>
          <cell r="P2258">
            <v>0</v>
          </cell>
        </row>
        <row r="2259">
          <cell r="A2259" t="str">
            <v>mercúrio, corpo e refletor em alumínio, pescoço em alumínio fundido, com entrada para</v>
          </cell>
          <cell r="F2259">
            <v>0</v>
          </cell>
          <cell r="H2259">
            <v>0</v>
          </cell>
          <cell r="P2259">
            <v>0</v>
          </cell>
        </row>
        <row r="2260">
          <cell r="A2260" t="str">
            <v xml:space="preserve"> tubo de 60,3 mm , refrator em vidro prismático temperado e soquete E40:</v>
          </cell>
          <cell r="F2260">
            <v>0</v>
          </cell>
          <cell r="H2260">
            <v>0</v>
          </cell>
          <cell r="P2260">
            <v>0</v>
          </cell>
        </row>
        <row r="2261">
          <cell r="A2261" t="str">
            <v>VS-150W</v>
          </cell>
          <cell r="B2261" t="str">
            <v>LUM150</v>
          </cell>
          <cell r="C2261" t="str">
            <v>PC</v>
          </cell>
          <cell r="D2261">
            <v>6</v>
          </cell>
          <cell r="E2261">
            <v>5</v>
          </cell>
          <cell r="F2261">
            <v>30</v>
          </cell>
          <cell r="G2261">
            <v>8</v>
          </cell>
          <cell r="H2261">
            <v>48</v>
          </cell>
          <cell r="I2261" t="str">
            <v>Q</v>
          </cell>
          <cell r="P2261">
            <v>8</v>
          </cell>
        </row>
        <row r="2262">
          <cell r="F2262">
            <v>0</v>
          </cell>
          <cell r="H2262">
            <v>0</v>
          </cell>
          <cell r="P2262">
            <v>0</v>
          </cell>
        </row>
        <row r="2263">
          <cell r="A2263" t="str">
            <v>Unidade autônoma para iluminação de emergência, fornecida completa, com todos os</v>
          </cell>
          <cell r="B2263" t="str">
            <v>LUMEM</v>
          </cell>
          <cell r="C2263" t="str">
            <v>PC</v>
          </cell>
          <cell r="D2263">
            <v>1</v>
          </cell>
          <cell r="E2263">
            <v>5</v>
          </cell>
          <cell r="F2263">
            <v>5</v>
          </cell>
          <cell r="G2263">
            <v>8</v>
          </cell>
          <cell r="H2263">
            <v>8</v>
          </cell>
          <cell r="I2263" t="str">
            <v>Q</v>
          </cell>
          <cell r="P2263">
            <v>8</v>
          </cell>
        </row>
        <row r="2264">
          <cell r="A2264" t="str">
            <v>acessórios incorporados, inclusive bateria e carregador.</v>
          </cell>
          <cell r="F2264">
            <v>0</v>
          </cell>
          <cell r="H2264">
            <v>0</v>
          </cell>
          <cell r="P2264">
            <v>0</v>
          </cell>
        </row>
        <row r="2265">
          <cell r="F2265">
            <v>0</v>
          </cell>
          <cell r="H2265">
            <v>0</v>
          </cell>
          <cell r="P2265">
            <v>0</v>
          </cell>
        </row>
        <row r="2266">
          <cell r="A2266" t="str">
            <v>Caixa condulete em liga de alumínio fundido:</v>
          </cell>
          <cell r="F2266">
            <v>0</v>
          </cell>
          <cell r="H2266">
            <v>0</v>
          </cell>
          <cell r="P2266">
            <v>0</v>
          </cell>
        </row>
        <row r="2267">
          <cell r="A2267" t="str">
            <v>Diâmetro 3/4"</v>
          </cell>
          <cell r="B2267" t="str">
            <v>CX</v>
          </cell>
          <cell r="C2267" t="str">
            <v>PC</v>
          </cell>
          <cell r="D2267">
            <v>54</v>
          </cell>
          <cell r="E2267">
            <v>0.05</v>
          </cell>
          <cell r="F2267">
            <v>2.7</v>
          </cell>
          <cell r="G2267">
            <v>0.1</v>
          </cell>
          <cell r="H2267">
            <v>5.4</v>
          </cell>
          <cell r="I2267" t="str">
            <v>LE</v>
          </cell>
          <cell r="P2267">
            <v>0.1</v>
          </cell>
        </row>
        <row r="2268">
          <cell r="A2268" t="str">
            <v>Diâmetro 1"</v>
          </cell>
          <cell r="B2268" t="str">
            <v>CX</v>
          </cell>
          <cell r="C2268" t="str">
            <v>PC</v>
          </cell>
          <cell r="D2268">
            <v>9</v>
          </cell>
          <cell r="E2268">
            <v>0.05</v>
          </cell>
          <cell r="F2268">
            <v>0.45</v>
          </cell>
          <cell r="G2268">
            <v>0.1</v>
          </cell>
          <cell r="H2268">
            <v>0.9</v>
          </cell>
          <cell r="I2268" t="str">
            <v>LE</v>
          </cell>
          <cell r="P2268">
            <v>0.1</v>
          </cell>
        </row>
        <row r="2269">
          <cell r="F2269">
            <v>0</v>
          </cell>
          <cell r="H2269">
            <v>0</v>
          </cell>
          <cell r="P2269">
            <v>0</v>
          </cell>
        </row>
        <row r="2270">
          <cell r="A2270" t="str">
            <v>Perfis para suportes em ASTM A-36 pintado</v>
          </cell>
          <cell r="C2270" t="str">
            <v>kg</v>
          </cell>
          <cell r="D2270">
            <v>150</v>
          </cell>
          <cell r="E2270">
            <v>1</v>
          </cell>
          <cell r="F2270">
            <v>150</v>
          </cell>
          <cell r="G2270">
            <v>0.15</v>
          </cell>
          <cell r="H2270">
            <v>22.5</v>
          </cell>
          <cell r="I2270" t="str">
            <v>F</v>
          </cell>
          <cell r="P2270">
            <v>0.15</v>
          </cell>
        </row>
        <row r="2271">
          <cell r="F2271">
            <v>0</v>
          </cell>
          <cell r="H2271">
            <v>0</v>
          </cell>
          <cell r="P2271">
            <v>0</v>
          </cell>
        </row>
        <row r="2272">
          <cell r="A2272" t="str">
            <v>ÁREA - ESTOCAGEM E PREPARAÇÃO DE REAGENTES</v>
          </cell>
          <cell r="F2272">
            <v>0</v>
          </cell>
          <cell r="H2272">
            <v>0</v>
          </cell>
          <cell r="P2272">
            <v>0</v>
          </cell>
        </row>
        <row r="2273">
          <cell r="A2273" t="str">
            <v>Quadro de iluminação 380/220 Vca</v>
          </cell>
          <cell r="B2273" t="str">
            <v>550-QL-13</v>
          </cell>
          <cell r="C2273" t="str">
            <v>UNID.</v>
          </cell>
          <cell r="D2273">
            <v>1</v>
          </cell>
          <cell r="E2273">
            <v>60</v>
          </cell>
          <cell r="F2273">
            <v>60</v>
          </cell>
          <cell r="G2273">
            <v>60</v>
          </cell>
          <cell r="H2273">
            <v>60</v>
          </cell>
          <cell r="I2273" t="str">
            <v>Q</v>
          </cell>
          <cell r="P2273">
            <v>60</v>
          </cell>
        </row>
        <row r="2274">
          <cell r="A2274" t="str">
            <v>Instalação interna, barramento  trifásico e neutro.</v>
          </cell>
          <cell r="F2274">
            <v>0</v>
          </cell>
          <cell r="H2274">
            <v>0</v>
          </cell>
          <cell r="P2274">
            <v>0</v>
          </cell>
        </row>
        <row r="2275">
          <cell r="F2275">
            <v>0</v>
          </cell>
          <cell r="H2275">
            <v>0</v>
          </cell>
          <cell r="P2275">
            <v>0</v>
          </cell>
        </row>
        <row r="2276">
          <cell r="A2276" t="str">
            <v>Cabo de cobre nu, têmpera meia dura, formação em fios, encordoamento classe 2,</v>
          </cell>
          <cell r="F2276">
            <v>0</v>
          </cell>
          <cell r="H2276">
            <v>0</v>
          </cell>
          <cell r="P2276">
            <v>0</v>
          </cell>
        </row>
        <row r="2277">
          <cell r="A2277" t="str">
            <v>NBR 5111 e 7575:</v>
          </cell>
          <cell r="F2277">
            <v>0</v>
          </cell>
          <cell r="H2277">
            <v>0</v>
          </cell>
          <cell r="P2277">
            <v>0</v>
          </cell>
        </row>
        <row r="2278">
          <cell r="A2278" t="str">
            <v>Bitola 16 mm²</v>
          </cell>
          <cell r="B2278" t="str">
            <v>CBNU</v>
          </cell>
          <cell r="C2278" t="str">
            <v>kg</v>
          </cell>
          <cell r="D2278">
            <v>15</v>
          </cell>
          <cell r="E2278">
            <v>1</v>
          </cell>
          <cell r="F2278">
            <v>15</v>
          </cell>
          <cell r="G2278">
            <v>1</v>
          </cell>
          <cell r="H2278">
            <v>15</v>
          </cell>
          <cell r="I2278" t="str">
            <v>B</v>
          </cell>
          <cell r="P2278">
            <v>1</v>
          </cell>
        </row>
        <row r="2279">
          <cell r="A2279" t="str">
            <v>Bitola 25 mm²</v>
          </cell>
          <cell r="B2279" t="str">
            <v>CBNU</v>
          </cell>
          <cell r="C2279" t="str">
            <v>kg</v>
          </cell>
          <cell r="D2279">
            <v>75</v>
          </cell>
          <cell r="E2279">
            <v>1</v>
          </cell>
          <cell r="F2279">
            <v>75</v>
          </cell>
          <cell r="G2279">
            <v>1</v>
          </cell>
          <cell r="H2279">
            <v>75</v>
          </cell>
          <cell r="I2279" t="str">
            <v>B</v>
          </cell>
          <cell r="P2279">
            <v>1</v>
          </cell>
        </row>
        <row r="2280">
          <cell r="A2280" t="str">
            <v>Bitola 35 mm²</v>
          </cell>
          <cell r="B2280" t="str">
            <v>CBNU</v>
          </cell>
          <cell r="C2280" t="str">
            <v>kg</v>
          </cell>
          <cell r="D2280">
            <v>370</v>
          </cell>
          <cell r="E2280">
            <v>1</v>
          </cell>
          <cell r="F2280">
            <v>370</v>
          </cell>
          <cell r="G2280">
            <v>1</v>
          </cell>
          <cell r="H2280">
            <v>370</v>
          </cell>
          <cell r="I2280" t="str">
            <v>B</v>
          </cell>
          <cell r="P2280">
            <v>1</v>
          </cell>
        </row>
        <row r="2281">
          <cell r="F2281">
            <v>0</v>
          </cell>
          <cell r="H2281">
            <v>0</v>
          </cell>
          <cell r="P2281">
            <v>0</v>
          </cell>
        </row>
        <row r="2282">
          <cell r="A2282" t="str">
            <v xml:space="preserve">Cabo de cobre, têmpera mole, isolação em PVC 70'C antichama, 750V,  sem capa </v>
          </cell>
          <cell r="F2282">
            <v>0</v>
          </cell>
          <cell r="H2282">
            <v>0</v>
          </cell>
          <cell r="P2282">
            <v>0</v>
          </cell>
        </row>
        <row r="2283">
          <cell r="A2283" t="str">
            <v>protetora, encordoamento classe 2, NBR 6880:</v>
          </cell>
          <cell r="F2283">
            <v>0</v>
          </cell>
          <cell r="H2283">
            <v>0</v>
          </cell>
          <cell r="P2283">
            <v>0</v>
          </cell>
        </row>
        <row r="2284">
          <cell r="A2284" t="str">
            <v>Bitola 2,5 mm²</v>
          </cell>
          <cell r="B2284" t="str">
            <v>CB1</v>
          </cell>
          <cell r="C2284" t="str">
            <v>m</v>
          </cell>
          <cell r="D2284">
            <v>3000</v>
          </cell>
          <cell r="E2284">
            <v>5.8000000000000003E-2</v>
          </cell>
          <cell r="F2284">
            <v>174</v>
          </cell>
          <cell r="G2284">
            <v>0.15</v>
          </cell>
          <cell r="H2284">
            <v>450</v>
          </cell>
          <cell r="I2284" t="str">
            <v>B</v>
          </cell>
          <cell r="P2284">
            <v>0.15</v>
          </cell>
        </row>
        <row r="2285">
          <cell r="F2285">
            <v>0</v>
          </cell>
          <cell r="H2285">
            <v>0</v>
          </cell>
          <cell r="P2285">
            <v>0</v>
          </cell>
        </row>
        <row r="2286">
          <cell r="A2286" t="str">
            <v>Cabo de potência, isolamento 0,6/1kV, com capa de PVC, quatro condutores:</v>
          </cell>
          <cell r="F2286">
            <v>0</v>
          </cell>
          <cell r="H2286">
            <v>0</v>
          </cell>
          <cell r="P2286">
            <v>0</v>
          </cell>
        </row>
        <row r="2287">
          <cell r="A2287" t="str">
            <v>Bitola 2,5 mm²</v>
          </cell>
          <cell r="B2287" t="str">
            <v>CB1</v>
          </cell>
          <cell r="C2287" t="str">
            <v>m</v>
          </cell>
          <cell r="D2287">
            <v>1000</v>
          </cell>
          <cell r="E2287">
            <v>5.8000000000000003E-2</v>
          </cell>
          <cell r="F2287">
            <v>58</v>
          </cell>
          <cell r="G2287">
            <v>0.15</v>
          </cell>
          <cell r="H2287">
            <v>150</v>
          </cell>
          <cell r="I2287" t="str">
            <v>B</v>
          </cell>
          <cell r="P2287">
            <v>0.15</v>
          </cell>
        </row>
        <row r="2288">
          <cell r="A2288" t="str">
            <v>Bitola 4 mm²</v>
          </cell>
          <cell r="B2288" t="str">
            <v>CB1</v>
          </cell>
          <cell r="C2288" t="str">
            <v>m</v>
          </cell>
          <cell r="D2288">
            <v>400</v>
          </cell>
          <cell r="E2288">
            <v>0.08</v>
          </cell>
          <cell r="F2288">
            <v>32</v>
          </cell>
          <cell r="G2288">
            <v>0.15</v>
          </cell>
          <cell r="H2288">
            <v>60</v>
          </cell>
          <cell r="I2288" t="str">
            <v>B</v>
          </cell>
          <cell r="P2288">
            <v>0.15</v>
          </cell>
        </row>
        <row r="2289">
          <cell r="A2289" t="str">
            <v>Bitola 10 mm²</v>
          </cell>
          <cell r="B2289" t="str">
            <v>CB1</v>
          </cell>
          <cell r="C2289" t="str">
            <v>m</v>
          </cell>
          <cell r="D2289">
            <v>100</v>
          </cell>
          <cell r="E2289">
            <v>0.14299999999999999</v>
          </cell>
          <cell r="F2289">
            <v>14.3</v>
          </cell>
          <cell r="G2289">
            <v>0.15</v>
          </cell>
          <cell r="H2289">
            <v>15</v>
          </cell>
          <cell r="I2289" t="str">
            <v>B</v>
          </cell>
          <cell r="P2289">
            <v>0.15</v>
          </cell>
        </row>
        <row r="2290">
          <cell r="A2290" t="str">
            <v>Bitola 16 mm²</v>
          </cell>
          <cell r="B2290" t="str">
            <v>CB1</v>
          </cell>
          <cell r="C2290" t="str">
            <v>m</v>
          </cell>
          <cell r="D2290">
            <v>500</v>
          </cell>
          <cell r="E2290">
            <v>0.20100000000000001</v>
          </cell>
          <cell r="F2290">
            <v>100.5</v>
          </cell>
          <cell r="G2290">
            <v>0.15</v>
          </cell>
          <cell r="H2290">
            <v>75</v>
          </cell>
          <cell r="I2290" t="str">
            <v>B</v>
          </cell>
          <cell r="P2290">
            <v>0.15</v>
          </cell>
        </row>
        <row r="2291">
          <cell r="A2291" t="str">
            <v>Bitola 25 mm²</v>
          </cell>
          <cell r="B2291" t="str">
            <v>CB1</v>
          </cell>
          <cell r="C2291" t="str">
            <v>m</v>
          </cell>
          <cell r="D2291">
            <v>500</v>
          </cell>
          <cell r="E2291">
            <v>0.314</v>
          </cell>
          <cell r="F2291">
            <v>157</v>
          </cell>
          <cell r="G2291">
            <v>0.2</v>
          </cell>
          <cell r="H2291">
            <v>100</v>
          </cell>
          <cell r="I2291" t="str">
            <v>B</v>
          </cell>
          <cell r="P2291">
            <v>0.2</v>
          </cell>
        </row>
        <row r="2292">
          <cell r="A2292" t="str">
            <v>Bitola 35 mm²</v>
          </cell>
          <cell r="B2292" t="str">
            <v>CB1</v>
          </cell>
          <cell r="C2292" t="str">
            <v>m</v>
          </cell>
          <cell r="D2292">
            <v>200</v>
          </cell>
          <cell r="E2292">
            <v>0.40300000000000002</v>
          </cell>
          <cell r="F2292">
            <v>80.599999999999994</v>
          </cell>
          <cell r="G2292">
            <v>0.2</v>
          </cell>
          <cell r="H2292">
            <v>40</v>
          </cell>
          <cell r="I2292" t="str">
            <v>B</v>
          </cell>
          <cell r="P2292">
            <v>0.2</v>
          </cell>
        </row>
        <row r="2293">
          <cell r="F2293">
            <v>0</v>
          </cell>
          <cell r="H2293">
            <v>0</v>
          </cell>
          <cell r="P2293">
            <v>0</v>
          </cell>
        </row>
        <row r="2294">
          <cell r="A2294" t="str">
            <v>Caixa de ligação quadrada, em alumínio fundido, a prova de tempo, umidade, gases,</v>
          </cell>
          <cell r="F2294">
            <v>0</v>
          </cell>
          <cell r="H2294">
            <v>0</v>
          </cell>
          <cell r="P2294">
            <v>0</v>
          </cell>
        </row>
        <row r="2295">
          <cell r="A2295" t="str">
            <v>vapores e pó, com junta de vedação em neoprene:</v>
          </cell>
          <cell r="F2295">
            <v>0</v>
          </cell>
          <cell r="H2295">
            <v>0</v>
          </cell>
          <cell r="P2295">
            <v>0</v>
          </cell>
        </row>
        <row r="2296">
          <cell r="A2296" t="str">
            <v>Tamanho 220x220</v>
          </cell>
          <cell r="B2296" t="str">
            <v>CX</v>
          </cell>
          <cell r="C2296" t="str">
            <v>PC</v>
          </cell>
          <cell r="D2296">
            <v>3</v>
          </cell>
          <cell r="E2296">
            <v>10</v>
          </cell>
          <cell r="F2296">
            <v>30</v>
          </cell>
          <cell r="G2296">
            <v>20</v>
          </cell>
          <cell r="H2296">
            <v>60</v>
          </cell>
          <cell r="I2296" t="str">
            <v>Q</v>
          </cell>
          <cell r="P2296">
            <v>20</v>
          </cell>
        </row>
        <row r="2297">
          <cell r="A2297" t="str">
            <v>Tamanho 342x275</v>
          </cell>
          <cell r="B2297" t="str">
            <v>CX</v>
          </cell>
          <cell r="C2297" t="str">
            <v>PC</v>
          </cell>
          <cell r="D2297">
            <v>3</v>
          </cell>
          <cell r="E2297">
            <v>15</v>
          </cell>
          <cell r="F2297">
            <v>45</v>
          </cell>
          <cell r="G2297">
            <v>30</v>
          </cell>
          <cell r="H2297">
            <v>90</v>
          </cell>
          <cell r="I2297" t="str">
            <v>Q</v>
          </cell>
          <cell r="P2297">
            <v>30</v>
          </cell>
        </row>
        <row r="2298">
          <cell r="A2298" t="str">
            <v>Tamanho 400x350</v>
          </cell>
          <cell r="B2298" t="str">
            <v>CX</v>
          </cell>
          <cell r="C2298" t="str">
            <v>PC</v>
          </cell>
          <cell r="D2298">
            <v>2</v>
          </cell>
          <cell r="E2298">
            <v>20</v>
          </cell>
          <cell r="F2298">
            <v>40</v>
          </cell>
          <cell r="G2298">
            <v>40</v>
          </cell>
          <cell r="H2298">
            <v>80</v>
          </cell>
          <cell r="I2298" t="str">
            <v>Q</v>
          </cell>
          <cell r="P2298">
            <v>40</v>
          </cell>
        </row>
        <row r="2299">
          <cell r="A2299" t="str">
            <v>Tamanho 685x350</v>
          </cell>
          <cell r="B2299" t="str">
            <v>CX</v>
          </cell>
          <cell r="C2299" t="str">
            <v>PC</v>
          </cell>
          <cell r="D2299">
            <v>2</v>
          </cell>
          <cell r="E2299">
            <v>30</v>
          </cell>
          <cell r="F2299">
            <v>60</v>
          </cell>
          <cell r="G2299">
            <v>60</v>
          </cell>
          <cell r="H2299">
            <v>120</v>
          </cell>
          <cell r="I2299" t="str">
            <v>Q</v>
          </cell>
          <cell r="P2299">
            <v>60</v>
          </cell>
        </row>
        <row r="2300">
          <cell r="F2300">
            <v>0</v>
          </cell>
          <cell r="H2300">
            <v>0</v>
          </cell>
          <cell r="P2300">
            <v>0</v>
          </cell>
        </row>
        <row r="2301">
          <cell r="A2301" t="str">
            <v>Eletroduto aço galvanizado a fogo c/ costura, comp. 3m, c/ uma luva e rosca nas duas</v>
          </cell>
          <cell r="F2301">
            <v>0</v>
          </cell>
          <cell r="H2301">
            <v>0</v>
          </cell>
          <cell r="P2301">
            <v>0</v>
          </cell>
        </row>
        <row r="2302">
          <cell r="A2302" t="str">
            <v xml:space="preserve">extremidades, norma DIN 2440, c/ proteção mecânica nas extremidades e rebarbas </v>
          </cell>
          <cell r="F2302">
            <v>0</v>
          </cell>
          <cell r="H2302">
            <v>0</v>
          </cell>
          <cell r="P2302">
            <v>0</v>
          </cell>
        </row>
        <row r="2303">
          <cell r="A2303" t="str">
            <v>removidas:</v>
          </cell>
          <cell r="F2303">
            <v>0</v>
          </cell>
          <cell r="H2303">
            <v>0</v>
          </cell>
          <cell r="P2303">
            <v>0</v>
          </cell>
        </row>
        <row r="2304">
          <cell r="A2304" t="str">
            <v>Diâmetro 3/4"    BSP</v>
          </cell>
          <cell r="B2304" t="str">
            <v>ELAG</v>
          </cell>
          <cell r="C2304" t="str">
            <v>m</v>
          </cell>
          <cell r="D2304">
            <v>196</v>
          </cell>
          <cell r="E2304">
            <v>1.7699999999999998</v>
          </cell>
          <cell r="F2304">
            <v>346.92</v>
          </cell>
          <cell r="G2304">
            <v>1.25</v>
          </cell>
          <cell r="H2304">
            <v>245</v>
          </cell>
          <cell r="I2304" t="str">
            <v>LE</v>
          </cell>
          <cell r="P2304">
            <v>1.25</v>
          </cell>
        </row>
        <row r="2305">
          <cell r="A2305" t="str">
            <v>Diâmetro 1"       BSP</v>
          </cell>
          <cell r="B2305" t="str">
            <v>ELAG</v>
          </cell>
          <cell r="C2305" t="str">
            <v>m</v>
          </cell>
          <cell r="D2305">
            <v>672</v>
          </cell>
          <cell r="E2305">
            <v>2.63</v>
          </cell>
          <cell r="F2305">
            <v>1767.36</v>
          </cell>
          <cell r="G2305">
            <v>1.25</v>
          </cell>
          <cell r="H2305">
            <v>840</v>
          </cell>
          <cell r="I2305" t="str">
            <v>LE</v>
          </cell>
          <cell r="P2305">
            <v>1.25</v>
          </cell>
        </row>
        <row r="2306">
          <cell r="A2306" t="str">
            <v>Diâmetro 11/2"  BSP</v>
          </cell>
          <cell r="B2306" t="str">
            <v>ELAG</v>
          </cell>
          <cell r="C2306" t="str">
            <v>m</v>
          </cell>
          <cell r="D2306">
            <v>336</v>
          </cell>
          <cell r="E2306">
            <v>4.24</v>
          </cell>
          <cell r="F2306">
            <v>1424.64</v>
          </cell>
          <cell r="G2306">
            <v>1.25</v>
          </cell>
          <cell r="H2306">
            <v>420</v>
          </cell>
          <cell r="I2306" t="str">
            <v>LE</v>
          </cell>
          <cell r="P2306">
            <v>1.25</v>
          </cell>
        </row>
        <row r="2307">
          <cell r="A2307" t="str">
            <v>Diâmetro 2"       BSP</v>
          </cell>
          <cell r="B2307" t="str">
            <v>ELAG</v>
          </cell>
          <cell r="C2307" t="str">
            <v>m</v>
          </cell>
          <cell r="D2307">
            <v>25</v>
          </cell>
          <cell r="E2307">
            <v>5.66</v>
          </cell>
          <cell r="F2307">
            <v>141.5</v>
          </cell>
          <cell r="G2307">
            <v>1.5</v>
          </cell>
          <cell r="H2307">
            <v>37.5</v>
          </cell>
          <cell r="I2307" t="str">
            <v>LE</v>
          </cell>
          <cell r="P2307">
            <v>1.5</v>
          </cell>
        </row>
        <row r="2308">
          <cell r="A2308" t="str">
            <v>Diâmetro 3"       BSP</v>
          </cell>
          <cell r="B2308" t="str">
            <v>ELAG</v>
          </cell>
          <cell r="C2308" t="str">
            <v>m</v>
          </cell>
          <cell r="D2308">
            <v>131</v>
          </cell>
          <cell r="E2308">
            <v>11.6</v>
          </cell>
          <cell r="F2308">
            <v>1519.6</v>
          </cell>
          <cell r="G2308">
            <v>1.5</v>
          </cell>
          <cell r="H2308">
            <v>196.5</v>
          </cell>
          <cell r="I2308" t="str">
            <v>LE</v>
          </cell>
          <cell r="P2308">
            <v>1.5</v>
          </cell>
        </row>
        <row r="2309">
          <cell r="A2309" t="str">
            <v>Diâmetro 4"       BSP</v>
          </cell>
          <cell r="B2309" t="str">
            <v>ELAG</v>
          </cell>
          <cell r="C2309" t="str">
            <v>m</v>
          </cell>
          <cell r="D2309">
            <v>5</v>
          </cell>
          <cell r="E2309">
            <v>16.48</v>
          </cell>
          <cell r="F2309">
            <v>82.4</v>
          </cell>
          <cell r="G2309">
            <v>2</v>
          </cell>
          <cell r="H2309">
            <v>10</v>
          </cell>
          <cell r="I2309" t="str">
            <v>LE</v>
          </cell>
          <cell r="P2309">
            <v>2</v>
          </cell>
        </row>
        <row r="2310">
          <cell r="F2310">
            <v>0</v>
          </cell>
          <cell r="H2310">
            <v>0</v>
          </cell>
          <cell r="P2310">
            <v>0</v>
          </cell>
        </row>
        <row r="2311">
          <cell r="A2311" t="str">
            <v xml:space="preserve">Eletroduto flexível em rolo, tipo sealtubo, a prova de tempo, umidade, gases, vapores e </v>
          </cell>
          <cell r="F2311">
            <v>0</v>
          </cell>
          <cell r="H2311">
            <v>0</v>
          </cell>
          <cell r="P2311">
            <v>0</v>
          </cell>
        </row>
        <row r="2312">
          <cell r="A2312" t="str">
            <v>pó, constituído por fita de aço doce c/ revestimento externo em polivinil-clorídrico:</v>
          </cell>
          <cell r="F2312">
            <v>0</v>
          </cell>
          <cell r="H2312">
            <v>0</v>
          </cell>
          <cell r="P2312">
            <v>0</v>
          </cell>
        </row>
        <row r="2313">
          <cell r="A2313" t="str">
            <v>Diâmetro 3/4"</v>
          </cell>
          <cell r="B2313" t="str">
            <v>ELFL</v>
          </cell>
          <cell r="C2313" t="str">
            <v>m</v>
          </cell>
          <cell r="D2313">
            <v>7</v>
          </cell>
          <cell r="E2313">
            <v>0.88</v>
          </cell>
          <cell r="F2313">
            <v>6.16</v>
          </cell>
          <cell r="G2313">
            <v>1.5</v>
          </cell>
          <cell r="H2313">
            <v>10.5</v>
          </cell>
          <cell r="I2313" t="str">
            <v>LE</v>
          </cell>
          <cell r="P2313">
            <v>1.5</v>
          </cell>
        </row>
        <row r="2314">
          <cell r="A2314" t="str">
            <v>Diâmetro 1"</v>
          </cell>
          <cell r="B2314" t="str">
            <v>ELFL</v>
          </cell>
          <cell r="C2314" t="str">
            <v>m</v>
          </cell>
          <cell r="D2314">
            <v>20</v>
          </cell>
          <cell r="E2314">
            <v>1.32</v>
          </cell>
          <cell r="F2314">
            <v>26.4</v>
          </cell>
          <cell r="G2314">
            <v>1.5</v>
          </cell>
          <cell r="H2314">
            <v>30</v>
          </cell>
          <cell r="I2314" t="str">
            <v>LE</v>
          </cell>
          <cell r="P2314">
            <v>1.5</v>
          </cell>
        </row>
        <row r="2315">
          <cell r="A2315" t="str">
            <v>Diâmetro 11/2"</v>
          </cell>
          <cell r="B2315" t="str">
            <v>ELFL</v>
          </cell>
          <cell r="C2315" t="str">
            <v>m</v>
          </cell>
          <cell r="D2315">
            <v>6</v>
          </cell>
          <cell r="E2315">
            <v>2.12</v>
          </cell>
          <cell r="F2315">
            <v>12.72</v>
          </cell>
          <cell r="G2315">
            <v>1.5</v>
          </cell>
          <cell r="H2315">
            <v>9</v>
          </cell>
          <cell r="I2315" t="str">
            <v>LE</v>
          </cell>
          <cell r="P2315">
            <v>1.5</v>
          </cell>
        </row>
        <row r="2316">
          <cell r="A2316" t="str">
            <v>Diâmetro 2"</v>
          </cell>
          <cell r="B2316" t="str">
            <v>ELFL</v>
          </cell>
          <cell r="C2316" t="str">
            <v>m</v>
          </cell>
          <cell r="D2316">
            <v>6</v>
          </cell>
          <cell r="E2316">
            <v>2.83</v>
          </cell>
          <cell r="F2316">
            <v>16.98</v>
          </cell>
          <cell r="G2316">
            <v>1.8</v>
          </cell>
          <cell r="H2316">
            <v>10.8</v>
          </cell>
          <cell r="I2316" t="str">
            <v>LE</v>
          </cell>
          <cell r="P2316">
            <v>1.8</v>
          </cell>
        </row>
        <row r="2317">
          <cell r="F2317">
            <v>0</v>
          </cell>
          <cell r="H2317">
            <v>0</v>
          </cell>
          <cell r="P2317">
            <v>0</v>
          </cell>
        </row>
        <row r="2318">
          <cell r="A2318" t="str">
            <v xml:space="preserve">Tomada tetrapolar blindada de sobrepor, em alumínio fundido e miolo em material </v>
          </cell>
          <cell r="C2318" t="str">
            <v>PC</v>
          </cell>
          <cell r="D2318">
            <v>3</v>
          </cell>
          <cell r="E2318">
            <v>1</v>
          </cell>
          <cell r="F2318">
            <v>3</v>
          </cell>
          <cell r="G2318">
            <v>4</v>
          </cell>
          <cell r="H2318">
            <v>12</v>
          </cell>
          <cell r="I2318" t="str">
            <v>Q</v>
          </cell>
          <cell r="P2318">
            <v>4</v>
          </cell>
        </row>
        <row r="2319">
          <cell r="A2319" t="str">
            <v>isolante, com tampa basculante, conforme DIN 49450 e 49451 - 500V.</v>
          </cell>
          <cell r="F2319">
            <v>0</v>
          </cell>
          <cell r="H2319">
            <v>0</v>
          </cell>
          <cell r="P2319">
            <v>0</v>
          </cell>
        </row>
        <row r="2320">
          <cell r="F2320">
            <v>0</v>
          </cell>
          <cell r="H2320">
            <v>0</v>
          </cell>
          <cell r="P2320">
            <v>0</v>
          </cell>
        </row>
        <row r="2321">
          <cell r="A2321" t="str">
            <v xml:space="preserve">Tomada redonda fundida em liga de alumínio, 380V, a prova de tempo com tampo mola, </v>
          </cell>
          <cell r="C2321" t="str">
            <v>PC</v>
          </cell>
          <cell r="D2321">
            <v>17</v>
          </cell>
          <cell r="E2321">
            <v>1</v>
          </cell>
          <cell r="F2321">
            <v>17</v>
          </cell>
          <cell r="G2321">
            <v>4</v>
          </cell>
          <cell r="H2321">
            <v>68</v>
          </cell>
          <cell r="I2321" t="str">
            <v>Q</v>
          </cell>
          <cell r="P2321">
            <v>4</v>
          </cell>
        </row>
        <row r="2322">
          <cell r="A2322" t="str">
            <v>orelhas de fixação, quatro entradas rosqueadas de 3/4" sendo 3 bujões plásticos.</v>
          </cell>
          <cell r="F2322">
            <v>0</v>
          </cell>
          <cell r="H2322">
            <v>0</v>
          </cell>
          <cell r="P2322">
            <v>0</v>
          </cell>
        </row>
        <row r="2323">
          <cell r="F2323">
            <v>0</v>
          </cell>
          <cell r="H2323">
            <v>0</v>
          </cell>
          <cell r="P2323">
            <v>0</v>
          </cell>
        </row>
        <row r="2324">
          <cell r="A2324" t="str">
            <v xml:space="preserve">Luminária p/ lamp. "V. sódio" c/ reator incorporado AFP-220V-60Hz, em liga esp. alum. </v>
          </cell>
          <cell r="F2324">
            <v>0</v>
          </cell>
          <cell r="H2324">
            <v>0</v>
          </cell>
          <cell r="P2324">
            <v>0</v>
          </cell>
        </row>
        <row r="2325">
          <cell r="A2325" t="str">
            <v xml:space="preserve">fundi. globo boro-silicato, base E-27 p/ lamp. até 70W e E-40 p/ lamp. 250W, entr. </v>
          </cell>
          <cell r="F2325">
            <v>0</v>
          </cell>
          <cell r="H2325">
            <v>0</v>
          </cell>
          <cell r="P2325">
            <v>0</v>
          </cell>
        </row>
        <row r="2326">
          <cell r="A2326" t="str">
            <v>rosq. 3/4" BSP:</v>
          </cell>
          <cell r="F2326">
            <v>0</v>
          </cell>
          <cell r="H2326">
            <v>0</v>
          </cell>
          <cell r="P2326">
            <v>0</v>
          </cell>
        </row>
        <row r="2327">
          <cell r="A2327" t="str">
            <v>PEND. 70W</v>
          </cell>
          <cell r="B2327" t="str">
            <v>LUM70</v>
          </cell>
          <cell r="C2327" t="str">
            <v>PC</v>
          </cell>
          <cell r="D2327">
            <v>24</v>
          </cell>
          <cell r="E2327">
            <v>5</v>
          </cell>
          <cell r="F2327">
            <v>120</v>
          </cell>
          <cell r="G2327">
            <v>8</v>
          </cell>
          <cell r="H2327">
            <v>192</v>
          </cell>
          <cell r="I2327" t="str">
            <v>Q</v>
          </cell>
          <cell r="P2327">
            <v>8</v>
          </cell>
        </row>
        <row r="2328">
          <cell r="A2328" t="str">
            <v>PEND. 150W</v>
          </cell>
          <cell r="B2328" t="str">
            <v>LUM150</v>
          </cell>
          <cell r="C2328" t="str">
            <v>PC</v>
          </cell>
          <cell r="D2328">
            <v>11</v>
          </cell>
          <cell r="E2328">
            <v>5</v>
          </cell>
          <cell r="F2328">
            <v>55</v>
          </cell>
          <cell r="G2328">
            <v>8</v>
          </cell>
          <cell r="H2328">
            <v>88</v>
          </cell>
          <cell r="I2328" t="str">
            <v>Q</v>
          </cell>
          <cell r="P2328">
            <v>8</v>
          </cell>
        </row>
        <row r="2329">
          <cell r="F2329">
            <v>0</v>
          </cell>
          <cell r="H2329">
            <v>0</v>
          </cell>
          <cell r="P2329">
            <v>0</v>
          </cell>
        </row>
        <row r="2330">
          <cell r="A2330" t="str">
            <v>Luminária industr. c/ reator AFP, 220V, 60 Hz e ignitor quando necessário, incorp.</v>
          </cell>
          <cell r="F2330">
            <v>0</v>
          </cell>
          <cell r="H2330">
            <v>0</v>
          </cell>
          <cell r="P2330">
            <v>0</v>
          </cell>
        </row>
        <row r="2331">
          <cell r="A2331" t="str">
            <v>em caixa apropriada, c/ rosca 3/4", BSP corpo, suporte, caixa em liga de alum., refletor</v>
          </cell>
          <cell r="F2331">
            <v>0</v>
          </cell>
          <cell r="H2331">
            <v>0</v>
          </cell>
          <cell r="P2331">
            <v>0</v>
          </cell>
        </row>
        <row r="2332">
          <cell r="A2332" t="str">
            <v>repuxado em ch. de alum. acab. em esmalte e refletor anodiz., base E-40:</v>
          </cell>
          <cell r="F2332">
            <v>0</v>
          </cell>
          <cell r="H2332">
            <v>0</v>
          </cell>
          <cell r="P2332">
            <v>0</v>
          </cell>
        </row>
        <row r="2333">
          <cell r="A2333" t="str">
            <v>250W V.Sódio</v>
          </cell>
          <cell r="B2333" t="str">
            <v>LUM250</v>
          </cell>
          <cell r="C2333" t="str">
            <v>PC</v>
          </cell>
          <cell r="D2333">
            <v>11</v>
          </cell>
          <cell r="E2333">
            <v>10</v>
          </cell>
          <cell r="F2333">
            <v>110</v>
          </cell>
          <cell r="G2333">
            <v>8</v>
          </cell>
          <cell r="H2333">
            <v>88</v>
          </cell>
          <cell r="I2333" t="str">
            <v>Q</v>
          </cell>
          <cell r="P2333">
            <v>8</v>
          </cell>
        </row>
        <row r="2334">
          <cell r="F2334">
            <v>0</v>
          </cell>
          <cell r="H2334">
            <v>0</v>
          </cell>
          <cell r="P2334">
            <v>0</v>
          </cell>
        </row>
        <row r="2335">
          <cell r="A2335" t="str">
            <v xml:space="preserve">Luminária p/ ilum. publ. totalmente fechada, p/ lamp. v. merc. e/ou sódio, corpo e refl. </v>
          </cell>
          <cell r="F2335">
            <v>0</v>
          </cell>
          <cell r="H2335">
            <v>0</v>
          </cell>
          <cell r="P2335">
            <v>0</v>
          </cell>
        </row>
        <row r="2336">
          <cell r="A2336" t="str">
            <v xml:space="preserve">estamp. em ch. alum., pescoço em liga de alum. fundido c/ entr. p/ tubo de 60,3 mm </v>
          </cell>
          <cell r="F2336">
            <v>0</v>
          </cell>
          <cell r="H2336">
            <v>0</v>
          </cell>
          <cell r="P2336">
            <v>0</v>
          </cell>
        </row>
        <row r="2337">
          <cell r="A2337" t="str">
            <v>refrator prismático em vidro temper., fecho de aço inox, soq. de porc c/ rosca E-40:</v>
          </cell>
          <cell r="F2337">
            <v>0</v>
          </cell>
          <cell r="H2337">
            <v>0</v>
          </cell>
          <cell r="P2337">
            <v>0</v>
          </cell>
        </row>
        <row r="2338">
          <cell r="A2338" t="str">
            <v>250W - V. Sódio</v>
          </cell>
          <cell r="B2338" t="str">
            <v>LUM250</v>
          </cell>
          <cell r="C2338" t="str">
            <v>PC</v>
          </cell>
          <cell r="D2338">
            <v>12</v>
          </cell>
          <cell r="E2338">
            <v>10</v>
          </cell>
          <cell r="F2338">
            <v>120</v>
          </cell>
          <cell r="G2338">
            <v>8</v>
          </cell>
          <cell r="H2338">
            <v>96</v>
          </cell>
          <cell r="I2338" t="str">
            <v>Q</v>
          </cell>
          <cell r="P2338">
            <v>8</v>
          </cell>
        </row>
        <row r="2339">
          <cell r="F2339">
            <v>0</v>
          </cell>
          <cell r="H2339">
            <v>0</v>
          </cell>
          <cell r="P2339">
            <v>0</v>
          </cell>
        </row>
        <row r="2340">
          <cell r="A2340" t="str">
            <v>Caixa condulete em liga de alumínio fundido:</v>
          </cell>
          <cell r="F2340">
            <v>0</v>
          </cell>
          <cell r="H2340">
            <v>0</v>
          </cell>
          <cell r="P2340">
            <v>0</v>
          </cell>
        </row>
        <row r="2341">
          <cell r="A2341" t="str">
            <v>Diâmetro 3/4"</v>
          </cell>
          <cell r="B2341" t="str">
            <v>CX</v>
          </cell>
          <cell r="C2341" t="str">
            <v>PC</v>
          </cell>
          <cell r="D2341">
            <v>140</v>
          </cell>
          <cell r="E2341">
            <v>0.05</v>
          </cell>
          <cell r="F2341">
            <v>7</v>
          </cell>
          <cell r="G2341">
            <v>0.1</v>
          </cell>
          <cell r="H2341">
            <v>14</v>
          </cell>
          <cell r="I2341" t="str">
            <v>LE</v>
          </cell>
          <cell r="P2341">
            <v>0.1</v>
          </cell>
        </row>
        <row r="2342">
          <cell r="A2342" t="str">
            <v>Diâmetro 1"</v>
          </cell>
          <cell r="B2342" t="str">
            <v>CX</v>
          </cell>
          <cell r="C2342" t="str">
            <v>PC</v>
          </cell>
          <cell r="D2342">
            <v>50</v>
          </cell>
          <cell r="E2342">
            <v>0.05</v>
          </cell>
          <cell r="F2342">
            <v>2.5</v>
          </cell>
          <cell r="G2342">
            <v>0.1</v>
          </cell>
          <cell r="H2342">
            <v>5</v>
          </cell>
          <cell r="I2342" t="str">
            <v>LE</v>
          </cell>
          <cell r="P2342">
            <v>0.1</v>
          </cell>
        </row>
        <row r="2343">
          <cell r="A2343" t="str">
            <v>Diâmetro 11/2"</v>
          </cell>
          <cell r="B2343" t="str">
            <v>CX</v>
          </cell>
          <cell r="C2343" t="str">
            <v>PC</v>
          </cell>
          <cell r="D2343">
            <v>50</v>
          </cell>
          <cell r="E2343">
            <v>0.05</v>
          </cell>
          <cell r="F2343">
            <v>2.5</v>
          </cell>
          <cell r="G2343">
            <v>0.1</v>
          </cell>
          <cell r="H2343">
            <v>5</v>
          </cell>
          <cell r="I2343" t="str">
            <v>LE</v>
          </cell>
          <cell r="P2343">
            <v>0.1</v>
          </cell>
        </row>
        <row r="2344">
          <cell r="A2344" t="str">
            <v>Diâmetro 2"</v>
          </cell>
          <cell r="B2344" t="str">
            <v>CX</v>
          </cell>
          <cell r="C2344" t="str">
            <v>PC</v>
          </cell>
          <cell r="D2344">
            <v>10</v>
          </cell>
          <cell r="E2344">
            <v>0.1</v>
          </cell>
          <cell r="F2344">
            <v>1</v>
          </cell>
          <cell r="G2344">
            <v>0.1</v>
          </cell>
          <cell r="H2344">
            <v>1</v>
          </cell>
          <cell r="I2344" t="str">
            <v>LE</v>
          </cell>
          <cell r="P2344">
            <v>0.1</v>
          </cell>
        </row>
        <row r="2345">
          <cell r="F2345">
            <v>0</v>
          </cell>
          <cell r="H2345">
            <v>0</v>
          </cell>
          <cell r="P2345">
            <v>0</v>
          </cell>
        </row>
        <row r="2346">
          <cell r="A2346" t="str">
            <v>Perfis para suportes em ASTM A-36 pintado</v>
          </cell>
          <cell r="C2346" t="str">
            <v>kg</v>
          </cell>
          <cell r="D2346">
            <v>800</v>
          </cell>
          <cell r="E2346">
            <v>1</v>
          </cell>
          <cell r="F2346">
            <v>800</v>
          </cell>
          <cell r="G2346">
            <v>0.15</v>
          </cell>
          <cell r="H2346">
            <v>120</v>
          </cell>
          <cell r="I2346" t="str">
            <v>F</v>
          </cell>
          <cell r="P2346">
            <v>0.15</v>
          </cell>
        </row>
        <row r="2347">
          <cell r="F2347">
            <v>0</v>
          </cell>
          <cell r="H2347">
            <v>0</v>
          </cell>
          <cell r="P2347">
            <v>0</v>
          </cell>
        </row>
        <row r="2348">
          <cell r="A2348" t="str">
            <v>ÁREA - PÁTIO DE PRODUTO</v>
          </cell>
          <cell r="F2348">
            <v>0</v>
          </cell>
          <cell r="H2348">
            <v>0</v>
          </cell>
          <cell r="P2348">
            <v>0</v>
          </cell>
        </row>
        <row r="2349">
          <cell r="A2349" t="str">
            <v>Quadro de iluminação 380/220 Vca</v>
          </cell>
          <cell r="B2349" t="str">
            <v>550-QL-14</v>
          </cell>
          <cell r="C2349" t="str">
            <v>UNID.</v>
          </cell>
          <cell r="D2349">
            <v>1</v>
          </cell>
          <cell r="E2349">
            <v>60</v>
          </cell>
          <cell r="F2349">
            <v>60</v>
          </cell>
          <cell r="G2349">
            <v>60</v>
          </cell>
          <cell r="H2349">
            <v>60</v>
          </cell>
          <cell r="I2349" t="str">
            <v>Q</v>
          </cell>
          <cell r="P2349">
            <v>60</v>
          </cell>
        </row>
        <row r="2350">
          <cell r="A2350" t="str">
            <v>Instalação interna, barramento  trifásico e neutro.</v>
          </cell>
          <cell r="F2350">
            <v>0</v>
          </cell>
          <cell r="H2350">
            <v>0</v>
          </cell>
          <cell r="P2350">
            <v>0</v>
          </cell>
        </row>
        <row r="2351">
          <cell r="F2351">
            <v>0</v>
          </cell>
          <cell r="H2351">
            <v>0</v>
          </cell>
          <cell r="P2351">
            <v>0</v>
          </cell>
        </row>
        <row r="2352">
          <cell r="A2352" t="str">
            <v xml:space="preserve">Cabo de cobre, têmpera mole, isolação em PVC 70'C antichama, 750V,  sem capa </v>
          </cell>
          <cell r="F2352">
            <v>0</v>
          </cell>
          <cell r="H2352">
            <v>0</v>
          </cell>
          <cell r="P2352">
            <v>0</v>
          </cell>
        </row>
        <row r="2353">
          <cell r="A2353" t="str">
            <v>protetora, encordoamento classe 2, NBR 6880:</v>
          </cell>
          <cell r="F2353">
            <v>0</v>
          </cell>
          <cell r="H2353">
            <v>0</v>
          </cell>
          <cell r="P2353">
            <v>0</v>
          </cell>
        </row>
        <row r="2354">
          <cell r="A2354" t="str">
            <v>Bitola 2,5 mm²</v>
          </cell>
          <cell r="B2354" t="str">
            <v>CB1</v>
          </cell>
          <cell r="C2354" t="str">
            <v>m</v>
          </cell>
          <cell r="D2354">
            <v>3000</v>
          </cell>
          <cell r="E2354">
            <v>5.8000000000000003E-2</v>
          </cell>
          <cell r="F2354">
            <v>174</v>
          </cell>
          <cell r="G2354">
            <v>0.15</v>
          </cell>
          <cell r="H2354">
            <v>450</v>
          </cell>
          <cell r="I2354" t="str">
            <v>B</v>
          </cell>
          <cell r="P2354">
            <v>0.15</v>
          </cell>
        </row>
        <row r="2355">
          <cell r="A2355" t="str">
            <v>Bitola 4 mm²</v>
          </cell>
          <cell r="B2355" t="str">
            <v>CB1</v>
          </cell>
          <cell r="C2355" t="str">
            <v>m</v>
          </cell>
          <cell r="D2355">
            <v>500</v>
          </cell>
          <cell r="E2355">
            <v>0.08</v>
          </cell>
          <cell r="F2355">
            <v>40</v>
          </cell>
          <cell r="G2355">
            <v>0.15</v>
          </cell>
          <cell r="H2355">
            <v>75</v>
          </cell>
          <cell r="I2355" t="str">
            <v>B</v>
          </cell>
          <cell r="P2355">
            <v>0.15</v>
          </cell>
        </row>
        <row r="2356">
          <cell r="F2356">
            <v>0</v>
          </cell>
          <cell r="H2356">
            <v>0</v>
          </cell>
          <cell r="P2356">
            <v>0</v>
          </cell>
        </row>
        <row r="2357">
          <cell r="A2357" t="str">
            <v>Cabo de cobre multipolar com isolamento em PVC p/ 0,6/1 kV e capa em PVC:</v>
          </cell>
          <cell r="F2357">
            <v>0</v>
          </cell>
          <cell r="H2357">
            <v>0</v>
          </cell>
          <cell r="P2357">
            <v>0</v>
          </cell>
        </row>
        <row r="2358">
          <cell r="A2358" t="str">
            <v>Bitola e formação: 1x4c#2,5mm²</v>
          </cell>
          <cell r="B2358" t="str">
            <v>CB1</v>
          </cell>
          <cell r="C2358" t="str">
            <v>m</v>
          </cell>
          <cell r="D2358">
            <v>750</v>
          </cell>
          <cell r="E2358">
            <v>0.23400000000000001</v>
          </cell>
          <cell r="F2358">
            <v>175.5</v>
          </cell>
          <cell r="G2358">
            <v>0.2</v>
          </cell>
          <cell r="H2358">
            <v>150</v>
          </cell>
          <cell r="I2358" t="str">
            <v>B</v>
          </cell>
          <cell r="P2358">
            <v>0.2</v>
          </cell>
        </row>
        <row r="2359">
          <cell r="A2359" t="str">
            <v>Bitola e formação: 1x4c#2,5mm²</v>
          </cell>
          <cell r="B2359" t="str">
            <v>CB1</v>
          </cell>
          <cell r="C2359" t="str">
            <v>m</v>
          </cell>
          <cell r="D2359">
            <v>350</v>
          </cell>
          <cell r="E2359">
            <v>0.23400000000000001</v>
          </cell>
          <cell r="F2359">
            <v>81.900000000000006</v>
          </cell>
          <cell r="G2359">
            <v>0.2</v>
          </cell>
          <cell r="H2359">
            <v>70</v>
          </cell>
          <cell r="I2359" t="str">
            <v>B</v>
          </cell>
          <cell r="P2359">
            <v>0.2</v>
          </cell>
        </row>
        <row r="2360">
          <cell r="F2360">
            <v>0</v>
          </cell>
          <cell r="H2360">
            <v>0</v>
          </cell>
          <cell r="P2360">
            <v>0</v>
          </cell>
        </row>
        <row r="2361">
          <cell r="A2361" t="str">
            <v>Cabo de cobre singelo com isolamento em EPR p/ 3,6/6 kV e capa em PVC:</v>
          </cell>
          <cell r="F2361">
            <v>0</v>
          </cell>
          <cell r="H2361">
            <v>0</v>
          </cell>
          <cell r="P2361">
            <v>0</v>
          </cell>
        </row>
        <row r="2362">
          <cell r="A2362" t="str">
            <v>Bitola 35 mm²</v>
          </cell>
          <cell r="B2362" t="str">
            <v>CB6</v>
          </cell>
          <cell r="C2362" t="str">
            <v>m</v>
          </cell>
          <cell r="D2362">
            <v>4000</v>
          </cell>
          <cell r="E2362">
            <v>0.69</v>
          </cell>
          <cell r="F2362">
            <v>2760</v>
          </cell>
          <cell r="G2362">
            <v>0.5</v>
          </cell>
          <cell r="H2362">
            <v>2000</v>
          </cell>
          <cell r="I2362" t="str">
            <v>B</v>
          </cell>
          <cell r="P2362">
            <v>0.5</v>
          </cell>
        </row>
        <row r="2363">
          <cell r="F2363">
            <v>0</v>
          </cell>
          <cell r="H2363">
            <v>0</v>
          </cell>
          <cell r="P2363">
            <v>0</v>
          </cell>
        </row>
        <row r="2364">
          <cell r="A2364" t="str">
            <v xml:space="preserve">Tomada redonda fundida em liga de alumínio fundido, 380 V a prova de TGVP, com </v>
          </cell>
          <cell r="C2364" t="str">
            <v>PC</v>
          </cell>
          <cell r="D2364">
            <v>1</v>
          </cell>
          <cell r="E2364">
            <v>1</v>
          </cell>
          <cell r="F2364">
            <v>1</v>
          </cell>
          <cell r="G2364">
            <v>4</v>
          </cell>
          <cell r="H2364">
            <v>4</v>
          </cell>
          <cell r="I2364" t="str">
            <v>Q</v>
          </cell>
          <cell r="P2364">
            <v>4</v>
          </cell>
        </row>
        <row r="2365">
          <cell r="A2365" t="str">
            <v>tampa de mola, orelha de fixação, quatro entradas rosqueadas de 3/4", sendo três</v>
          </cell>
          <cell r="F2365">
            <v>0</v>
          </cell>
          <cell r="H2365">
            <v>0</v>
          </cell>
          <cell r="P2365">
            <v>0</v>
          </cell>
        </row>
        <row r="2366">
          <cell r="A2366" t="str">
            <v>bujões plásticos:</v>
          </cell>
          <cell r="F2366">
            <v>0</v>
          </cell>
          <cell r="H2366">
            <v>0</v>
          </cell>
          <cell r="P2366">
            <v>0</v>
          </cell>
        </row>
        <row r="2367">
          <cell r="F2367">
            <v>0</v>
          </cell>
          <cell r="H2367">
            <v>0</v>
          </cell>
          <cell r="P2367">
            <v>0</v>
          </cell>
        </row>
        <row r="2368">
          <cell r="A2368" t="str">
            <v>Eletroduto aço galvanizado a fogo c/ costura, comp. 3m, c/ uma luva e rosca nas duas</v>
          </cell>
          <cell r="F2368">
            <v>0</v>
          </cell>
          <cell r="H2368">
            <v>0</v>
          </cell>
          <cell r="P2368">
            <v>0</v>
          </cell>
        </row>
        <row r="2369">
          <cell r="A2369" t="str">
            <v xml:space="preserve">extremidades, norma DIN 2440, c/ proteção mecânica nas extremidades e rebarbas </v>
          </cell>
          <cell r="F2369">
            <v>0</v>
          </cell>
          <cell r="H2369">
            <v>0</v>
          </cell>
          <cell r="P2369">
            <v>0</v>
          </cell>
        </row>
        <row r="2370">
          <cell r="A2370" t="str">
            <v>removidas:</v>
          </cell>
          <cell r="F2370">
            <v>0</v>
          </cell>
          <cell r="H2370">
            <v>0</v>
          </cell>
          <cell r="P2370">
            <v>0</v>
          </cell>
        </row>
        <row r="2371">
          <cell r="A2371" t="str">
            <v>Diâmetro 3/4"      BSP</v>
          </cell>
          <cell r="B2371" t="str">
            <v>ELAG</v>
          </cell>
          <cell r="C2371" t="str">
            <v>m</v>
          </cell>
          <cell r="D2371">
            <v>385</v>
          </cell>
          <cell r="E2371">
            <v>1.7699999999999998</v>
          </cell>
          <cell r="F2371">
            <v>681.45</v>
          </cell>
          <cell r="G2371">
            <v>1.25</v>
          </cell>
          <cell r="H2371">
            <v>481.25</v>
          </cell>
          <cell r="I2371" t="str">
            <v>LE</v>
          </cell>
          <cell r="P2371">
            <v>1.25</v>
          </cell>
        </row>
        <row r="2372">
          <cell r="A2372" t="str">
            <v>Diâmetro 11/2"    BSP</v>
          </cell>
          <cell r="B2372" t="str">
            <v>ELAG</v>
          </cell>
          <cell r="C2372" t="str">
            <v>m</v>
          </cell>
          <cell r="D2372">
            <v>358</v>
          </cell>
          <cell r="E2372">
            <v>4.24</v>
          </cell>
          <cell r="F2372">
            <v>1517.92</v>
          </cell>
          <cell r="G2372">
            <v>1.25</v>
          </cell>
          <cell r="H2372">
            <v>447.5</v>
          </cell>
          <cell r="I2372" t="str">
            <v>LE</v>
          </cell>
          <cell r="P2372">
            <v>1.25</v>
          </cell>
        </row>
        <row r="2373">
          <cell r="F2373">
            <v>0</v>
          </cell>
          <cell r="H2373">
            <v>0</v>
          </cell>
          <cell r="P2373">
            <v>0</v>
          </cell>
        </row>
        <row r="2374">
          <cell r="A2374" t="str">
            <v xml:space="preserve">Eletroduto flexível em rolo, tipo sealtubo, a prova de tempo, umidade, gases, vapores e </v>
          </cell>
          <cell r="F2374">
            <v>0</v>
          </cell>
          <cell r="H2374">
            <v>0</v>
          </cell>
          <cell r="P2374">
            <v>0</v>
          </cell>
        </row>
        <row r="2375">
          <cell r="A2375" t="str">
            <v>pó, constituído por fita de aço doce c/ revestimento externo em polivinil-clorídrico:</v>
          </cell>
          <cell r="F2375">
            <v>0</v>
          </cell>
          <cell r="H2375">
            <v>0</v>
          </cell>
          <cell r="P2375">
            <v>0</v>
          </cell>
        </row>
        <row r="2376">
          <cell r="A2376" t="str">
            <v>Diâmetro 3/4"</v>
          </cell>
          <cell r="B2376" t="str">
            <v>ELFL</v>
          </cell>
          <cell r="C2376" t="str">
            <v>m</v>
          </cell>
          <cell r="D2376">
            <v>3</v>
          </cell>
          <cell r="E2376">
            <v>0.88</v>
          </cell>
          <cell r="F2376">
            <v>2.64</v>
          </cell>
          <cell r="G2376">
            <v>1.5</v>
          </cell>
          <cell r="H2376">
            <v>4.5</v>
          </cell>
          <cell r="I2376" t="str">
            <v>LE</v>
          </cell>
          <cell r="P2376">
            <v>1.5</v>
          </cell>
        </row>
        <row r="2377">
          <cell r="A2377" t="str">
            <v>Diâmetro 11/2"</v>
          </cell>
          <cell r="B2377" t="str">
            <v>ELFL</v>
          </cell>
          <cell r="C2377" t="str">
            <v>m</v>
          </cell>
          <cell r="D2377">
            <v>2</v>
          </cell>
          <cell r="E2377">
            <v>2.12</v>
          </cell>
          <cell r="F2377">
            <v>4.24</v>
          </cell>
          <cell r="G2377">
            <v>1.5</v>
          </cell>
          <cell r="H2377">
            <v>3</v>
          </cell>
          <cell r="I2377" t="str">
            <v>LE</v>
          </cell>
          <cell r="P2377">
            <v>1.5</v>
          </cell>
        </row>
        <row r="2378">
          <cell r="F2378">
            <v>0</v>
          </cell>
          <cell r="H2378">
            <v>0</v>
          </cell>
          <cell r="P2378">
            <v>0</v>
          </cell>
        </row>
        <row r="2379">
          <cell r="A2379" t="str">
            <v xml:space="preserve">Luminária p/ lamp. "V. sódio" c/ reator incorporado AFP-220V-60Hz, em liga esp. alum. </v>
          </cell>
          <cell r="F2379">
            <v>0</v>
          </cell>
          <cell r="H2379">
            <v>0</v>
          </cell>
          <cell r="P2379">
            <v>0</v>
          </cell>
        </row>
        <row r="2380">
          <cell r="A2380" t="str">
            <v xml:space="preserve">fundi. globo boro-silicato, base E-27 p/ lamp. até 70W e E-40 p/ lamp. 250W, entr. </v>
          </cell>
          <cell r="F2380">
            <v>0</v>
          </cell>
          <cell r="H2380">
            <v>0</v>
          </cell>
          <cell r="P2380">
            <v>0</v>
          </cell>
        </row>
        <row r="2381">
          <cell r="A2381" t="str">
            <v>rosq. 3/4" BSP:</v>
          </cell>
          <cell r="F2381">
            <v>0</v>
          </cell>
          <cell r="H2381">
            <v>0</v>
          </cell>
          <cell r="P2381">
            <v>0</v>
          </cell>
        </row>
        <row r="2382">
          <cell r="A2382" t="str">
            <v>PEND. 70W</v>
          </cell>
          <cell r="B2382" t="str">
            <v>LUM70</v>
          </cell>
          <cell r="C2382" t="str">
            <v>PC</v>
          </cell>
          <cell r="D2382">
            <v>66</v>
          </cell>
          <cell r="E2382">
            <v>5</v>
          </cell>
          <cell r="F2382">
            <v>330</v>
          </cell>
          <cell r="G2382">
            <v>8</v>
          </cell>
          <cell r="H2382">
            <v>528</v>
          </cell>
          <cell r="I2382" t="str">
            <v>Q</v>
          </cell>
          <cell r="P2382">
            <v>8</v>
          </cell>
        </row>
        <row r="2383">
          <cell r="F2383">
            <v>0</v>
          </cell>
          <cell r="H2383">
            <v>0</v>
          </cell>
          <cell r="P2383">
            <v>0</v>
          </cell>
        </row>
        <row r="2384">
          <cell r="A2384" t="str">
            <v>Caixa condulete em liga de alumínio fundido:</v>
          </cell>
          <cell r="F2384">
            <v>0</v>
          </cell>
          <cell r="H2384">
            <v>0</v>
          </cell>
          <cell r="P2384">
            <v>0</v>
          </cell>
        </row>
        <row r="2385">
          <cell r="A2385" t="str">
            <v>Diâmetro 3/4"</v>
          </cell>
          <cell r="B2385" t="str">
            <v>CX</v>
          </cell>
          <cell r="C2385" t="str">
            <v>PC</v>
          </cell>
          <cell r="D2385">
            <v>31</v>
          </cell>
          <cell r="E2385">
            <v>0.05</v>
          </cell>
          <cell r="F2385">
            <v>1.55</v>
          </cell>
          <cell r="G2385">
            <v>0.1</v>
          </cell>
          <cell r="H2385">
            <v>3.1</v>
          </cell>
          <cell r="I2385" t="str">
            <v>LE</v>
          </cell>
          <cell r="P2385">
            <v>0.1</v>
          </cell>
        </row>
        <row r="2386">
          <cell r="A2386" t="str">
            <v>Diâmetro 1"</v>
          </cell>
          <cell r="B2386" t="str">
            <v>CX</v>
          </cell>
          <cell r="C2386" t="str">
            <v>PC</v>
          </cell>
          <cell r="D2386">
            <v>53</v>
          </cell>
          <cell r="E2386">
            <v>0.05</v>
          </cell>
          <cell r="F2386">
            <v>2.65</v>
          </cell>
          <cell r="G2386">
            <v>0.1</v>
          </cell>
          <cell r="H2386">
            <v>5.3</v>
          </cell>
          <cell r="I2386" t="str">
            <v>LE</v>
          </cell>
          <cell r="P2386">
            <v>0.1</v>
          </cell>
        </row>
        <row r="2387">
          <cell r="A2387" t="str">
            <v>Diâmetro 11/2"</v>
          </cell>
          <cell r="B2387" t="str">
            <v>CX</v>
          </cell>
          <cell r="C2387" t="str">
            <v>PC</v>
          </cell>
          <cell r="D2387">
            <v>86</v>
          </cell>
          <cell r="E2387">
            <v>0.05</v>
          </cell>
          <cell r="F2387">
            <v>4.3</v>
          </cell>
          <cell r="G2387">
            <v>0.1</v>
          </cell>
          <cell r="H2387">
            <v>8.6</v>
          </cell>
          <cell r="I2387" t="str">
            <v>LE</v>
          </cell>
          <cell r="P2387">
            <v>0.1</v>
          </cell>
        </row>
        <row r="2388">
          <cell r="A2388" t="str">
            <v>Diâmetro 2"</v>
          </cell>
          <cell r="B2388" t="str">
            <v>CX</v>
          </cell>
          <cell r="C2388" t="str">
            <v>PC</v>
          </cell>
          <cell r="D2388">
            <v>2</v>
          </cell>
          <cell r="E2388">
            <v>0.1</v>
          </cell>
          <cell r="F2388">
            <v>0.2</v>
          </cell>
          <cell r="G2388">
            <v>0.1</v>
          </cell>
          <cell r="H2388">
            <v>0.2</v>
          </cell>
          <cell r="I2388" t="str">
            <v>LE</v>
          </cell>
          <cell r="P2388">
            <v>0.1</v>
          </cell>
        </row>
        <row r="2389">
          <cell r="A2389" t="str">
            <v>Diâmetro 3"</v>
          </cell>
          <cell r="B2389" t="str">
            <v>CX</v>
          </cell>
          <cell r="C2389" t="str">
            <v>PC</v>
          </cell>
          <cell r="D2389">
            <v>125</v>
          </cell>
          <cell r="E2389">
            <v>0.1</v>
          </cell>
          <cell r="F2389">
            <v>12.5</v>
          </cell>
          <cell r="G2389">
            <v>0.1</v>
          </cell>
          <cell r="H2389">
            <v>12.5</v>
          </cell>
          <cell r="I2389" t="str">
            <v>LE</v>
          </cell>
          <cell r="P2389">
            <v>0.1</v>
          </cell>
        </row>
        <row r="2390">
          <cell r="F2390">
            <v>0</v>
          </cell>
          <cell r="H2390">
            <v>0</v>
          </cell>
          <cell r="P2390">
            <v>0</v>
          </cell>
        </row>
        <row r="2391">
          <cell r="A2391" t="str">
            <v>Perfis para suportes em ASTM A-36 pintado</v>
          </cell>
          <cell r="C2391" t="str">
            <v>kg</v>
          </cell>
          <cell r="D2391">
            <v>6000</v>
          </cell>
          <cell r="E2391">
            <v>1</v>
          </cell>
          <cell r="F2391">
            <v>6000</v>
          </cell>
          <cell r="G2391">
            <v>0.15</v>
          </cell>
          <cell r="H2391">
            <v>900</v>
          </cell>
          <cell r="I2391" t="str">
            <v>F</v>
          </cell>
          <cell r="P2391">
            <v>0.15</v>
          </cell>
        </row>
        <row r="2392">
          <cell r="F2392">
            <v>0</v>
          </cell>
          <cell r="H2392">
            <v>0</v>
          </cell>
          <cell r="P2392">
            <v>0</v>
          </cell>
        </row>
        <row r="2393">
          <cell r="A2393" t="str">
            <v>INSTRUMENTAÇÃO</v>
          </cell>
          <cell r="F2393">
            <v>0</v>
          </cell>
          <cell r="H2393">
            <v>0</v>
          </cell>
          <cell r="P2393">
            <v>0</v>
          </cell>
        </row>
        <row r="2394">
          <cell r="F2394">
            <v>0</v>
          </cell>
          <cell r="H2394">
            <v>0</v>
          </cell>
          <cell r="P2394">
            <v>0</v>
          </cell>
        </row>
        <row r="2395">
          <cell r="A2395" t="str">
            <v>ÁREA - PENEIRAMENTO</v>
          </cell>
          <cell r="F2395">
            <v>0</v>
          </cell>
          <cell r="H2395">
            <v>0</v>
          </cell>
          <cell r="P2395">
            <v>0</v>
          </cell>
        </row>
        <row r="2396">
          <cell r="A2396" t="str">
            <v>Instalação e interligação de válvula de bloqueio “guilhotina”, (diâmetros: 10", 12", 14", 20")</v>
          </cell>
          <cell r="B2396" t="str">
            <v>FV</v>
          </cell>
          <cell r="C2396" t="str">
            <v>CJ</v>
          </cell>
          <cell r="D2396">
            <v>13</v>
          </cell>
          <cell r="E2396">
            <v>10</v>
          </cell>
          <cell r="F2396">
            <v>130</v>
          </cell>
          <cell r="G2396">
            <v>20</v>
          </cell>
          <cell r="H2396">
            <v>260</v>
          </cell>
          <cell r="I2396" t="str">
            <v>N</v>
          </cell>
          <cell r="P2396">
            <v>20</v>
          </cell>
        </row>
        <row r="2397">
          <cell r="F2397">
            <v>0</v>
          </cell>
          <cell r="H2397">
            <v>0</v>
          </cell>
          <cell r="P2397">
            <v>0</v>
          </cell>
        </row>
        <row r="2398">
          <cell r="A2398" t="str">
            <v>Válvula de bloqueio "dardo"</v>
          </cell>
          <cell r="B2398" t="str">
            <v>FV</v>
          </cell>
          <cell r="C2398" t="str">
            <v>UNID.</v>
          </cell>
          <cell r="D2398">
            <v>11</v>
          </cell>
          <cell r="E2398">
            <v>10</v>
          </cell>
          <cell r="F2398">
            <v>110</v>
          </cell>
          <cell r="G2398">
            <v>20</v>
          </cell>
          <cell r="H2398">
            <v>220</v>
          </cell>
          <cell r="I2398" t="str">
            <v>N</v>
          </cell>
          <cell r="P2398">
            <v>20</v>
          </cell>
        </row>
        <row r="2399">
          <cell r="F2399">
            <v>0</v>
          </cell>
          <cell r="H2399">
            <v>0</v>
          </cell>
          <cell r="P2399">
            <v>0</v>
          </cell>
        </row>
        <row r="2400">
          <cell r="A2400" t="str">
            <v>Instalação de manômetros</v>
          </cell>
          <cell r="B2400" t="str">
            <v>PI</v>
          </cell>
          <cell r="C2400" t="str">
            <v>UNID.</v>
          </cell>
          <cell r="D2400">
            <v>12</v>
          </cell>
          <cell r="E2400">
            <v>10</v>
          </cell>
          <cell r="F2400">
            <v>120</v>
          </cell>
          <cell r="G2400">
            <v>8</v>
          </cell>
          <cell r="H2400">
            <v>96</v>
          </cell>
          <cell r="I2400" t="str">
            <v>N</v>
          </cell>
          <cell r="P2400">
            <v>8</v>
          </cell>
        </row>
        <row r="2401">
          <cell r="F2401">
            <v>0</v>
          </cell>
          <cell r="H2401">
            <v>0</v>
          </cell>
          <cell r="P2401">
            <v>0</v>
          </cell>
        </row>
        <row r="2402">
          <cell r="A2402" t="str">
            <v>Chaves fim de curso</v>
          </cell>
          <cell r="B2402" t="str">
            <v>ZS</v>
          </cell>
          <cell r="C2402" t="str">
            <v>UNID.</v>
          </cell>
          <cell r="D2402">
            <v>25</v>
          </cell>
          <cell r="E2402">
            <v>10</v>
          </cell>
          <cell r="F2402">
            <v>250</v>
          </cell>
          <cell r="G2402">
            <v>8</v>
          </cell>
          <cell r="H2402">
            <v>200</v>
          </cell>
          <cell r="I2402" t="str">
            <v>N</v>
          </cell>
          <cell r="P2402">
            <v>8</v>
          </cell>
        </row>
        <row r="2403">
          <cell r="F2403">
            <v>0</v>
          </cell>
          <cell r="H2403">
            <v>0</v>
          </cell>
          <cell r="P2403">
            <v>0</v>
          </cell>
        </row>
        <row r="2404">
          <cell r="A2404" t="str">
            <v>Instalação e interligação de chave de vazão</v>
          </cell>
          <cell r="B2404" t="str">
            <v>FSL</v>
          </cell>
          <cell r="C2404" t="str">
            <v>UNID.</v>
          </cell>
          <cell r="D2404">
            <v>5</v>
          </cell>
          <cell r="E2404">
            <v>10</v>
          </cell>
          <cell r="F2404">
            <v>50</v>
          </cell>
          <cell r="G2404">
            <v>8</v>
          </cell>
          <cell r="H2404">
            <v>40</v>
          </cell>
          <cell r="I2404" t="str">
            <v>N</v>
          </cell>
          <cell r="P2404">
            <v>8</v>
          </cell>
        </row>
        <row r="2405">
          <cell r="F2405">
            <v>0</v>
          </cell>
          <cell r="H2405">
            <v>0</v>
          </cell>
          <cell r="P2405">
            <v>0</v>
          </cell>
        </row>
        <row r="2406">
          <cell r="A2406" t="str">
            <v>Instalação e interligação de válvula solenóide, (diâmetro: 1")</v>
          </cell>
          <cell r="B2406" t="str">
            <v>SV</v>
          </cell>
          <cell r="F2406">
            <v>0</v>
          </cell>
          <cell r="H2406">
            <v>0</v>
          </cell>
          <cell r="P2406">
            <v>0</v>
          </cell>
        </row>
        <row r="2407">
          <cell r="F2407">
            <v>0</v>
          </cell>
          <cell r="H2407">
            <v>0</v>
          </cell>
          <cell r="P2407">
            <v>0</v>
          </cell>
        </row>
        <row r="2408">
          <cell r="A2408" t="str">
            <v>Instalação e interligação de válvula de controle borboleta, (diâmetros: 6", 8", 10")</v>
          </cell>
          <cell r="C2408" t="str">
            <v>CJ</v>
          </cell>
          <cell r="D2408">
            <v>7</v>
          </cell>
          <cell r="E2408">
            <v>10</v>
          </cell>
          <cell r="F2408">
            <v>70</v>
          </cell>
          <cell r="G2408">
            <v>20</v>
          </cell>
          <cell r="H2408">
            <v>140</v>
          </cell>
          <cell r="I2408" t="str">
            <v>N</v>
          </cell>
          <cell r="P2408">
            <v>20</v>
          </cell>
        </row>
        <row r="2409">
          <cell r="F2409">
            <v>0</v>
          </cell>
          <cell r="H2409">
            <v>0</v>
          </cell>
          <cell r="P2409">
            <v>0</v>
          </cell>
        </row>
        <row r="2410">
          <cell r="A2410" t="str">
            <v>Instalação de válvula de bloqueio “mangote tubular”, (diâmetros: 6")</v>
          </cell>
          <cell r="B2410" t="str">
            <v>FV</v>
          </cell>
          <cell r="F2410">
            <v>0</v>
          </cell>
          <cell r="H2410">
            <v>0</v>
          </cell>
          <cell r="P2410">
            <v>0</v>
          </cell>
        </row>
        <row r="2411">
          <cell r="F2411">
            <v>0</v>
          </cell>
          <cell r="H2411">
            <v>0</v>
          </cell>
          <cell r="P2411">
            <v>0</v>
          </cell>
        </row>
        <row r="2412">
          <cell r="A2412" t="str">
            <v>Instalação e interligação de válvula de bloqueio “pinch mangote”, (diâmetros: 3")</v>
          </cell>
          <cell r="B2412" t="str">
            <v>FV</v>
          </cell>
          <cell r="F2412">
            <v>0</v>
          </cell>
          <cell r="H2412">
            <v>0</v>
          </cell>
          <cell r="P2412">
            <v>0</v>
          </cell>
        </row>
        <row r="2413">
          <cell r="F2413">
            <v>0</v>
          </cell>
          <cell r="H2413">
            <v>0</v>
          </cell>
          <cell r="P2413">
            <v>0</v>
          </cell>
        </row>
        <row r="2414">
          <cell r="A2414" t="str">
            <v>Instalação de válvula reguladora de pressão</v>
          </cell>
          <cell r="B2414" t="str">
            <v>PCV</v>
          </cell>
          <cell r="C2414" t="str">
            <v>UNID.</v>
          </cell>
          <cell r="D2414">
            <v>1</v>
          </cell>
          <cell r="E2414">
            <v>10</v>
          </cell>
          <cell r="F2414">
            <v>10</v>
          </cell>
          <cell r="G2414">
            <v>20</v>
          </cell>
          <cell r="H2414">
            <v>20</v>
          </cell>
          <cell r="I2414" t="str">
            <v>N</v>
          </cell>
          <cell r="P2414">
            <v>20</v>
          </cell>
        </row>
        <row r="2415">
          <cell r="F2415">
            <v>0</v>
          </cell>
          <cell r="H2415">
            <v>0</v>
          </cell>
          <cell r="P2415">
            <v>0</v>
          </cell>
        </row>
        <row r="2416">
          <cell r="A2416" t="str">
            <v>Instalação e interligação de fonte / sensor / transmissor de densidade radioativo</v>
          </cell>
          <cell r="B2416" t="str">
            <v>DX/DE/DIT</v>
          </cell>
          <cell r="C2416" t="str">
            <v>CJ</v>
          </cell>
          <cell r="D2416">
            <v>2</v>
          </cell>
          <cell r="E2416">
            <v>10</v>
          </cell>
          <cell r="F2416">
            <v>20</v>
          </cell>
          <cell r="G2416">
            <v>8</v>
          </cell>
          <cell r="H2416">
            <v>16</v>
          </cell>
          <cell r="I2416" t="str">
            <v>N</v>
          </cell>
          <cell r="P2416">
            <v>8</v>
          </cell>
        </row>
        <row r="2417">
          <cell r="F2417">
            <v>0</v>
          </cell>
          <cell r="H2417">
            <v>0</v>
          </cell>
          <cell r="P2417">
            <v>0</v>
          </cell>
        </row>
        <row r="2418">
          <cell r="A2418" t="str">
            <v>Instalação e interligação de medidor magnético de vazão</v>
          </cell>
          <cell r="B2418" t="str">
            <v>FIT</v>
          </cell>
          <cell r="C2418" t="str">
            <v>CJ</v>
          </cell>
          <cell r="D2418">
            <v>5</v>
          </cell>
          <cell r="E2418">
            <v>10</v>
          </cell>
          <cell r="F2418">
            <v>50</v>
          </cell>
          <cell r="G2418">
            <v>8</v>
          </cell>
          <cell r="H2418">
            <v>40</v>
          </cell>
          <cell r="I2418" t="str">
            <v>N</v>
          </cell>
          <cell r="P2418">
            <v>8</v>
          </cell>
        </row>
        <row r="2419">
          <cell r="F2419">
            <v>0</v>
          </cell>
          <cell r="H2419">
            <v>0</v>
          </cell>
          <cell r="P2419">
            <v>0</v>
          </cell>
        </row>
        <row r="2420">
          <cell r="A2420" t="str">
            <v>Instalação e interligação de medidor de nível tipo radar</v>
          </cell>
          <cell r="B2420" t="str">
            <v>LIT</v>
          </cell>
          <cell r="C2420" t="str">
            <v>CJ</v>
          </cell>
          <cell r="D2420">
            <v>2</v>
          </cell>
          <cell r="E2420">
            <v>10</v>
          </cell>
          <cell r="F2420">
            <v>20</v>
          </cell>
          <cell r="G2420">
            <v>8</v>
          </cell>
          <cell r="H2420">
            <v>16</v>
          </cell>
          <cell r="I2420" t="str">
            <v>N</v>
          </cell>
          <cell r="P2420">
            <v>8</v>
          </cell>
        </row>
        <row r="2421">
          <cell r="F2421">
            <v>0</v>
          </cell>
          <cell r="H2421">
            <v>0</v>
          </cell>
          <cell r="P2421">
            <v>0</v>
          </cell>
        </row>
        <row r="2422">
          <cell r="A2422" t="str">
            <v>Instalação e interligação de medidor de nível tipo ultrassônico</v>
          </cell>
          <cell r="B2422" t="str">
            <v>LIT</v>
          </cell>
          <cell r="C2422" t="str">
            <v>CJ</v>
          </cell>
          <cell r="D2422">
            <v>4</v>
          </cell>
          <cell r="E2422">
            <v>10</v>
          </cell>
          <cell r="F2422">
            <v>40</v>
          </cell>
          <cell r="G2422">
            <v>8</v>
          </cell>
          <cell r="H2422">
            <v>32</v>
          </cell>
          <cell r="I2422" t="str">
            <v>N</v>
          </cell>
          <cell r="P2422">
            <v>8</v>
          </cell>
        </row>
        <row r="2423">
          <cell r="F2423">
            <v>0</v>
          </cell>
          <cell r="H2423">
            <v>0</v>
          </cell>
          <cell r="P2423">
            <v>0</v>
          </cell>
        </row>
        <row r="2424">
          <cell r="A2424" t="str">
            <v>Transmissor de posição</v>
          </cell>
          <cell r="B2424" t="str">
            <v>ZT</v>
          </cell>
          <cell r="C2424" t="str">
            <v>UNID.</v>
          </cell>
          <cell r="D2424">
            <v>2</v>
          </cell>
          <cell r="E2424">
            <v>10</v>
          </cell>
          <cell r="F2424">
            <v>20</v>
          </cell>
          <cell r="G2424">
            <v>8</v>
          </cell>
          <cell r="H2424">
            <v>16</v>
          </cell>
          <cell r="I2424" t="str">
            <v>N</v>
          </cell>
          <cell r="P2424">
            <v>8</v>
          </cell>
        </row>
        <row r="2425">
          <cell r="F2425">
            <v>0</v>
          </cell>
          <cell r="H2425">
            <v>0</v>
          </cell>
          <cell r="P2425">
            <v>0</v>
          </cell>
        </row>
        <row r="2426">
          <cell r="A2426" t="str">
            <v>Instalação e interligação de chave de nível tipo ultrassônica</v>
          </cell>
          <cell r="B2426" t="str">
            <v>LS</v>
          </cell>
          <cell r="C2426" t="str">
            <v>UNID.</v>
          </cell>
          <cell r="D2426">
            <v>4</v>
          </cell>
          <cell r="E2426">
            <v>10</v>
          </cell>
          <cell r="F2426">
            <v>40</v>
          </cell>
          <cell r="G2426">
            <v>8</v>
          </cell>
          <cell r="H2426">
            <v>32</v>
          </cell>
          <cell r="I2426" t="str">
            <v>N</v>
          </cell>
          <cell r="P2426">
            <v>8</v>
          </cell>
        </row>
        <row r="2427">
          <cell r="F2427">
            <v>0</v>
          </cell>
          <cell r="H2427">
            <v>0</v>
          </cell>
          <cell r="P2427">
            <v>0</v>
          </cell>
        </row>
        <row r="2428">
          <cell r="A2428" t="str">
            <v>Instalação e interligação de chave de nível tipo condutiva</v>
          </cell>
          <cell r="B2428" t="str">
            <v>LS</v>
          </cell>
          <cell r="C2428" t="str">
            <v>UNID.</v>
          </cell>
          <cell r="D2428">
            <v>15</v>
          </cell>
          <cell r="E2428">
            <v>10</v>
          </cell>
          <cell r="F2428">
            <v>150</v>
          </cell>
          <cell r="G2428">
            <v>8</v>
          </cell>
          <cell r="H2428">
            <v>120</v>
          </cell>
          <cell r="I2428" t="str">
            <v>N</v>
          </cell>
          <cell r="P2428">
            <v>8</v>
          </cell>
        </row>
        <row r="2429">
          <cell r="F2429">
            <v>0</v>
          </cell>
          <cell r="H2429">
            <v>0</v>
          </cell>
          <cell r="P2429">
            <v>0</v>
          </cell>
        </row>
        <row r="2430">
          <cell r="A2430" t="str">
            <v>Instalação de válvula de controle borboleta</v>
          </cell>
          <cell r="B2430" t="str">
            <v>FCV/LCV</v>
          </cell>
          <cell r="C2430" t="str">
            <v>CJ</v>
          </cell>
          <cell r="D2430">
            <v>8</v>
          </cell>
          <cell r="E2430">
            <v>10</v>
          </cell>
          <cell r="F2430">
            <v>80</v>
          </cell>
          <cell r="G2430">
            <v>20</v>
          </cell>
          <cell r="H2430">
            <v>160</v>
          </cell>
          <cell r="I2430" t="str">
            <v>N</v>
          </cell>
          <cell r="P2430">
            <v>20</v>
          </cell>
        </row>
        <row r="2431">
          <cell r="F2431">
            <v>0</v>
          </cell>
          <cell r="H2431">
            <v>0</v>
          </cell>
          <cell r="P2431">
            <v>0</v>
          </cell>
        </row>
        <row r="2432">
          <cell r="A2432" t="str">
            <v>Interligação de sensores indutivos de velocidade - TC</v>
          </cell>
          <cell r="B2432" t="str">
            <v>SE</v>
          </cell>
          <cell r="C2432" t="str">
            <v>UNID.</v>
          </cell>
          <cell r="D2432">
            <v>14</v>
          </cell>
          <cell r="E2432">
            <v>10</v>
          </cell>
          <cell r="F2432">
            <v>140</v>
          </cell>
          <cell r="G2432">
            <v>8</v>
          </cell>
          <cell r="H2432">
            <v>112</v>
          </cell>
          <cell r="I2432" t="str">
            <v>N</v>
          </cell>
          <cell r="P2432">
            <v>8</v>
          </cell>
        </row>
        <row r="2433">
          <cell r="F2433">
            <v>0</v>
          </cell>
          <cell r="H2433">
            <v>0</v>
          </cell>
          <cell r="P2433">
            <v>0</v>
          </cell>
        </row>
        <row r="2434">
          <cell r="A2434" t="str">
            <v>Interligação de chaves de emergência - TC</v>
          </cell>
          <cell r="B2434" t="str">
            <v>XS</v>
          </cell>
          <cell r="C2434" t="str">
            <v>UNID.</v>
          </cell>
          <cell r="D2434">
            <v>14</v>
          </cell>
          <cell r="E2434">
            <v>10</v>
          </cell>
          <cell r="F2434">
            <v>140</v>
          </cell>
          <cell r="G2434">
            <v>8</v>
          </cell>
          <cell r="H2434">
            <v>112</v>
          </cell>
          <cell r="I2434" t="str">
            <v>N</v>
          </cell>
          <cell r="P2434">
            <v>8</v>
          </cell>
        </row>
        <row r="2435">
          <cell r="F2435">
            <v>0</v>
          </cell>
          <cell r="H2435">
            <v>0</v>
          </cell>
          <cell r="P2435">
            <v>0</v>
          </cell>
        </row>
        <row r="2436">
          <cell r="A2436" t="str">
            <v>Interligação de chaves de desalinhamento - TC</v>
          </cell>
          <cell r="B2436" t="str">
            <v>ZXS</v>
          </cell>
          <cell r="C2436" t="str">
            <v>UNID.</v>
          </cell>
          <cell r="D2436">
            <v>12</v>
          </cell>
          <cell r="E2436">
            <v>10</v>
          </cell>
          <cell r="F2436">
            <v>120</v>
          </cell>
          <cell r="G2436">
            <v>8</v>
          </cell>
          <cell r="H2436">
            <v>96</v>
          </cell>
          <cell r="I2436" t="str">
            <v>N</v>
          </cell>
          <cell r="P2436">
            <v>8</v>
          </cell>
        </row>
        <row r="2437">
          <cell r="F2437">
            <v>0</v>
          </cell>
          <cell r="H2437">
            <v>0</v>
          </cell>
          <cell r="P2437">
            <v>0</v>
          </cell>
        </row>
        <row r="2438">
          <cell r="A2438" t="str">
            <v>Interligação de buzina - TC</v>
          </cell>
          <cell r="B2438" t="str">
            <v>XA</v>
          </cell>
          <cell r="C2438" t="str">
            <v>UNID.</v>
          </cell>
          <cell r="D2438">
            <v>11</v>
          </cell>
          <cell r="E2438">
            <v>10</v>
          </cell>
          <cell r="F2438">
            <v>110</v>
          </cell>
          <cell r="G2438">
            <v>8</v>
          </cell>
          <cell r="H2438">
            <v>88</v>
          </cell>
          <cell r="I2438" t="str">
            <v>N</v>
          </cell>
          <cell r="P2438">
            <v>8</v>
          </cell>
        </row>
        <row r="2439">
          <cell r="F2439">
            <v>0</v>
          </cell>
          <cell r="H2439">
            <v>0</v>
          </cell>
          <cell r="P2439">
            <v>0</v>
          </cell>
        </row>
        <row r="2440">
          <cell r="A2440" t="str">
            <v>Anemômetros</v>
          </cell>
          <cell r="B2440" t="str">
            <v>ST</v>
          </cell>
          <cell r="C2440" t="str">
            <v>UNID.</v>
          </cell>
          <cell r="D2440">
            <v>1</v>
          </cell>
          <cell r="E2440">
            <v>10</v>
          </cell>
          <cell r="F2440">
            <v>10</v>
          </cell>
          <cell r="G2440">
            <v>8</v>
          </cell>
          <cell r="H2440">
            <v>8</v>
          </cell>
          <cell r="I2440" t="str">
            <v>N</v>
          </cell>
          <cell r="P2440">
            <v>8</v>
          </cell>
        </row>
        <row r="2441">
          <cell r="F2441">
            <v>0</v>
          </cell>
          <cell r="H2441">
            <v>0</v>
          </cell>
          <cell r="P2441">
            <v>0</v>
          </cell>
        </row>
        <row r="2442">
          <cell r="A2442" t="str">
            <v>Instalação e interligação de balança para TC</v>
          </cell>
          <cell r="B2442" t="str">
            <v>WIT</v>
          </cell>
          <cell r="C2442" t="str">
            <v>CJ</v>
          </cell>
          <cell r="D2442">
            <v>4</v>
          </cell>
          <cell r="E2442">
            <v>10</v>
          </cell>
          <cell r="F2442">
            <v>40</v>
          </cell>
          <cell r="G2442">
            <v>8</v>
          </cell>
          <cell r="H2442">
            <v>32</v>
          </cell>
          <cell r="I2442" t="str">
            <v>N</v>
          </cell>
          <cell r="P2442">
            <v>8</v>
          </cell>
        </row>
        <row r="2443">
          <cell r="F2443">
            <v>0</v>
          </cell>
          <cell r="H2443">
            <v>0</v>
          </cell>
          <cell r="P2443">
            <v>0</v>
          </cell>
        </row>
        <row r="2444">
          <cell r="A2444" t="str">
            <v>Instalação de transmissor de pressão com selo</v>
          </cell>
          <cell r="B2444" t="str">
            <v>PIT</v>
          </cell>
          <cell r="C2444" t="str">
            <v>CJ</v>
          </cell>
          <cell r="D2444">
            <v>1</v>
          </cell>
          <cell r="E2444">
            <v>10</v>
          </cell>
          <cell r="F2444">
            <v>10</v>
          </cell>
          <cell r="G2444">
            <v>8</v>
          </cell>
          <cell r="H2444">
            <v>8</v>
          </cell>
          <cell r="I2444" t="str">
            <v>N</v>
          </cell>
          <cell r="P2444">
            <v>8</v>
          </cell>
        </row>
        <row r="2445">
          <cell r="F2445">
            <v>0</v>
          </cell>
          <cell r="H2445">
            <v>0</v>
          </cell>
          <cell r="P2445">
            <v>0</v>
          </cell>
        </row>
        <row r="2446">
          <cell r="A2446" t="str">
            <v>Instalação e interligação de caixas de válvulas solenóide</v>
          </cell>
          <cell r="B2446" t="str">
            <v>SV</v>
          </cell>
          <cell r="C2446" t="str">
            <v>UNID.</v>
          </cell>
          <cell r="D2446">
            <v>20</v>
          </cell>
          <cell r="E2446">
            <v>10</v>
          </cell>
          <cell r="F2446">
            <v>200</v>
          </cell>
          <cell r="G2446">
            <v>8</v>
          </cell>
          <cell r="H2446">
            <v>160</v>
          </cell>
          <cell r="I2446" t="str">
            <v>N</v>
          </cell>
          <cell r="P2446">
            <v>8</v>
          </cell>
        </row>
        <row r="2447">
          <cell r="F2447">
            <v>0</v>
          </cell>
          <cell r="H2447">
            <v>0</v>
          </cell>
          <cell r="P2447">
            <v>0</v>
          </cell>
        </row>
        <row r="2448">
          <cell r="A2448" t="str">
            <v>Instalação e interligação de caixas locais de aquisição de E/S (2300 x 1200 x 700 mm)</v>
          </cell>
          <cell r="B2448" t="str">
            <v>CAD</v>
          </cell>
          <cell r="C2448" t="str">
            <v>CJ</v>
          </cell>
          <cell r="D2448">
            <v>7</v>
          </cell>
          <cell r="E2448">
            <v>300</v>
          </cell>
          <cell r="F2448">
            <v>2100</v>
          </cell>
          <cell r="G2448">
            <v>250</v>
          </cell>
          <cell r="H2448">
            <v>1750</v>
          </cell>
          <cell r="I2448" t="str">
            <v>Q</v>
          </cell>
          <cell r="P2448">
            <v>250</v>
          </cell>
        </row>
        <row r="2449">
          <cell r="F2449">
            <v>0</v>
          </cell>
          <cell r="H2449">
            <v>0</v>
          </cell>
          <cell r="P2449">
            <v>0</v>
          </cell>
        </row>
        <row r="2450">
          <cell r="A2450" t="str">
            <v>Instalação e interligação de câmeras de TV</v>
          </cell>
          <cell r="B2450" t="str">
            <v>CFTV</v>
          </cell>
          <cell r="C2450" t="str">
            <v>UNID.</v>
          </cell>
          <cell r="D2450">
            <v>3</v>
          </cell>
          <cell r="E2450">
            <v>10</v>
          </cell>
          <cell r="F2450">
            <v>30</v>
          </cell>
          <cell r="G2450">
            <v>8</v>
          </cell>
          <cell r="H2450">
            <v>24</v>
          </cell>
          <cell r="I2450" t="str">
            <v>Q</v>
          </cell>
          <cell r="P2450">
            <v>8</v>
          </cell>
        </row>
        <row r="2451">
          <cell r="F2451">
            <v>0</v>
          </cell>
          <cell r="H2451">
            <v>0</v>
          </cell>
          <cell r="P2451">
            <v>0</v>
          </cell>
        </row>
        <row r="2452">
          <cell r="A2452" t="str">
            <v>Instalação e interligação de postos de comunicação de voz</v>
          </cell>
          <cell r="B2452" t="str">
            <v xml:space="preserve"> </v>
          </cell>
          <cell r="C2452" t="str">
            <v>UNID.</v>
          </cell>
          <cell r="D2452">
            <v>6</v>
          </cell>
          <cell r="E2452">
            <v>10</v>
          </cell>
          <cell r="F2452">
            <v>60</v>
          </cell>
          <cell r="G2452">
            <v>8</v>
          </cell>
          <cell r="H2452">
            <v>48</v>
          </cell>
          <cell r="I2452" t="str">
            <v>Q</v>
          </cell>
          <cell r="P2452">
            <v>8</v>
          </cell>
        </row>
        <row r="2453">
          <cell r="F2453">
            <v>0</v>
          </cell>
          <cell r="H2453">
            <v>0</v>
          </cell>
          <cell r="P2453">
            <v>0</v>
          </cell>
        </row>
        <row r="2454">
          <cell r="A2454" t="str">
            <v>Lançamento e ligação de cabo de controle - 1,5 mm²</v>
          </cell>
          <cell r="B2454" t="str">
            <v xml:space="preserve"> </v>
          </cell>
          <cell r="F2454">
            <v>0</v>
          </cell>
          <cell r="H2454">
            <v>0</v>
          </cell>
          <cell r="P2454">
            <v>0</v>
          </cell>
        </row>
        <row r="2455">
          <cell r="A2455" t="str">
            <v>1x2C</v>
          </cell>
          <cell r="B2455" t="str">
            <v>CB1</v>
          </cell>
          <cell r="C2455" t="str">
            <v>m</v>
          </cell>
          <cell r="D2455">
            <v>1000</v>
          </cell>
          <cell r="E2455">
            <v>0.20399999999999999</v>
          </cell>
          <cell r="F2455">
            <v>204</v>
          </cell>
          <cell r="G2455">
            <v>0.15</v>
          </cell>
          <cell r="H2455">
            <v>150</v>
          </cell>
          <cell r="I2455" t="str">
            <v>B</v>
          </cell>
          <cell r="P2455">
            <v>0.15</v>
          </cell>
        </row>
        <row r="2456">
          <cell r="A2456" t="str">
            <v>1x3C</v>
          </cell>
          <cell r="B2456" t="str">
            <v>CB1</v>
          </cell>
          <cell r="C2456" t="str">
            <v>m</v>
          </cell>
          <cell r="D2456">
            <v>600</v>
          </cell>
          <cell r="E2456">
            <v>0.22900000000000001</v>
          </cell>
          <cell r="F2456">
            <v>137.4</v>
          </cell>
          <cell r="G2456">
            <v>0.15</v>
          </cell>
          <cell r="H2456">
            <v>90</v>
          </cell>
          <cell r="I2456" t="str">
            <v>B</v>
          </cell>
          <cell r="P2456">
            <v>0.15</v>
          </cell>
        </row>
        <row r="2457">
          <cell r="A2457" t="str">
            <v>1x4C</v>
          </cell>
          <cell r="B2457" t="str">
            <v>CB1</v>
          </cell>
          <cell r="C2457" t="str">
            <v>m</v>
          </cell>
          <cell r="D2457">
            <v>200</v>
          </cell>
          <cell r="E2457">
            <v>0.26700000000000002</v>
          </cell>
          <cell r="F2457">
            <v>53.4</v>
          </cell>
          <cell r="G2457">
            <v>0.2</v>
          </cell>
          <cell r="H2457">
            <v>40</v>
          </cell>
          <cell r="I2457" t="str">
            <v>B</v>
          </cell>
          <cell r="P2457">
            <v>0.2</v>
          </cell>
        </row>
        <row r="2458">
          <cell r="A2458" t="str">
            <v>1x5C</v>
          </cell>
          <cell r="B2458" t="str">
            <v>CB1</v>
          </cell>
          <cell r="C2458" t="str">
            <v>m</v>
          </cell>
          <cell r="D2458">
            <v>200</v>
          </cell>
          <cell r="E2458">
            <v>0.29099999999999998</v>
          </cell>
          <cell r="F2458">
            <v>58.2</v>
          </cell>
          <cell r="G2458">
            <v>0.2</v>
          </cell>
          <cell r="H2458">
            <v>40</v>
          </cell>
          <cell r="I2458" t="str">
            <v>B</v>
          </cell>
          <cell r="P2458">
            <v>0.2</v>
          </cell>
        </row>
        <row r="2459">
          <cell r="A2459" t="str">
            <v>1x7C</v>
          </cell>
          <cell r="B2459" t="str">
            <v>CB1</v>
          </cell>
          <cell r="C2459" t="str">
            <v>m</v>
          </cell>
          <cell r="D2459">
            <v>200</v>
          </cell>
          <cell r="E2459">
            <v>0.34499999999999997</v>
          </cell>
          <cell r="F2459">
            <v>69</v>
          </cell>
          <cell r="G2459">
            <v>0.2</v>
          </cell>
          <cell r="H2459">
            <v>40</v>
          </cell>
          <cell r="I2459" t="str">
            <v>B</v>
          </cell>
          <cell r="P2459">
            <v>0.2</v>
          </cell>
        </row>
        <row r="2460">
          <cell r="A2460" t="str">
            <v>1x9C</v>
          </cell>
          <cell r="B2460" t="str">
            <v>CB1</v>
          </cell>
          <cell r="C2460" t="str">
            <v>m</v>
          </cell>
          <cell r="D2460">
            <v>200</v>
          </cell>
          <cell r="E2460">
            <v>0.432</v>
          </cell>
          <cell r="F2460">
            <v>86.4</v>
          </cell>
          <cell r="G2460">
            <v>0.2</v>
          </cell>
          <cell r="H2460">
            <v>40</v>
          </cell>
          <cell r="I2460" t="str">
            <v>B</v>
          </cell>
          <cell r="P2460">
            <v>0.2</v>
          </cell>
        </row>
        <row r="2461">
          <cell r="A2461" t="str">
            <v>1x12C</v>
          </cell>
          <cell r="B2461" t="str">
            <v>CB1</v>
          </cell>
          <cell r="C2461" t="str">
            <v>m</v>
          </cell>
          <cell r="D2461">
            <v>200</v>
          </cell>
          <cell r="E2461">
            <v>0.51600000000000001</v>
          </cell>
          <cell r="F2461">
            <v>103.2</v>
          </cell>
          <cell r="G2461">
            <v>0.25</v>
          </cell>
          <cell r="H2461">
            <v>50</v>
          </cell>
          <cell r="I2461" t="str">
            <v>B</v>
          </cell>
          <cell r="P2461">
            <v>0.25</v>
          </cell>
        </row>
        <row r="2462">
          <cell r="A2462" t="str">
            <v>1x15C</v>
          </cell>
          <cell r="B2462" t="str">
            <v>CB1</v>
          </cell>
          <cell r="C2462" t="str">
            <v>m</v>
          </cell>
          <cell r="D2462">
            <v>200</v>
          </cell>
          <cell r="E2462">
            <v>0.63</v>
          </cell>
          <cell r="F2462">
            <v>126</v>
          </cell>
          <cell r="G2462">
            <v>0.25</v>
          </cell>
          <cell r="H2462">
            <v>50</v>
          </cell>
          <cell r="I2462" t="str">
            <v>B</v>
          </cell>
          <cell r="P2462">
            <v>0.25</v>
          </cell>
        </row>
        <row r="2463">
          <cell r="A2463" t="str">
            <v>1x18C</v>
          </cell>
          <cell r="B2463" t="str">
            <v>CB1</v>
          </cell>
          <cell r="C2463" t="str">
            <v>m</v>
          </cell>
          <cell r="D2463">
            <v>200</v>
          </cell>
          <cell r="E2463">
            <v>0.72199999999999998</v>
          </cell>
          <cell r="F2463">
            <v>144.4</v>
          </cell>
          <cell r="G2463">
            <v>0.25</v>
          </cell>
          <cell r="H2463">
            <v>50</v>
          </cell>
          <cell r="I2463" t="str">
            <v>B</v>
          </cell>
          <cell r="P2463">
            <v>0.25</v>
          </cell>
        </row>
        <row r="2464">
          <cell r="A2464" t="str">
            <v>1x25C</v>
          </cell>
          <cell r="B2464" t="str">
            <v>CB1</v>
          </cell>
          <cell r="C2464" t="str">
            <v>m</v>
          </cell>
          <cell r="D2464">
            <v>200</v>
          </cell>
          <cell r="E2464">
            <v>0.95799999999999996</v>
          </cell>
          <cell r="F2464">
            <v>191.6</v>
          </cell>
          <cell r="G2464">
            <v>0.3</v>
          </cell>
          <cell r="H2464">
            <v>60</v>
          </cell>
          <cell r="I2464" t="str">
            <v>B</v>
          </cell>
          <cell r="P2464">
            <v>0.3</v>
          </cell>
        </row>
        <row r="2465">
          <cell r="A2465" t="str">
            <v xml:space="preserve"> </v>
          </cell>
          <cell r="B2465" t="str">
            <v xml:space="preserve"> </v>
          </cell>
          <cell r="F2465">
            <v>0</v>
          </cell>
          <cell r="H2465">
            <v>0</v>
          </cell>
          <cell r="P2465">
            <v>0</v>
          </cell>
        </row>
        <row r="2466">
          <cell r="A2466" t="str">
            <v>Lançamento e ligação de cabo de instrumentação - 1,0 mm² + blindagem</v>
          </cell>
          <cell r="B2466" t="str">
            <v xml:space="preserve"> </v>
          </cell>
          <cell r="C2466" t="str">
            <v>m</v>
          </cell>
          <cell r="D2466">
            <v>800</v>
          </cell>
          <cell r="E2466">
            <v>0.22900000000000001</v>
          </cell>
          <cell r="F2466">
            <v>183.2</v>
          </cell>
          <cell r="G2466">
            <v>0.15</v>
          </cell>
          <cell r="H2466">
            <v>120</v>
          </cell>
          <cell r="I2466" t="str">
            <v>B</v>
          </cell>
          <cell r="P2466">
            <v>0.15</v>
          </cell>
        </row>
        <row r="2467">
          <cell r="A2467" t="str">
            <v>1x2C</v>
          </cell>
          <cell r="B2467" t="str">
            <v>CB1</v>
          </cell>
          <cell r="F2467">
            <v>0</v>
          </cell>
          <cell r="H2467">
            <v>0</v>
          </cell>
          <cell r="P2467">
            <v>0</v>
          </cell>
        </row>
        <row r="2468">
          <cell r="F2468">
            <v>0</v>
          </cell>
          <cell r="H2468">
            <v>0</v>
          </cell>
          <cell r="P2468">
            <v>0</v>
          </cell>
        </row>
        <row r="2469">
          <cell r="A2469" t="str">
            <v>Eletroduto rígido tipo AC- (Vara de 3 m):</v>
          </cell>
          <cell r="F2469">
            <v>0</v>
          </cell>
          <cell r="H2469">
            <v>0</v>
          </cell>
          <cell r="P2469">
            <v>0</v>
          </cell>
        </row>
        <row r="2470">
          <cell r="A2470" t="str">
            <v>Diâmetro 3/4"</v>
          </cell>
          <cell r="B2470" t="str">
            <v>ELAG</v>
          </cell>
          <cell r="C2470" t="str">
            <v>m</v>
          </cell>
          <cell r="D2470">
            <v>295</v>
          </cell>
          <cell r="E2470">
            <v>1.7699999999999998</v>
          </cell>
          <cell r="F2470">
            <v>522.15</v>
          </cell>
          <cell r="G2470">
            <v>1.25</v>
          </cell>
          <cell r="H2470">
            <v>368.75</v>
          </cell>
          <cell r="I2470" t="str">
            <v>LE</v>
          </cell>
          <cell r="P2470">
            <v>1.25</v>
          </cell>
        </row>
        <row r="2471">
          <cell r="A2471" t="str">
            <v>Diâmetro 1"</v>
          </cell>
          <cell r="B2471" t="str">
            <v>ELAG</v>
          </cell>
          <cell r="C2471" t="str">
            <v>m</v>
          </cell>
          <cell r="D2471">
            <v>75</v>
          </cell>
          <cell r="E2471">
            <v>2.63</v>
          </cell>
          <cell r="F2471">
            <v>197.25</v>
          </cell>
          <cell r="G2471">
            <v>1.25</v>
          </cell>
          <cell r="H2471">
            <v>93.75</v>
          </cell>
          <cell r="I2471" t="str">
            <v>LE</v>
          </cell>
          <cell r="P2471">
            <v>1.25</v>
          </cell>
        </row>
        <row r="2472">
          <cell r="A2472" t="str">
            <v>Diâmetro 11/2"</v>
          </cell>
          <cell r="B2472" t="str">
            <v>ELAG</v>
          </cell>
          <cell r="C2472" t="str">
            <v>m</v>
          </cell>
          <cell r="D2472">
            <v>180</v>
          </cell>
          <cell r="E2472">
            <v>4.24</v>
          </cell>
          <cell r="F2472">
            <v>763.2</v>
          </cell>
          <cell r="G2472">
            <v>1.25</v>
          </cell>
          <cell r="H2472">
            <v>225</v>
          </cell>
          <cell r="I2472" t="str">
            <v>LE</v>
          </cell>
          <cell r="P2472">
            <v>1.25</v>
          </cell>
        </row>
        <row r="2473">
          <cell r="A2473" t="str">
            <v>Diâmetro 2"</v>
          </cell>
          <cell r="B2473" t="str">
            <v>ELAG</v>
          </cell>
          <cell r="C2473" t="str">
            <v>m</v>
          </cell>
          <cell r="D2473">
            <v>242</v>
          </cell>
          <cell r="E2473">
            <v>5.66</v>
          </cell>
          <cell r="F2473">
            <v>1369.72</v>
          </cell>
          <cell r="G2473">
            <v>1.5</v>
          </cell>
          <cell r="H2473">
            <v>363</v>
          </cell>
          <cell r="I2473" t="str">
            <v>LE</v>
          </cell>
          <cell r="P2473">
            <v>1.5</v>
          </cell>
        </row>
        <row r="2474">
          <cell r="A2474" t="str">
            <v>Diâmetro 2 1/2"</v>
          </cell>
          <cell r="B2474" t="str">
            <v>ELAG</v>
          </cell>
          <cell r="C2474" t="str">
            <v>m</v>
          </cell>
          <cell r="D2474">
            <v>119</v>
          </cell>
          <cell r="E2474">
            <v>8.9</v>
          </cell>
          <cell r="F2474">
            <v>1059.0999999999999</v>
          </cell>
          <cell r="G2474">
            <v>1.5</v>
          </cell>
          <cell r="H2474">
            <v>178.5</v>
          </cell>
          <cell r="I2474" t="str">
            <v>LE</v>
          </cell>
          <cell r="P2474">
            <v>1.5</v>
          </cell>
        </row>
        <row r="2475">
          <cell r="A2475" t="str">
            <v>Diâmetro 3"</v>
          </cell>
          <cell r="B2475" t="str">
            <v>ELAG</v>
          </cell>
          <cell r="C2475" t="str">
            <v>m</v>
          </cell>
          <cell r="D2475">
            <v>36</v>
          </cell>
          <cell r="E2475">
            <v>11.6</v>
          </cell>
          <cell r="F2475">
            <v>417.6</v>
          </cell>
          <cell r="G2475">
            <v>1.5</v>
          </cell>
          <cell r="H2475">
            <v>54</v>
          </cell>
          <cell r="I2475" t="str">
            <v>LE</v>
          </cell>
          <cell r="P2475">
            <v>1.5</v>
          </cell>
        </row>
        <row r="2476">
          <cell r="A2476" t="str">
            <v>Diâmetro 4"</v>
          </cell>
          <cell r="B2476" t="str">
            <v>ELAG</v>
          </cell>
          <cell r="F2476">
            <v>0</v>
          </cell>
          <cell r="H2476">
            <v>0</v>
          </cell>
          <cell r="I2476" t="str">
            <v>LE</v>
          </cell>
          <cell r="P2476">
            <v>0</v>
          </cell>
        </row>
        <row r="2477">
          <cell r="F2477">
            <v>0</v>
          </cell>
          <cell r="H2477">
            <v>0</v>
          </cell>
          <cell r="P2477">
            <v>0</v>
          </cell>
        </row>
        <row r="2478">
          <cell r="A2478" t="str">
            <v>Eletroduto flexível (peça de 1,5 m):</v>
          </cell>
          <cell r="F2478">
            <v>0</v>
          </cell>
          <cell r="H2478">
            <v>0</v>
          </cell>
          <cell r="P2478">
            <v>0</v>
          </cell>
        </row>
        <row r="2479">
          <cell r="A2479" t="str">
            <v>Diâmetro 3/4"</v>
          </cell>
          <cell r="B2479" t="str">
            <v>ELFL</v>
          </cell>
          <cell r="C2479" t="str">
            <v>PC</v>
          </cell>
          <cell r="D2479">
            <v>630</v>
          </cell>
          <cell r="E2479">
            <v>0.88</v>
          </cell>
          <cell r="F2479">
            <v>554.4</v>
          </cell>
          <cell r="G2479">
            <v>4.5</v>
          </cell>
          <cell r="H2479">
            <v>2835</v>
          </cell>
          <cell r="I2479" t="str">
            <v>LE</v>
          </cell>
          <cell r="P2479">
            <v>4.5</v>
          </cell>
        </row>
        <row r="2480">
          <cell r="A2480" t="str">
            <v>Diâmetro 1/2"</v>
          </cell>
          <cell r="B2480" t="str">
            <v>ELFL</v>
          </cell>
          <cell r="C2480" t="str">
            <v>PC</v>
          </cell>
          <cell r="D2480">
            <v>75</v>
          </cell>
          <cell r="E2480">
            <v>0.5</v>
          </cell>
          <cell r="F2480">
            <v>37.5</v>
          </cell>
          <cell r="G2480">
            <v>4.5</v>
          </cell>
          <cell r="H2480">
            <v>337.5</v>
          </cell>
          <cell r="I2480" t="str">
            <v>LE</v>
          </cell>
          <cell r="P2480">
            <v>4.5</v>
          </cell>
        </row>
        <row r="2481">
          <cell r="F2481">
            <v>0</v>
          </cell>
          <cell r="H2481">
            <v>0</v>
          </cell>
          <cell r="P2481">
            <v>0</v>
          </cell>
        </row>
        <row r="2482">
          <cell r="A2482" t="str">
            <v>Caixa comando local:</v>
          </cell>
          <cell r="F2482">
            <v>0</v>
          </cell>
          <cell r="H2482">
            <v>0</v>
          </cell>
          <cell r="P2482">
            <v>0</v>
          </cell>
        </row>
        <row r="2483">
          <cell r="A2483" t="str">
            <v>2 botões</v>
          </cell>
          <cell r="B2483" t="str">
            <v>CX</v>
          </cell>
          <cell r="C2483" t="str">
            <v>UNID.</v>
          </cell>
          <cell r="D2483">
            <v>30</v>
          </cell>
          <cell r="E2483">
            <v>10</v>
          </cell>
          <cell r="F2483">
            <v>300</v>
          </cell>
          <cell r="G2483">
            <v>8</v>
          </cell>
          <cell r="H2483">
            <v>240</v>
          </cell>
          <cell r="I2483" t="str">
            <v>Q</v>
          </cell>
          <cell r="P2483">
            <v>8</v>
          </cell>
        </row>
        <row r="2484">
          <cell r="F2484">
            <v>0</v>
          </cell>
          <cell r="H2484">
            <v>0</v>
          </cell>
          <cell r="P2484">
            <v>0</v>
          </cell>
        </row>
        <row r="2485">
          <cell r="A2485" t="str">
            <v>Instalação de caixa de passagem 400 x 400 x 150</v>
          </cell>
          <cell r="B2485" t="str">
            <v>CX</v>
          </cell>
          <cell r="C2485" t="str">
            <v>UNID.</v>
          </cell>
          <cell r="D2485">
            <v>10</v>
          </cell>
          <cell r="E2485">
            <v>30</v>
          </cell>
          <cell r="F2485">
            <v>300</v>
          </cell>
          <cell r="G2485">
            <v>10</v>
          </cell>
          <cell r="H2485">
            <v>100</v>
          </cell>
          <cell r="I2485" t="str">
            <v>LE</v>
          </cell>
          <cell r="P2485">
            <v>10</v>
          </cell>
        </row>
        <row r="2486">
          <cell r="F2486">
            <v>0</v>
          </cell>
          <cell r="H2486">
            <v>0</v>
          </cell>
          <cell r="P2486">
            <v>0</v>
          </cell>
        </row>
        <row r="2487">
          <cell r="A2487" t="str">
            <v>Instalação e interligação de caixa de bornes com 30 bornes.</v>
          </cell>
          <cell r="B2487" t="str">
            <v>CX</v>
          </cell>
          <cell r="C2487" t="str">
            <v>UNID.</v>
          </cell>
          <cell r="D2487">
            <v>30</v>
          </cell>
          <cell r="E2487">
            <v>30</v>
          </cell>
          <cell r="F2487">
            <v>900</v>
          </cell>
          <cell r="G2487">
            <v>30</v>
          </cell>
          <cell r="H2487">
            <v>900</v>
          </cell>
          <cell r="I2487" t="str">
            <v>Q</v>
          </cell>
          <cell r="P2487">
            <v>30</v>
          </cell>
        </row>
        <row r="2488">
          <cell r="F2488">
            <v>0</v>
          </cell>
          <cell r="H2488">
            <v>0</v>
          </cell>
          <cell r="P2488">
            <v>0</v>
          </cell>
        </row>
        <row r="2489">
          <cell r="A2489" t="str">
            <v>ÁREA - CONCENTRAÇÃO DE GROSSOS</v>
          </cell>
          <cell r="F2489">
            <v>0</v>
          </cell>
          <cell r="H2489">
            <v>0</v>
          </cell>
          <cell r="P2489">
            <v>0</v>
          </cell>
        </row>
        <row r="2490">
          <cell r="A2490" t="str">
            <v>Instalação e interligação de válvula de bloqueio “guilhotina”, (diâmetros: 4", 10")</v>
          </cell>
          <cell r="B2490" t="str">
            <v>FV</v>
          </cell>
          <cell r="C2490" t="str">
            <v>CJ</v>
          </cell>
          <cell r="D2490">
            <v>13</v>
          </cell>
          <cell r="E2490">
            <v>10</v>
          </cell>
          <cell r="F2490">
            <v>130</v>
          </cell>
          <cell r="G2490">
            <v>20</v>
          </cell>
          <cell r="H2490">
            <v>260</v>
          </cell>
          <cell r="I2490" t="str">
            <v>N</v>
          </cell>
          <cell r="P2490">
            <v>20</v>
          </cell>
        </row>
        <row r="2491">
          <cell r="F2491">
            <v>0</v>
          </cell>
          <cell r="H2491">
            <v>0</v>
          </cell>
          <cell r="P2491">
            <v>0</v>
          </cell>
        </row>
        <row r="2492">
          <cell r="A2492" t="str">
            <v>Instalação de manômetros</v>
          </cell>
          <cell r="B2492" t="str">
            <v>PI</v>
          </cell>
          <cell r="C2492" t="str">
            <v>UNID.</v>
          </cell>
          <cell r="D2492">
            <v>23</v>
          </cell>
          <cell r="E2492">
            <v>10</v>
          </cell>
          <cell r="F2492">
            <v>230</v>
          </cell>
          <cell r="G2492">
            <v>8</v>
          </cell>
          <cell r="H2492">
            <v>184</v>
          </cell>
          <cell r="I2492" t="str">
            <v>N</v>
          </cell>
          <cell r="P2492">
            <v>8</v>
          </cell>
        </row>
        <row r="2493">
          <cell r="F2493">
            <v>0</v>
          </cell>
          <cell r="H2493">
            <v>0</v>
          </cell>
          <cell r="P2493">
            <v>0</v>
          </cell>
        </row>
        <row r="2494">
          <cell r="A2494" t="str">
            <v>Instalação e interligação de chave de vazão</v>
          </cell>
          <cell r="B2494" t="str">
            <v>FSL</v>
          </cell>
          <cell r="C2494" t="str">
            <v>UNID.</v>
          </cell>
          <cell r="D2494">
            <v>8</v>
          </cell>
          <cell r="E2494">
            <v>10</v>
          </cell>
          <cell r="F2494">
            <v>80</v>
          </cell>
          <cell r="G2494">
            <v>8</v>
          </cell>
          <cell r="H2494">
            <v>64</v>
          </cell>
          <cell r="I2494" t="str">
            <v>N</v>
          </cell>
          <cell r="P2494">
            <v>8</v>
          </cell>
        </row>
        <row r="2495">
          <cell r="F2495">
            <v>0</v>
          </cell>
          <cell r="H2495">
            <v>0</v>
          </cell>
          <cell r="P2495">
            <v>0</v>
          </cell>
        </row>
        <row r="2496">
          <cell r="A2496" t="str">
            <v>Instalação e interligação de válvula solenóide, (diâmetros: 1")</v>
          </cell>
          <cell r="B2496" t="str">
            <v>SV</v>
          </cell>
          <cell r="F2496">
            <v>0</v>
          </cell>
          <cell r="H2496">
            <v>0</v>
          </cell>
          <cell r="P2496">
            <v>0</v>
          </cell>
        </row>
        <row r="2497">
          <cell r="F2497">
            <v>0</v>
          </cell>
          <cell r="H2497">
            <v>0</v>
          </cell>
          <cell r="P2497">
            <v>0</v>
          </cell>
        </row>
        <row r="2498">
          <cell r="A2498" t="str">
            <v>Instalação e interligação de válvula de controle borboleta, (diâmetros: 2")</v>
          </cell>
          <cell r="F2498">
            <v>0</v>
          </cell>
          <cell r="H2498">
            <v>0</v>
          </cell>
          <cell r="P2498">
            <v>0</v>
          </cell>
        </row>
        <row r="2499">
          <cell r="F2499">
            <v>0</v>
          </cell>
          <cell r="H2499">
            <v>0</v>
          </cell>
          <cell r="P2499">
            <v>0</v>
          </cell>
        </row>
        <row r="2500">
          <cell r="A2500" t="str">
            <v>Instalação de válvula de bloqueio “mangote tubular”, (diâmetros: 4", 6")</v>
          </cell>
          <cell r="B2500" t="str">
            <v>FV</v>
          </cell>
          <cell r="C2500" t="str">
            <v>UNID.</v>
          </cell>
          <cell r="D2500">
            <v>8</v>
          </cell>
          <cell r="E2500">
            <v>10</v>
          </cell>
          <cell r="F2500">
            <v>80</v>
          </cell>
          <cell r="G2500">
            <v>20</v>
          </cell>
          <cell r="H2500">
            <v>160</v>
          </cell>
          <cell r="I2500" t="str">
            <v>N</v>
          </cell>
          <cell r="P2500">
            <v>20</v>
          </cell>
        </row>
        <row r="2501">
          <cell r="F2501">
            <v>0</v>
          </cell>
          <cell r="H2501">
            <v>0</v>
          </cell>
          <cell r="P2501">
            <v>0</v>
          </cell>
        </row>
        <row r="2502">
          <cell r="A2502" t="str">
            <v>Instalação e interligação de válvula de bloqueio “pinch mangote”, (diâmetros: 3")</v>
          </cell>
          <cell r="B2502" t="str">
            <v>FV</v>
          </cell>
          <cell r="F2502">
            <v>0</v>
          </cell>
          <cell r="H2502">
            <v>0</v>
          </cell>
          <cell r="P2502">
            <v>0</v>
          </cell>
        </row>
        <row r="2503">
          <cell r="F2503">
            <v>0</v>
          </cell>
          <cell r="H2503">
            <v>0</v>
          </cell>
          <cell r="P2503">
            <v>0</v>
          </cell>
        </row>
        <row r="2504">
          <cell r="A2504" t="str">
            <v>Instalação de válvula reguladora de pressão</v>
          </cell>
          <cell r="B2504" t="str">
            <v>PCV</v>
          </cell>
          <cell r="C2504" t="str">
            <v>UNID.</v>
          </cell>
          <cell r="D2504">
            <v>1</v>
          </cell>
          <cell r="E2504">
            <v>10</v>
          </cell>
          <cell r="F2504">
            <v>10</v>
          </cell>
          <cell r="G2504">
            <v>20</v>
          </cell>
          <cell r="H2504">
            <v>20</v>
          </cell>
          <cell r="I2504" t="str">
            <v>N</v>
          </cell>
          <cell r="P2504">
            <v>20</v>
          </cell>
        </row>
        <row r="2505">
          <cell r="F2505">
            <v>0</v>
          </cell>
          <cell r="H2505">
            <v>0</v>
          </cell>
          <cell r="P2505">
            <v>0</v>
          </cell>
        </row>
        <row r="2506">
          <cell r="A2506" t="str">
            <v>Instalação e interligação de fonte / sensor / transmissor de densidade radioativo</v>
          </cell>
          <cell r="B2506" t="str">
            <v>DX/DE/DIT</v>
          </cell>
          <cell r="C2506" t="str">
            <v>CJ</v>
          </cell>
          <cell r="D2506">
            <v>3</v>
          </cell>
          <cell r="E2506">
            <v>10</v>
          </cell>
          <cell r="F2506">
            <v>30</v>
          </cell>
          <cell r="G2506">
            <v>8</v>
          </cell>
          <cell r="H2506">
            <v>24</v>
          </cell>
          <cell r="I2506" t="str">
            <v>N</v>
          </cell>
          <cell r="P2506">
            <v>8</v>
          </cell>
        </row>
        <row r="2507">
          <cell r="F2507">
            <v>0</v>
          </cell>
          <cell r="H2507">
            <v>0</v>
          </cell>
          <cell r="P2507">
            <v>0</v>
          </cell>
        </row>
        <row r="2508">
          <cell r="A2508" t="str">
            <v>Instalação e interligação de medidor magnético de vazão</v>
          </cell>
          <cell r="B2508" t="str">
            <v>FIT</v>
          </cell>
          <cell r="C2508" t="str">
            <v>CJ</v>
          </cell>
          <cell r="D2508">
            <v>3</v>
          </cell>
          <cell r="E2508">
            <v>10</v>
          </cell>
          <cell r="F2508">
            <v>30</v>
          </cell>
          <cell r="G2508">
            <v>8</v>
          </cell>
          <cell r="H2508">
            <v>24</v>
          </cell>
          <cell r="I2508" t="str">
            <v>N</v>
          </cell>
          <cell r="P2508">
            <v>8</v>
          </cell>
        </row>
        <row r="2509">
          <cell r="F2509">
            <v>0</v>
          </cell>
          <cell r="H2509">
            <v>0</v>
          </cell>
          <cell r="P2509">
            <v>0</v>
          </cell>
        </row>
        <row r="2510">
          <cell r="A2510" t="str">
            <v>Instalação e interligação de medidor de nível tipo ultrassônico</v>
          </cell>
          <cell r="B2510" t="str">
            <v>LIT</v>
          </cell>
          <cell r="C2510" t="str">
            <v>CJ</v>
          </cell>
          <cell r="D2510">
            <v>3</v>
          </cell>
          <cell r="E2510">
            <v>10</v>
          </cell>
          <cell r="F2510">
            <v>30</v>
          </cell>
          <cell r="G2510">
            <v>8</v>
          </cell>
          <cell r="H2510">
            <v>24</v>
          </cell>
          <cell r="I2510" t="str">
            <v>N</v>
          </cell>
          <cell r="P2510">
            <v>8</v>
          </cell>
        </row>
        <row r="2511">
          <cell r="F2511">
            <v>0</v>
          </cell>
          <cell r="H2511">
            <v>0</v>
          </cell>
          <cell r="P2511">
            <v>0</v>
          </cell>
        </row>
        <row r="2512">
          <cell r="A2512" t="str">
            <v>Instalação de transmissor de pressão com selo</v>
          </cell>
          <cell r="B2512" t="str">
            <v>PIT</v>
          </cell>
          <cell r="C2512" t="str">
            <v>CJ</v>
          </cell>
          <cell r="D2512">
            <v>2</v>
          </cell>
          <cell r="E2512">
            <v>10</v>
          </cell>
          <cell r="F2512">
            <v>20</v>
          </cell>
          <cell r="G2512">
            <v>8</v>
          </cell>
          <cell r="H2512">
            <v>16</v>
          </cell>
          <cell r="I2512" t="str">
            <v>N</v>
          </cell>
          <cell r="P2512">
            <v>8</v>
          </cell>
        </row>
        <row r="2513">
          <cell r="F2513">
            <v>0</v>
          </cell>
          <cell r="H2513">
            <v>0</v>
          </cell>
          <cell r="P2513">
            <v>0</v>
          </cell>
        </row>
        <row r="2514">
          <cell r="A2514" t="str">
            <v>Instalação e interligação de caixas de válvulas solenóide</v>
          </cell>
          <cell r="B2514" t="str">
            <v>SV</v>
          </cell>
          <cell r="C2514" t="str">
            <v>UNID.</v>
          </cell>
          <cell r="D2514">
            <v>10</v>
          </cell>
          <cell r="E2514">
            <v>10</v>
          </cell>
          <cell r="F2514">
            <v>100</v>
          </cell>
          <cell r="G2514">
            <v>8</v>
          </cell>
          <cell r="H2514">
            <v>80</v>
          </cell>
          <cell r="I2514" t="str">
            <v>N</v>
          </cell>
          <cell r="P2514">
            <v>8</v>
          </cell>
        </row>
        <row r="2515">
          <cell r="F2515">
            <v>0</v>
          </cell>
          <cell r="H2515">
            <v>0</v>
          </cell>
          <cell r="P2515">
            <v>0</v>
          </cell>
        </row>
        <row r="2516">
          <cell r="A2516" t="str">
            <v>Instalação e interligação de caixas locais de aquisição de E/S (2300 x 1200 x 700 mm)</v>
          </cell>
          <cell r="B2516" t="str">
            <v>CAD</v>
          </cell>
          <cell r="C2516" t="str">
            <v>CJ</v>
          </cell>
          <cell r="D2516">
            <v>1</v>
          </cell>
          <cell r="E2516">
            <v>300</v>
          </cell>
          <cell r="F2516">
            <v>300</v>
          </cell>
          <cell r="G2516">
            <v>250</v>
          </cell>
          <cell r="H2516">
            <v>250</v>
          </cell>
          <cell r="I2516" t="str">
            <v>Q</v>
          </cell>
          <cell r="P2516">
            <v>250</v>
          </cell>
        </row>
        <row r="2517">
          <cell r="F2517">
            <v>0</v>
          </cell>
          <cell r="H2517">
            <v>0</v>
          </cell>
          <cell r="P2517">
            <v>0</v>
          </cell>
        </row>
        <row r="2518">
          <cell r="A2518" t="str">
            <v>Instalação e interligação de postos de comunicação de voz</v>
          </cell>
          <cell r="B2518" t="str">
            <v xml:space="preserve"> </v>
          </cell>
          <cell r="C2518" t="str">
            <v>UNID.</v>
          </cell>
          <cell r="D2518">
            <v>5</v>
          </cell>
          <cell r="E2518">
            <v>10</v>
          </cell>
          <cell r="F2518">
            <v>50</v>
          </cell>
          <cell r="G2518">
            <v>8</v>
          </cell>
          <cell r="H2518">
            <v>40</v>
          </cell>
          <cell r="I2518" t="str">
            <v>Q</v>
          </cell>
          <cell r="P2518">
            <v>8</v>
          </cell>
        </row>
        <row r="2519">
          <cell r="F2519">
            <v>0</v>
          </cell>
          <cell r="H2519">
            <v>0</v>
          </cell>
          <cell r="P2519">
            <v>0</v>
          </cell>
        </row>
        <row r="2520">
          <cell r="A2520" t="str">
            <v>Lançamento e ligação de cabo de controle - 1,5 mm²</v>
          </cell>
          <cell r="B2520" t="str">
            <v xml:space="preserve"> </v>
          </cell>
          <cell r="F2520">
            <v>0</v>
          </cell>
          <cell r="H2520">
            <v>0</v>
          </cell>
          <cell r="P2520">
            <v>0</v>
          </cell>
        </row>
        <row r="2521">
          <cell r="A2521" t="str">
            <v>1x2C</v>
          </cell>
          <cell r="B2521" t="str">
            <v>CB1</v>
          </cell>
          <cell r="C2521" t="str">
            <v>m</v>
          </cell>
          <cell r="D2521">
            <v>200</v>
          </cell>
          <cell r="E2521">
            <v>0.20399999999999999</v>
          </cell>
          <cell r="F2521">
            <v>40.799999999999997</v>
          </cell>
          <cell r="G2521">
            <v>0.15</v>
          </cell>
          <cell r="H2521">
            <v>30</v>
          </cell>
          <cell r="I2521" t="str">
            <v>B</v>
          </cell>
          <cell r="P2521">
            <v>0.15</v>
          </cell>
        </row>
        <row r="2522">
          <cell r="A2522" t="str">
            <v>1x3C</v>
          </cell>
          <cell r="B2522" t="str">
            <v>CB1</v>
          </cell>
          <cell r="C2522" t="str">
            <v>m</v>
          </cell>
          <cell r="D2522">
            <v>300</v>
          </cell>
          <cell r="E2522">
            <v>0.22900000000000001</v>
          </cell>
          <cell r="F2522">
            <v>68.7</v>
          </cell>
          <cell r="G2522">
            <v>0.15</v>
          </cell>
          <cell r="H2522">
            <v>45</v>
          </cell>
          <cell r="I2522" t="str">
            <v>B</v>
          </cell>
          <cell r="P2522">
            <v>0.15</v>
          </cell>
        </row>
        <row r="2523">
          <cell r="A2523" t="str">
            <v>1x5C</v>
          </cell>
          <cell r="B2523" t="str">
            <v>CB1</v>
          </cell>
          <cell r="C2523" t="str">
            <v>m</v>
          </cell>
          <cell r="D2523">
            <v>200</v>
          </cell>
          <cell r="E2523">
            <v>0.29099999999999998</v>
          </cell>
          <cell r="F2523">
            <v>58.2</v>
          </cell>
          <cell r="G2523">
            <v>0.2</v>
          </cell>
          <cell r="H2523">
            <v>40</v>
          </cell>
          <cell r="I2523" t="str">
            <v>B</v>
          </cell>
          <cell r="P2523">
            <v>0.2</v>
          </cell>
        </row>
        <row r="2524">
          <cell r="A2524" t="str">
            <v>1x7C</v>
          </cell>
          <cell r="B2524" t="str">
            <v>CB1</v>
          </cell>
          <cell r="C2524" t="str">
            <v>m</v>
          </cell>
          <cell r="D2524">
            <v>400</v>
          </cell>
          <cell r="E2524">
            <v>0.34499999999999997</v>
          </cell>
          <cell r="F2524">
            <v>138</v>
          </cell>
          <cell r="G2524">
            <v>0.2</v>
          </cell>
          <cell r="H2524">
            <v>80</v>
          </cell>
          <cell r="I2524" t="str">
            <v>B</v>
          </cell>
          <cell r="P2524">
            <v>0.2</v>
          </cell>
        </row>
        <row r="2525">
          <cell r="A2525" t="str">
            <v xml:space="preserve"> </v>
          </cell>
          <cell r="B2525" t="str">
            <v xml:space="preserve"> </v>
          </cell>
          <cell r="F2525">
            <v>0</v>
          </cell>
          <cell r="H2525">
            <v>0</v>
          </cell>
          <cell r="P2525">
            <v>0</v>
          </cell>
        </row>
        <row r="2526">
          <cell r="A2526" t="str">
            <v>Lançamento e ligação de cabo de instrumentação - 1,0 mm² + blindagem</v>
          </cell>
          <cell r="B2526" t="str">
            <v xml:space="preserve"> </v>
          </cell>
          <cell r="F2526">
            <v>0</v>
          </cell>
          <cell r="H2526">
            <v>0</v>
          </cell>
          <cell r="P2526">
            <v>0</v>
          </cell>
        </row>
        <row r="2527">
          <cell r="A2527" t="str">
            <v>1x2C</v>
          </cell>
          <cell r="B2527" t="str">
            <v>CB1</v>
          </cell>
          <cell r="C2527" t="str">
            <v>m</v>
          </cell>
          <cell r="D2527">
            <v>400</v>
          </cell>
          <cell r="E2527">
            <v>0.20399999999999999</v>
          </cell>
          <cell r="F2527">
            <v>81.599999999999994</v>
          </cell>
          <cell r="G2527">
            <v>0.15</v>
          </cell>
          <cell r="H2527">
            <v>60</v>
          </cell>
          <cell r="I2527" t="str">
            <v>B</v>
          </cell>
          <cell r="P2527">
            <v>0.15</v>
          </cell>
        </row>
        <row r="2528">
          <cell r="F2528">
            <v>0</v>
          </cell>
          <cell r="H2528">
            <v>0</v>
          </cell>
          <cell r="P2528">
            <v>0</v>
          </cell>
        </row>
        <row r="2529">
          <cell r="A2529" t="str">
            <v>Eletroduto rígido tipo AC- (Vara de 3 m):</v>
          </cell>
          <cell r="F2529">
            <v>0</v>
          </cell>
          <cell r="H2529">
            <v>0</v>
          </cell>
          <cell r="P2529">
            <v>0</v>
          </cell>
        </row>
        <row r="2530">
          <cell r="A2530" t="str">
            <v>Diâmetro 3/4"</v>
          </cell>
          <cell r="B2530" t="str">
            <v>ELAG</v>
          </cell>
          <cell r="C2530" t="str">
            <v>m</v>
          </cell>
          <cell r="D2530">
            <v>118</v>
          </cell>
          <cell r="E2530">
            <v>1.7699999999999998</v>
          </cell>
          <cell r="F2530">
            <v>208.86</v>
          </cell>
          <cell r="G2530">
            <v>1.25</v>
          </cell>
          <cell r="H2530">
            <v>147.5</v>
          </cell>
          <cell r="I2530" t="str">
            <v>LE</v>
          </cell>
          <cell r="P2530">
            <v>1.25</v>
          </cell>
        </row>
        <row r="2531">
          <cell r="A2531" t="str">
            <v>Diâmetro 1"</v>
          </cell>
          <cell r="B2531" t="str">
            <v>ELAG</v>
          </cell>
          <cell r="C2531" t="str">
            <v>m</v>
          </cell>
          <cell r="D2531">
            <v>30</v>
          </cell>
          <cell r="E2531">
            <v>2.63</v>
          </cell>
          <cell r="F2531">
            <v>78.900000000000006</v>
          </cell>
          <cell r="G2531">
            <v>1.25</v>
          </cell>
          <cell r="H2531">
            <v>37.5</v>
          </cell>
          <cell r="I2531" t="str">
            <v>LE</v>
          </cell>
          <cell r="P2531">
            <v>1.25</v>
          </cell>
        </row>
        <row r="2532">
          <cell r="A2532" t="str">
            <v>Diâmetro 11/2"</v>
          </cell>
          <cell r="B2532" t="str">
            <v>ELAG</v>
          </cell>
          <cell r="C2532" t="str">
            <v>m</v>
          </cell>
          <cell r="D2532">
            <v>72</v>
          </cell>
          <cell r="E2532">
            <v>4.24</v>
          </cell>
          <cell r="F2532">
            <v>305.27999999999997</v>
          </cell>
          <cell r="G2532">
            <v>1.25</v>
          </cell>
          <cell r="H2532">
            <v>90</v>
          </cell>
          <cell r="I2532" t="str">
            <v>LE</v>
          </cell>
          <cell r="P2532">
            <v>1.25</v>
          </cell>
        </row>
        <row r="2533">
          <cell r="A2533" t="str">
            <v>Diâmetro 2"</v>
          </cell>
          <cell r="B2533" t="str">
            <v>ELAG</v>
          </cell>
          <cell r="C2533" t="str">
            <v>m</v>
          </cell>
          <cell r="D2533">
            <v>174</v>
          </cell>
          <cell r="E2533">
            <v>5.66</v>
          </cell>
          <cell r="F2533">
            <v>984.84</v>
          </cell>
          <cell r="G2533">
            <v>1.5</v>
          </cell>
          <cell r="H2533">
            <v>261</v>
          </cell>
          <cell r="I2533" t="str">
            <v>LE</v>
          </cell>
          <cell r="P2533">
            <v>1.5</v>
          </cell>
        </row>
        <row r="2534">
          <cell r="A2534" t="str">
            <v>Diâmetro 2 1/2"</v>
          </cell>
          <cell r="B2534" t="str">
            <v>ELAG</v>
          </cell>
          <cell r="C2534" t="str">
            <v>m</v>
          </cell>
          <cell r="D2534">
            <v>27</v>
          </cell>
          <cell r="E2534">
            <v>8.9</v>
          </cell>
          <cell r="F2534">
            <v>240.3</v>
          </cell>
          <cell r="G2534">
            <v>1.5</v>
          </cell>
          <cell r="H2534">
            <v>40.5</v>
          </cell>
          <cell r="I2534" t="str">
            <v>LE</v>
          </cell>
          <cell r="P2534">
            <v>1.5</v>
          </cell>
        </row>
        <row r="2535">
          <cell r="F2535">
            <v>0</v>
          </cell>
          <cell r="H2535">
            <v>0</v>
          </cell>
          <cell r="P2535">
            <v>0</v>
          </cell>
        </row>
        <row r="2536">
          <cell r="A2536" t="str">
            <v>Eletroduto flexível (peça de 1,5 m):</v>
          </cell>
          <cell r="F2536">
            <v>0</v>
          </cell>
          <cell r="H2536">
            <v>0</v>
          </cell>
          <cell r="P2536">
            <v>0</v>
          </cell>
        </row>
        <row r="2537">
          <cell r="A2537" t="str">
            <v>Diâmetro 3/4"</v>
          </cell>
          <cell r="B2537" t="str">
            <v>ELFL</v>
          </cell>
          <cell r="C2537" t="str">
            <v>PC</v>
          </cell>
          <cell r="D2537">
            <v>252</v>
          </cell>
          <cell r="E2537">
            <v>0.88</v>
          </cell>
          <cell r="F2537">
            <v>221.76</v>
          </cell>
          <cell r="G2537">
            <v>4.5</v>
          </cell>
          <cell r="H2537">
            <v>1134</v>
          </cell>
          <cell r="I2537" t="str">
            <v>LE</v>
          </cell>
          <cell r="P2537">
            <v>4.5</v>
          </cell>
        </row>
        <row r="2538">
          <cell r="A2538" t="str">
            <v>Diâmetro 1/2"</v>
          </cell>
          <cell r="B2538" t="str">
            <v>ELFL</v>
          </cell>
          <cell r="C2538" t="str">
            <v>PC</v>
          </cell>
          <cell r="D2538">
            <v>30</v>
          </cell>
          <cell r="E2538">
            <v>0.5</v>
          </cell>
          <cell r="F2538">
            <v>15</v>
          </cell>
          <cell r="G2538">
            <v>4.5</v>
          </cell>
          <cell r="H2538">
            <v>135</v>
          </cell>
          <cell r="I2538" t="str">
            <v>LE</v>
          </cell>
          <cell r="P2538">
            <v>4.5</v>
          </cell>
        </row>
        <row r="2539">
          <cell r="F2539">
            <v>0</v>
          </cell>
          <cell r="H2539">
            <v>0</v>
          </cell>
          <cell r="P2539">
            <v>0</v>
          </cell>
        </row>
        <row r="2540">
          <cell r="A2540" t="str">
            <v>Caixa comando local:</v>
          </cell>
          <cell r="F2540">
            <v>0</v>
          </cell>
          <cell r="H2540">
            <v>0</v>
          </cell>
          <cell r="P2540">
            <v>0</v>
          </cell>
        </row>
        <row r="2541">
          <cell r="A2541" t="str">
            <v>2 botões</v>
          </cell>
          <cell r="B2541" t="str">
            <v>CX</v>
          </cell>
          <cell r="C2541" t="str">
            <v>UNID.</v>
          </cell>
          <cell r="D2541">
            <v>6</v>
          </cell>
          <cell r="E2541">
            <v>10</v>
          </cell>
          <cell r="F2541">
            <v>60</v>
          </cell>
          <cell r="G2541">
            <v>8</v>
          </cell>
          <cell r="H2541">
            <v>48</v>
          </cell>
          <cell r="I2541" t="str">
            <v>Q</v>
          </cell>
          <cell r="P2541">
            <v>8</v>
          </cell>
        </row>
        <row r="2542">
          <cell r="F2542">
            <v>0</v>
          </cell>
          <cell r="H2542">
            <v>0</v>
          </cell>
          <cell r="P2542">
            <v>0</v>
          </cell>
        </row>
        <row r="2543">
          <cell r="A2543" t="str">
            <v>Instalação de caixa de passagem 400 x 400 x 150</v>
          </cell>
          <cell r="B2543" t="str">
            <v>CX</v>
          </cell>
          <cell r="C2543" t="str">
            <v>UNID.</v>
          </cell>
          <cell r="D2543">
            <v>3</v>
          </cell>
          <cell r="E2543">
            <v>30</v>
          </cell>
          <cell r="F2543">
            <v>90</v>
          </cell>
          <cell r="G2543">
            <v>10</v>
          </cell>
          <cell r="H2543">
            <v>30</v>
          </cell>
          <cell r="I2543" t="str">
            <v>LE</v>
          </cell>
          <cell r="P2543">
            <v>10</v>
          </cell>
        </row>
        <row r="2544">
          <cell r="F2544">
            <v>0</v>
          </cell>
          <cell r="H2544">
            <v>0</v>
          </cell>
          <cell r="P2544">
            <v>0</v>
          </cell>
        </row>
        <row r="2545">
          <cell r="A2545" t="str">
            <v>Instalação e interligação de caixa de bornes com 30 bornes.</v>
          </cell>
          <cell r="B2545" t="str">
            <v>CX</v>
          </cell>
          <cell r="C2545" t="str">
            <v>UNID.</v>
          </cell>
          <cell r="D2545">
            <v>6</v>
          </cell>
          <cell r="E2545">
            <v>30</v>
          </cell>
          <cell r="F2545">
            <v>180</v>
          </cell>
          <cell r="G2545">
            <v>30</v>
          </cell>
          <cell r="H2545">
            <v>180</v>
          </cell>
          <cell r="I2545" t="str">
            <v>Q</v>
          </cell>
          <cell r="P2545">
            <v>30</v>
          </cell>
        </row>
        <row r="2546">
          <cell r="F2546">
            <v>0</v>
          </cell>
          <cell r="H2546">
            <v>0</v>
          </cell>
          <cell r="P2546">
            <v>0</v>
          </cell>
        </row>
        <row r="2547">
          <cell r="A2547" t="str">
            <v>Instalação e interligação de caixas de válvulas solenóide.</v>
          </cell>
          <cell r="B2547" t="str">
            <v>CC</v>
          </cell>
          <cell r="C2547" t="str">
            <v>UNID.</v>
          </cell>
          <cell r="D2547">
            <v>9</v>
          </cell>
          <cell r="E2547">
            <v>30</v>
          </cell>
          <cell r="F2547">
            <v>270</v>
          </cell>
          <cell r="G2547">
            <v>20</v>
          </cell>
          <cell r="H2547">
            <v>180</v>
          </cell>
          <cell r="I2547" t="str">
            <v>N</v>
          </cell>
          <cell r="P2547">
            <v>20</v>
          </cell>
        </row>
        <row r="2548">
          <cell r="F2548">
            <v>0</v>
          </cell>
          <cell r="H2548">
            <v>0</v>
          </cell>
          <cell r="P2548">
            <v>0</v>
          </cell>
        </row>
        <row r="2549">
          <cell r="A2549" t="str">
            <v>ÁREA - CICLONAGEM E FILTRAGEM</v>
          </cell>
          <cell r="F2549">
            <v>0</v>
          </cell>
          <cell r="H2549">
            <v>0</v>
          </cell>
          <cell r="P2549">
            <v>0</v>
          </cell>
        </row>
        <row r="2550">
          <cell r="A2550" t="str">
            <v>Instalação e interligação de válvula de bloqueio “guilhotina”, (diâmetros: 3", 18")</v>
          </cell>
          <cell r="B2550" t="str">
            <v>FV</v>
          </cell>
          <cell r="C2550" t="str">
            <v>CJ</v>
          </cell>
          <cell r="D2550">
            <v>18</v>
          </cell>
          <cell r="E2550">
            <v>10</v>
          </cell>
          <cell r="F2550">
            <v>180</v>
          </cell>
          <cell r="G2550">
            <v>20</v>
          </cell>
          <cell r="H2550">
            <v>360</v>
          </cell>
          <cell r="I2550" t="str">
            <v>N</v>
          </cell>
          <cell r="P2550">
            <v>20</v>
          </cell>
        </row>
        <row r="2551">
          <cell r="F2551">
            <v>0</v>
          </cell>
          <cell r="H2551">
            <v>0</v>
          </cell>
          <cell r="P2551">
            <v>0</v>
          </cell>
        </row>
        <row r="2552">
          <cell r="A2552" t="str">
            <v>Válvula de bloqueio "dardo"</v>
          </cell>
          <cell r="B2552" t="str">
            <v>FV</v>
          </cell>
          <cell r="C2552" t="str">
            <v>UNID.</v>
          </cell>
          <cell r="D2552">
            <v>4</v>
          </cell>
          <cell r="E2552">
            <v>10</v>
          </cell>
          <cell r="F2552">
            <v>40</v>
          </cell>
          <cell r="G2552">
            <v>20</v>
          </cell>
          <cell r="H2552">
            <v>80</v>
          </cell>
          <cell r="I2552" t="str">
            <v>N</v>
          </cell>
          <cell r="P2552">
            <v>20</v>
          </cell>
        </row>
        <row r="2553">
          <cell r="F2553">
            <v>0</v>
          </cell>
          <cell r="H2553">
            <v>0</v>
          </cell>
          <cell r="P2553">
            <v>0</v>
          </cell>
        </row>
        <row r="2554">
          <cell r="A2554" t="str">
            <v>Instalação de manômetros</v>
          </cell>
          <cell r="B2554" t="str">
            <v>PI</v>
          </cell>
          <cell r="C2554" t="str">
            <v>UNID.</v>
          </cell>
          <cell r="D2554">
            <v>46</v>
          </cell>
          <cell r="E2554">
            <v>10</v>
          </cell>
          <cell r="F2554">
            <v>460</v>
          </cell>
          <cell r="G2554">
            <v>8</v>
          </cell>
          <cell r="H2554">
            <v>368</v>
          </cell>
          <cell r="I2554" t="str">
            <v>N</v>
          </cell>
          <cell r="P2554">
            <v>8</v>
          </cell>
        </row>
        <row r="2555">
          <cell r="F2555">
            <v>0</v>
          </cell>
          <cell r="H2555">
            <v>0</v>
          </cell>
          <cell r="P2555">
            <v>0</v>
          </cell>
        </row>
        <row r="2556">
          <cell r="A2556" t="str">
            <v>Instalação e interligação de chave de vazão</v>
          </cell>
          <cell r="B2556" t="str">
            <v>FSL</v>
          </cell>
          <cell r="C2556" t="str">
            <v>UNID.</v>
          </cell>
          <cell r="D2556">
            <v>15</v>
          </cell>
          <cell r="E2556">
            <v>10</v>
          </cell>
          <cell r="F2556">
            <v>150</v>
          </cell>
          <cell r="G2556">
            <v>8</v>
          </cell>
          <cell r="H2556">
            <v>120</v>
          </cell>
          <cell r="I2556" t="str">
            <v>N</v>
          </cell>
          <cell r="P2556">
            <v>8</v>
          </cell>
        </row>
        <row r="2557">
          <cell r="F2557">
            <v>0</v>
          </cell>
          <cell r="H2557">
            <v>0</v>
          </cell>
          <cell r="P2557">
            <v>0</v>
          </cell>
        </row>
        <row r="2558">
          <cell r="A2558" t="str">
            <v>Instalação e interligação de válvula solenóide, (diâmetros: 1")</v>
          </cell>
          <cell r="B2558" t="str">
            <v>SV</v>
          </cell>
          <cell r="F2558">
            <v>0</v>
          </cell>
          <cell r="H2558">
            <v>0</v>
          </cell>
          <cell r="P2558">
            <v>0</v>
          </cell>
        </row>
        <row r="2559">
          <cell r="F2559">
            <v>0</v>
          </cell>
          <cell r="H2559">
            <v>0</v>
          </cell>
          <cell r="P2559">
            <v>0</v>
          </cell>
        </row>
        <row r="2560">
          <cell r="A2560" t="str">
            <v>Instalação e interligação de válvula de controle borboleta, (diâmetros: 2", 10")</v>
          </cell>
          <cell r="B2560" t="str">
            <v>LCV</v>
          </cell>
          <cell r="C2560" t="str">
            <v>CJ</v>
          </cell>
          <cell r="D2560">
            <v>1</v>
          </cell>
          <cell r="E2560">
            <v>10</v>
          </cell>
          <cell r="F2560">
            <v>10</v>
          </cell>
          <cell r="G2560">
            <v>20</v>
          </cell>
          <cell r="H2560">
            <v>20</v>
          </cell>
          <cell r="I2560" t="str">
            <v>N</v>
          </cell>
          <cell r="P2560">
            <v>20</v>
          </cell>
        </row>
        <row r="2561">
          <cell r="F2561">
            <v>0</v>
          </cell>
          <cell r="H2561">
            <v>0</v>
          </cell>
          <cell r="P2561">
            <v>0</v>
          </cell>
        </row>
        <row r="2562">
          <cell r="A2562" t="str">
            <v>Instalação e interligação de válvula de bloqueio borboleta, (diâmetros: 3", 18")</v>
          </cell>
          <cell r="B2562" t="str">
            <v>FV</v>
          </cell>
          <cell r="C2562" t="str">
            <v>CJ</v>
          </cell>
          <cell r="D2562">
            <v>8</v>
          </cell>
          <cell r="E2562">
            <v>10</v>
          </cell>
          <cell r="F2562">
            <v>80</v>
          </cell>
          <cell r="G2562">
            <v>20</v>
          </cell>
          <cell r="H2562">
            <v>160</v>
          </cell>
          <cell r="I2562" t="str">
            <v>N</v>
          </cell>
          <cell r="P2562">
            <v>20</v>
          </cell>
        </row>
        <row r="2563">
          <cell r="F2563">
            <v>0</v>
          </cell>
          <cell r="H2563">
            <v>0</v>
          </cell>
          <cell r="P2563">
            <v>0</v>
          </cell>
        </row>
        <row r="2564">
          <cell r="A2564" t="str">
            <v>Instalação de válvula de bloqueio “mangote tubular”, (diâmetros: 4", 6")</v>
          </cell>
          <cell r="B2564" t="str">
            <v>FV</v>
          </cell>
          <cell r="C2564" t="str">
            <v>UNID.</v>
          </cell>
          <cell r="D2564">
            <v>4</v>
          </cell>
          <cell r="E2564">
            <v>10</v>
          </cell>
          <cell r="F2564">
            <v>40</v>
          </cell>
          <cell r="G2564">
            <v>20</v>
          </cell>
          <cell r="H2564">
            <v>80</v>
          </cell>
          <cell r="I2564" t="str">
            <v>N</v>
          </cell>
          <cell r="P2564">
            <v>20</v>
          </cell>
        </row>
        <row r="2565">
          <cell r="F2565">
            <v>0</v>
          </cell>
          <cell r="H2565">
            <v>0</v>
          </cell>
          <cell r="P2565">
            <v>0</v>
          </cell>
        </row>
        <row r="2566">
          <cell r="A2566" t="str">
            <v>Instalação e interligação de válvula de bloqueio “pinch mangote”, (diâmetros: 3", 6", 8")</v>
          </cell>
          <cell r="B2566" t="str">
            <v>FV</v>
          </cell>
          <cell r="C2566" t="str">
            <v>UNID.</v>
          </cell>
          <cell r="D2566">
            <v>9</v>
          </cell>
          <cell r="E2566">
            <v>10</v>
          </cell>
          <cell r="F2566">
            <v>90</v>
          </cell>
          <cell r="G2566">
            <v>20</v>
          </cell>
          <cell r="H2566">
            <v>180</v>
          </cell>
          <cell r="I2566" t="str">
            <v>N</v>
          </cell>
          <cell r="P2566">
            <v>20</v>
          </cell>
        </row>
        <row r="2567">
          <cell r="F2567">
            <v>0</v>
          </cell>
          <cell r="H2567">
            <v>0</v>
          </cell>
          <cell r="P2567">
            <v>0</v>
          </cell>
        </row>
        <row r="2568">
          <cell r="A2568" t="str">
            <v>Válvula de segurança</v>
          </cell>
          <cell r="B2568" t="str">
            <v>PSV</v>
          </cell>
          <cell r="C2568" t="str">
            <v>UNID.</v>
          </cell>
          <cell r="D2568">
            <v>2</v>
          </cell>
          <cell r="E2568">
            <v>10</v>
          </cell>
          <cell r="F2568">
            <v>20</v>
          </cell>
          <cell r="G2568">
            <v>20</v>
          </cell>
          <cell r="H2568">
            <v>40</v>
          </cell>
          <cell r="I2568" t="str">
            <v>N</v>
          </cell>
          <cell r="P2568">
            <v>20</v>
          </cell>
        </row>
        <row r="2569">
          <cell r="F2569">
            <v>0</v>
          </cell>
          <cell r="H2569">
            <v>0</v>
          </cell>
          <cell r="P2569">
            <v>0</v>
          </cell>
        </row>
        <row r="2570">
          <cell r="A2570" t="str">
            <v>Instalação de válvula reguladora de pressão</v>
          </cell>
          <cell r="B2570" t="str">
            <v>PCV</v>
          </cell>
          <cell r="C2570" t="str">
            <v>UNID.</v>
          </cell>
          <cell r="D2570">
            <v>2</v>
          </cell>
          <cell r="E2570">
            <v>10</v>
          </cell>
          <cell r="F2570">
            <v>20</v>
          </cell>
          <cell r="G2570">
            <v>20</v>
          </cell>
          <cell r="H2570">
            <v>40</v>
          </cell>
          <cell r="I2570" t="str">
            <v>N</v>
          </cell>
          <cell r="P2570">
            <v>20</v>
          </cell>
        </row>
        <row r="2571">
          <cell r="F2571">
            <v>0</v>
          </cell>
          <cell r="H2571">
            <v>0</v>
          </cell>
          <cell r="P2571">
            <v>0</v>
          </cell>
        </row>
        <row r="2572">
          <cell r="A2572" t="str">
            <v>Instalação e interligação de medidor de nível tipo ultrassônico</v>
          </cell>
          <cell r="B2572" t="str">
            <v>LIT</v>
          </cell>
          <cell r="C2572" t="str">
            <v>CJ</v>
          </cell>
          <cell r="D2572">
            <v>2</v>
          </cell>
          <cell r="E2572">
            <v>10</v>
          </cell>
          <cell r="F2572">
            <v>20</v>
          </cell>
          <cell r="G2572">
            <v>8</v>
          </cell>
          <cell r="H2572">
            <v>16</v>
          </cell>
          <cell r="I2572" t="str">
            <v>N</v>
          </cell>
          <cell r="P2572">
            <v>8</v>
          </cell>
        </row>
        <row r="2573">
          <cell r="F2573">
            <v>0</v>
          </cell>
          <cell r="H2573">
            <v>0</v>
          </cell>
          <cell r="P2573">
            <v>0</v>
          </cell>
        </row>
        <row r="2574">
          <cell r="A2574" t="str">
            <v>Vacuostato com selo</v>
          </cell>
          <cell r="B2574" t="str">
            <v>VSL</v>
          </cell>
          <cell r="C2574" t="str">
            <v>UNID.</v>
          </cell>
          <cell r="D2574">
            <v>4</v>
          </cell>
          <cell r="E2574">
            <v>10</v>
          </cell>
          <cell r="F2574">
            <v>40</v>
          </cell>
          <cell r="G2574">
            <v>8</v>
          </cell>
          <cell r="H2574">
            <v>32</v>
          </cell>
          <cell r="I2574" t="str">
            <v>N</v>
          </cell>
          <cell r="P2574">
            <v>8</v>
          </cell>
        </row>
        <row r="2575">
          <cell r="F2575">
            <v>0</v>
          </cell>
          <cell r="H2575">
            <v>0</v>
          </cell>
          <cell r="P2575">
            <v>0</v>
          </cell>
        </row>
        <row r="2576">
          <cell r="A2576" t="str">
            <v>Interligação de sensores indutivos de velocidade - TC</v>
          </cell>
          <cell r="B2576" t="str">
            <v>SE</v>
          </cell>
          <cell r="C2576" t="str">
            <v>UNID.</v>
          </cell>
          <cell r="D2576">
            <v>6</v>
          </cell>
          <cell r="E2576">
            <v>10</v>
          </cell>
          <cell r="F2576">
            <v>60</v>
          </cell>
          <cell r="G2576">
            <v>8</v>
          </cell>
          <cell r="H2576">
            <v>48</v>
          </cell>
          <cell r="I2576" t="str">
            <v>N</v>
          </cell>
          <cell r="P2576">
            <v>8</v>
          </cell>
        </row>
        <row r="2577">
          <cell r="F2577">
            <v>0</v>
          </cell>
          <cell r="H2577">
            <v>0</v>
          </cell>
          <cell r="P2577">
            <v>0</v>
          </cell>
        </row>
        <row r="2578">
          <cell r="A2578" t="str">
            <v>Interligação de chaves de emergência - TC</v>
          </cell>
          <cell r="B2578" t="str">
            <v>XS</v>
          </cell>
          <cell r="C2578" t="str">
            <v>UNID.</v>
          </cell>
          <cell r="D2578">
            <v>2</v>
          </cell>
          <cell r="E2578">
            <v>10</v>
          </cell>
          <cell r="F2578">
            <v>20</v>
          </cell>
          <cell r="G2578">
            <v>8</v>
          </cell>
          <cell r="H2578">
            <v>16</v>
          </cell>
          <cell r="I2578" t="str">
            <v>N</v>
          </cell>
          <cell r="P2578">
            <v>8</v>
          </cell>
        </row>
        <row r="2579">
          <cell r="F2579">
            <v>0</v>
          </cell>
          <cell r="H2579">
            <v>0</v>
          </cell>
          <cell r="P2579">
            <v>0</v>
          </cell>
        </row>
        <row r="2580">
          <cell r="A2580" t="str">
            <v>Interligação de chave de nível alto - TC</v>
          </cell>
          <cell r="B2580" t="str">
            <v>LSH</v>
          </cell>
          <cell r="C2580" t="str">
            <v>UNID.</v>
          </cell>
          <cell r="D2580">
            <v>16</v>
          </cell>
          <cell r="E2580">
            <v>10</v>
          </cell>
          <cell r="F2580">
            <v>160</v>
          </cell>
          <cell r="G2580">
            <v>8</v>
          </cell>
          <cell r="H2580">
            <v>128</v>
          </cell>
          <cell r="I2580" t="str">
            <v>N</v>
          </cell>
          <cell r="P2580">
            <v>8</v>
          </cell>
        </row>
        <row r="2581">
          <cell r="F2581">
            <v>0</v>
          </cell>
          <cell r="H2581">
            <v>0</v>
          </cell>
          <cell r="P2581">
            <v>0</v>
          </cell>
        </row>
        <row r="2582">
          <cell r="A2582" t="str">
            <v>Instalação de transmissor de pressão com selo</v>
          </cell>
          <cell r="B2582" t="str">
            <v>PIT</v>
          </cell>
          <cell r="C2582" t="str">
            <v>CJ</v>
          </cell>
          <cell r="D2582">
            <v>2</v>
          </cell>
          <cell r="E2582">
            <v>10</v>
          </cell>
          <cell r="F2582">
            <v>20</v>
          </cell>
          <cell r="G2582">
            <v>8</v>
          </cell>
          <cell r="H2582">
            <v>16</v>
          </cell>
          <cell r="I2582" t="str">
            <v>N</v>
          </cell>
          <cell r="P2582">
            <v>8</v>
          </cell>
        </row>
        <row r="2583">
          <cell r="F2583">
            <v>0</v>
          </cell>
          <cell r="H2583">
            <v>0</v>
          </cell>
          <cell r="P2583">
            <v>0</v>
          </cell>
        </row>
        <row r="2584">
          <cell r="A2584" t="str">
            <v>Instalação e interligação de caixas de válvulas solenóide</v>
          </cell>
          <cell r="B2584" t="str">
            <v>SV</v>
          </cell>
          <cell r="C2584" t="str">
            <v>UNID.</v>
          </cell>
          <cell r="D2584">
            <v>12</v>
          </cell>
          <cell r="E2584">
            <v>10</v>
          </cell>
          <cell r="F2584">
            <v>120</v>
          </cell>
          <cell r="G2584">
            <v>8</v>
          </cell>
          <cell r="H2584">
            <v>96</v>
          </cell>
          <cell r="I2584" t="str">
            <v>N</v>
          </cell>
          <cell r="P2584">
            <v>8</v>
          </cell>
        </row>
        <row r="2585">
          <cell r="F2585">
            <v>0</v>
          </cell>
          <cell r="H2585">
            <v>0</v>
          </cell>
          <cell r="P2585">
            <v>0</v>
          </cell>
        </row>
        <row r="2586">
          <cell r="A2586" t="str">
            <v>Instalação e interligação de caixas locais de aquisição de E/S (2300 x 1200 x 700 mm)</v>
          </cell>
          <cell r="B2586" t="str">
            <v>CAD</v>
          </cell>
          <cell r="C2586" t="str">
            <v>CJ</v>
          </cell>
          <cell r="D2586">
            <v>2</v>
          </cell>
          <cell r="E2586">
            <v>300</v>
          </cell>
          <cell r="F2586">
            <v>600</v>
          </cell>
          <cell r="G2586">
            <v>250</v>
          </cell>
          <cell r="H2586">
            <v>500</v>
          </cell>
          <cell r="I2586" t="str">
            <v>Q</v>
          </cell>
          <cell r="P2586">
            <v>250</v>
          </cell>
        </row>
        <row r="2587">
          <cell r="F2587">
            <v>0</v>
          </cell>
          <cell r="H2587">
            <v>0</v>
          </cell>
          <cell r="P2587">
            <v>0</v>
          </cell>
        </row>
        <row r="2588">
          <cell r="A2588" t="str">
            <v>Instalação e interligação de postos de comunicação de voz</v>
          </cell>
          <cell r="B2588" t="str">
            <v xml:space="preserve"> </v>
          </cell>
          <cell r="C2588" t="str">
            <v>UNID.</v>
          </cell>
          <cell r="D2588">
            <v>6</v>
          </cell>
          <cell r="E2588">
            <v>10</v>
          </cell>
          <cell r="F2588">
            <v>60</v>
          </cell>
          <cell r="G2588">
            <v>8</v>
          </cell>
          <cell r="H2588">
            <v>48</v>
          </cell>
          <cell r="I2588" t="str">
            <v>Q</v>
          </cell>
          <cell r="P2588">
            <v>8</v>
          </cell>
        </row>
        <row r="2589">
          <cell r="F2589">
            <v>0</v>
          </cell>
          <cell r="H2589">
            <v>0</v>
          </cell>
          <cell r="P2589">
            <v>0</v>
          </cell>
        </row>
        <row r="2590">
          <cell r="A2590" t="str">
            <v>Lançamento e ligação de cabo de controle - 1,5 mm²</v>
          </cell>
          <cell r="B2590" t="str">
            <v xml:space="preserve"> </v>
          </cell>
          <cell r="F2590">
            <v>0</v>
          </cell>
          <cell r="H2590">
            <v>0</v>
          </cell>
          <cell r="P2590">
            <v>0</v>
          </cell>
        </row>
        <row r="2591">
          <cell r="A2591" t="str">
            <v>1x2C</v>
          </cell>
          <cell r="B2591" t="str">
            <v>CB1</v>
          </cell>
          <cell r="C2591" t="str">
            <v>m</v>
          </cell>
          <cell r="D2591">
            <v>400</v>
          </cell>
          <cell r="E2591">
            <v>0.20399999999999999</v>
          </cell>
          <cell r="F2591">
            <v>81.599999999999994</v>
          </cell>
          <cell r="G2591">
            <v>0.15</v>
          </cell>
          <cell r="H2591">
            <v>60</v>
          </cell>
          <cell r="I2591" t="str">
            <v>B</v>
          </cell>
          <cell r="P2591">
            <v>0.15</v>
          </cell>
        </row>
        <row r="2592">
          <cell r="A2592" t="str">
            <v>1x3C</v>
          </cell>
          <cell r="B2592" t="str">
            <v>CB1</v>
          </cell>
          <cell r="C2592" t="str">
            <v>m</v>
          </cell>
          <cell r="D2592">
            <v>600</v>
          </cell>
          <cell r="E2592">
            <v>0.22900000000000001</v>
          </cell>
          <cell r="F2592">
            <v>137.4</v>
          </cell>
          <cell r="G2592">
            <v>0.15</v>
          </cell>
          <cell r="H2592">
            <v>90</v>
          </cell>
          <cell r="I2592" t="str">
            <v>B</v>
          </cell>
          <cell r="P2592">
            <v>0.15</v>
          </cell>
        </row>
        <row r="2593">
          <cell r="A2593" t="str">
            <v>1x4C</v>
          </cell>
          <cell r="B2593" t="str">
            <v>CB1</v>
          </cell>
          <cell r="C2593" t="str">
            <v>m</v>
          </cell>
          <cell r="D2593">
            <v>200</v>
          </cell>
          <cell r="E2593">
            <v>0.26700000000000002</v>
          </cell>
          <cell r="F2593">
            <v>53.4</v>
          </cell>
          <cell r="G2593">
            <v>0.2</v>
          </cell>
          <cell r="H2593">
            <v>40</v>
          </cell>
          <cell r="I2593" t="str">
            <v>B</v>
          </cell>
          <cell r="P2593">
            <v>0.2</v>
          </cell>
        </row>
        <row r="2594">
          <cell r="A2594" t="str">
            <v>1x5C</v>
          </cell>
          <cell r="B2594" t="str">
            <v>CB1</v>
          </cell>
          <cell r="C2594" t="str">
            <v>m</v>
          </cell>
          <cell r="D2594">
            <v>200</v>
          </cell>
          <cell r="E2594">
            <v>0.29099999999999998</v>
          </cell>
          <cell r="F2594">
            <v>58.2</v>
          </cell>
          <cell r="G2594">
            <v>0.2</v>
          </cell>
          <cell r="H2594">
            <v>40</v>
          </cell>
          <cell r="I2594" t="str">
            <v>B</v>
          </cell>
          <cell r="P2594">
            <v>0.2</v>
          </cell>
        </row>
        <row r="2595">
          <cell r="A2595" t="str">
            <v>1x7C</v>
          </cell>
          <cell r="B2595" t="str">
            <v>CB1</v>
          </cell>
          <cell r="C2595" t="str">
            <v>m</v>
          </cell>
          <cell r="D2595">
            <v>200</v>
          </cell>
          <cell r="E2595">
            <v>0.34499999999999997</v>
          </cell>
          <cell r="F2595">
            <v>69</v>
          </cell>
          <cell r="G2595">
            <v>0.2</v>
          </cell>
          <cell r="H2595">
            <v>40</v>
          </cell>
          <cell r="I2595" t="str">
            <v>B</v>
          </cell>
          <cell r="P2595">
            <v>0.2</v>
          </cell>
        </row>
        <row r="2596">
          <cell r="A2596" t="str">
            <v>1x9C</v>
          </cell>
          <cell r="B2596" t="str">
            <v>CB1</v>
          </cell>
          <cell r="C2596" t="str">
            <v>m</v>
          </cell>
          <cell r="D2596">
            <v>200</v>
          </cell>
          <cell r="E2596">
            <v>0.432</v>
          </cell>
          <cell r="F2596">
            <v>86.4</v>
          </cell>
          <cell r="G2596">
            <v>0.2</v>
          </cell>
          <cell r="H2596">
            <v>40</v>
          </cell>
          <cell r="I2596" t="str">
            <v>B</v>
          </cell>
          <cell r="P2596">
            <v>0.2</v>
          </cell>
        </row>
        <row r="2597">
          <cell r="A2597" t="str">
            <v xml:space="preserve"> </v>
          </cell>
          <cell r="B2597" t="str">
            <v xml:space="preserve"> </v>
          </cell>
          <cell r="F2597">
            <v>0</v>
          </cell>
          <cell r="H2597">
            <v>0</v>
          </cell>
          <cell r="P2597">
            <v>0</v>
          </cell>
        </row>
        <row r="2598">
          <cell r="A2598" t="str">
            <v>Lançamento e ligação de cabo de instrumentação - 1,0 mm² + blindagem</v>
          </cell>
          <cell r="B2598" t="str">
            <v xml:space="preserve"> </v>
          </cell>
          <cell r="F2598">
            <v>0</v>
          </cell>
          <cell r="H2598">
            <v>0</v>
          </cell>
          <cell r="P2598">
            <v>0</v>
          </cell>
        </row>
        <row r="2599">
          <cell r="A2599" t="str">
            <v>1x2C</v>
          </cell>
          <cell r="B2599" t="str">
            <v>CB1</v>
          </cell>
          <cell r="C2599" t="str">
            <v>m</v>
          </cell>
          <cell r="D2599">
            <v>500</v>
          </cell>
          <cell r="E2599">
            <v>0.20399999999999999</v>
          </cell>
          <cell r="F2599">
            <v>102</v>
          </cell>
          <cell r="G2599">
            <v>0.15</v>
          </cell>
          <cell r="H2599">
            <v>75</v>
          </cell>
          <cell r="I2599" t="str">
            <v>B</v>
          </cell>
          <cell r="P2599">
            <v>0.15</v>
          </cell>
        </row>
        <row r="2600">
          <cell r="F2600">
            <v>0</v>
          </cell>
          <cell r="H2600">
            <v>0</v>
          </cell>
          <cell r="P2600">
            <v>0</v>
          </cell>
        </row>
        <row r="2601">
          <cell r="A2601" t="str">
            <v>Eletroduto rígido tipo AC- (Vara de 3 m):</v>
          </cell>
          <cell r="F2601">
            <v>0</v>
          </cell>
          <cell r="H2601">
            <v>0</v>
          </cell>
          <cell r="P2601">
            <v>0</v>
          </cell>
        </row>
        <row r="2602">
          <cell r="A2602" t="str">
            <v>Diâmetro 3/4"</v>
          </cell>
          <cell r="B2602" t="str">
            <v>ELAG</v>
          </cell>
          <cell r="C2602" t="str">
            <v>m</v>
          </cell>
          <cell r="D2602">
            <v>118</v>
          </cell>
          <cell r="E2602">
            <v>1.7699999999999998</v>
          </cell>
          <cell r="F2602">
            <v>208.86</v>
          </cell>
          <cell r="G2602">
            <v>1.25</v>
          </cell>
          <cell r="H2602">
            <v>147.5</v>
          </cell>
          <cell r="I2602" t="str">
            <v>LE</v>
          </cell>
          <cell r="P2602">
            <v>1.25</v>
          </cell>
        </row>
        <row r="2603">
          <cell r="A2603" t="str">
            <v>Diâmetro 1"</v>
          </cell>
          <cell r="B2603" t="str">
            <v>ELAG</v>
          </cell>
          <cell r="C2603" t="str">
            <v>m</v>
          </cell>
          <cell r="D2603">
            <v>30</v>
          </cell>
          <cell r="E2603">
            <v>2.63</v>
          </cell>
          <cell r="F2603">
            <v>78.900000000000006</v>
          </cell>
          <cell r="G2603">
            <v>1.25</v>
          </cell>
          <cell r="H2603">
            <v>37.5</v>
          </cell>
          <cell r="I2603" t="str">
            <v>LE</v>
          </cell>
          <cell r="P2603">
            <v>1.25</v>
          </cell>
        </row>
        <row r="2604">
          <cell r="A2604" t="str">
            <v>Diâmetro 11/2"</v>
          </cell>
          <cell r="B2604" t="str">
            <v>ELAG</v>
          </cell>
          <cell r="C2604" t="str">
            <v>m</v>
          </cell>
          <cell r="D2604">
            <v>72</v>
          </cell>
          <cell r="E2604">
            <v>4.24</v>
          </cell>
          <cell r="F2604">
            <v>305.27999999999997</v>
          </cell>
          <cell r="G2604">
            <v>1.25</v>
          </cell>
          <cell r="H2604">
            <v>90</v>
          </cell>
          <cell r="I2604" t="str">
            <v>LE</v>
          </cell>
          <cell r="P2604">
            <v>1.25</v>
          </cell>
        </row>
        <row r="2605">
          <cell r="A2605" t="str">
            <v>Diâmetro 2"</v>
          </cell>
          <cell r="B2605" t="str">
            <v>ELAG</v>
          </cell>
          <cell r="C2605" t="str">
            <v>m</v>
          </cell>
          <cell r="D2605">
            <v>174</v>
          </cell>
          <cell r="E2605">
            <v>5.66</v>
          </cell>
          <cell r="F2605">
            <v>984.84</v>
          </cell>
          <cell r="G2605">
            <v>1.5</v>
          </cell>
          <cell r="H2605">
            <v>261</v>
          </cell>
          <cell r="I2605" t="str">
            <v>LE</v>
          </cell>
          <cell r="P2605">
            <v>1.5</v>
          </cell>
        </row>
        <row r="2606">
          <cell r="A2606" t="str">
            <v>Diâmetro 2 1/2"</v>
          </cell>
          <cell r="B2606" t="str">
            <v>ELAG</v>
          </cell>
          <cell r="C2606" t="str">
            <v>m</v>
          </cell>
          <cell r="D2606">
            <v>27</v>
          </cell>
          <cell r="E2606">
            <v>8.9</v>
          </cell>
          <cell r="F2606">
            <v>240.3</v>
          </cell>
          <cell r="G2606">
            <v>1.5</v>
          </cell>
          <cell r="H2606">
            <v>40.5</v>
          </cell>
          <cell r="I2606" t="str">
            <v>LE</v>
          </cell>
          <cell r="P2606">
            <v>1.5</v>
          </cell>
        </row>
        <row r="2607">
          <cell r="F2607">
            <v>0</v>
          </cell>
          <cell r="H2607">
            <v>0</v>
          </cell>
          <cell r="P2607">
            <v>0</v>
          </cell>
        </row>
        <row r="2608">
          <cell r="A2608" t="str">
            <v>Eletroduto flexível (peça de 1,5 m):</v>
          </cell>
          <cell r="F2608">
            <v>0</v>
          </cell>
          <cell r="H2608">
            <v>0</v>
          </cell>
          <cell r="P2608">
            <v>0</v>
          </cell>
        </row>
        <row r="2609">
          <cell r="A2609" t="str">
            <v>Diâmetro 3/4"</v>
          </cell>
          <cell r="B2609" t="str">
            <v>ELFL</v>
          </cell>
          <cell r="C2609" t="str">
            <v>PC</v>
          </cell>
          <cell r="D2609">
            <v>252</v>
          </cell>
          <cell r="E2609">
            <v>0.88</v>
          </cell>
          <cell r="F2609">
            <v>221.76</v>
          </cell>
          <cell r="G2609">
            <v>4.5</v>
          </cell>
          <cell r="H2609">
            <v>1134</v>
          </cell>
          <cell r="I2609" t="str">
            <v>LE</v>
          </cell>
          <cell r="P2609">
            <v>4.5</v>
          </cell>
        </row>
        <row r="2610">
          <cell r="A2610" t="str">
            <v>Diâmetro 1/2"</v>
          </cell>
          <cell r="B2610" t="str">
            <v>ELFL</v>
          </cell>
          <cell r="C2610" t="str">
            <v>PC</v>
          </cell>
          <cell r="D2610">
            <v>30</v>
          </cell>
          <cell r="E2610">
            <v>0.5</v>
          </cell>
          <cell r="F2610">
            <v>15</v>
          </cell>
          <cell r="G2610">
            <v>4.5</v>
          </cell>
          <cell r="H2610">
            <v>135</v>
          </cell>
          <cell r="I2610" t="str">
            <v>LE</v>
          </cell>
          <cell r="P2610">
            <v>4.5</v>
          </cell>
        </row>
        <row r="2611">
          <cell r="F2611">
            <v>0</v>
          </cell>
          <cell r="H2611">
            <v>0</v>
          </cell>
          <cell r="P2611">
            <v>0</v>
          </cell>
        </row>
        <row r="2612">
          <cell r="A2612" t="str">
            <v>Caixa comando local:</v>
          </cell>
          <cell r="F2612">
            <v>0</v>
          </cell>
          <cell r="H2612">
            <v>0</v>
          </cell>
          <cell r="P2612">
            <v>0</v>
          </cell>
        </row>
        <row r="2613">
          <cell r="A2613" t="str">
            <v>2 botões</v>
          </cell>
          <cell r="B2613" t="str">
            <v>CX</v>
          </cell>
          <cell r="C2613" t="str">
            <v>UNID.</v>
          </cell>
          <cell r="D2613">
            <v>10</v>
          </cell>
          <cell r="E2613">
            <v>10</v>
          </cell>
          <cell r="F2613">
            <v>100</v>
          </cell>
          <cell r="G2613">
            <v>8</v>
          </cell>
          <cell r="H2613">
            <v>80</v>
          </cell>
          <cell r="I2613" t="str">
            <v>Q</v>
          </cell>
          <cell r="P2613">
            <v>8</v>
          </cell>
        </row>
        <row r="2614">
          <cell r="F2614">
            <v>0</v>
          </cell>
          <cell r="H2614">
            <v>0</v>
          </cell>
          <cell r="P2614">
            <v>0</v>
          </cell>
        </row>
        <row r="2615">
          <cell r="A2615" t="str">
            <v>Instalação de caixa de passagem 400 x 400 x 150</v>
          </cell>
          <cell r="B2615" t="str">
            <v>CX</v>
          </cell>
          <cell r="C2615" t="str">
            <v>UNID.</v>
          </cell>
          <cell r="D2615">
            <v>3</v>
          </cell>
          <cell r="E2615">
            <v>30</v>
          </cell>
          <cell r="F2615">
            <v>90</v>
          </cell>
          <cell r="G2615">
            <v>10</v>
          </cell>
          <cell r="H2615">
            <v>30</v>
          </cell>
          <cell r="I2615" t="str">
            <v>LE</v>
          </cell>
          <cell r="P2615">
            <v>10</v>
          </cell>
        </row>
        <row r="2616">
          <cell r="F2616">
            <v>0</v>
          </cell>
          <cell r="H2616">
            <v>0</v>
          </cell>
          <cell r="P2616">
            <v>0</v>
          </cell>
        </row>
        <row r="2617">
          <cell r="A2617" t="str">
            <v>Instalação e interligação de caixa de bornes com 30 bornes.</v>
          </cell>
          <cell r="B2617" t="str">
            <v>CX</v>
          </cell>
          <cell r="C2617" t="str">
            <v>UNID.</v>
          </cell>
          <cell r="D2617">
            <v>2</v>
          </cell>
          <cell r="E2617">
            <v>30</v>
          </cell>
          <cell r="F2617">
            <v>60</v>
          </cell>
          <cell r="G2617">
            <v>30</v>
          </cell>
          <cell r="H2617">
            <v>60</v>
          </cell>
          <cell r="I2617" t="str">
            <v>Q</v>
          </cell>
          <cell r="P2617">
            <v>30</v>
          </cell>
        </row>
        <row r="2618">
          <cell r="F2618">
            <v>0</v>
          </cell>
          <cell r="H2618">
            <v>0</v>
          </cell>
          <cell r="P2618">
            <v>0</v>
          </cell>
        </row>
        <row r="2619">
          <cell r="A2619" t="str">
            <v>ÁREA - FLOTAÇÃO</v>
          </cell>
          <cell r="F2619">
            <v>0</v>
          </cell>
          <cell r="H2619">
            <v>0</v>
          </cell>
          <cell r="P2619">
            <v>0</v>
          </cell>
        </row>
        <row r="2620">
          <cell r="A2620" t="str">
            <v>Instalação e interligação de válvula de bloqueio “guilhotina”, (diâmetros: 4", 6", 8", 10")</v>
          </cell>
          <cell r="B2620" t="str">
            <v>FV</v>
          </cell>
          <cell r="C2620" t="str">
            <v>CJ</v>
          </cell>
          <cell r="D2620">
            <v>25</v>
          </cell>
          <cell r="E2620">
            <v>10</v>
          </cell>
          <cell r="F2620">
            <v>250</v>
          </cell>
          <cell r="G2620">
            <v>20</v>
          </cell>
          <cell r="H2620">
            <v>500</v>
          </cell>
          <cell r="I2620" t="str">
            <v>N</v>
          </cell>
          <cell r="P2620">
            <v>20</v>
          </cell>
        </row>
        <row r="2621">
          <cell r="F2621">
            <v>0</v>
          </cell>
          <cell r="H2621">
            <v>0</v>
          </cell>
          <cell r="P2621">
            <v>0</v>
          </cell>
        </row>
        <row r="2622">
          <cell r="A2622" t="str">
            <v>Instalação de manômetros</v>
          </cell>
          <cell r="B2622" t="str">
            <v>PI</v>
          </cell>
          <cell r="C2622" t="str">
            <v>UNID.</v>
          </cell>
          <cell r="D2622">
            <v>32</v>
          </cell>
          <cell r="E2622">
            <v>10</v>
          </cell>
          <cell r="F2622">
            <v>320</v>
          </cell>
          <cell r="G2622">
            <v>8</v>
          </cell>
          <cell r="H2622">
            <v>256</v>
          </cell>
          <cell r="I2622" t="str">
            <v>N</v>
          </cell>
          <cell r="P2622">
            <v>8</v>
          </cell>
        </row>
        <row r="2623">
          <cell r="F2623">
            <v>0</v>
          </cell>
          <cell r="H2623">
            <v>0</v>
          </cell>
          <cell r="P2623">
            <v>0</v>
          </cell>
        </row>
        <row r="2624">
          <cell r="A2624" t="str">
            <v>Instalação e interligação de chave de vazão</v>
          </cell>
          <cell r="B2624" t="str">
            <v>FSL</v>
          </cell>
          <cell r="C2624" t="str">
            <v>UNID.</v>
          </cell>
          <cell r="D2624">
            <v>14</v>
          </cell>
          <cell r="E2624">
            <v>10</v>
          </cell>
          <cell r="F2624">
            <v>140</v>
          </cell>
          <cell r="G2624">
            <v>8</v>
          </cell>
          <cell r="H2624">
            <v>112</v>
          </cell>
          <cell r="I2624" t="str">
            <v>N</v>
          </cell>
          <cell r="P2624">
            <v>8</v>
          </cell>
        </row>
        <row r="2625">
          <cell r="F2625">
            <v>0</v>
          </cell>
          <cell r="H2625">
            <v>0</v>
          </cell>
          <cell r="P2625">
            <v>0</v>
          </cell>
        </row>
        <row r="2626">
          <cell r="A2626" t="str">
            <v>Instalação e interligação de válvula solenóide, (diâmetros: 1")</v>
          </cell>
          <cell r="B2626" t="str">
            <v>SV</v>
          </cell>
          <cell r="C2626" t="str">
            <v>UNID.</v>
          </cell>
          <cell r="D2626">
            <v>18</v>
          </cell>
          <cell r="E2626">
            <v>10</v>
          </cell>
          <cell r="F2626">
            <v>180</v>
          </cell>
          <cell r="G2626">
            <v>8</v>
          </cell>
          <cell r="H2626">
            <v>144</v>
          </cell>
          <cell r="I2626" t="str">
            <v>N</v>
          </cell>
          <cell r="P2626">
            <v>8</v>
          </cell>
        </row>
        <row r="2627">
          <cell r="F2627">
            <v>0</v>
          </cell>
          <cell r="H2627">
            <v>0</v>
          </cell>
          <cell r="P2627">
            <v>0</v>
          </cell>
        </row>
        <row r="2628">
          <cell r="A2628" t="str">
            <v>Instalação e interligação de válvula de controle borboleta, (diâmetros: 2")</v>
          </cell>
          <cell r="B2628" t="str">
            <v>FCV/LCV</v>
          </cell>
          <cell r="C2628" t="str">
            <v>CJ</v>
          </cell>
          <cell r="D2628">
            <v>5</v>
          </cell>
          <cell r="E2628">
            <v>10</v>
          </cell>
          <cell r="F2628">
            <v>50</v>
          </cell>
          <cell r="G2628">
            <v>20</v>
          </cell>
          <cell r="H2628">
            <v>100</v>
          </cell>
          <cell r="I2628" t="str">
            <v>N</v>
          </cell>
          <cell r="P2628">
            <v>20</v>
          </cell>
        </row>
        <row r="2629">
          <cell r="F2629">
            <v>0</v>
          </cell>
          <cell r="H2629">
            <v>0</v>
          </cell>
          <cell r="P2629">
            <v>0</v>
          </cell>
        </row>
        <row r="2630">
          <cell r="A2630" t="str">
            <v>Instalação de válvula de bloqueio “mangote tubular”, (diâmetros: 4")</v>
          </cell>
          <cell r="B2630" t="str">
            <v>FV</v>
          </cell>
          <cell r="C2630" t="str">
            <v>UNID.</v>
          </cell>
          <cell r="D2630">
            <v>14</v>
          </cell>
          <cell r="E2630">
            <v>10</v>
          </cell>
          <cell r="F2630">
            <v>140</v>
          </cell>
          <cell r="G2630">
            <v>20</v>
          </cell>
          <cell r="H2630">
            <v>280</v>
          </cell>
          <cell r="I2630" t="str">
            <v>N</v>
          </cell>
          <cell r="P2630">
            <v>20</v>
          </cell>
        </row>
        <row r="2631">
          <cell r="F2631">
            <v>0</v>
          </cell>
          <cell r="H2631">
            <v>0</v>
          </cell>
          <cell r="P2631">
            <v>0</v>
          </cell>
        </row>
        <row r="2632">
          <cell r="A2632" t="str">
            <v>Instalação e interligação de válvula de bloqueio “pinch mangote”, (diâmetros: 3")</v>
          </cell>
          <cell r="B2632" t="str">
            <v>FV</v>
          </cell>
          <cell r="C2632" t="str">
            <v>UNID.</v>
          </cell>
          <cell r="D2632">
            <v>8</v>
          </cell>
          <cell r="E2632">
            <v>10</v>
          </cell>
          <cell r="F2632">
            <v>80</v>
          </cell>
          <cell r="G2632">
            <v>20</v>
          </cell>
          <cell r="H2632">
            <v>160</v>
          </cell>
          <cell r="I2632" t="str">
            <v>N</v>
          </cell>
          <cell r="P2632">
            <v>20</v>
          </cell>
        </row>
        <row r="2633">
          <cell r="F2633">
            <v>0</v>
          </cell>
          <cell r="H2633">
            <v>0</v>
          </cell>
          <cell r="P2633">
            <v>0</v>
          </cell>
        </row>
        <row r="2634">
          <cell r="A2634" t="str">
            <v>Válvula de controle "pinch", (diâmetros: 6", 10")</v>
          </cell>
          <cell r="B2634" t="str">
            <v>PCV</v>
          </cell>
          <cell r="C2634" t="str">
            <v>UNID.</v>
          </cell>
          <cell r="D2634">
            <v>2</v>
          </cell>
          <cell r="E2634">
            <v>10</v>
          </cell>
          <cell r="F2634">
            <v>20</v>
          </cell>
          <cell r="G2634">
            <v>20</v>
          </cell>
          <cell r="H2634">
            <v>40</v>
          </cell>
          <cell r="I2634" t="str">
            <v>N</v>
          </cell>
          <cell r="P2634">
            <v>20</v>
          </cell>
        </row>
        <row r="2635">
          <cell r="F2635">
            <v>0</v>
          </cell>
          <cell r="H2635">
            <v>0</v>
          </cell>
          <cell r="P2635">
            <v>0</v>
          </cell>
        </row>
        <row r="2636">
          <cell r="A2636" t="str">
            <v>Instalação e interligação de válvula de controle globo, (diâmetros: 3/4", 2", 3")</v>
          </cell>
          <cell r="B2636" t="str">
            <v>FCV/ACV</v>
          </cell>
          <cell r="C2636" t="str">
            <v>UNID.</v>
          </cell>
          <cell r="D2636">
            <v>5</v>
          </cell>
          <cell r="E2636">
            <v>10</v>
          </cell>
          <cell r="F2636">
            <v>50</v>
          </cell>
          <cell r="G2636">
            <v>20</v>
          </cell>
          <cell r="H2636">
            <v>100</v>
          </cell>
          <cell r="I2636" t="str">
            <v>N</v>
          </cell>
          <cell r="P2636">
            <v>20</v>
          </cell>
        </row>
        <row r="2637">
          <cell r="F2637">
            <v>0</v>
          </cell>
          <cell r="H2637">
            <v>0</v>
          </cell>
          <cell r="P2637">
            <v>0</v>
          </cell>
        </row>
        <row r="2638">
          <cell r="A2638" t="str">
            <v>Instalação de válvula redutora de pressão "auto-operada"</v>
          </cell>
          <cell r="B2638" t="str">
            <v>PCV</v>
          </cell>
          <cell r="C2638" t="str">
            <v>UNID.</v>
          </cell>
          <cell r="D2638">
            <v>3</v>
          </cell>
          <cell r="E2638">
            <v>10</v>
          </cell>
          <cell r="F2638">
            <v>30</v>
          </cell>
          <cell r="G2638">
            <v>20</v>
          </cell>
          <cell r="H2638">
            <v>60</v>
          </cell>
          <cell r="I2638" t="str">
            <v>N</v>
          </cell>
          <cell r="P2638">
            <v>20</v>
          </cell>
        </row>
        <row r="2639">
          <cell r="F2639">
            <v>0</v>
          </cell>
          <cell r="H2639">
            <v>0</v>
          </cell>
          <cell r="P2639">
            <v>0</v>
          </cell>
        </row>
        <row r="2640">
          <cell r="A2640" t="str">
            <v>Instalação e interligação de fonte / sensor / transmissor de densidade radioativo</v>
          </cell>
          <cell r="B2640" t="str">
            <v>DX/DE/DIT</v>
          </cell>
          <cell r="C2640" t="str">
            <v>CJ</v>
          </cell>
          <cell r="D2640">
            <v>4</v>
          </cell>
          <cell r="E2640">
            <v>10</v>
          </cell>
          <cell r="F2640">
            <v>40</v>
          </cell>
          <cell r="G2640">
            <v>8</v>
          </cell>
          <cell r="H2640">
            <v>32</v>
          </cell>
          <cell r="I2640" t="str">
            <v>N</v>
          </cell>
          <cell r="P2640">
            <v>8</v>
          </cell>
        </row>
        <row r="2641">
          <cell r="F2641">
            <v>0</v>
          </cell>
          <cell r="H2641">
            <v>0</v>
          </cell>
          <cell r="P2641">
            <v>0</v>
          </cell>
        </row>
        <row r="2642">
          <cell r="A2642" t="str">
            <v>Instalação e interligação de medidor magnético de vazão</v>
          </cell>
          <cell r="B2642" t="str">
            <v>FIT</v>
          </cell>
          <cell r="C2642" t="str">
            <v>CJ</v>
          </cell>
          <cell r="D2642">
            <v>9</v>
          </cell>
          <cell r="E2642">
            <v>10</v>
          </cell>
          <cell r="F2642">
            <v>90</v>
          </cell>
          <cell r="G2642">
            <v>8</v>
          </cell>
          <cell r="H2642">
            <v>72</v>
          </cell>
          <cell r="I2642" t="str">
            <v>N</v>
          </cell>
          <cell r="P2642">
            <v>8</v>
          </cell>
        </row>
        <row r="2643">
          <cell r="F2643">
            <v>0</v>
          </cell>
          <cell r="H2643">
            <v>0</v>
          </cell>
          <cell r="P2643">
            <v>0</v>
          </cell>
        </row>
        <row r="2644">
          <cell r="A2644" t="str">
            <v>Instalação e interligação de medidor de nível tipo ultrassônico</v>
          </cell>
          <cell r="B2644" t="str">
            <v>LIT</v>
          </cell>
          <cell r="C2644" t="str">
            <v>CJ</v>
          </cell>
          <cell r="D2644">
            <v>13</v>
          </cell>
          <cell r="E2644">
            <v>10</v>
          </cell>
          <cell r="F2644">
            <v>130</v>
          </cell>
          <cell r="G2644">
            <v>8</v>
          </cell>
          <cell r="H2644">
            <v>104</v>
          </cell>
          <cell r="I2644" t="str">
            <v>N</v>
          </cell>
          <cell r="P2644">
            <v>8</v>
          </cell>
        </row>
        <row r="2645">
          <cell r="F2645">
            <v>0</v>
          </cell>
          <cell r="H2645">
            <v>0</v>
          </cell>
          <cell r="P2645">
            <v>0</v>
          </cell>
        </row>
        <row r="2646">
          <cell r="A2646" t="str">
            <v>Instalação e interligação de chave de nível tipo ultrassônica</v>
          </cell>
          <cell r="B2646" t="str">
            <v>LS</v>
          </cell>
          <cell r="C2646" t="str">
            <v>UNID.</v>
          </cell>
          <cell r="D2646">
            <v>4</v>
          </cell>
          <cell r="E2646">
            <v>10</v>
          </cell>
          <cell r="F2646">
            <v>40</v>
          </cell>
          <cell r="G2646">
            <v>8</v>
          </cell>
          <cell r="H2646">
            <v>32</v>
          </cell>
          <cell r="I2646" t="str">
            <v>N</v>
          </cell>
          <cell r="P2646">
            <v>8</v>
          </cell>
        </row>
        <row r="2647">
          <cell r="F2647">
            <v>0</v>
          </cell>
          <cell r="H2647">
            <v>0</v>
          </cell>
          <cell r="P2647">
            <v>0</v>
          </cell>
        </row>
        <row r="2648">
          <cell r="A2648" t="str">
            <v>Instalação e interligação de chave de nível tipo condutiva</v>
          </cell>
          <cell r="B2648" t="str">
            <v>LS</v>
          </cell>
          <cell r="C2648" t="str">
            <v>UNID.</v>
          </cell>
          <cell r="D2648">
            <v>4</v>
          </cell>
          <cell r="E2648">
            <v>10</v>
          </cell>
          <cell r="F2648">
            <v>40</v>
          </cell>
          <cell r="G2648">
            <v>8</v>
          </cell>
          <cell r="H2648">
            <v>32</v>
          </cell>
          <cell r="I2648" t="str">
            <v>N</v>
          </cell>
          <cell r="P2648">
            <v>8</v>
          </cell>
        </row>
        <row r="2649">
          <cell r="F2649">
            <v>0</v>
          </cell>
          <cell r="H2649">
            <v>0</v>
          </cell>
          <cell r="P2649">
            <v>0</v>
          </cell>
        </row>
        <row r="2650">
          <cell r="A2650" t="str">
            <v>Instalação e interligação de medidor de pH</v>
          </cell>
          <cell r="B2650" t="str">
            <v>AIT</v>
          </cell>
          <cell r="C2650" t="str">
            <v>UNID.</v>
          </cell>
          <cell r="D2650">
            <v>2</v>
          </cell>
          <cell r="E2650">
            <v>10</v>
          </cell>
          <cell r="F2650">
            <v>20</v>
          </cell>
          <cell r="G2650">
            <v>8</v>
          </cell>
          <cell r="H2650">
            <v>16</v>
          </cell>
          <cell r="I2650" t="str">
            <v>N</v>
          </cell>
          <cell r="P2650">
            <v>8</v>
          </cell>
        </row>
        <row r="2651">
          <cell r="F2651">
            <v>0</v>
          </cell>
          <cell r="H2651">
            <v>0</v>
          </cell>
          <cell r="P2651">
            <v>0</v>
          </cell>
        </row>
        <row r="2652">
          <cell r="A2652" t="str">
            <v>Instalação de transmissor de pressão com selo</v>
          </cell>
          <cell r="B2652" t="str">
            <v>PIT</v>
          </cell>
          <cell r="C2652" t="str">
            <v>CJ</v>
          </cell>
          <cell r="D2652">
            <v>3</v>
          </cell>
          <cell r="E2652">
            <v>10</v>
          </cell>
          <cell r="F2652">
            <v>30</v>
          </cell>
          <cell r="G2652">
            <v>8</v>
          </cell>
          <cell r="H2652">
            <v>24</v>
          </cell>
          <cell r="I2652" t="str">
            <v>N</v>
          </cell>
          <cell r="P2652">
            <v>8</v>
          </cell>
        </row>
        <row r="2653">
          <cell r="F2653">
            <v>0</v>
          </cell>
          <cell r="H2653">
            <v>0</v>
          </cell>
          <cell r="P2653">
            <v>0</v>
          </cell>
        </row>
        <row r="2654">
          <cell r="A2654" t="str">
            <v>Instalação e interligação de caixas de válvulas solenóide</v>
          </cell>
          <cell r="B2654" t="str">
            <v>SV</v>
          </cell>
          <cell r="C2654" t="str">
            <v>UNID.</v>
          </cell>
          <cell r="D2654">
            <v>10</v>
          </cell>
          <cell r="E2654">
            <v>10</v>
          </cell>
          <cell r="F2654">
            <v>100</v>
          </cell>
          <cell r="G2654">
            <v>8</v>
          </cell>
          <cell r="H2654">
            <v>80</v>
          </cell>
          <cell r="I2654" t="str">
            <v>N</v>
          </cell>
          <cell r="P2654">
            <v>8</v>
          </cell>
        </row>
        <row r="2655">
          <cell r="F2655">
            <v>0</v>
          </cell>
          <cell r="H2655">
            <v>0</v>
          </cell>
          <cell r="P2655">
            <v>0</v>
          </cell>
        </row>
        <row r="2656">
          <cell r="A2656" t="str">
            <v>Instalação e interligação de caixas locais de aquisição de E/S (2300 x 1200 x 700 mm)</v>
          </cell>
          <cell r="B2656" t="str">
            <v>CAD</v>
          </cell>
          <cell r="C2656" t="str">
            <v>CJ</v>
          </cell>
          <cell r="D2656">
            <v>3</v>
          </cell>
          <cell r="E2656">
            <v>300</v>
          </cell>
          <cell r="F2656">
            <v>900</v>
          </cell>
          <cell r="G2656">
            <v>250</v>
          </cell>
          <cell r="H2656">
            <v>750</v>
          </cell>
          <cell r="I2656" t="str">
            <v>Q</v>
          </cell>
          <cell r="P2656">
            <v>250</v>
          </cell>
        </row>
        <row r="2657">
          <cell r="F2657">
            <v>0</v>
          </cell>
          <cell r="H2657">
            <v>0</v>
          </cell>
          <cell r="P2657">
            <v>0</v>
          </cell>
        </row>
        <row r="2658">
          <cell r="A2658" t="str">
            <v>Instalação e interligação de postos de comunicação de voz</v>
          </cell>
          <cell r="B2658" t="str">
            <v xml:space="preserve"> </v>
          </cell>
          <cell r="C2658" t="str">
            <v>UNID.</v>
          </cell>
          <cell r="D2658">
            <v>5</v>
          </cell>
          <cell r="E2658">
            <v>10</v>
          </cell>
          <cell r="F2658">
            <v>50</v>
          </cell>
          <cell r="G2658">
            <v>8</v>
          </cell>
          <cell r="H2658">
            <v>40</v>
          </cell>
          <cell r="I2658" t="str">
            <v>Q</v>
          </cell>
          <cell r="P2658">
            <v>8</v>
          </cell>
        </row>
        <row r="2659">
          <cell r="F2659">
            <v>0</v>
          </cell>
          <cell r="H2659">
            <v>0</v>
          </cell>
          <cell r="P2659">
            <v>0</v>
          </cell>
        </row>
        <row r="2660">
          <cell r="A2660" t="str">
            <v>Lançamento e ligação de cabo de controle - 1,5 mm²</v>
          </cell>
          <cell r="B2660" t="str">
            <v xml:space="preserve"> </v>
          </cell>
          <cell r="F2660">
            <v>0</v>
          </cell>
          <cell r="H2660">
            <v>0</v>
          </cell>
          <cell r="P2660">
            <v>0</v>
          </cell>
        </row>
        <row r="2661">
          <cell r="A2661" t="str">
            <v>1x2C</v>
          </cell>
          <cell r="B2661" t="str">
            <v>CB1</v>
          </cell>
          <cell r="C2661" t="str">
            <v>m</v>
          </cell>
          <cell r="D2661">
            <v>300</v>
          </cell>
          <cell r="E2661">
            <v>0.20399999999999999</v>
          </cell>
          <cell r="F2661">
            <v>61.2</v>
          </cell>
          <cell r="G2661">
            <v>0.15</v>
          </cell>
          <cell r="H2661">
            <v>45</v>
          </cell>
          <cell r="I2661" t="str">
            <v>B</v>
          </cell>
          <cell r="P2661">
            <v>0.15</v>
          </cell>
        </row>
        <row r="2662">
          <cell r="A2662" t="str">
            <v>1x3C</v>
          </cell>
          <cell r="B2662" t="str">
            <v>CB1</v>
          </cell>
          <cell r="C2662" t="str">
            <v>m</v>
          </cell>
          <cell r="D2662">
            <v>400</v>
          </cell>
          <cell r="E2662">
            <v>0.22900000000000001</v>
          </cell>
          <cell r="F2662">
            <v>91.6</v>
          </cell>
          <cell r="G2662">
            <v>0.15</v>
          </cell>
          <cell r="H2662">
            <v>60</v>
          </cell>
          <cell r="I2662" t="str">
            <v>B</v>
          </cell>
          <cell r="P2662">
            <v>0.15</v>
          </cell>
        </row>
        <row r="2663">
          <cell r="A2663" t="str">
            <v>1x4C</v>
          </cell>
          <cell r="B2663" t="str">
            <v>CB1</v>
          </cell>
          <cell r="C2663" t="str">
            <v>m</v>
          </cell>
          <cell r="D2663">
            <v>200</v>
          </cell>
          <cell r="E2663">
            <v>0.26700000000000002</v>
          </cell>
          <cell r="F2663">
            <v>53.4</v>
          </cell>
          <cell r="G2663">
            <v>0.2</v>
          </cell>
          <cell r="H2663">
            <v>40</v>
          </cell>
          <cell r="I2663" t="str">
            <v>B</v>
          </cell>
          <cell r="P2663">
            <v>0.2</v>
          </cell>
        </row>
        <row r="2664">
          <cell r="A2664" t="str">
            <v>1x5C</v>
          </cell>
          <cell r="B2664" t="str">
            <v>CB1</v>
          </cell>
          <cell r="C2664" t="str">
            <v>m</v>
          </cell>
          <cell r="D2664">
            <v>200</v>
          </cell>
          <cell r="E2664">
            <v>0.29099999999999998</v>
          </cell>
          <cell r="F2664">
            <v>58.2</v>
          </cell>
          <cell r="G2664">
            <v>0.2</v>
          </cell>
          <cell r="H2664">
            <v>40</v>
          </cell>
          <cell r="I2664" t="str">
            <v>B</v>
          </cell>
          <cell r="P2664">
            <v>0.2</v>
          </cell>
        </row>
        <row r="2665">
          <cell r="A2665" t="str">
            <v>1x7C</v>
          </cell>
          <cell r="B2665" t="str">
            <v>CB1</v>
          </cell>
          <cell r="C2665" t="str">
            <v>m</v>
          </cell>
          <cell r="D2665">
            <v>200</v>
          </cell>
          <cell r="E2665">
            <v>0.34499999999999997</v>
          </cell>
          <cell r="F2665">
            <v>69</v>
          </cell>
          <cell r="G2665">
            <v>0.2</v>
          </cell>
          <cell r="H2665">
            <v>40</v>
          </cell>
          <cell r="I2665" t="str">
            <v>B</v>
          </cell>
          <cell r="P2665">
            <v>0.2</v>
          </cell>
        </row>
        <row r="2666">
          <cell r="A2666" t="str">
            <v>1x9C</v>
          </cell>
          <cell r="B2666" t="str">
            <v>CB1</v>
          </cell>
          <cell r="C2666" t="str">
            <v>m</v>
          </cell>
          <cell r="D2666">
            <v>200</v>
          </cell>
          <cell r="E2666">
            <v>0.432</v>
          </cell>
          <cell r="F2666">
            <v>86.4</v>
          </cell>
          <cell r="G2666">
            <v>0.2</v>
          </cell>
          <cell r="H2666">
            <v>40</v>
          </cell>
          <cell r="I2666" t="str">
            <v>B</v>
          </cell>
          <cell r="P2666">
            <v>0.2</v>
          </cell>
        </row>
        <row r="2667">
          <cell r="A2667" t="str">
            <v xml:space="preserve"> </v>
          </cell>
          <cell r="B2667" t="str">
            <v xml:space="preserve"> </v>
          </cell>
          <cell r="F2667">
            <v>0</v>
          </cell>
          <cell r="H2667">
            <v>0</v>
          </cell>
          <cell r="P2667">
            <v>0</v>
          </cell>
        </row>
        <row r="2668">
          <cell r="A2668" t="str">
            <v>Lançamento e ligação de cabo de instrumentação - 1,0 mm² + blindagem</v>
          </cell>
          <cell r="B2668" t="str">
            <v xml:space="preserve"> </v>
          </cell>
          <cell r="F2668">
            <v>0</v>
          </cell>
          <cell r="H2668">
            <v>0</v>
          </cell>
          <cell r="P2668">
            <v>0</v>
          </cell>
        </row>
        <row r="2669">
          <cell r="A2669" t="str">
            <v>1x2C</v>
          </cell>
          <cell r="B2669" t="str">
            <v>CB1</v>
          </cell>
          <cell r="C2669" t="str">
            <v>m</v>
          </cell>
          <cell r="D2669">
            <v>1200</v>
          </cell>
          <cell r="E2669">
            <v>0.20399999999999999</v>
          </cell>
          <cell r="F2669">
            <v>244.8</v>
          </cell>
          <cell r="G2669">
            <v>0.15</v>
          </cell>
          <cell r="H2669">
            <v>180</v>
          </cell>
          <cell r="I2669" t="str">
            <v>B</v>
          </cell>
          <cell r="P2669">
            <v>0.15</v>
          </cell>
        </row>
        <row r="2670">
          <cell r="F2670">
            <v>0</v>
          </cell>
          <cell r="H2670">
            <v>0</v>
          </cell>
          <cell r="P2670">
            <v>0</v>
          </cell>
        </row>
        <row r="2671">
          <cell r="A2671" t="str">
            <v>Eletroduto rígido tipo AC- (Vara de 3 m):</v>
          </cell>
          <cell r="F2671">
            <v>0</v>
          </cell>
          <cell r="H2671">
            <v>0</v>
          </cell>
          <cell r="P2671">
            <v>0</v>
          </cell>
        </row>
        <row r="2672">
          <cell r="A2672" t="str">
            <v>Diâmetro 3/4"</v>
          </cell>
          <cell r="B2672" t="str">
            <v>ELAG</v>
          </cell>
          <cell r="C2672" t="str">
            <v>m</v>
          </cell>
          <cell r="D2672">
            <v>236</v>
          </cell>
          <cell r="E2672">
            <v>1.7699999999999998</v>
          </cell>
          <cell r="F2672">
            <v>417.72</v>
          </cell>
          <cell r="G2672">
            <v>1.25</v>
          </cell>
          <cell r="H2672">
            <v>295</v>
          </cell>
          <cell r="I2672" t="str">
            <v>LE</v>
          </cell>
          <cell r="P2672">
            <v>1.25</v>
          </cell>
        </row>
        <row r="2673">
          <cell r="A2673" t="str">
            <v>Diâmetro 1"</v>
          </cell>
          <cell r="B2673" t="str">
            <v>ELAG</v>
          </cell>
          <cell r="C2673" t="str">
            <v>m</v>
          </cell>
          <cell r="D2673">
            <v>60</v>
          </cell>
          <cell r="E2673">
            <v>2.63</v>
          </cell>
          <cell r="F2673">
            <v>157.80000000000001</v>
          </cell>
          <cell r="G2673">
            <v>1.25</v>
          </cell>
          <cell r="H2673">
            <v>75</v>
          </cell>
          <cell r="I2673" t="str">
            <v>LE</v>
          </cell>
          <cell r="P2673">
            <v>1.25</v>
          </cell>
        </row>
        <row r="2674">
          <cell r="A2674" t="str">
            <v>Diâmetro 11/2"</v>
          </cell>
          <cell r="B2674" t="str">
            <v>ELAG</v>
          </cell>
          <cell r="C2674" t="str">
            <v>m</v>
          </cell>
          <cell r="D2674">
            <v>144</v>
          </cell>
          <cell r="E2674">
            <v>4.24</v>
          </cell>
          <cell r="F2674">
            <v>610.55999999999995</v>
          </cell>
          <cell r="G2674">
            <v>1.25</v>
          </cell>
          <cell r="H2674">
            <v>180</v>
          </cell>
          <cell r="I2674" t="str">
            <v>LE</v>
          </cell>
          <cell r="P2674">
            <v>1.25</v>
          </cell>
        </row>
        <row r="2675">
          <cell r="A2675" t="str">
            <v>Diâmetro 2"</v>
          </cell>
          <cell r="B2675" t="str">
            <v>ELAG</v>
          </cell>
          <cell r="C2675" t="str">
            <v>m</v>
          </cell>
          <cell r="D2675">
            <v>194</v>
          </cell>
          <cell r="E2675">
            <v>5.66</v>
          </cell>
          <cell r="F2675">
            <v>1098.04</v>
          </cell>
          <cell r="G2675">
            <v>1.5</v>
          </cell>
          <cell r="H2675">
            <v>291</v>
          </cell>
          <cell r="I2675" t="str">
            <v>LE</v>
          </cell>
          <cell r="P2675">
            <v>1.5</v>
          </cell>
        </row>
        <row r="2676">
          <cell r="A2676" t="str">
            <v>Diâmetro 2 1/2"</v>
          </cell>
          <cell r="B2676" t="str">
            <v>ELAG</v>
          </cell>
          <cell r="C2676" t="str">
            <v>m</v>
          </cell>
          <cell r="D2676">
            <v>95</v>
          </cell>
          <cell r="E2676">
            <v>8.9</v>
          </cell>
          <cell r="F2676">
            <v>845.5</v>
          </cell>
          <cell r="G2676">
            <v>1.5</v>
          </cell>
          <cell r="H2676">
            <v>142.5</v>
          </cell>
          <cell r="I2676" t="str">
            <v>LE</v>
          </cell>
          <cell r="P2676">
            <v>1.5</v>
          </cell>
        </row>
        <row r="2677">
          <cell r="F2677">
            <v>0</v>
          </cell>
          <cell r="H2677">
            <v>0</v>
          </cell>
          <cell r="P2677">
            <v>0</v>
          </cell>
        </row>
        <row r="2678">
          <cell r="A2678" t="str">
            <v>Eletroduto flexível (peça de 1,5 m):</v>
          </cell>
          <cell r="F2678">
            <v>0</v>
          </cell>
          <cell r="H2678">
            <v>0</v>
          </cell>
          <cell r="P2678">
            <v>0</v>
          </cell>
        </row>
        <row r="2679">
          <cell r="A2679" t="str">
            <v>Diâmetro 3/4"</v>
          </cell>
          <cell r="B2679" t="str">
            <v>ELFL</v>
          </cell>
          <cell r="C2679" t="str">
            <v>PC</v>
          </cell>
          <cell r="D2679">
            <v>504</v>
          </cell>
          <cell r="E2679">
            <v>0.88</v>
          </cell>
          <cell r="F2679">
            <v>443.52</v>
          </cell>
          <cell r="G2679">
            <v>4.5</v>
          </cell>
          <cell r="H2679">
            <v>2268</v>
          </cell>
          <cell r="I2679" t="str">
            <v>LE</v>
          </cell>
          <cell r="P2679">
            <v>4.5</v>
          </cell>
        </row>
        <row r="2680">
          <cell r="A2680" t="str">
            <v>Diâmetro 1/2"</v>
          </cell>
          <cell r="B2680" t="str">
            <v>ELFL</v>
          </cell>
          <cell r="C2680" t="str">
            <v>PC</v>
          </cell>
          <cell r="D2680">
            <v>60</v>
          </cell>
          <cell r="E2680">
            <v>0.5</v>
          </cell>
          <cell r="F2680">
            <v>30</v>
          </cell>
          <cell r="G2680">
            <v>4.5</v>
          </cell>
          <cell r="H2680">
            <v>270</v>
          </cell>
          <cell r="I2680" t="str">
            <v>LE</v>
          </cell>
          <cell r="P2680">
            <v>4.5</v>
          </cell>
        </row>
        <row r="2681">
          <cell r="F2681">
            <v>0</v>
          </cell>
          <cell r="H2681">
            <v>0</v>
          </cell>
          <cell r="P2681">
            <v>0</v>
          </cell>
        </row>
        <row r="2682">
          <cell r="A2682" t="str">
            <v>Caixa comando local:</v>
          </cell>
          <cell r="F2682">
            <v>0</v>
          </cell>
          <cell r="H2682">
            <v>0</v>
          </cell>
          <cell r="P2682">
            <v>0</v>
          </cell>
        </row>
        <row r="2683">
          <cell r="A2683" t="str">
            <v>2 botões</v>
          </cell>
          <cell r="B2683" t="str">
            <v>CX</v>
          </cell>
          <cell r="C2683" t="str">
            <v>UNID.</v>
          </cell>
          <cell r="D2683">
            <v>30</v>
          </cell>
          <cell r="E2683">
            <v>10</v>
          </cell>
          <cell r="F2683">
            <v>300</v>
          </cell>
          <cell r="G2683">
            <v>8</v>
          </cell>
          <cell r="H2683">
            <v>240</v>
          </cell>
          <cell r="I2683" t="str">
            <v>Q</v>
          </cell>
          <cell r="P2683">
            <v>8</v>
          </cell>
        </row>
        <row r="2684">
          <cell r="F2684">
            <v>0</v>
          </cell>
          <cell r="H2684">
            <v>0</v>
          </cell>
          <cell r="P2684">
            <v>0</v>
          </cell>
        </row>
        <row r="2685">
          <cell r="A2685" t="str">
            <v>Instalação de caixa de passagem (400 x 400 x 150mm)</v>
          </cell>
          <cell r="B2685" t="str">
            <v>CX</v>
          </cell>
          <cell r="C2685" t="str">
            <v>UNID.</v>
          </cell>
          <cell r="D2685">
            <v>10</v>
          </cell>
          <cell r="E2685">
            <v>30</v>
          </cell>
          <cell r="F2685">
            <v>300</v>
          </cell>
          <cell r="G2685">
            <v>10</v>
          </cell>
          <cell r="H2685">
            <v>100</v>
          </cell>
          <cell r="I2685" t="str">
            <v>LE</v>
          </cell>
          <cell r="P2685">
            <v>10</v>
          </cell>
        </row>
        <row r="2686">
          <cell r="F2686">
            <v>0</v>
          </cell>
          <cell r="H2686">
            <v>0</v>
          </cell>
          <cell r="P2686">
            <v>0</v>
          </cell>
        </row>
        <row r="2687">
          <cell r="A2687" t="str">
            <v>Instalação e interligação de caixa de bornes com 30 bornes.</v>
          </cell>
          <cell r="B2687" t="str">
            <v>CX</v>
          </cell>
          <cell r="C2687" t="str">
            <v>UNID.</v>
          </cell>
          <cell r="D2687">
            <v>30</v>
          </cell>
          <cell r="E2687">
            <v>30</v>
          </cell>
          <cell r="F2687">
            <v>900</v>
          </cell>
          <cell r="G2687">
            <v>30</v>
          </cell>
          <cell r="H2687">
            <v>900</v>
          </cell>
          <cell r="I2687" t="str">
            <v>Q</v>
          </cell>
          <cell r="P2687">
            <v>30</v>
          </cell>
        </row>
        <row r="2688">
          <cell r="F2688">
            <v>0</v>
          </cell>
          <cell r="H2688">
            <v>0</v>
          </cell>
          <cell r="P2688">
            <v>0</v>
          </cell>
        </row>
        <row r="2689">
          <cell r="A2689" t="str">
            <v>ÁREA - ESTOCAGEM E PREPARAÇÃO DE REAGENTES</v>
          </cell>
          <cell r="F2689">
            <v>0</v>
          </cell>
          <cell r="H2689">
            <v>0</v>
          </cell>
          <cell r="P2689">
            <v>0</v>
          </cell>
        </row>
        <row r="2690">
          <cell r="A2690" t="str">
            <v>Instalação de manômetros</v>
          </cell>
          <cell r="B2690" t="str">
            <v>PI</v>
          </cell>
          <cell r="C2690" t="str">
            <v>UNID.</v>
          </cell>
          <cell r="D2690">
            <v>19</v>
          </cell>
          <cell r="E2690">
            <v>10</v>
          </cell>
          <cell r="F2690">
            <v>190</v>
          </cell>
          <cell r="G2690">
            <v>8</v>
          </cell>
          <cell r="H2690">
            <v>152</v>
          </cell>
          <cell r="I2690" t="str">
            <v>N</v>
          </cell>
          <cell r="P2690">
            <v>8</v>
          </cell>
        </row>
        <row r="2691">
          <cell r="F2691">
            <v>0</v>
          </cell>
          <cell r="H2691">
            <v>0</v>
          </cell>
          <cell r="P2691">
            <v>0</v>
          </cell>
        </row>
        <row r="2692">
          <cell r="A2692" t="str">
            <v>Instalação e interligação de válvula solenóide, (diâmetros: 1/2", 1", 3")</v>
          </cell>
          <cell r="B2692" t="str">
            <v>SV</v>
          </cell>
          <cell r="C2692" t="str">
            <v>UNID.</v>
          </cell>
          <cell r="D2692">
            <v>2</v>
          </cell>
          <cell r="E2692">
            <v>10</v>
          </cell>
          <cell r="F2692">
            <v>20</v>
          </cell>
          <cell r="G2692">
            <v>8</v>
          </cell>
          <cell r="H2692">
            <v>16</v>
          </cell>
          <cell r="I2692" t="str">
            <v>N</v>
          </cell>
          <cell r="P2692">
            <v>8</v>
          </cell>
        </row>
        <row r="2693">
          <cell r="F2693">
            <v>0</v>
          </cell>
          <cell r="H2693">
            <v>0</v>
          </cell>
          <cell r="P2693">
            <v>0</v>
          </cell>
        </row>
        <row r="2694">
          <cell r="A2694" t="str">
            <v>Válvula de segurança</v>
          </cell>
          <cell r="B2694" t="str">
            <v>FV</v>
          </cell>
          <cell r="C2694" t="str">
            <v>UNID.</v>
          </cell>
          <cell r="D2694">
            <v>14</v>
          </cell>
          <cell r="E2694">
            <v>10</v>
          </cell>
          <cell r="F2694">
            <v>140</v>
          </cell>
          <cell r="G2694">
            <v>20</v>
          </cell>
          <cell r="H2694">
            <v>280</v>
          </cell>
          <cell r="I2694" t="str">
            <v>N</v>
          </cell>
          <cell r="P2694">
            <v>20</v>
          </cell>
        </row>
        <row r="2695">
          <cell r="F2695">
            <v>0</v>
          </cell>
          <cell r="H2695">
            <v>0</v>
          </cell>
          <cell r="P2695">
            <v>0</v>
          </cell>
        </row>
        <row r="2696">
          <cell r="A2696" t="str">
            <v>Instalação e interligação de válvula de bloqueio borboleta, (diâmetros: 2", 3")</v>
          </cell>
          <cell r="B2696" t="str">
            <v>FV</v>
          </cell>
          <cell r="C2696" t="str">
            <v>CJ</v>
          </cell>
          <cell r="D2696">
            <v>6</v>
          </cell>
          <cell r="E2696">
            <v>10</v>
          </cell>
          <cell r="F2696">
            <v>60</v>
          </cell>
          <cell r="G2696">
            <v>20</v>
          </cell>
          <cell r="H2696">
            <v>120</v>
          </cell>
          <cell r="I2696" t="str">
            <v>N</v>
          </cell>
          <cell r="P2696">
            <v>20</v>
          </cell>
        </row>
        <row r="2697">
          <cell r="F2697">
            <v>0</v>
          </cell>
          <cell r="H2697">
            <v>0</v>
          </cell>
          <cell r="P2697">
            <v>0</v>
          </cell>
        </row>
        <row r="2698">
          <cell r="A2698" t="str">
            <v>Instalação e interligação de válvula de bloqueio diafragma, (diâmetros: 11/2", 3")</v>
          </cell>
          <cell r="B2698" t="str">
            <v>FV</v>
          </cell>
          <cell r="C2698" t="str">
            <v>UNID.</v>
          </cell>
          <cell r="D2698">
            <v>4</v>
          </cell>
          <cell r="E2698">
            <v>10</v>
          </cell>
          <cell r="F2698">
            <v>40</v>
          </cell>
          <cell r="G2698">
            <v>20</v>
          </cell>
          <cell r="H2698">
            <v>80</v>
          </cell>
          <cell r="I2698" t="str">
            <v>N</v>
          </cell>
          <cell r="P2698">
            <v>20</v>
          </cell>
        </row>
        <row r="2699">
          <cell r="F2699">
            <v>0</v>
          </cell>
          <cell r="H2699">
            <v>0</v>
          </cell>
          <cell r="P2699">
            <v>0</v>
          </cell>
        </row>
        <row r="2700">
          <cell r="A2700" t="str">
            <v>Instalação e interligação de válvula de bloqueio esfera, (diâmetros: 21/2", 3", 4")</v>
          </cell>
          <cell r="B2700" t="str">
            <v>FV</v>
          </cell>
          <cell r="C2700" t="str">
            <v>UNID.</v>
          </cell>
          <cell r="D2700">
            <v>23</v>
          </cell>
          <cell r="E2700">
            <v>10</v>
          </cell>
          <cell r="F2700">
            <v>230</v>
          </cell>
          <cell r="G2700">
            <v>20</v>
          </cell>
          <cell r="H2700">
            <v>460</v>
          </cell>
          <cell r="I2700" t="str">
            <v>N</v>
          </cell>
          <cell r="P2700">
            <v>20</v>
          </cell>
        </row>
        <row r="2701">
          <cell r="F2701">
            <v>0</v>
          </cell>
          <cell r="H2701">
            <v>0</v>
          </cell>
          <cell r="P2701">
            <v>0</v>
          </cell>
        </row>
        <row r="2702">
          <cell r="A2702" t="str">
            <v>Instalação e interligação de válvula de bloqueio globo, (diâmetros: 3", 4")</v>
          </cell>
          <cell r="B2702" t="str">
            <v>FV</v>
          </cell>
          <cell r="C2702" t="str">
            <v>UNID.</v>
          </cell>
          <cell r="D2702">
            <v>11</v>
          </cell>
          <cell r="E2702">
            <v>10</v>
          </cell>
          <cell r="F2702">
            <v>110</v>
          </cell>
          <cell r="G2702">
            <v>20</v>
          </cell>
          <cell r="H2702">
            <v>220</v>
          </cell>
          <cell r="I2702" t="str">
            <v>N</v>
          </cell>
          <cell r="P2702">
            <v>20</v>
          </cell>
        </row>
        <row r="2703">
          <cell r="F2703">
            <v>0</v>
          </cell>
          <cell r="H2703">
            <v>0</v>
          </cell>
          <cell r="P2703">
            <v>0</v>
          </cell>
        </row>
        <row r="2704">
          <cell r="A2704" t="str">
            <v>Instalação de válvula reguladora de pressão</v>
          </cell>
          <cell r="B2704" t="str">
            <v>PCV</v>
          </cell>
          <cell r="C2704" t="str">
            <v>UNID.</v>
          </cell>
          <cell r="D2704">
            <v>3</v>
          </cell>
          <cell r="E2704">
            <v>10</v>
          </cell>
          <cell r="F2704">
            <v>30</v>
          </cell>
          <cell r="G2704">
            <v>20</v>
          </cell>
          <cell r="H2704">
            <v>60</v>
          </cell>
          <cell r="I2704" t="str">
            <v>N</v>
          </cell>
          <cell r="P2704">
            <v>20</v>
          </cell>
        </row>
        <row r="2705">
          <cell r="F2705">
            <v>0</v>
          </cell>
          <cell r="H2705">
            <v>0</v>
          </cell>
          <cell r="P2705">
            <v>0</v>
          </cell>
        </row>
        <row r="2706">
          <cell r="A2706" t="str">
            <v>Instalação e interligação de medidor magnético de vazão</v>
          </cell>
          <cell r="B2706" t="str">
            <v>FIT</v>
          </cell>
          <cell r="C2706" t="str">
            <v>CJ</v>
          </cell>
          <cell r="D2706">
            <v>15</v>
          </cell>
          <cell r="E2706">
            <v>10</v>
          </cell>
          <cell r="F2706">
            <v>150</v>
          </cell>
          <cell r="G2706">
            <v>8</v>
          </cell>
          <cell r="H2706">
            <v>120</v>
          </cell>
          <cell r="I2706" t="str">
            <v>N</v>
          </cell>
          <cell r="P2706">
            <v>8</v>
          </cell>
        </row>
        <row r="2707">
          <cell r="F2707">
            <v>0</v>
          </cell>
          <cell r="H2707">
            <v>0</v>
          </cell>
          <cell r="P2707">
            <v>0</v>
          </cell>
        </row>
        <row r="2708">
          <cell r="A2708" t="str">
            <v>Instalação e interligação de medidor de nível tipo ultrassônico</v>
          </cell>
          <cell r="B2708" t="str">
            <v>LIT</v>
          </cell>
          <cell r="C2708" t="str">
            <v>CJ</v>
          </cell>
          <cell r="D2708">
            <v>11</v>
          </cell>
          <cell r="E2708">
            <v>10</v>
          </cell>
          <cell r="F2708">
            <v>110</v>
          </cell>
          <cell r="G2708">
            <v>8</v>
          </cell>
          <cell r="H2708">
            <v>88</v>
          </cell>
          <cell r="I2708" t="str">
            <v>N</v>
          </cell>
          <cell r="P2708">
            <v>8</v>
          </cell>
        </row>
        <row r="2709">
          <cell r="F2709">
            <v>0</v>
          </cell>
          <cell r="H2709">
            <v>0</v>
          </cell>
          <cell r="P2709">
            <v>0</v>
          </cell>
        </row>
        <row r="2710">
          <cell r="A2710" t="str">
            <v>Instalação e interligação de chave de nível tipo ultrassônica</v>
          </cell>
          <cell r="B2710" t="str">
            <v>LS</v>
          </cell>
          <cell r="C2710" t="str">
            <v>UNID.</v>
          </cell>
          <cell r="D2710">
            <v>5</v>
          </cell>
          <cell r="E2710">
            <v>10</v>
          </cell>
          <cell r="F2710">
            <v>50</v>
          </cell>
          <cell r="G2710">
            <v>8</v>
          </cell>
          <cell r="H2710">
            <v>40</v>
          </cell>
          <cell r="I2710" t="str">
            <v>N</v>
          </cell>
          <cell r="P2710">
            <v>8</v>
          </cell>
        </row>
        <row r="2711">
          <cell r="F2711">
            <v>0</v>
          </cell>
          <cell r="H2711">
            <v>0</v>
          </cell>
          <cell r="P2711">
            <v>0</v>
          </cell>
        </row>
        <row r="2712">
          <cell r="A2712" t="str">
            <v>Pressostato</v>
          </cell>
          <cell r="B2712" t="str">
            <v>PSL</v>
          </cell>
          <cell r="C2712" t="str">
            <v>UNID.</v>
          </cell>
          <cell r="D2712">
            <v>1</v>
          </cell>
          <cell r="E2712">
            <v>10</v>
          </cell>
          <cell r="F2712">
            <v>10</v>
          </cell>
          <cell r="G2712">
            <v>8</v>
          </cell>
          <cell r="H2712">
            <v>8</v>
          </cell>
          <cell r="I2712" t="str">
            <v>N</v>
          </cell>
          <cell r="P2712">
            <v>8</v>
          </cell>
        </row>
        <row r="2713">
          <cell r="F2713">
            <v>0</v>
          </cell>
          <cell r="H2713">
            <v>0</v>
          </cell>
          <cell r="P2713">
            <v>0</v>
          </cell>
        </row>
        <row r="2714">
          <cell r="A2714" t="str">
            <v>Instalação e interligação de caixas de válvulas solenóide</v>
          </cell>
          <cell r="B2714" t="str">
            <v>SV</v>
          </cell>
          <cell r="C2714" t="str">
            <v>UNID.</v>
          </cell>
          <cell r="D2714">
            <v>10</v>
          </cell>
          <cell r="E2714">
            <v>10</v>
          </cell>
          <cell r="F2714">
            <v>100</v>
          </cell>
          <cell r="G2714">
            <v>8</v>
          </cell>
          <cell r="H2714">
            <v>80</v>
          </cell>
          <cell r="I2714" t="str">
            <v>N</v>
          </cell>
          <cell r="P2714">
            <v>8</v>
          </cell>
        </row>
        <row r="2715">
          <cell r="F2715">
            <v>0</v>
          </cell>
          <cell r="H2715">
            <v>0</v>
          </cell>
          <cell r="P2715">
            <v>0</v>
          </cell>
        </row>
        <row r="2716">
          <cell r="A2716" t="str">
            <v>Instalação e interligação de caixas locais de aquisição de E/S (2300 x 1200 x 700 mm)</v>
          </cell>
          <cell r="B2716" t="str">
            <v>CAD</v>
          </cell>
          <cell r="C2716" t="str">
            <v>CJ</v>
          </cell>
          <cell r="D2716">
            <v>2</v>
          </cell>
          <cell r="E2716">
            <v>300</v>
          </cell>
          <cell r="F2716">
            <v>600</v>
          </cell>
          <cell r="G2716">
            <v>250</v>
          </cell>
          <cell r="H2716">
            <v>500</v>
          </cell>
          <cell r="I2716" t="str">
            <v>Q</v>
          </cell>
          <cell r="P2716">
            <v>250</v>
          </cell>
        </row>
        <row r="2717">
          <cell r="F2717">
            <v>0</v>
          </cell>
          <cell r="H2717">
            <v>0</v>
          </cell>
          <cell r="P2717">
            <v>0</v>
          </cell>
        </row>
        <row r="2718">
          <cell r="A2718" t="str">
            <v>Instalação e interligação de postos de comunicação de voz</v>
          </cell>
          <cell r="B2718" t="str">
            <v xml:space="preserve"> </v>
          </cell>
          <cell r="C2718" t="str">
            <v>UNID.</v>
          </cell>
          <cell r="D2718">
            <v>4</v>
          </cell>
          <cell r="E2718">
            <v>10</v>
          </cell>
          <cell r="F2718">
            <v>40</v>
          </cell>
          <cell r="G2718">
            <v>8</v>
          </cell>
          <cell r="H2718">
            <v>32</v>
          </cell>
          <cell r="I2718" t="str">
            <v>Q</v>
          </cell>
          <cell r="P2718">
            <v>8</v>
          </cell>
        </row>
        <row r="2719">
          <cell r="F2719">
            <v>0</v>
          </cell>
          <cell r="H2719">
            <v>0</v>
          </cell>
          <cell r="P2719">
            <v>0</v>
          </cell>
        </row>
        <row r="2720">
          <cell r="A2720" t="str">
            <v>Lançamento e ligação de cabo de controle - 1,5 mm²</v>
          </cell>
          <cell r="B2720" t="str">
            <v xml:space="preserve"> </v>
          </cell>
          <cell r="F2720">
            <v>0</v>
          </cell>
          <cell r="H2720">
            <v>0</v>
          </cell>
          <cell r="P2720">
            <v>0</v>
          </cell>
        </row>
        <row r="2721">
          <cell r="A2721" t="str">
            <v>1x2C</v>
          </cell>
          <cell r="B2721" t="str">
            <v>CB1</v>
          </cell>
          <cell r="C2721" t="str">
            <v>m</v>
          </cell>
          <cell r="D2721">
            <v>200</v>
          </cell>
          <cell r="E2721">
            <v>0.20399999999999999</v>
          </cell>
          <cell r="F2721">
            <v>40.799999999999997</v>
          </cell>
          <cell r="G2721">
            <v>0.15</v>
          </cell>
          <cell r="H2721">
            <v>30</v>
          </cell>
          <cell r="I2721" t="str">
            <v>B</v>
          </cell>
          <cell r="P2721">
            <v>0.15</v>
          </cell>
        </row>
        <row r="2722">
          <cell r="A2722" t="str">
            <v>1x3C</v>
          </cell>
          <cell r="B2722" t="str">
            <v>CB1</v>
          </cell>
          <cell r="C2722" t="str">
            <v>m</v>
          </cell>
          <cell r="D2722">
            <v>400</v>
          </cell>
          <cell r="E2722">
            <v>0.22900000000000001</v>
          </cell>
          <cell r="F2722">
            <v>91.6</v>
          </cell>
          <cell r="G2722">
            <v>0.15</v>
          </cell>
          <cell r="H2722">
            <v>60</v>
          </cell>
          <cell r="I2722" t="str">
            <v>B</v>
          </cell>
          <cell r="P2722">
            <v>0.15</v>
          </cell>
        </row>
        <row r="2723">
          <cell r="A2723" t="str">
            <v>1x4C</v>
          </cell>
          <cell r="B2723" t="str">
            <v>CB1</v>
          </cell>
          <cell r="C2723" t="str">
            <v>m</v>
          </cell>
          <cell r="D2723">
            <v>400</v>
          </cell>
          <cell r="E2723">
            <v>0.26700000000000002</v>
          </cell>
          <cell r="F2723">
            <v>106.8</v>
          </cell>
          <cell r="G2723">
            <v>0.2</v>
          </cell>
          <cell r="H2723">
            <v>80</v>
          </cell>
          <cell r="I2723" t="str">
            <v>B</v>
          </cell>
          <cell r="P2723">
            <v>0.2</v>
          </cell>
        </row>
        <row r="2724">
          <cell r="A2724" t="str">
            <v>1x5C</v>
          </cell>
          <cell r="B2724" t="str">
            <v>CB1</v>
          </cell>
          <cell r="C2724" t="str">
            <v>m</v>
          </cell>
          <cell r="D2724">
            <v>200</v>
          </cell>
          <cell r="E2724">
            <v>0.29099999999999998</v>
          </cell>
          <cell r="F2724">
            <v>58.2</v>
          </cell>
          <cell r="G2724">
            <v>0.2</v>
          </cell>
          <cell r="H2724">
            <v>40</v>
          </cell>
          <cell r="I2724" t="str">
            <v>B</v>
          </cell>
          <cell r="P2724">
            <v>0.2</v>
          </cell>
        </row>
        <row r="2725">
          <cell r="A2725" t="str">
            <v>1x7C</v>
          </cell>
          <cell r="B2725" t="str">
            <v>CB1</v>
          </cell>
          <cell r="C2725" t="str">
            <v>m</v>
          </cell>
          <cell r="D2725">
            <v>200</v>
          </cell>
          <cell r="E2725">
            <v>0.34499999999999997</v>
          </cell>
          <cell r="F2725">
            <v>69</v>
          </cell>
          <cell r="G2725">
            <v>0.2</v>
          </cell>
          <cell r="H2725">
            <v>40</v>
          </cell>
          <cell r="I2725" t="str">
            <v>B</v>
          </cell>
          <cell r="P2725">
            <v>0.2</v>
          </cell>
        </row>
        <row r="2726">
          <cell r="A2726" t="str">
            <v>1x9C</v>
          </cell>
          <cell r="B2726" t="str">
            <v>CB1</v>
          </cell>
          <cell r="C2726" t="str">
            <v>m</v>
          </cell>
          <cell r="D2726">
            <v>600</v>
          </cell>
          <cell r="E2726">
            <v>0.432</v>
          </cell>
          <cell r="F2726">
            <v>259.2</v>
          </cell>
          <cell r="G2726">
            <v>0.2</v>
          </cell>
          <cell r="H2726">
            <v>120</v>
          </cell>
          <cell r="I2726" t="str">
            <v>B</v>
          </cell>
          <cell r="P2726">
            <v>0.2</v>
          </cell>
        </row>
        <row r="2727">
          <cell r="A2727" t="str">
            <v xml:space="preserve"> </v>
          </cell>
          <cell r="B2727" t="str">
            <v xml:space="preserve"> </v>
          </cell>
          <cell r="F2727">
            <v>0</v>
          </cell>
          <cell r="H2727">
            <v>0</v>
          </cell>
          <cell r="P2727">
            <v>0</v>
          </cell>
        </row>
        <row r="2728">
          <cell r="A2728" t="str">
            <v>Lançamento e ligação de cabo de instrumentação - 1,0 mm² + blindagem</v>
          </cell>
          <cell r="B2728" t="str">
            <v xml:space="preserve"> </v>
          </cell>
          <cell r="F2728">
            <v>0</v>
          </cell>
          <cell r="H2728">
            <v>0</v>
          </cell>
          <cell r="P2728">
            <v>0</v>
          </cell>
        </row>
        <row r="2729">
          <cell r="A2729" t="str">
            <v>1x2C</v>
          </cell>
          <cell r="B2729" t="str">
            <v>CB1</v>
          </cell>
          <cell r="C2729" t="str">
            <v>m</v>
          </cell>
          <cell r="D2729">
            <v>800</v>
          </cell>
          <cell r="E2729">
            <v>0.20399999999999999</v>
          </cell>
          <cell r="F2729">
            <v>163.19999999999999</v>
          </cell>
          <cell r="G2729">
            <v>0.15</v>
          </cell>
          <cell r="H2729">
            <v>120</v>
          </cell>
          <cell r="I2729" t="str">
            <v>B</v>
          </cell>
          <cell r="P2729">
            <v>0.15</v>
          </cell>
        </row>
        <row r="2730">
          <cell r="F2730">
            <v>0</v>
          </cell>
          <cell r="H2730">
            <v>0</v>
          </cell>
          <cell r="P2730">
            <v>0</v>
          </cell>
        </row>
        <row r="2731">
          <cell r="A2731" t="str">
            <v>Eletroduto rígido tipo AC- (Vara de 3 m):</v>
          </cell>
          <cell r="F2731">
            <v>0</v>
          </cell>
          <cell r="H2731">
            <v>0</v>
          </cell>
          <cell r="P2731">
            <v>0</v>
          </cell>
        </row>
        <row r="2732">
          <cell r="A2732" t="str">
            <v>Diâmetro 3/4"</v>
          </cell>
          <cell r="B2732" t="str">
            <v>ELAG</v>
          </cell>
          <cell r="C2732" t="str">
            <v>m</v>
          </cell>
          <cell r="D2732">
            <v>295</v>
          </cell>
          <cell r="E2732">
            <v>1.7699999999999998</v>
          </cell>
          <cell r="F2732">
            <v>522.15</v>
          </cell>
          <cell r="G2732">
            <v>1.25</v>
          </cell>
          <cell r="H2732">
            <v>368.75</v>
          </cell>
          <cell r="I2732" t="str">
            <v>LE</v>
          </cell>
          <cell r="P2732">
            <v>1.25</v>
          </cell>
        </row>
        <row r="2733">
          <cell r="A2733" t="str">
            <v>Diâmetro 1"</v>
          </cell>
          <cell r="B2733" t="str">
            <v>ELAG</v>
          </cell>
          <cell r="C2733" t="str">
            <v>m</v>
          </cell>
          <cell r="D2733">
            <v>75</v>
          </cell>
          <cell r="E2733">
            <v>2.63</v>
          </cell>
          <cell r="F2733">
            <v>197.25</v>
          </cell>
          <cell r="G2733">
            <v>1.25</v>
          </cell>
          <cell r="H2733">
            <v>93.75</v>
          </cell>
          <cell r="I2733" t="str">
            <v>LE</v>
          </cell>
          <cell r="P2733">
            <v>1.25</v>
          </cell>
        </row>
        <row r="2734">
          <cell r="A2734" t="str">
            <v>Diâmetro 11/2"</v>
          </cell>
          <cell r="B2734" t="str">
            <v>ELAG</v>
          </cell>
          <cell r="C2734" t="str">
            <v>m</v>
          </cell>
          <cell r="D2734">
            <v>180</v>
          </cell>
          <cell r="E2734">
            <v>4.24</v>
          </cell>
          <cell r="F2734">
            <v>763.2</v>
          </cell>
          <cell r="G2734">
            <v>1.25</v>
          </cell>
          <cell r="H2734">
            <v>225</v>
          </cell>
          <cell r="I2734" t="str">
            <v>LE</v>
          </cell>
          <cell r="P2734">
            <v>1.25</v>
          </cell>
        </row>
        <row r="2735">
          <cell r="A2735" t="str">
            <v>Diâmetro 2"</v>
          </cell>
          <cell r="B2735" t="str">
            <v>ELAG</v>
          </cell>
          <cell r="C2735" t="str">
            <v>m</v>
          </cell>
          <cell r="D2735">
            <v>242</v>
          </cell>
          <cell r="E2735">
            <v>5.66</v>
          </cell>
          <cell r="F2735">
            <v>1369.72</v>
          </cell>
          <cell r="G2735">
            <v>1.5</v>
          </cell>
          <cell r="H2735">
            <v>363</v>
          </cell>
          <cell r="I2735" t="str">
            <v>LE</v>
          </cell>
          <cell r="P2735">
            <v>1.5</v>
          </cell>
        </row>
        <row r="2736">
          <cell r="A2736" t="str">
            <v>Diâmetro 2 1/2"</v>
          </cell>
          <cell r="B2736" t="str">
            <v>ELAG</v>
          </cell>
          <cell r="C2736" t="str">
            <v>m</v>
          </cell>
          <cell r="D2736">
            <v>119</v>
          </cell>
          <cell r="E2736">
            <v>8.9</v>
          </cell>
          <cell r="F2736">
            <v>1059.0999999999999</v>
          </cell>
          <cell r="G2736">
            <v>1.5</v>
          </cell>
          <cell r="H2736">
            <v>178.5</v>
          </cell>
          <cell r="I2736" t="str">
            <v>LE</v>
          </cell>
          <cell r="P2736">
            <v>1.5</v>
          </cell>
        </row>
        <row r="2737">
          <cell r="A2737" t="str">
            <v>Diâmetro 3"</v>
          </cell>
          <cell r="B2737" t="str">
            <v>ELAG</v>
          </cell>
          <cell r="C2737" t="str">
            <v>m</v>
          </cell>
          <cell r="D2737">
            <v>36</v>
          </cell>
          <cell r="E2737">
            <v>11.6</v>
          </cell>
          <cell r="F2737">
            <v>417.6</v>
          </cell>
          <cell r="G2737">
            <v>1.5</v>
          </cell>
          <cell r="H2737">
            <v>54</v>
          </cell>
          <cell r="I2737" t="str">
            <v>LE</v>
          </cell>
          <cell r="P2737">
            <v>1.5</v>
          </cell>
        </row>
        <row r="2738">
          <cell r="A2738" t="str">
            <v>Diâmetro 4"</v>
          </cell>
          <cell r="B2738" t="str">
            <v>ELAG</v>
          </cell>
          <cell r="C2738" t="str">
            <v>m</v>
          </cell>
          <cell r="H2738">
            <v>0</v>
          </cell>
          <cell r="I2738" t="str">
            <v>LE</v>
          </cell>
          <cell r="P2738">
            <v>0</v>
          </cell>
        </row>
        <row r="2739">
          <cell r="F2739">
            <v>0</v>
          </cell>
          <cell r="H2739">
            <v>0</v>
          </cell>
          <cell r="P2739">
            <v>0</v>
          </cell>
        </row>
        <row r="2740">
          <cell r="A2740" t="str">
            <v>Eletroduto flexível (peça de 1,5 m):</v>
          </cell>
          <cell r="F2740">
            <v>0</v>
          </cell>
          <cell r="H2740">
            <v>0</v>
          </cell>
          <cell r="P2740">
            <v>0</v>
          </cell>
        </row>
        <row r="2741">
          <cell r="A2741" t="str">
            <v>Diâmetro 3/4"</v>
          </cell>
          <cell r="B2741" t="str">
            <v>ELFL</v>
          </cell>
          <cell r="C2741" t="str">
            <v>PC</v>
          </cell>
          <cell r="D2741">
            <v>630</v>
          </cell>
          <cell r="E2741">
            <v>0.88</v>
          </cell>
          <cell r="F2741">
            <v>554.4</v>
          </cell>
          <cell r="G2741">
            <v>1.5</v>
          </cell>
          <cell r="H2741">
            <v>945</v>
          </cell>
          <cell r="I2741" t="str">
            <v>LE</v>
          </cell>
          <cell r="P2741">
            <v>1.5</v>
          </cell>
        </row>
        <row r="2742">
          <cell r="A2742" t="str">
            <v>Diâmetro 1/2"</v>
          </cell>
          <cell r="B2742" t="str">
            <v>ELFL</v>
          </cell>
          <cell r="C2742" t="str">
            <v>PC</v>
          </cell>
          <cell r="D2742">
            <v>75</v>
          </cell>
          <cell r="E2742">
            <v>0.5</v>
          </cell>
          <cell r="F2742">
            <v>37.5</v>
          </cell>
          <cell r="G2742">
            <v>1.5</v>
          </cell>
          <cell r="H2742">
            <v>112.5</v>
          </cell>
          <cell r="I2742" t="str">
            <v>LE</v>
          </cell>
          <cell r="P2742">
            <v>1.5</v>
          </cell>
        </row>
        <row r="2743">
          <cell r="F2743">
            <v>0</v>
          </cell>
          <cell r="H2743">
            <v>0</v>
          </cell>
          <cell r="P2743">
            <v>0</v>
          </cell>
        </row>
        <row r="2744">
          <cell r="A2744" t="str">
            <v>Caixa comando local:</v>
          </cell>
          <cell r="F2744">
            <v>0</v>
          </cell>
          <cell r="H2744">
            <v>0</v>
          </cell>
          <cell r="P2744">
            <v>0</v>
          </cell>
        </row>
        <row r="2745">
          <cell r="A2745" t="str">
            <v>2 botões</v>
          </cell>
          <cell r="B2745" t="str">
            <v>CX</v>
          </cell>
          <cell r="C2745" t="str">
            <v>UNID.</v>
          </cell>
          <cell r="D2745">
            <v>30</v>
          </cell>
          <cell r="E2745">
            <v>10</v>
          </cell>
          <cell r="F2745">
            <v>300</v>
          </cell>
          <cell r="G2745">
            <v>8</v>
          </cell>
          <cell r="H2745">
            <v>240</v>
          </cell>
          <cell r="I2745" t="str">
            <v>Q</v>
          </cell>
          <cell r="P2745">
            <v>8</v>
          </cell>
        </row>
        <row r="2746">
          <cell r="F2746">
            <v>0</v>
          </cell>
          <cell r="H2746">
            <v>0</v>
          </cell>
          <cell r="P2746">
            <v>0</v>
          </cell>
        </row>
        <row r="2747">
          <cell r="A2747" t="str">
            <v>Instalação de caixa de passagem 400 x 400 x 150</v>
          </cell>
          <cell r="B2747" t="str">
            <v>CX</v>
          </cell>
          <cell r="C2747" t="str">
            <v>UNID.</v>
          </cell>
          <cell r="D2747">
            <v>10</v>
          </cell>
          <cell r="E2747">
            <v>30</v>
          </cell>
          <cell r="F2747">
            <v>300</v>
          </cell>
          <cell r="G2747">
            <v>10</v>
          </cell>
          <cell r="H2747">
            <v>100</v>
          </cell>
          <cell r="I2747" t="str">
            <v>LE</v>
          </cell>
          <cell r="P2747">
            <v>10</v>
          </cell>
        </row>
        <row r="2748">
          <cell r="F2748">
            <v>0</v>
          </cell>
          <cell r="H2748">
            <v>0</v>
          </cell>
          <cell r="P2748">
            <v>0</v>
          </cell>
        </row>
        <row r="2749">
          <cell r="A2749" t="str">
            <v>Instalação e interligação de caixa de bornes com 30 bornes.</v>
          </cell>
          <cell r="B2749" t="str">
            <v>CX</v>
          </cell>
          <cell r="C2749" t="str">
            <v>UNID.</v>
          </cell>
          <cell r="D2749">
            <v>30</v>
          </cell>
          <cell r="E2749">
            <v>330</v>
          </cell>
          <cell r="F2749">
            <v>9900</v>
          </cell>
          <cell r="G2749">
            <v>30</v>
          </cell>
          <cell r="H2749">
            <v>900</v>
          </cell>
          <cell r="I2749" t="str">
            <v>Q</v>
          </cell>
          <cell r="P2749">
            <v>30</v>
          </cell>
        </row>
        <row r="2750">
          <cell r="F2750">
            <v>0</v>
          </cell>
          <cell r="H2750">
            <v>0</v>
          </cell>
          <cell r="P2750">
            <v>0</v>
          </cell>
        </row>
        <row r="2751">
          <cell r="A2751" t="str">
            <v>ÁREA - CAPTAÇÃO VGR</v>
          </cell>
          <cell r="F2751">
            <v>0</v>
          </cell>
          <cell r="H2751">
            <v>0</v>
          </cell>
          <cell r="P2751">
            <v>0</v>
          </cell>
        </row>
        <row r="2752">
          <cell r="A2752" t="str">
            <v>Instalação e interligação de caixas locais de aquisição de E/S (2300 x 1200 x 700 mm)</v>
          </cell>
          <cell r="B2752" t="str">
            <v>CAD</v>
          </cell>
          <cell r="C2752" t="str">
            <v>CJ</v>
          </cell>
          <cell r="D2752">
            <v>1</v>
          </cell>
          <cell r="E2752">
            <v>300</v>
          </cell>
          <cell r="F2752">
            <v>300</v>
          </cell>
          <cell r="G2752">
            <v>250</v>
          </cell>
          <cell r="H2752">
            <v>250</v>
          </cell>
          <cell r="I2752" t="str">
            <v>Q</v>
          </cell>
          <cell r="P2752">
            <v>250</v>
          </cell>
        </row>
        <row r="2753">
          <cell r="F2753">
            <v>0</v>
          </cell>
          <cell r="H2753">
            <v>0</v>
          </cell>
          <cell r="P2753">
            <v>0</v>
          </cell>
        </row>
        <row r="2754">
          <cell r="A2754" t="str">
            <v>Caixa de comando local:</v>
          </cell>
          <cell r="F2754">
            <v>0</v>
          </cell>
          <cell r="H2754">
            <v>0</v>
          </cell>
          <cell r="P2754">
            <v>0</v>
          </cell>
        </row>
        <row r="2755">
          <cell r="A2755" t="str">
            <v>2 botões</v>
          </cell>
          <cell r="B2755" t="str">
            <v>CX</v>
          </cell>
          <cell r="C2755" t="str">
            <v>UNID.</v>
          </cell>
          <cell r="D2755">
            <v>3</v>
          </cell>
          <cell r="E2755">
            <v>10</v>
          </cell>
          <cell r="F2755">
            <v>30</v>
          </cell>
          <cell r="G2755">
            <v>8</v>
          </cell>
          <cell r="H2755">
            <v>24</v>
          </cell>
          <cell r="I2755" t="str">
            <v>Q</v>
          </cell>
          <cell r="P2755">
            <v>8</v>
          </cell>
        </row>
        <row r="2756">
          <cell r="F2756">
            <v>0</v>
          </cell>
          <cell r="H2756">
            <v>0</v>
          </cell>
          <cell r="P2756">
            <v>0</v>
          </cell>
        </row>
        <row r="2757">
          <cell r="A2757" t="str">
            <v>Lançamento e ligação de cabo de controle - 1,5 mm²</v>
          </cell>
          <cell r="F2757">
            <v>0</v>
          </cell>
          <cell r="H2757">
            <v>0</v>
          </cell>
          <cell r="P2757">
            <v>0</v>
          </cell>
        </row>
        <row r="2758">
          <cell r="A2758" t="str">
            <v>1x2C</v>
          </cell>
          <cell r="B2758" t="str">
            <v>CB1</v>
          </cell>
          <cell r="C2758" t="str">
            <v>m</v>
          </cell>
          <cell r="D2758">
            <v>90</v>
          </cell>
          <cell r="E2758">
            <v>0.20399999999999999</v>
          </cell>
          <cell r="F2758">
            <v>18.36</v>
          </cell>
          <cell r="G2758">
            <v>0.15</v>
          </cell>
          <cell r="H2758">
            <v>13.5</v>
          </cell>
          <cell r="I2758" t="str">
            <v>B</v>
          </cell>
          <cell r="P2758">
            <v>0.15</v>
          </cell>
        </row>
        <row r="2759">
          <cell r="F2759">
            <v>0</v>
          </cell>
          <cell r="H2759">
            <v>0</v>
          </cell>
          <cell r="P2759">
            <v>0</v>
          </cell>
        </row>
        <row r="2760">
          <cell r="A2760" t="str">
            <v xml:space="preserve">Instalação de manômetro </v>
          </cell>
          <cell r="B2760" t="str">
            <v>PI</v>
          </cell>
          <cell r="C2760" t="str">
            <v>UNID.</v>
          </cell>
          <cell r="D2760">
            <v>3</v>
          </cell>
          <cell r="E2760">
            <v>10</v>
          </cell>
          <cell r="F2760">
            <v>30</v>
          </cell>
          <cell r="G2760">
            <v>8</v>
          </cell>
          <cell r="H2760">
            <v>24</v>
          </cell>
          <cell r="I2760" t="str">
            <v>N</v>
          </cell>
          <cell r="P2760">
            <v>8</v>
          </cell>
        </row>
        <row r="2761">
          <cell r="F2761">
            <v>0</v>
          </cell>
          <cell r="H2761">
            <v>0</v>
          </cell>
          <cell r="P2761">
            <v>0</v>
          </cell>
        </row>
        <row r="2762">
          <cell r="A2762" t="str">
            <v>ÁREA - CAPTAÇÃO TROVÕES</v>
          </cell>
          <cell r="F2762">
            <v>0</v>
          </cell>
          <cell r="H2762">
            <v>0</v>
          </cell>
          <cell r="P2762">
            <v>0</v>
          </cell>
        </row>
        <row r="2763">
          <cell r="A2763" t="str">
            <v>Instalação e interligação de caixas locais de aquisição de E/S (2300 x 1200 x 700 x mm)</v>
          </cell>
          <cell r="B2763" t="str">
            <v>CAD</v>
          </cell>
          <cell r="C2763" t="str">
            <v>CJ</v>
          </cell>
          <cell r="D2763">
            <v>2</v>
          </cell>
          <cell r="E2763">
            <v>300</v>
          </cell>
          <cell r="F2763">
            <v>600</v>
          </cell>
          <cell r="G2763">
            <v>250</v>
          </cell>
          <cell r="H2763">
            <v>500</v>
          </cell>
          <cell r="I2763" t="str">
            <v>Q</v>
          </cell>
          <cell r="P2763">
            <v>250</v>
          </cell>
        </row>
        <row r="2764">
          <cell r="F2764">
            <v>0</v>
          </cell>
          <cell r="H2764">
            <v>0</v>
          </cell>
          <cell r="P2764">
            <v>0</v>
          </cell>
        </row>
        <row r="2765">
          <cell r="A2765" t="str">
            <v>Instalação do quadro de distribuição de tensão de controle</v>
          </cell>
          <cell r="B2765" t="str">
            <v>540-QC-01</v>
          </cell>
          <cell r="C2765" t="str">
            <v>CJ</v>
          </cell>
          <cell r="D2765">
            <v>1</v>
          </cell>
          <cell r="E2765">
            <v>100</v>
          </cell>
          <cell r="F2765">
            <v>100</v>
          </cell>
          <cell r="G2765">
            <v>100</v>
          </cell>
          <cell r="H2765">
            <v>100</v>
          </cell>
          <cell r="I2765" t="str">
            <v>Q</v>
          </cell>
          <cell r="P2765">
            <v>100</v>
          </cell>
        </row>
        <row r="2766">
          <cell r="F2766">
            <v>0</v>
          </cell>
          <cell r="H2766">
            <v>0</v>
          </cell>
          <cell r="P2766">
            <v>0</v>
          </cell>
        </row>
        <row r="2767">
          <cell r="A2767" t="str">
            <v>Caixa de comando local:</v>
          </cell>
          <cell r="F2767">
            <v>0</v>
          </cell>
          <cell r="H2767">
            <v>0</v>
          </cell>
          <cell r="P2767">
            <v>0</v>
          </cell>
        </row>
        <row r="2768">
          <cell r="A2768" t="str">
            <v>2 botões</v>
          </cell>
          <cell r="B2768" t="str">
            <v>CX</v>
          </cell>
          <cell r="C2768" t="str">
            <v>UNID.</v>
          </cell>
          <cell r="D2768">
            <v>3</v>
          </cell>
          <cell r="E2768">
            <v>10</v>
          </cell>
          <cell r="F2768">
            <v>30</v>
          </cell>
          <cell r="G2768">
            <v>8</v>
          </cell>
          <cell r="H2768">
            <v>24</v>
          </cell>
          <cell r="I2768" t="str">
            <v>Q</v>
          </cell>
          <cell r="P2768">
            <v>8</v>
          </cell>
        </row>
        <row r="2769">
          <cell r="F2769">
            <v>0</v>
          </cell>
          <cell r="H2769">
            <v>0</v>
          </cell>
          <cell r="P2769">
            <v>0</v>
          </cell>
        </row>
        <row r="2770">
          <cell r="A2770" t="str">
            <v>Instalação e interligação de medidor de nível ultrassônico</v>
          </cell>
          <cell r="B2770" t="str">
            <v>CX</v>
          </cell>
          <cell r="C2770" t="str">
            <v>CJ</v>
          </cell>
          <cell r="D2770">
            <v>1</v>
          </cell>
          <cell r="E2770">
            <v>10</v>
          </cell>
          <cell r="F2770">
            <v>10</v>
          </cell>
          <cell r="G2770">
            <v>8</v>
          </cell>
          <cell r="H2770">
            <v>8</v>
          </cell>
          <cell r="I2770" t="str">
            <v>N</v>
          </cell>
          <cell r="P2770">
            <v>8</v>
          </cell>
        </row>
        <row r="2771">
          <cell r="F2771">
            <v>0</v>
          </cell>
          <cell r="H2771">
            <v>0</v>
          </cell>
          <cell r="P2771">
            <v>0</v>
          </cell>
        </row>
        <row r="2772">
          <cell r="A2772" t="str">
            <v>Lançamento e ligação de cabo de controle - 1,5 mm²</v>
          </cell>
          <cell r="F2772">
            <v>0</v>
          </cell>
          <cell r="H2772">
            <v>0</v>
          </cell>
          <cell r="P2772">
            <v>0</v>
          </cell>
        </row>
        <row r="2773">
          <cell r="A2773" t="str">
            <v>1x3C</v>
          </cell>
          <cell r="B2773" t="str">
            <v>CB1</v>
          </cell>
          <cell r="C2773" t="str">
            <v>m</v>
          </cell>
          <cell r="D2773">
            <v>90</v>
          </cell>
          <cell r="E2773">
            <v>0.22900000000000001</v>
          </cell>
          <cell r="F2773">
            <v>20.61</v>
          </cell>
          <cell r="G2773">
            <v>0.15</v>
          </cell>
          <cell r="H2773">
            <v>13.5</v>
          </cell>
          <cell r="I2773" t="str">
            <v>B</v>
          </cell>
          <cell r="P2773">
            <v>0.15</v>
          </cell>
        </row>
        <row r="2774">
          <cell r="F2774">
            <v>0</v>
          </cell>
          <cell r="H2774">
            <v>0</v>
          </cell>
          <cell r="P2774">
            <v>0</v>
          </cell>
        </row>
        <row r="2775">
          <cell r="A2775" t="str">
            <v xml:space="preserve">Instalação de manômetro </v>
          </cell>
          <cell r="B2775" t="str">
            <v>PI</v>
          </cell>
          <cell r="C2775" t="str">
            <v>UNID.</v>
          </cell>
          <cell r="D2775">
            <v>4</v>
          </cell>
          <cell r="E2775">
            <v>10</v>
          </cell>
          <cell r="F2775">
            <v>40</v>
          </cell>
          <cell r="G2775">
            <v>8</v>
          </cell>
          <cell r="H2775">
            <v>32</v>
          </cell>
          <cell r="I2775" t="str">
            <v>N</v>
          </cell>
          <cell r="P2775">
            <v>8</v>
          </cell>
        </row>
        <row r="2776">
          <cell r="F2776">
            <v>0</v>
          </cell>
          <cell r="H2776">
            <v>0</v>
          </cell>
          <cell r="P2776">
            <v>0</v>
          </cell>
        </row>
        <row r="2777">
          <cell r="A2777" t="str">
            <v>ÁREA - SALA ELÉTRICA 550-SE-02</v>
          </cell>
          <cell r="F2777">
            <v>0</v>
          </cell>
          <cell r="H2777">
            <v>0</v>
          </cell>
          <cell r="P2777">
            <v>0</v>
          </cell>
        </row>
        <row r="2778">
          <cell r="A2778" t="str">
            <v>Instalação do quadro de distribuição de tensão de controle</v>
          </cell>
          <cell r="B2778" t="str">
            <v>550-QC-01</v>
          </cell>
          <cell r="C2778" t="str">
            <v>CJ</v>
          </cell>
          <cell r="D2778">
            <v>1</v>
          </cell>
          <cell r="E2778">
            <v>100</v>
          </cell>
          <cell r="F2778">
            <v>100</v>
          </cell>
          <cell r="G2778">
            <v>100</v>
          </cell>
          <cell r="H2778">
            <v>100</v>
          </cell>
          <cell r="I2778" t="str">
            <v>Q</v>
          </cell>
          <cell r="P2778">
            <v>100</v>
          </cell>
        </row>
        <row r="2779">
          <cell r="F2779">
            <v>0</v>
          </cell>
          <cell r="H2779">
            <v>0</v>
          </cell>
          <cell r="P2779">
            <v>0</v>
          </cell>
        </row>
        <row r="2780">
          <cell r="A2780" t="str">
            <v>Instalação do painel de CLP (2300 X 1200 X 700 mm)</v>
          </cell>
          <cell r="B2780" t="str">
            <v>550-CP-01</v>
          </cell>
          <cell r="C2780" t="str">
            <v>CJ</v>
          </cell>
          <cell r="D2780">
            <v>1</v>
          </cell>
          <cell r="E2780">
            <v>300</v>
          </cell>
          <cell r="F2780">
            <v>300</v>
          </cell>
          <cell r="G2780">
            <v>250</v>
          </cell>
          <cell r="H2780">
            <v>250</v>
          </cell>
          <cell r="I2780" t="str">
            <v>Q</v>
          </cell>
          <cell r="P2780">
            <v>250</v>
          </cell>
        </row>
        <row r="2781">
          <cell r="F2781">
            <v>0</v>
          </cell>
          <cell r="H2781">
            <v>0</v>
          </cell>
          <cell r="P2781">
            <v>0</v>
          </cell>
        </row>
        <row r="2782">
          <cell r="A2782" t="str">
            <v>Instalação de no-break</v>
          </cell>
          <cell r="B2782" t="str">
            <v>550-NB-02</v>
          </cell>
          <cell r="C2782" t="str">
            <v>UNID.</v>
          </cell>
          <cell r="D2782">
            <v>1</v>
          </cell>
          <cell r="E2782">
            <v>100</v>
          </cell>
          <cell r="F2782">
            <v>100</v>
          </cell>
          <cell r="G2782">
            <v>50</v>
          </cell>
          <cell r="H2782">
            <v>50</v>
          </cell>
          <cell r="I2782" t="str">
            <v>Q</v>
          </cell>
          <cell r="P2782">
            <v>50</v>
          </cell>
        </row>
        <row r="2783">
          <cell r="F2783">
            <v>0</v>
          </cell>
          <cell r="H2783">
            <v>0</v>
          </cell>
          <cell r="P2783">
            <v>0</v>
          </cell>
        </row>
        <row r="2784">
          <cell r="A2784" t="str">
            <v>ÁREA - SALA ELÉTRICA 550-SE-03</v>
          </cell>
          <cell r="F2784">
            <v>0</v>
          </cell>
          <cell r="H2784">
            <v>0</v>
          </cell>
          <cell r="P2784">
            <v>0</v>
          </cell>
        </row>
        <row r="2785">
          <cell r="A2785" t="str">
            <v>Instalação do quadro de distribuição de tensão de controle</v>
          </cell>
          <cell r="B2785" t="str">
            <v>550-QC-02</v>
          </cell>
          <cell r="C2785" t="str">
            <v>CJ</v>
          </cell>
          <cell r="D2785">
            <v>1</v>
          </cell>
          <cell r="E2785">
            <v>100</v>
          </cell>
          <cell r="F2785">
            <v>100</v>
          </cell>
          <cell r="G2785">
            <v>100</v>
          </cell>
          <cell r="H2785">
            <v>100</v>
          </cell>
          <cell r="I2785" t="str">
            <v>Q</v>
          </cell>
          <cell r="P2785">
            <v>100</v>
          </cell>
        </row>
        <row r="2786">
          <cell r="F2786">
            <v>0</v>
          </cell>
          <cell r="H2786">
            <v>0</v>
          </cell>
          <cell r="P2786">
            <v>0</v>
          </cell>
        </row>
        <row r="2787">
          <cell r="A2787" t="str">
            <v>Instalação do painel de CLP (2300 X 1200 X 700 mm)</v>
          </cell>
          <cell r="B2787" t="str">
            <v>550-CP-02</v>
          </cell>
          <cell r="C2787" t="str">
            <v>CJ</v>
          </cell>
          <cell r="D2787">
            <v>1</v>
          </cell>
          <cell r="E2787">
            <v>300</v>
          </cell>
          <cell r="F2787">
            <v>300</v>
          </cell>
          <cell r="G2787">
            <v>250</v>
          </cell>
          <cell r="H2787">
            <v>250</v>
          </cell>
          <cell r="I2787" t="str">
            <v>Q</v>
          </cell>
          <cell r="P2787">
            <v>250</v>
          </cell>
        </row>
        <row r="2788">
          <cell r="F2788">
            <v>0</v>
          </cell>
          <cell r="H2788">
            <v>0</v>
          </cell>
          <cell r="P2788">
            <v>0</v>
          </cell>
        </row>
        <row r="2789">
          <cell r="A2789" t="str">
            <v>Instalação de no-break</v>
          </cell>
          <cell r="B2789" t="str">
            <v>550-NB-03</v>
          </cell>
          <cell r="C2789" t="str">
            <v>UNID.</v>
          </cell>
          <cell r="D2789">
            <v>1</v>
          </cell>
          <cell r="E2789">
            <v>100</v>
          </cell>
          <cell r="F2789">
            <v>100</v>
          </cell>
          <cell r="G2789">
            <v>50</v>
          </cell>
          <cell r="H2789">
            <v>50</v>
          </cell>
          <cell r="I2789" t="str">
            <v>Q</v>
          </cell>
          <cell r="P2789">
            <v>50</v>
          </cell>
        </row>
        <row r="2790">
          <cell r="F2790">
            <v>0</v>
          </cell>
          <cell r="H2790">
            <v>0</v>
          </cell>
          <cell r="P2790">
            <v>0</v>
          </cell>
        </row>
        <row r="2791">
          <cell r="A2791" t="str">
            <v>ÁREA - SALA ELÉTRICA 550-SE-04</v>
          </cell>
          <cell r="F2791">
            <v>0</v>
          </cell>
          <cell r="H2791">
            <v>0</v>
          </cell>
          <cell r="P2791">
            <v>0</v>
          </cell>
        </row>
        <row r="2792">
          <cell r="A2792" t="str">
            <v>Instalação do quadro de distribuição de tensão de controle</v>
          </cell>
          <cell r="B2792" t="str">
            <v>550-QC-03</v>
          </cell>
          <cell r="C2792" t="str">
            <v>CJ</v>
          </cell>
          <cell r="D2792">
            <v>1</v>
          </cell>
          <cell r="E2792">
            <v>100</v>
          </cell>
          <cell r="F2792">
            <v>100</v>
          </cell>
          <cell r="G2792">
            <v>100</v>
          </cell>
          <cell r="H2792">
            <v>100</v>
          </cell>
          <cell r="I2792" t="str">
            <v>Q</v>
          </cell>
          <cell r="P2792">
            <v>100</v>
          </cell>
        </row>
        <row r="2793">
          <cell r="F2793">
            <v>0</v>
          </cell>
          <cell r="H2793">
            <v>0</v>
          </cell>
          <cell r="P2793">
            <v>0</v>
          </cell>
        </row>
        <row r="2794">
          <cell r="A2794" t="str">
            <v>Instalação do painel de CLP (2300 X 1200 X 700 mm)</v>
          </cell>
          <cell r="B2794" t="str">
            <v>550-CP-03</v>
          </cell>
          <cell r="C2794" t="str">
            <v>CJ</v>
          </cell>
          <cell r="D2794">
            <v>1</v>
          </cell>
          <cell r="E2794">
            <v>300</v>
          </cell>
          <cell r="F2794">
            <v>300</v>
          </cell>
          <cell r="G2794">
            <v>250</v>
          </cell>
          <cell r="H2794">
            <v>250</v>
          </cell>
          <cell r="I2794" t="str">
            <v>Q</v>
          </cell>
          <cell r="P2794">
            <v>250</v>
          </cell>
        </row>
        <row r="2795">
          <cell r="F2795">
            <v>0</v>
          </cell>
          <cell r="H2795">
            <v>0</v>
          </cell>
          <cell r="P2795">
            <v>0</v>
          </cell>
        </row>
        <row r="2796">
          <cell r="A2796" t="str">
            <v>Instalação de no-break</v>
          </cell>
          <cell r="B2796" t="str">
            <v>550-NB-04</v>
          </cell>
          <cell r="C2796" t="str">
            <v>UNID.</v>
          </cell>
          <cell r="D2796">
            <v>1</v>
          </cell>
          <cell r="E2796">
            <v>100</v>
          </cell>
          <cell r="F2796">
            <v>100</v>
          </cell>
          <cell r="G2796">
            <v>50</v>
          </cell>
          <cell r="H2796">
            <v>50</v>
          </cell>
          <cell r="I2796" t="str">
            <v>Q</v>
          </cell>
          <cell r="P2796">
            <v>50</v>
          </cell>
        </row>
        <row r="2797">
          <cell r="F2797">
            <v>0</v>
          </cell>
          <cell r="H2797">
            <v>0</v>
          </cell>
          <cell r="P2797">
            <v>0</v>
          </cell>
        </row>
        <row r="2798">
          <cell r="A2798" t="str">
            <v>ÁREA - SALA DE CONTROLE 550-SC-02</v>
          </cell>
          <cell r="F2798">
            <v>0</v>
          </cell>
          <cell r="H2798">
            <v>0</v>
          </cell>
          <cell r="P2798">
            <v>0</v>
          </cell>
        </row>
        <row r="2799">
          <cell r="A2799" t="str">
            <v>Instalação das estações de operação e supervisão ( micro-computadores )</v>
          </cell>
          <cell r="B2799" t="str">
            <v xml:space="preserve"> </v>
          </cell>
          <cell r="C2799" t="str">
            <v>CJ</v>
          </cell>
          <cell r="D2799">
            <v>4</v>
          </cell>
          <cell r="E2799">
            <v>30</v>
          </cell>
          <cell r="F2799">
            <v>120</v>
          </cell>
          <cell r="G2799">
            <v>10</v>
          </cell>
          <cell r="H2799">
            <v>40</v>
          </cell>
          <cell r="I2799" t="str">
            <v>Q</v>
          </cell>
          <cell r="P2799">
            <v>10</v>
          </cell>
        </row>
        <row r="2800">
          <cell r="F2800">
            <v>0</v>
          </cell>
          <cell r="H2800">
            <v>0</v>
          </cell>
          <cell r="P2800">
            <v>0</v>
          </cell>
        </row>
        <row r="2801">
          <cell r="A2801" t="str">
            <v>Instalação de impressora</v>
          </cell>
          <cell r="C2801" t="str">
            <v>CJ</v>
          </cell>
          <cell r="D2801">
            <v>2</v>
          </cell>
          <cell r="E2801">
            <v>10</v>
          </cell>
          <cell r="F2801">
            <v>20</v>
          </cell>
          <cell r="G2801">
            <v>4</v>
          </cell>
          <cell r="H2801">
            <v>8</v>
          </cell>
          <cell r="I2801" t="str">
            <v>Q</v>
          </cell>
          <cell r="P2801">
            <v>4</v>
          </cell>
        </row>
        <row r="2802">
          <cell r="F2802">
            <v>0</v>
          </cell>
          <cell r="H2802">
            <v>0</v>
          </cell>
          <cell r="P2802">
            <v>0</v>
          </cell>
        </row>
        <row r="2803">
          <cell r="A2803" t="str">
            <v>Instalação de no-break</v>
          </cell>
          <cell r="B2803" t="str">
            <v>550-NB-01</v>
          </cell>
          <cell r="C2803" t="str">
            <v>UNID.</v>
          </cell>
          <cell r="D2803">
            <v>1</v>
          </cell>
          <cell r="E2803">
            <v>100</v>
          </cell>
          <cell r="F2803">
            <v>100</v>
          </cell>
          <cell r="G2803">
            <v>50</v>
          </cell>
          <cell r="H2803">
            <v>50</v>
          </cell>
          <cell r="I2803" t="str">
            <v>Q</v>
          </cell>
          <cell r="P2803">
            <v>50</v>
          </cell>
        </row>
        <row r="2804">
          <cell r="F2804">
            <v>0</v>
          </cell>
          <cell r="H2804">
            <v>0</v>
          </cell>
          <cell r="P2804">
            <v>0</v>
          </cell>
        </row>
        <row r="2805">
          <cell r="A2805" t="str">
            <v>Instalação de multiplexador de sinais de CFTV</v>
          </cell>
          <cell r="B2805" t="str">
            <v xml:space="preserve"> </v>
          </cell>
          <cell r="C2805" t="str">
            <v>CJ</v>
          </cell>
          <cell r="D2805">
            <v>1</v>
          </cell>
          <cell r="E2805">
            <v>100</v>
          </cell>
          <cell r="F2805">
            <v>100</v>
          </cell>
          <cell r="G2805">
            <v>50</v>
          </cell>
          <cell r="H2805">
            <v>50</v>
          </cell>
          <cell r="I2805" t="str">
            <v>Q</v>
          </cell>
          <cell r="P2805">
            <v>50</v>
          </cell>
        </row>
        <row r="2806">
          <cell r="F2806">
            <v>0</v>
          </cell>
          <cell r="H2806">
            <v>0</v>
          </cell>
          <cell r="P2806">
            <v>0</v>
          </cell>
        </row>
        <row r="2807">
          <cell r="A2807" t="str">
            <v>Instalação de monitores do CFTV</v>
          </cell>
          <cell r="B2807" t="str">
            <v xml:space="preserve"> </v>
          </cell>
          <cell r="C2807" t="str">
            <v>UNID.</v>
          </cell>
          <cell r="D2807">
            <v>2</v>
          </cell>
          <cell r="E2807">
            <v>10</v>
          </cell>
          <cell r="F2807">
            <v>20</v>
          </cell>
          <cell r="G2807">
            <v>8</v>
          </cell>
          <cell r="H2807">
            <v>16</v>
          </cell>
          <cell r="I2807" t="str">
            <v>Q</v>
          </cell>
          <cell r="P2807">
            <v>8</v>
          </cell>
        </row>
        <row r="2808">
          <cell r="F2808">
            <v>0</v>
          </cell>
          <cell r="H2808">
            <v>0</v>
          </cell>
          <cell r="P2808">
            <v>0</v>
          </cell>
        </row>
        <row r="2809">
          <cell r="A2809" t="str">
            <v>Instalação de console de operação sistema de comunicação de voz</v>
          </cell>
          <cell r="B2809" t="str">
            <v xml:space="preserve"> </v>
          </cell>
          <cell r="C2809" t="str">
            <v>UNID.</v>
          </cell>
          <cell r="D2809">
            <v>1</v>
          </cell>
          <cell r="E2809">
            <v>30</v>
          </cell>
          <cell r="F2809">
            <v>30</v>
          </cell>
          <cell r="G2809">
            <v>20</v>
          </cell>
          <cell r="H2809">
            <v>20</v>
          </cell>
          <cell r="I2809" t="str">
            <v>Q</v>
          </cell>
          <cell r="P2809">
            <v>20</v>
          </cell>
        </row>
        <row r="2810">
          <cell r="F2810">
            <v>0</v>
          </cell>
          <cell r="H2810">
            <v>0</v>
          </cell>
          <cell r="P2810">
            <v>0</v>
          </cell>
        </row>
        <row r="2811">
          <cell r="A2811" t="str">
            <v>Instalação de multiplexador de sinais de CFTV</v>
          </cell>
          <cell r="B2811" t="str">
            <v>510-MPX-01</v>
          </cell>
          <cell r="C2811" t="str">
            <v>CJ</v>
          </cell>
          <cell r="D2811">
            <v>1</v>
          </cell>
          <cell r="E2811">
            <v>100</v>
          </cell>
          <cell r="F2811">
            <v>100</v>
          </cell>
          <cell r="G2811">
            <v>50</v>
          </cell>
          <cell r="H2811">
            <v>50</v>
          </cell>
          <cell r="I2811" t="str">
            <v>Q</v>
          </cell>
          <cell r="P2811">
            <v>50</v>
          </cell>
        </row>
        <row r="2812">
          <cell r="F2812">
            <v>0</v>
          </cell>
          <cell r="H2812">
            <v>0</v>
          </cell>
          <cell r="P2812">
            <v>0</v>
          </cell>
        </row>
        <row r="2813">
          <cell r="A2813" t="str">
            <v>Instalação de monitores do CFTV</v>
          </cell>
          <cell r="B2813" t="str">
            <v>510-MV-01/02</v>
          </cell>
          <cell r="C2813" t="str">
            <v>UNID.</v>
          </cell>
          <cell r="D2813">
            <v>2</v>
          </cell>
          <cell r="E2813">
            <v>10</v>
          </cell>
          <cell r="F2813">
            <v>20</v>
          </cell>
          <cell r="G2813">
            <v>8</v>
          </cell>
          <cell r="H2813">
            <v>16</v>
          </cell>
          <cell r="I2813" t="str">
            <v>Q</v>
          </cell>
          <cell r="P2813">
            <v>8</v>
          </cell>
        </row>
        <row r="2814">
          <cell r="F2814">
            <v>0</v>
          </cell>
          <cell r="H2814">
            <v>0</v>
          </cell>
          <cell r="P2814">
            <v>0</v>
          </cell>
        </row>
        <row r="2815">
          <cell r="A2815" t="str">
            <v>Instalação de console de operação do sistema de comunicação por voz.</v>
          </cell>
          <cell r="C2815" t="str">
            <v>UNID.</v>
          </cell>
          <cell r="D2815">
            <v>1</v>
          </cell>
          <cell r="E2815">
            <v>30</v>
          </cell>
          <cell r="F2815">
            <v>30</v>
          </cell>
          <cell r="G2815">
            <v>20</v>
          </cell>
          <cell r="H2815">
            <v>20</v>
          </cell>
          <cell r="I2815" t="str">
            <v>Q</v>
          </cell>
          <cell r="P2815">
            <v>20</v>
          </cell>
        </row>
        <row r="2816">
          <cell r="F2816">
            <v>0</v>
          </cell>
          <cell r="H2816">
            <v>0</v>
          </cell>
          <cell r="P2816">
            <v>0</v>
          </cell>
        </row>
        <row r="2817">
          <cell r="A2817" t="str">
            <v>ÁREA - SUBESTAÇÃO PRINCIPAL - 970-SE-01</v>
          </cell>
          <cell r="F2817">
            <v>0</v>
          </cell>
          <cell r="H2817">
            <v>0</v>
          </cell>
          <cell r="P2817">
            <v>0</v>
          </cell>
        </row>
        <row r="2818">
          <cell r="A2818" t="str">
            <v xml:space="preserve">Instalação e interligação de caixas locais de aquisição de E/S (2300 X 1200 X 700 mm) </v>
          </cell>
          <cell r="B2818" t="str">
            <v>CAD</v>
          </cell>
          <cell r="C2818" t="str">
            <v>CJ</v>
          </cell>
          <cell r="D2818">
            <v>1</v>
          </cell>
          <cell r="E2818">
            <v>300</v>
          </cell>
          <cell r="F2818">
            <v>300</v>
          </cell>
          <cell r="G2818">
            <v>250</v>
          </cell>
          <cell r="H2818">
            <v>250</v>
          </cell>
          <cell r="I2818" t="str">
            <v>Q</v>
          </cell>
          <cell r="P2818">
            <v>250</v>
          </cell>
        </row>
        <row r="2819">
          <cell r="F2819">
            <v>0</v>
          </cell>
          <cell r="H2819">
            <v>0</v>
          </cell>
          <cell r="P2819">
            <v>0</v>
          </cell>
        </row>
      </sheetData>
      <sheetData sheetId="1" refreshError="1"/>
      <sheetData sheetId="2">
        <row r="4">
          <cell r="A4" t="str">
            <v>DESCRIÇÃO</v>
          </cell>
        </row>
      </sheetData>
      <sheetData sheetId="3"/>
      <sheetData sheetId="4"/>
      <sheetData sheetId="5" refreshError="1"/>
      <sheetData sheetId="6" refreshError="1"/>
      <sheetData sheetId="7" refreshError="1"/>
      <sheetData sheetId="8" refreshError="1"/>
      <sheetData sheetId="9"/>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Desmatamen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sheetData sheetId="4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Rosto - 50"/>
      <sheetName val="MCBR"/>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CUSTO LARANJEIRAS"/>
    </sheetNames>
    <definedNames>
      <definedName name="PassaExtenso"/>
    </definedNames>
    <sheetDataSet>
      <sheetData sheetId="0" refreshError="1"/>
      <sheetData sheetId="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MP PONTE"/>
      <sheetName val="Indice de Reajuste"/>
    </sheetNames>
    <sheetDataSet>
      <sheetData sheetId="0"/>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PIAUÍ"/>
      <sheetName val="MARANHÃO"/>
      <sheetName val="PARÁ"/>
      <sheetName val="AMAPA"/>
      <sheetName val="AMAZONAS"/>
      <sheetName val="RORAIMA"/>
      <sheetName val="REUNIÃO GERENCIAL"/>
      <sheetName val="Indicadores"/>
      <sheetName val="Oferta"/>
      <sheetName val="Oferta prevista x real"/>
      <sheetName val="Oferta Real X Aceite"/>
      <sheetName val="Aceite X Realizado"/>
      <sheetName val="Oferta  Real  X  Descarga  Real"/>
      <sheetName val="CONTROLE DE GRÃOS "/>
      <sheetName val="Gráficos"/>
      <sheetName val="Lacunas"/>
      <sheetName val="Controle cargueiros"/>
      <sheetName val="Produtividade"/>
      <sheetName val="Gráficos (2)"/>
      <sheetName val="Produtividade_Fertilizantes"/>
      <sheetName val="Gráfico ano"/>
      <sheetName val="Farol"/>
      <sheetName val="DETALHADO"/>
      <sheetName val="Plan Grãos"/>
      <sheetName val="DADOS"/>
      <sheetName val="OP-Alojamento"/>
      <sheetName val="OP-Banheiro"/>
      <sheetName val="Copa"/>
      <sheetName val="OP-Cozinha"/>
      <sheetName val="Refeitório"/>
      <sheetName val="Vestiário"/>
      <sheetName val="CCO"/>
      <sheetName val="INFORMÁTICA"/>
      <sheetName val="OP-LOCOMOTIVA "/>
      <sheetName val="OP-OFICINAS"/>
      <sheetName val="OP-Sala de Ferramentas"/>
      <sheetName val="OP-SALA MANUTENÇÃO"/>
      <sheetName val="OP-Lavador"/>
      <sheetName val="OP-Almoxarifado"/>
      <sheetName val="OP-Veículo"/>
      <sheetName val="COL-Sala Reunião-Treinamento"/>
      <sheetName val="AD-Escritório"/>
      <sheetName val="COL-Estacionamento"/>
      <sheetName val="COL-Plataforma"/>
      <sheetName val="OP-Posto Abastecimento"/>
      <sheetName val="COL-Pátio-Trecho"/>
      <sheetName val="OP-Auto linha"/>
      <sheetName val="OP-Garagem"/>
      <sheetName val="OP-Obras "/>
      <sheetName val="OP-ESTALEIRO"/>
      <sheetName val="OP-Vagão Dormitório"/>
      <sheetName val="Usiminas "/>
      <sheetName val="Açominas"/>
      <sheetName val="Report to"/>
      <sheetName val="MENU"/>
      <sheetName val="06X12"/>
      <sheetName val="12X18"/>
      <sheetName val="18X24"/>
      <sheetName val="RESULTS_06X12"/>
      <sheetName val="RESULTS_12X18"/>
      <sheetName val="RESULTS_18X24"/>
      <sheetName val="LISTA_BASE"/>
      <sheetName val="Metas"/>
      <sheetName val="dez-ba"/>
      <sheetName val="nov-ba"/>
      <sheetName val="out-ba"/>
      <sheetName val="set-ba"/>
      <sheetName val="ago-ba"/>
      <sheetName val="jul-se"/>
      <sheetName val="jul-al"/>
      <sheetName val="jul-ba"/>
      <sheetName val="jan-ba"/>
      <sheetName val="jan-al"/>
      <sheetName val="jan-se"/>
      <sheetName val="fev-ba"/>
      <sheetName val="fev-al"/>
      <sheetName val="fev-se"/>
      <sheetName val="mar-ba"/>
      <sheetName val="mar-al"/>
      <sheetName val="mar-se"/>
      <sheetName val="abr-ba"/>
      <sheetName val="abr-al"/>
      <sheetName val="abr-se"/>
      <sheetName val="mai-ba"/>
      <sheetName val="mai-se"/>
      <sheetName val="mai-al"/>
      <sheetName val="jun-ba"/>
      <sheetName val="jun-se"/>
      <sheetName val="jun-al"/>
      <sheetName val="Metas Coord Adriana "/>
      <sheetName val="Plan Elaine (Nani) "/>
      <sheetName val="Plan Letieri"/>
      <sheetName val="Plan Mariana "/>
      <sheetName val="Plan Alexandre"/>
      <sheetName val="Plan Dornellas "/>
      <sheetName val="Plan Adauto"/>
      <sheetName val="Plan Rosane "/>
      <sheetName val="Plan Luciana"/>
      <sheetName val="Plan Fabiana "/>
      <sheetName val="Plan Renata"/>
      <sheetName val="Plan Derek"/>
      <sheetName val="Plan Miguel "/>
      <sheetName val="Plan Raphael "/>
      <sheetName val="Plan Veronice"/>
      <sheetName val="Plan Vine"/>
      <sheetName val="Plan Monica "/>
      <sheetName val="Plan Luiz Clapp"/>
      <sheetName val="Plan Naisa"/>
      <sheetName val="Plan Monica Silva"/>
      <sheetName val="Plan Giselle"/>
      <sheetName val="Plan Rubens "/>
      <sheetName val="Plan Cesar "/>
      <sheetName val="Capa"/>
      <sheetName val="Missão"/>
      <sheetName val="Valores"/>
      <sheetName val="Modelo de Gestão"/>
      <sheetName val="Metas . 2006"/>
      <sheetName val="ICs"/>
      <sheetName val="IVs"/>
      <sheetName val="Maior Melhor"/>
      <sheetName val="Menor  Melhor"/>
      <sheetName val="Menor  Melhor 1"/>
      <sheetName val="Menor  Melhor 2"/>
      <sheetName val="Maior Melhor 3"/>
      <sheetName val="Maior Melhor 4"/>
      <sheetName val="Maior Melhor 5"/>
      <sheetName val="Maior Melhor 6"/>
      <sheetName val="Menor  Melhor 8"/>
      <sheetName val="Menor  Melhor 9"/>
      <sheetName val="RTA´s"/>
      <sheetName val="Planos de Ação"/>
      <sheetName val="Tab IC Mar"/>
      <sheetName val="NOME DO COLABORADOR"/>
      <sheetName val="Listas"/>
      <sheetName val="Cronograma"/>
      <sheetName val="Pessoal CVRD"/>
      <sheetName val="Solução"/>
      <sheetName val="#REF"/>
      <sheetName val="sispecabr99"/>
      <sheetName val="Auxiliar"/>
      <sheetName val="Instruções"/>
      <sheetName val="Identificação"/>
      <sheetName val="Estratificação"/>
      <sheetName val="Pareto"/>
      <sheetName val="Análise das Causas "/>
      <sheetName val="Análise das Hipóteses "/>
      <sheetName val="5 Porquês"/>
      <sheetName val="Relatório de Anomalia"/>
      <sheetName val="Ident"/>
      <sheetName val="Estrat"/>
      <sheetName val="Anal Causas"/>
      <sheetName val="Anal Hipot"/>
      <sheetName val="Por Que"/>
      <sheetName val="Rel Anomalia"/>
      <sheetName val="Plan3"/>
      <sheetName val="Custos de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P"/>
      <sheetName val="HISTOGRAMAS"/>
      <sheetName val="BDI "/>
      <sheetName val="Encargos"/>
      <sheetName val="MAO DE OBRA"/>
      <sheetName val="CPU - MOB PES EQP"/>
      <sheetName val="EH"/>
      <sheetName val="MN"/>
      <sheetName val="TE"/>
      <sheetName val="RC"/>
      <sheetName val="TA+G"/>
      <sheetName val="CB"/>
      <sheetName val="CP"/>
      <sheetName val="BET"/>
      <sheetName val="PROD MEC EQP - 1"/>
      <sheetName val="CPU - SOLO ORG"/>
      <sheetName val="PROD MEC EQP - 2"/>
      <sheetName val="CPU - ECTC 500"/>
      <sheetName val="PROD MEC EQP - 3"/>
      <sheetName val="CPU CTE ROCHA 8500"/>
      <sheetName val="CPU VERT 1"/>
      <sheetName val="CPU VERT 2"/>
      <sheetName val="AUX CPU CONCRETO"/>
      <sheetName val="AUX CPU - ECT 500"/>
      <sheetName val="AUX CPU CTE ROCHA 8500"/>
      <sheetName val="AUX CPU - REG CAVA"/>
      <sheetName val="CPU - DESMOB PES EQP"/>
      <sheetName val="Plan14"/>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 23"/>
      <sheetName val="Issqn"/>
      <sheetName val="Av fisico"/>
      <sheetName val="Fh Med"/>
      <sheetName val="Mem da 22ª"/>
      <sheetName val="Memoria geral"/>
      <sheetName val="Boletim"/>
      <sheetName val="Me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T.Coml."/>
      <sheetName val="T.Esp."/>
      <sheetName val="T.Água"/>
      <sheetName val="Consumo e Trans.Ligante"/>
      <sheetName val="Resumo DMT"/>
      <sheetName val="COMP PREÇOS 6ªalt"/>
      <sheetName val="Localização de ocorrências"/>
      <sheetName val="Cad.Fornecedores"/>
      <sheetName val="PRO-08"/>
      <sheetName val="EQUIPAMENTOS DELTA"/>
      <sheetName val="resumo financeiro"/>
    </sheetNames>
    <sheetDataSet>
      <sheetData sheetId="0" refreshError="1">
        <row r="19">
          <cell r="F19">
            <v>99.998000000000005</v>
          </cell>
        </row>
        <row r="41">
          <cell r="F41">
            <v>7097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MEMÓRIA HORIST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Equipamentos"/>
      <sheetName val="IDENTIFIC. EMPRESA - Q1"/>
      <sheetName val="Capa Mapa"/>
      <sheetName val="RESTAURAÇÃO "/>
      <sheetName val="CUSTO ZONA SUL"/>
      <sheetName val="RO"/>
      <sheetName val="DEQ"/>
      <sheetName val="CADPLACAS"/>
      <sheetName val="61M-CBMI"/>
      <sheetName val="DADOS"/>
      <sheetName val="Plan2"/>
      <sheetName val="DG"/>
      <sheetName val="ETIQUETA"/>
      <sheetName val="P A T O 99 B"/>
      <sheetName val="Plan 2.7"/>
      <sheetName val="Orçam. AET"/>
    </sheetNames>
    <sheetDataSet>
      <sheetData sheetId="0" refreshError="1"/>
      <sheetData sheetId="1" refreshError="1"/>
      <sheetData sheetId="2" refreshError="1"/>
      <sheetData sheetId="3" refreshError="1">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str">
            <v>ESCAV. E CARGA DE MAT. DE CORTE COM TRATOR E CARREGAD</v>
          </cell>
          <cell r="D91" t="str">
            <v>M3</v>
          </cell>
          <cell r="E91">
            <v>2.6599999999999997</v>
          </cell>
        </row>
        <row r="92">
          <cell r="B92" t="str">
            <v>48008</v>
          </cell>
          <cell r="C92" t="str">
            <v>ESCAV. DE CANAIS COM CARGA, TRANSP. E ESPALH. DE MATERI</v>
          </cell>
          <cell r="D92" t="str">
            <v>M3</v>
          </cell>
          <cell r="E92">
            <v>4.1100000000000003</v>
          </cell>
        </row>
        <row r="93">
          <cell r="B93" t="str">
            <v>48009</v>
          </cell>
          <cell r="C93" t="str">
            <v>ESCAVACAO DE CANAIS COM ESPALHAMENTO DO MATERIAL</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str">
            <v>49010</v>
          </cell>
          <cell r="C109" t="str">
            <v>CAUQ (NA USINA) - PARA CONSERVACAO RODOVIARIA</v>
          </cell>
          <cell r="D109" t="str">
            <v>T</v>
          </cell>
          <cell r="E109">
            <v>38.5</v>
          </cell>
        </row>
        <row r="110">
          <cell r="B110" t="str">
            <v>49011</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str">
            <v>REPAROS EM PONTES DE MADEIRA</v>
          </cell>
          <cell r="D148" t="str">
            <v>M</v>
          </cell>
          <cell r="E148">
            <v>66.209999999999994</v>
          </cell>
        </row>
        <row r="149">
          <cell r="B149" t="str">
            <v>49190</v>
          </cell>
          <cell r="C149" t="str">
            <v>ROCADA MANUAL</v>
          </cell>
          <cell r="D149" t="str">
            <v>M2</v>
          </cell>
          <cell r="E149">
            <v>0.12</v>
          </cell>
        </row>
        <row r="150">
          <cell r="B150" t="str">
            <v>49200</v>
          </cell>
          <cell r="C150" t="str">
            <v>ROCADA MECANIZADA</v>
          </cell>
          <cell r="D150" t="str">
            <v>HA</v>
          </cell>
          <cell r="E150">
            <v>104.35</v>
          </cell>
        </row>
        <row r="151">
          <cell r="B151" t="str">
            <v>49210</v>
          </cell>
          <cell r="C151" t="str">
            <v>ROCADA MECANIZADA COSTAL</v>
          </cell>
          <cell r="D151" t="str">
            <v>M2</v>
          </cell>
          <cell r="E151">
            <v>0.05</v>
          </cell>
        </row>
        <row r="152">
          <cell r="B152" t="str">
            <v>49220</v>
          </cell>
          <cell r="C152" t="str">
            <v>TAPA BURACO COM CAUQ</v>
          </cell>
          <cell r="D152" t="str">
            <v>M3</v>
          </cell>
          <cell r="E152">
            <v>412.58</v>
          </cell>
        </row>
        <row r="153">
          <cell r="B153" t="str">
            <v>49230</v>
          </cell>
          <cell r="C153" t="str">
            <v>TAPA BURACO COM PMF</v>
          </cell>
          <cell r="D153" t="str">
            <v>M3</v>
          </cell>
          <cell r="E153">
            <v>330.47</v>
          </cell>
        </row>
        <row r="154">
          <cell r="B154" t="str">
            <v>49301</v>
          </cell>
          <cell r="C154" t="str">
            <v>ESC. MEC. DE VALAS P/OBRAS DE ARTE CORRENTES - 1A CATEG</v>
          </cell>
          <cell r="D154" t="str">
            <v>M3</v>
          </cell>
          <cell r="E154">
            <v>4.54</v>
          </cell>
        </row>
        <row r="155">
          <cell r="B155" t="str">
            <v>49302</v>
          </cell>
          <cell r="C155" t="str">
            <v>REATERRO E APILOAMENTO EM CAMADAS DE 20 CM</v>
          </cell>
          <cell r="D155" t="str">
            <v>M3</v>
          </cell>
          <cell r="E155">
            <v>6.6</v>
          </cell>
        </row>
        <row r="156">
          <cell r="B156" t="str">
            <v>49303</v>
          </cell>
          <cell r="C156" t="str">
            <v>BRITA GRADUADA (NA USINA) PARA CONSERVACAO RODOVIARIA</v>
          </cell>
          <cell r="D156" t="str">
            <v>T</v>
          </cell>
          <cell r="E156">
            <v>11.64</v>
          </cell>
        </row>
        <row r="157">
          <cell r="B157" t="str">
            <v>49400</v>
          </cell>
          <cell r="C157" t="str">
            <v>HORA MAQUINA - TRATOR COM LAMINA 140 HP</v>
          </cell>
          <cell r="D157" t="str">
            <v>H</v>
          </cell>
          <cell r="E157">
            <v>59.2</v>
          </cell>
        </row>
        <row r="158">
          <cell r="B158" t="str">
            <v>49401</v>
          </cell>
          <cell r="C158" t="str">
            <v>HORA MAQUINA - CARREGADEIRA DE PNEUS 73 HP</v>
          </cell>
          <cell r="D158" t="str">
            <v>H</v>
          </cell>
          <cell r="E158">
            <v>55.65</v>
          </cell>
        </row>
        <row r="159">
          <cell r="B159" t="str">
            <v>49402</v>
          </cell>
          <cell r="C159" t="str">
            <v>HORA MAQUINA - MOTONIVELADORA 125 HP</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str">
            <v>49630</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str">
            <v>TUBO D= 60 CM CA-1</v>
          </cell>
          <cell r="D220" t="str">
            <v>M</v>
          </cell>
          <cell r="E220" t="str">
            <v>34,65</v>
          </cell>
        </row>
        <row r="221">
          <cell r="B221" t="str">
            <v>13200</v>
          </cell>
          <cell r="C221" t="str">
            <v>TUBO D= 60 CM CA-2</v>
          </cell>
          <cell r="D221" t="str">
            <v>M</v>
          </cell>
          <cell r="E221" t="str">
            <v>41,25</v>
          </cell>
        </row>
        <row r="222">
          <cell r="B222" t="str">
            <v>13210</v>
          </cell>
          <cell r="C222" t="str">
            <v>TUBO D= 80 CM CA-2</v>
          </cell>
          <cell r="D222" t="str">
            <v>M</v>
          </cell>
          <cell r="E222" t="str">
            <v>74,25</v>
          </cell>
        </row>
        <row r="223">
          <cell r="B223" t="str">
            <v>13220</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xml:space="preserve">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dequação"/>
      <sheetName val="QUADRO COMPARATIVO"/>
      <sheetName val="Transp"/>
      <sheetName val="Q Custo"/>
      <sheetName val="CROQUI"/>
      <sheetName val="DMT modelo"/>
      <sheetName val="Rel-15ª med."/>
      <sheetName val="Mat Asf"/>
      <sheetName val="RESUMO-DVOP 4ª MED"/>
      <sheetName val="DER janeiro98"/>
    </sheetNames>
    <sheetDataSet>
      <sheetData sheetId="0" refreshError="1"/>
      <sheetData sheetId="1">
        <row r="34">
          <cell r="G34">
            <v>960</v>
          </cell>
        </row>
        <row r="38">
          <cell r="G38">
            <v>129500</v>
          </cell>
        </row>
        <row r="39">
          <cell r="G39">
            <v>519.65</v>
          </cell>
        </row>
        <row r="41">
          <cell r="G41">
            <v>4200</v>
          </cell>
        </row>
        <row r="55">
          <cell r="G55">
            <v>4476.5</v>
          </cell>
        </row>
        <row r="56">
          <cell r="G56">
            <v>1200</v>
          </cell>
        </row>
      </sheetData>
      <sheetData sheetId="2" refreshError="1"/>
      <sheetData sheetId="3">
        <row r="37">
          <cell r="L37">
            <v>626406.52</v>
          </cell>
        </row>
        <row r="54">
          <cell r="L54">
            <v>365765.01400000008</v>
          </cell>
        </row>
        <row r="91">
          <cell r="L91">
            <v>5357.0620000000008</v>
          </cell>
        </row>
        <row r="115">
          <cell r="L115">
            <v>6247.3760000000002</v>
          </cell>
        </row>
        <row r="165">
          <cell r="L165">
            <v>5583620.5520000001</v>
          </cell>
        </row>
        <row r="181">
          <cell r="L181">
            <v>0</v>
          </cell>
        </row>
      </sheetData>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POSIÇÃO MAN"/>
      <sheetName val="RESUMO DE MEDIÇÃO"/>
    </sheetNames>
    <sheetDataSet>
      <sheetData sheetId="0"/>
      <sheetData sheetId="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ODE"/>
      <sheetName val="ROSTO"/>
      <sheetName val="ROSTO I"/>
      <sheetName val="REP SUP"/>
      <sheetName val="REP PROF"/>
      <sheetName val="FRESA"/>
      <sheetName val="BUEIRO"/>
      <sheetName val="SINALIZAÇÃO VERTICAL"/>
      <sheetName val="CAPA PIS "/>
      <sheetName val="MICRO"/>
      <sheetName val="LAMA ASFÁLTICA"/>
      <sheetName val="MATBET"/>
      <sheetName val="MOBCANT"/>
      <sheetName val="PINTURA"/>
      <sheetName val="MAN"/>
      <sheetName val="CSV"/>
      <sheetName val="1CAPA"/>
      <sheetName val="2SUMÁRIO"/>
      <sheetName val="2APRES"/>
      <sheetName val="3APRES1"/>
      <sheetName val="4MAPA"/>
      <sheetName val="5DC"/>
      <sheetName val="6C FIN"/>
      <sheetName val="7CONT FIN"/>
      <sheetName val="CONT NE"/>
      <sheetName val="8C FIS"/>
      <sheetName val="9CONT FIS"/>
      <sheetName val="10AV FIS"/>
      <sheetName val="11PLUV"/>
      <sheetName val="12RH"/>
      <sheetName val="13EQ"/>
      <sheetName val="14IVE"/>
      <sheetName val="IVE MICRO"/>
      <sheetName val="IVE CBUQ"/>
      <sheetName val="COMENT"/>
      <sheetName val="CUSTO ZONA SUL"/>
    </sheetNames>
    <sheetDataSet>
      <sheetData sheetId="0" refreshError="1">
        <row r="5">
          <cell r="K5" t="str">
            <v>5.ª M.P. (01/09/07 a 30/09/07)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 val="Medição"/>
    </sheetNames>
    <sheetDataSet>
      <sheetData sheetId="0"/>
      <sheetData sheetId="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s>
    <sheetDataSet>
      <sheetData sheetId="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QTT  BE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DP"/>
      <sheetName val="ROSTO"/>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PINTURA"/>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DVOP"/>
    </sheetNames>
    <sheetDataSet>
      <sheetData sheetId="0">
        <row r="4">
          <cell r="J4" t="str">
            <v>1.ª M.P.</v>
          </cell>
        </row>
        <row r="6">
          <cell r="J6" t="str">
            <v>JANEIRO/09</v>
          </cell>
        </row>
        <row r="7">
          <cell r="J7" t="str">
            <v>06/01/09 a 31/01/09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ma PLACA"/>
      <sheetName val="Hidrosemeadura"/>
      <sheetName val="Grama muda"/>
      <sheetName val="Sin Hor"/>
      <sheetName val="Placas"/>
      <sheetName val="Bueiros"/>
      <sheetName val="Rel-15ª med."/>
      <sheetName val="Resumo"/>
      <sheetName val="Reaj"/>
      <sheetName val="Cron"/>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dreno"/>
      <sheetName val="Descida"/>
      <sheetName val="Cerca Rem e rec"/>
      <sheetName val="Cerca cons"/>
      <sheetName val="AGREGADOS_TSD (2)"/>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Reajustamento "/>
      <sheetName val="Sub Base"/>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Q"/>
      <sheetName val="serviços"/>
      <sheetName val="tlmb"/>
      <sheetName val="ORÇAMENTO"/>
      <sheetName val="pro-08"/>
    </sheetNames>
    <sheetDataSet>
      <sheetData sheetId="0"/>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ATÓRIO"/>
      <sheetName val="plmuseu"/>
      <sheetName val="estgg"/>
      <sheetName val="plan1"/>
    </sheetNames>
    <sheetDataSet>
      <sheetData sheetId="0"/>
      <sheetData sheetId="1" refreshError="1"/>
      <sheetData sheetId="2" refreshError="1"/>
      <sheetData sheetId="3" refreshError="1"/>
      <sheetData sheetId="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TIVO_ANTES"/>
      <sheetName val="ADITIVO_ANTES (2)"/>
      <sheetName val="ADITIVO_ANTES (3)"/>
      <sheetName val="ADITIVO_ANTES (4)"/>
      <sheetName val="ADITIVO CORRIGIDO"/>
      <sheetName val="RESUMO_ADITIVO (2)"/>
      <sheetName val="RESUMO_ADITIVO"/>
      <sheetName val="RESUMO_ADITIVO (3)"/>
    </sheetNames>
    <sheetDataSet>
      <sheetData sheetId="0"/>
      <sheetData sheetId="1"/>
      <sheetData sheetId="2"/>
      <sheetData sheetId="3"/>
      <sheetData sheetId="4"/>
      <sheetData sheetId="5"/>
      <sheetData sheetId="6"/>
      <sheetData sheetId="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Qd05 Preço"/>
      <sheetName val="Qd06"/>
      <sheetName val="LOTE 6"/>
      <sheetName val="Materiais Betuminosos"/>
      <sheetName val="Acumulado"/>
      <sheetName val="DG"/>
      <sheetName val="Orçamento"/>
      <sheetName val="Dados"/>
      <sheetName val="QuQuant"/>
      <sheetName val="Orçamentária"/>
      <sheetName val="BR-267_TR01"/>
      <sheetName val="BR-267_TR02"/>
      <sheetName val="BR-267_TR03"/>
      <sheetName val="BR-376"/>
      <sheetName val="BR-463"/>
      <sheetName val="BR-487"/>
      <sheetName val="TLMB"/>
      <sheetName val="SERVIÇOS"/>
      <sheetName val="alteração"/>
      <sheetName val="PGR"/>
      <sheetName val="[OR960887.XLS][OR960887.XLS][OR"/>
      <sheetName val="Plan1"/>
      <sheetName val="Plan2"/>
      <sheetName val="Plan3"/>
      <sheetName val="Mat"/>
      <sheetName val="CONS_CORR"/>
      <sheetName val="Mobra"/>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358 (Saldo)"/>
      <sheetName val="rosto"/>
      <sheetName val="prefácio"/>
      <sheetName val="Quantidades"/>
      <sheetName val="Valores"/>
      <sheetName val="Resumo"/>
      <sheetName val="SERV-EXTRAS"/>
      <sheetName val="TAPA BURACO"/>
      <sheetName val="TSSAREA"/>
      <sheetName val="Transp-Brita-TSS"/>
      <sheetName val="Transp-Brita-Usina"/>
      <sheetName val="Sub Base"/>
      <sheetName val="Base"/>
      <sheetName val="Pint. Ligação"/>
      <sheetName val="Imprimação"/>
      <sheetName val="meio-fio"/>
      <sheetName val="TSS"/>
      <sheetName val="CBUQ"/>
      <sheetName val="Transp-Massa"/>
      <sheetName val="Rem de pav"/>
      <sheetName val="Entrada"/>
      <sheetName val="Mat Asf"/>
      <sheetName val="eq"/>
      <sheetName val="mo"/>
      <sheetName val="1.6"/>
      <sheetName val="61M-CBMI"/>
    </sheetNames>
    <sheetDataSet>
      <sheetData sheetId="0">
        <row r="199">
          <cell r="J199">
            <v>1.4817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IDADES"/>
      <sheetName val="DIÁRIO"/>
      <sheetName val="TRANSP."/>
      <sheetName val="TIPO MAT."/>
      <sheetName val="PREÇOS"/>
      <sheetName val="DENSID."/>
      <sheetName val="CARMA1~1"/>
      <sheetName val="ADITIVO_ANTES"/>
      <sheetName val="AGREGADOS"/>
      <sheetName val="Estimativa"/>
      <sheetName val="RESUMO"/>
      <sheetName val="relatório"/>
      <sheetName val="DMT modelo"/>
      <sheetName val="Diagrama"/>
    </sheetNames>
    <sheetDataSet>
      <sheetData sheetId="0">
        <row r="8">
          <cell r="A8" t="str">
            <v>HUC-0652</v>
          </cell>
          <cell r="B8">
            <v>14.2</v>
          </cell>
          <cell r="C8">
            <v>14.2</v>
          </cell>
          <cell r="D8">
            <v>14.2</v>
          </cell>
          <cell r="E8">
            <v>14.2</v>
          </cell>
          <cell r="F8">
            <v>14.2</v>
          </cell>
          <cell r="G8">
            <v>14.2</v>
          </cell>
          <cell r="H8">
            <v>14.2</v>
          </cell>
          <cell r="I8">
            <v>14.2</v>
          </cell>
          <cell r="J8">
            <v>14.2</v>
          </cell>
          <cell r="K8">
            <v>14.2</v>
          </cell>
          <cell r="L8">
            <v>14.2</v>
          </cell>
          <cell r="M8">
            <v>14.2</v>
          </cell>
          <cell r="N8">
            <v>14.2</v>
          </cell>
          <cell r="O8">
            <v>14.2</v>
          </cell>
          <cell r="P8">
            <v>14.2</v>
          </cell>
          <cell r="Q8">
            <v>14.2</v>
          </cell>
          <cell r="R8">
            <v>14.2</v>
          </cell>
          <cell r="S8">
            <v>14.2</v>
          </cell>
          <cell r="T8">
            <v>14.2</v>
          </cell>
          <cell r="AK8">
            <v>2</v>
          </cell>
          <cell r="AL8" t="str">
            <v>INERI LUIZ PESENTE</v>
          </cell>
        </row>
        <row r="9">
          <cell r="A9" t="str">
            <v>HVI-5928</v>
          </cell>
          <cell r="B9">
            <v>12</v>
          </cell>
          <cell r="C9">
            <v>12</v>
          </cell>
          <cell r="D9">
            <v>12</v>
          </cell>
          <cell r="E9">
            <v>12</v>
          </cell>
          <cell r="F9">
            <v>12</v>
          </cell>
          <cell r="G9">
            <v>12</v>
          </cell>
          <cell r="H9">
            <v>12</v>
          </cell>
          <cell r="I9">
            <v>12</v>
          </cell>
          <cell r="J9">
            <v>12</v>
          </cell>
          <cell r="K9">
            <v>12</v>
          </cell>
          <cell r="L9">
            <v>12</v>
          </cell>
          <cell r="M9">
            <v>12</v>
          </cell>
          <cell r="N9">
            <v>12</v>
          </cell>
          <cell r="O9">
            <v>12</v>
          </cell>
          <cell r="P9">
            <v>12</v>
          </cell>
          <cell r="Q9">
            <v>12</v>
          </cell>
          <cell r="R9">
            <v>12</v>
          </cell>
          <cell r="S9">
            <v>12</v>
          </cell>
          <cell r="T9">
            <v>12</v>
          </cell>
          <cell r="AK9">
            <v>55</v>
          </cell>
          <cell r="AL9" t="str">
            <v>MERIANE MOREIRA PESENTE</v>
          </cell>
        </row>
        <row r="10">
          <cell r="A10" t="str">
            <v>KUI-2993</v>
          </cell>
          <cell r="B10">
            <v>12</v>
          </cell>
          <cell r="C10">
            <v>12</v>
          </cell>
          <cell r="D10">
            <v>12</v>
          </cell>
          <cell r="E10">
            <v>12</v>
          </cell>
          <cell r="F10">
            <v>12</v>
          </cell>
          <cell r="G10">
            <v>12</v>
          </cell>
          <cell r="H10">
            <v>12</v>
          </cell>
          <cell r="I10">
            <v>12</v>
          </cell>
          <cell r="J10">
            <v>12</v>
          </cell>
          <cell r="K10">
            <v>12</v>
          </cell>
          <cell r="L10">
            <v>12</v>
          </cell>
          <cell r="M10">
            <v>12</v>
          </cell>
          <cell r="N10">
            <v>12</v>
          </cell>
          <cell r="O10">
            <v>12</v>
          </cell>
          <cell r="P10">
            <v>12</v>
          </cell>
          <cell r="Q10">
            <v>12</v>
          </cell>
          <cell r="R10">
            <v>12</v>
          </cell>
          <cell r="S10">
            <v>12</v>
          </cell>
          <cell r="T10">
            <v>12</v>
          </cell>
          <cell r="AK10">
            <v>3</v>
          </cell>
          <cell r="AL10" t="str">
            <v>LOURIVAL ALVES DA CRUZ</v>
          </cell>
        </row>
        <row r="11">
          <cell r="A11" t="str">
            <v>HOO-2726</v>
          </cell>
          <cell r="B11">
            <v>12</v>
          </cell>
          <cell r="C11">
            <v>12</v>
          </cell>
          <cell r="D11">
            <v>12</v>
          </cell>
          <cell r="E11">
            <v>12</v>
          </cell>
          <cell r="F11">
            <v>12</v>
          </cell>
          <cell r="G11">
            <v>12</v>
          </cell>
          <cell r="H11">
            <v>12</v>
          </cell>
          <cell r="I11">
            <v>12</v>
          </cell>
          <cell r="J11">
            <v>12</v>
          </cell>
          <cell r="K11">
            <v>12</v>
          </cell>
          <cell r="L11">
            <v>12</v>
          </cell>
          <cell r="M11">
            <v>12</v>
          </cell>
          <cell r="N11">
            <v>12</v>
          </cell>
          <cell r="O11">
            <v>12</v>
          </cell>
          <cell r="P11">
            <v>12</v>
          </cell>
          <cell r="Q11">
            <v>12</v>
          </cell>
          <cell r="R11">
            <v>12</v>
          </cell>
          <cell r="S11">
            <v>12</v>
          </cell>
          <cell r="T11">
            <v>12</v>
          </cell>
          <cell r="AK11">
            <v>4</v>
          </cell>
          <cell r="AL11" t="str">
            <v>MANOEL DAMIÃO PINHEIRO VIEIRA</v>
          </cell>
        </row>
        <row r="12">
          <cell r="A12" t="str">
            <v>JCC-8708</v>
          </cell>
          <cell r="B12">
            <v>12</v>
          </cell>
          <cell r="C12">
            <v>12</v>
          </cell>
          <cell r="D12">
            <v>12</v>
          </cell>
          <cell r="E12">
            <v>12</v>
          </cell>
          <cell r="F12">
            <v>12</v>
          </cell>
          <cell r="G12">
            <v>12</v>
          </cell>
          <cell r="H12">
            <v>12</v>
          </cell>
          <cell r="I12">
            <v>12</v>
          </cell>
          <cell r="J12">
            <v>12</v>
          </cell>
          <cell r="K12">
            <v>12</v>
          </cell>
          <cell r="L12">
            <v>12</v>
          </cell>
          <cell r="M12">
            <v>12</v>
          </cell>
          <cell r="N12">
            <v>12</v>
          </cell>
          <cell r="O12">
            <v>12</v>
          </cell>
          <cell r="P12">
            <v>12</v>
          </cell>
          <cell r="Q12">
            <v>12</v>
          </cell>
          <cell r="R12">
            <v>12</v>
          </cell>
          <cell r="S12">
            <v>12</v>
          </cell>
          <cell r="T12">
            <v>12</v>
          </cell>
          <cell r="AK12">
            <v>5</v>
          </cell>
          <cell r="AL12" t="str">
            <v>MARIANO PEREIRA DOS SANTOS</v>
          </cell>
        </row>
        <row r="13">
          <cell r="A13" t="str">
            <v>HVJ-2936</v>
          </cell>
          <cell r="B13">
            <v>16.5</v>
          </cell>
          <cell r="C13">
            <v>16.5</v>
          </cell>
          <cell r="D13">
            <v>16.5</v>
          </cell>
          <cell r="E13">
            <v>16.5</v>
          </cell>
          <cell r="F13">
            <v>16.5</v>
          </cell>
          <cell r="G13">
            <v>16.5</v>
          </cell>
          <cell r="H13">
            <v>16.5</v>
          </cell>
          <cell r="I13">
            <v>16.5</v>
          </cell>
          <cell r="J13">
            <v>16.5</v>
          </cell>
          <cell r="K13">
            <v>16.5</v>
          </cell>
          <cell r="L13">
            <v>16.5</v>
          </cell>
          <cell r="M13">
            <v>16.5</v>
          </cell>
          <cell r="N13">
            <v>16.5</v>
          </cell>
          <cell r="O13">
            <v>16.5</v>
          </cell>
          <cell r="P13">
            <v>16.5</v>
          </cell>
          <cell r="Q13">
            <v>16.5</v>
          </cell>
          <cell r="R13">
            <v>16.5</v>
          </cell>
          <cell r="S13">
            <v>16.5</v>
          </cell>
          <cell r="T13">
            <v>16.5</v>
          </cell>
          <cell r="AK13">
            <v>6</v>
          </cell>
          <cell r="AL13" t="str">
            <v>FRANCISCO SÉRGIO ARAÚJO</v>
          </cell>
        </row>
        <row r="14">
          <cell r="A14" t="str">
            <v>HVK-2390</v>
          </cell>
          <cell r="B14">
            <v>16.5</v>
          </cell>
          <cell r="C14">
            <v>16.5</v>
          </cell>
          <cell r="D14">
            <v>16.5</v>
          </cell>
          <cell r="E14">
            <v>16.5</v>
          </cell>
          <cell r="F14">
            <v>16.5</v>
          </cell>
          <cell r="G14">
            <v>16.5</v>
          </cell>
          <cell r="H14">
            <v>16.5</v>
          </cell>
          <cell r="I14">
            <v>16.5</v>
          </cell>
          <cell r="J14">
            <v>16.5</v>
          </cell>
          <cell r="K14">
            <v>16.5</v>
          </cell>
          <cell r="L14">
            <v>16.5</v>
          </cell>
          <cell r="M14">
            <v>16.5</v>
          </cell>
          <cell r="N14">
            <v>16.5</v>
          </cell>
          <cell r="O14">
            <v>16.5</v>
          </cell>
          <cell r="P14">
            <v>16.5</v>
          </cell>
          <cell r="Q14">
            <v>16.5</v>
          </cell>
          <cell r="R14">
            <v>16.5</v>
          </cell>
          <cell r="S14">
            <v>16.5</v>
          </cell>
          <cell r="T14">
            <v>16.5</v>
          </cell>
          <cell r="AK14">
            <v>6</v>
          </cell>
          <cell r="AL14" t="str">
            <v>FRANCISCO SÉRGIO ARAÚJO</v>
          </cell>
        </row>
        <row r="15">
          <cell r="A15" t="str">
            <v>MMP-6198</v>
          </cell>
          <cell r="B15">
            <v>12</v>
          </cell>
          <cell r="C15">
            <v>12</v>
          </cell>
          <cell r="D15">
            <v>12</v>
          </cell>
          <cell r="E15">
            <v>12</v>
          </cell>
          <cell r="F15">
            <v>12</v>
          </cell>
          <cell r="G15">
            <v>12</v>
          </cell>
          <cell r="H15">
            <v>12</v>
          </cell>
          <cell r="I15">
            <v>12</v>
          </cell>
          <cell r="J15">
            <v>12</v>
          </cell>
          <cell r="K15">
            <v>12</v>
          </cell>
          <cell r="L15">
            <v>12</v>
          </cell>
          <cell r="M15">
            <v>12</v>
          </cell>
          <cell r="N15">
            <v>12</v>
          </cell>
          <cell r="O15">
            <v>12</v>
          </cell>
          <cell r="P15">
            <v>12</v>
          </cell>
          <cell r="Q15">
            <v>12</v>
          </cell>
          <cell r="R15">
            <v>12</v>
          </cell>
          <cell r="S15">
            <v>12</v>
          </cell>
          <cell r="T15">
            <v>12</v>
          </cell>
          <cell r="AK15">
            <v>7</v>
          </cell>
          <cell r="AL15" t="str">
            <v xml:space="preserve">VALDERI DE MELO SILVA </v>
          </cell>
        </row>
        <row r="16">
          <cell r="A16" t="str">
            <v>HVK-2590</v>
          </cell>
          <cell r="B16">
            <v>12</v>
          </cell>
          <cell r="C16">
            <v>12</v>
          </cell>
          <cell r="D16">
            <v>12</v>
          </cell>
          <cell r="E16">
            <v>12</v>
          </cell>
          <cell r="F16">
            <v>12</v>
          </cell>
          <cell r="G16">
            <v>12</v>
          </cell>
          <cell r="H16">
            <v>12</v>
          </cell>
          <cell r="I16">
            <v>12</v>
          </cell>
          <cell r="J16">
            <v>12</v>
          </cell>
          <cell r="K16">
            <v>12</v>
          </cell>
          <cell r="L16">
            <v>12</v>
          </cell>
          <cell r="M16">
            <v>12</v>
          </cell>
          <cell r="N16">
            <v>12</v>
          </cell>
          <cell r="O16">
            <v>12</v>
          </cell>
          <cell r="P16">
            <v>12</v>
          </cell>
          <cell r="Q16">
            <v>12</v>
          </cell>
          <cell r="R16">
            <v>12</v>
          </cell>
          <cell r="S16">
            <v>12</v>
          </cell>
          <cell r="T16">
            <v>12</v>
          </cell>
          <cell r="AK16">
            <v>8</v>
          </cell>
          <cell r="AL16" t="str">
            <v>LUIZ EVANDRO SOARES BEZERRA</v>
          </cell>
        </row>
        <row r="17">
          <cell r="A17" t="str">
            <v>JTY-6618</v>
          </cell>
          <cell r="B17">
            <v>12.5</v>
          </cell>
          <cell r="C17">
            <v>12.5</v>
          </cell>
          <cell r="D17">
            <v>12.5</v>
          </cell>
          <cell r="E17">
            <v>12.5</v>
          </cell>
          <cell r="F17">
            <v>12.5</v>
          </cell>
          <cell r="G17">
            <v>12.5</v>
          </cell>
          <cell r="H17">
            <v>12.5</v>
          </cell>
          <cell r="I17">
            <v>12.5</v>
          </cell>
          <cell r="J17">
            <v>12.5</v>
          </cell>
          <cell r="K17">
            <v>12.5</v>
          </cell>
          <cell r="L17">
            <v>12.5</v>
          </cell>
          <cell r="M17">
            <v>12.5</v>
          </cell>
          <cell r="N17">
            <v>12.5</v>
          </cell>
          <cell r="O17">
            <v>12.5</v>
          </cell>
          <cell r="P17">
            <v>12.5</v>
          </cell>
          <cell r="Q17">
            <v>12.5</v>
          </cell>
          <cell r="R17">
            <v>12.5</v>
          </cell>
          <cell r="S17">
            <v>12.5</v>
          </cell>
          <cell r="T17">
            <v>12.5</v>
          </cell>
          <cell r="AK17">
            <v>9</v>
          </cell>
          <cell r="AL17" t="str">
            <v>JOSÉ MANOEL DAS CHAGAS</v>
          </cell>
        </row>
        <row r="18">
          <cell r="A18" t="str">
            <v>HUI-1335</v>
          </cell>
          <cell r="B18">
            <v>12</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12</v>
          </cell>
          <cell r="T18">
            <v>12</v>
          </cell>
          <cell r="AK18">
            <v>10</v>
          </cell>
          <cell r="AL18" t="str">
            <v>ANTONIA FERREIRA LIMA</v>
          </cell>
        </row>
        <row r="19">
          <cell r="A19" t="str">
            <v>HVI-5668</v>
          </cell>
          <cell r="B19">
            <v>12</v>
          </cell>
          <cell r="C19">
            <v>12</v>
          </cell>
          <cell r="D19">
            <v>12</v>
          </cell>
          <cell r="E19">
            <v>12</v>
          </cell>
          <cell r="F19">
            <v>12</v>
          </cell>
          <cell r="G19">
            <v>12</v>
          </cell>
          <cell r="H19">
            <v>12</v>
          </cell>
          <cell r="I19">
            <v>12</v>
          </cell>
          <cell r="J19">
            <v>12</v>
          </cell>
          <cell r="K19">
            <v>12</v>
          </cell>
          <cell r="L19">
            <v>12</v>
          </cell>
          <cell r="M19">
            <v>12</v>
          </cell>
          <cell r="N19">
            <v>12</v>
          </cell>
          <cell r="O19">
            <v>12</v>
          </cell>
          <cell r="P19">
            <v>12</v>
          </cell>
          <cell r="Q19">
            <v>12</v>
          </cell>
          <cell r="R19">
            <v>12</v>
          </cell>
          <cell r="S19">
            <v>12</v>
          </cell>
          <cell r="T19">
            <v>12</v>
          </cell>
          <cell r="AK19">
            <v>11</v>
          </cell>
          <cell r="AL19" t="str">
            <v>JOSÉ STENIO M. BANDEIRA</v>
          </cell>
        </row>
        <row r="20">
          <cell r="A20" t="str">
            <v>HUD-4712</v>
          </cell>
          <cell r="B20">
            <v>12</v>
          </cell>
          <cell r="C20">
            <v>12</v>
          </cell>
          <cell r="D20">
            <v>12</v>
          </cell>
          <cell r="E20">
            <v>12</v>
          </cell>
          <cell r="F20">
            <v>12</v>
          </cell>
          <cell r="G20">
            <v>12</v>
          </cell>
          <cell r="H20">
            <v>12</v>
          </cell>
          <cell r="I20">
            <v>12</v>
          </cell>
          <cell r="J20">
            <v>12</v>
          </cell>
          <cell r="K20">
            <v>12</v>
          </cell>
          <cell r="L20">
            <v>12</v>
          </cell>
          <cell r="M20">
            <v>12</v>
          </cell>
          <cell r="N20">
            <v>12</v>
          </cell>
          <cell r="O20">
            <v>12</v>
          </cell>
          <cell r="P20">
            <v>12</v>
          </cell>
          <cell r="Q20">
            <v>12</v>
          </cell>
          <cell r="R20">
            <v>12</v>
          </cell>
          <cell r="S20">
            <v>12</v>
          </cell>
          <cell r="T20">
            <v>12</v>
          </cell>
          <cell r="AK20">
            <v>12</v>
          </cell>
          <cell r="AL20" t="str">
            <v>MESSIAS SANTIAGO DA SILVA</v>
          </cell>
        </row>
        <row r="21">
          <cell r="A21" t="str">
            <v>HVL-4173</v>
          </cell>
          <cell r="B21">
            <v>12.5</v>
          </cell>
          <cell r="C21">
            <v>12.5</v>
          </cell>
          <cell r="D21">
            <v>12.5</v>
          </cell>
          <cell r="E21">
            <v>12.5</v>
          </cell>
          <cell r="F21">
            <v>12.5</v>
          </cell>
          <cell r="G21">
            <v>12.5</v>
          </cell>
          <cell r="H21">
            <v>12.5</v>
          </cell>
          <cell r="I21">
            <v>12.5</v>
          </cell>
          <cell r="J21">
            <v>12.5</v>
          </cell>
          <cell r="K21">
            <v>12.5</v>
          </cell>
          <cell r="L21">
            <v>12.5</v>
          </cell>
          <cell r="M21">
            <v>12.5</v>
          </cell>
          <cell r="N21">
            <v>12.5</v>
          </cell>
          <cell r="O21">
            <v>12.5</v>
          </cell>
          <cell r="P21">
            <v>12.5</v>
          </cell>
          <cell r="Q21">
            <v>12.5</v>
          </cell>
          <cell r="R21">
            <v>12.5</v>
          </cell>
          <cell r="S21">
            <v>12.5</v>
          </cell>
          <cell r="T21">
            <v>12.5</v>
          </cell>
          <cell r="AK21">
            <v>13</v>
          </cell>
          <cell r="AL21" t="str">
            <v>ANTÔNIO MOREIRA DE SOUSA LIMA NETO</v>
          </cell>
        </row>
        <row r="22">
          <cell r="A22" t="str">
            <v>HVB-5525</v>
          </cell>
          <cell r="B22">
            <v>12.5</v>
          </cell>
          <cell r="C22">
            <v>12.5</v>
          </cell>
          <cell r="D22">
            <v>12.5</v>
          </cell>
          <cell r="E22">
            <v>12.5</v>
          </cell>
          <cell r="F22">
            <v>12.5</v>
          </cell>
          <cell r="G22">
            <v>12.5</v>
          </cell>
          <cell r="H22">
            <v>12.5</v>
          </cell>
          <cell r="I22">
            <v>12.5</v>
          </cell>
          <cell r="J22">
            <v>12.5</v>
          </cell>
          <cell r="K22">
            <v>12.5</v>
          </cell>
          <cell r="L22">
            <v>12.5</v>
          </cell>
          <cell r="M22">
            <v>12.5</v>
          </cell>
          <cell r="N22">
            <v>12.5</v>
          </cell>
          <cell r="O22">
            <v>12.5</v>
          </cell>
          <cell r="P22">
            <v>12.5</v>
          </cell>
          <cell r="Q22">
            <v>12.5</v>
          </cell>
          <cell r="R22">
            <v>12.5</v>
          </cell>
          <cell r="S22">
            <v>12.5</v>
          </cell>
          <cell r="T22">
            <v>12.5</v>
          </cell>
          <cell r="AK22">
            <v>14</v>
          </cell>
          <cell r="AL22" t="str">
            <v>FRANCISCO LUZIEUDO DE ALEMEIDA</v>
          </cell>
        </row>
        <row r="23">
          <cell r="A23" t="str">
            <v>MUJ-8275</v>
          </cell>
          <cell r="B23">
            <v>12.5</v>
          </cell>
          <cell r="C23">
            <v>12.5</v>
          </cell>
          <cell r="D23">
            <v>12.5</v>
          </cell>
          <cell r="E23">
            <v>12.5</v>
          </cell>
          <cell r="F23">
            <v>12.5</v>
          </cell>
          <cell r="G23">
            <v>12.5</v>
          </cell>
          <cell r="H23">
            <v>12.5</v>
          </cell>
          <cell r="I23">
            <v>12.5</v>
          </cell>
          <cell r="J23">
            <v>12.5</v>
          </cell>
          <cell r="K23">
            <v>12.5</v>
          </cell>
          <cell r="L23">
            <v>12.5</v>
          </cell>
          <cell r="M23">
            <v>12.5</v>
          </cell>
          <cell r="N23">
            <v>12.5</v>
          </cell>
          <cell r="O23">
            <v>12.5</v>
          </cell>
          <cell r="P23">
            <v>12.5</v>
          </cell>
          <cell r="Q23">
            <v>12.5</v>
          </cell>
          <cell r="R23">
            <v>12.5</v>
          </cell>
          <cell r="S23">
            <v>12.5</v>
          </cell>
          <cell r="T23">
            <v>12.5</v>
          </cell>
          <cell r="AK23">
            <v>15</v>
          </cell>
          <cell r="AL23" t="str">
            <v>EZEQUIEL BRITO DE OLIVEIRA</v>
          </cell>
        </row>
        <row r="24">
          <cell r="A24" t="str">
            <v>AB-8267</v>
          </cell>
          <cell r="B24">
            <v>13</v>
          </cell>
          <cell r="C24">
            <v>13</v>
          </cell>
          <cell r="D24">
            <v>13</v>
          </cell>
          <cell r="E24">
            <v>13</v>
          </cell>
          <cell r="F24">
            <v>13</v>
          </cell>
          <cell r="G24">
            <v>13</v>
          </cell>
          <cell r="H24">
            <v>13</v>
          </cell>
          <cell r="I24">
            <v>13</v>
          </cell>
          <cell r="J24">
            <v>13</v>
          </cell>
          <cell r="K24">
            <v>13</v>
          </cell>
          <cell r="L24">
            <v>13</v>
          </cell>
          <cell r="M24">
            <v>13</v>
          </cell>
          <cell r="N24">
            <v>13</v>
          </cell>
          <cell r="O24">
            <v>13</v>
          </cell>
          <cell r="P24">
            <v>13</v>
          </cell>
          <cell r="Q24">
            <v>13</v>
          </cell>
          <cell r="R24">
            <v>13</v>
          </cell>
          <cell r="S24">
            <v>13</v>
          </cell>
          <cell r="T24">
            <v>13</v>
          </cell>
          <cell r="AK24">
            <v>16</v>
          </cell>
          <cell r="AL24" t="str">
            <v>FRANCISCO LIELDO COSTA</v>
          </cell>
        </row>
        <row r="25">
          <cell r="A25" t="str">
            <v>RI-9894</v>
          </cell>
          <cell r="B25">
            <v>14.5</v>
          </cell>
          <cell r="C25">
            <v>14.5</v>
          </cell>
          <cell r="D25">
            <v>14.5</v>
          </cell>
          <cell r="E25">
            <v>14.5</v>
          </cell>
          <cell r="F25">
            <v>14.5</v>
          </cell>
          <cell r="G25">
            <v>14.5</v>
          </cell>
          <cell r="H25">
            <v>14.5</v>
          </cell>
          <cell r="I25">
            <v>14.5</v>
          </cell>
          <cell r="J25">
            <v>14.5</v>
          </cell>
          <cell r="K25">
            <v>14.5</v>
          </cell>
          <cell r="L25">
            <v>14.5</v>
          </cell>
          <cell r="M25">
            <v>14.5</v>
          </cell>
          <cell r="N25">
            <v>14.5</v>
          </cell>
          <cell r="O25">
            <v>14.5</v>
          </cell>
          <cell r="P25">
            <v>14.5</v>
          </cell>
          <cell r="Q25">
            <v>14.5</v>
          </cell>
          <cell r="R25">
            <v>14.5</v>
          </cell>
          <cell r="S25">
            <v>14.5</v>
          </cell>
          <cell r="T25">
            <v>14.5</v>
          </cell>
          <cell r="AK25">
            <v>17</v>
          </cell>
          <cell r="AL25" t="str">
            <v>FRANCISCO DE ASSIS FERNANDES</v>
          </cell>
        </row>
        <row r="26">
          <cell r="A26" t="str">
            <v>JYA-5101</v>
          </cell>
          <cell r="B26">
            <v>13</v>
          </cell>
          <cell r="C26">
            <v>13</v>
          </cell>
          <cell r="D26">
            <v>13</v>
          </cell>
          <cell r="E26">
            <v>13</v>
          </cell>
          <cell r="F26">
            <v>13</v>
          </cell>
          <cell r="G26">
            <v>13</v>
          </cell>
          <cell r="H26">
            <v>13</v>
          </cell>
          <cell r="I26">
            <v>13</v>
          </cell>
          <cell r="J26">
            <v>13</v>
          </cell>
          <cell r="K26">
            <v>13</v>
          </cell>
          <cell r="L26">
            <v>13</v>
          </cell>
          <cell r="M26">
            <v>13</v>
          </cell>
          <cell r="N26">
            <v>13</v>
          </cell>
          <cell r="O26">
            <v>13</v>
          </cell>
          <cell r="P26">
            <v>13</v>
          </cell>
          <cell r="Q26">
            <v>13</v>
          </cell>
          <cell r="R26">
            <v>13</v>
          </cell>
          <cell r="S26">
            <v>13</v>
          </cell>
          <cell r="T26">
            <v>13</v>
          </cell>
          <cell r="AK26">
            <v>17</v>
          </cell>
          <cell r="AL26" t="str">
            <v>FRANCISCO DE ASSIS FERNANDES</v>
          </cell>
        </row>
        <row r="27">
          <cell r="A27" t="str">
            <v>JNW-8949</v>
          </cell>
          <cell r="B27">
            <v>12.5</v>
          </cell>
          <cell r="C27">
            <v>12.5</v>
          </cell>
          <cell r="D27">
            <v>12.5</v>
          </cell>
          <cell r="E27">
            <v>12.5</v>
          </cell>
          <cell r="F27">
            <v>12.5</v>
          </cell>
          <cell r="G27">
            <v>12.5</v>
          </cell>
          <cell r="H27">
            <v>12.5</v>
          </cell>
          <cell r="I27">
            <v>12.5</v>
          </cell>
          <cell r="J27">
            <v>12.5</v>
          </cell>
          <cell r="K27">
            <v>12.5</v>
          </cell>
          <cell r="L27">
            <v>12.5</v>
          </cell>
          <cell r="M27">
            <v>12.5</v>
          </cell>
          <cell r="N27">
            <v>12.5</v>
          </cell>
          <cell r="O27">
            <v>12.5</v>
          </cell>
          <cell r="P27">
            <v>12.5</v>
          </cell>
          <cell r="Q27">
            <v>12.5</v>
          </cell>
          <cell r="R27">
            <v>12.5</v>
          </cell>
          <cell r="S27">
            <v>12.5</v>
          </cell>
          <cell r="T27">
            <v>12.5</v>
          </cell>
          <cell r="AK27">
            <v>16</v>
          </cell>
          <cell r="AL27" t="str">
            <v>FRANCISCO LIELDO COSTA</v>
          </cell>
        </row>
        <row r="28">
          <cell r="A28" t="str">
            <v>HOX-4048</v>
          </cell>
          <cell r="B28">
            <v>12.5</v>
          </cell>
          <cell r="C28">
            <v>12.5</v>
          </cell>
          <cell r="D28">
            <v>12.5</v>
          </cell>
          <cell r="E28">
            <v>12.5</v>
          </cell>
          <cell r="F28">
            <v>12.5</v>
          </cell>
          <cell r="G28">
            <v>12.5</v>
          </cell>
          <cell r="H28">
            <v>12.5</v>
          </cell>
          <cell r="I28">
            <v>12.5</v>
          </cell>
          <cell r="J28">
            <v>12.5</v>
          </cell>
          <cell r="K28">
            <v>12.5</v>
          </cell>
          <cell r="L28">
            <v>12.5</v>
          </cell>
          <cell r="M28">
            <v>12.5</v>
          </cell>
          <cell r="N28">
            <v>12.5</v>
          </cell>
          <cell r="O28">
            <v>12.5</v>
          </cell>
          <cell r="P28">
            <v>12.5</v>
          </cell>
          <cell r="Q28">
            <v>12.5</v>
          </cell>
          <cell r="R28">
            <v>12.5</v>
          </cell>
          <cell r="S28">
            <v>12.5</v>
          </cell>
          <cell r="T28">
            <v>12.5</v>
          </cell>
          <cell r="AK28">
            <v>18</v>
          </cell>
          <cell r="AL28" t="str">
            <v>RICARDO SILVA SOUZA</v>
          </cell>
        </row>
        <row r="29">
          <cell r="A29" t="str">
            <v>HVI-3418</v>
          </cell>
          <cell r="B29">
            <v>12.15</v>
          </cell>
          <cell r="C29">
            <v>12.15</v>
          </cell>
          <cell r="D29">
            <v>12.15</v>
          </cell>
          <cell r="E29">
            <v>12.15</v>
          </cell>
          <cell r="F29">
            <v>12.15</v>
          </cell>
          <cell r="G29">
            <v>12.15</v>
          </cell>
          <cell r="H29">
            <v>12.15</v>
          </cell>
          <cell r="I29">
            <v>12.15</v>
          </cell>
          <cell r="J29">
            <v>12.15</v>
          </cell>
          <cell r="K29">
            <v>12.15</v>
          </cell>
          <cell r="L29">
            <v>12.15</v>
          </cell>
          <cell r="M29">
            <v>12.15</v>
          </cell>
          <cell r="N29">
            <v>12.15</v>
          </cell>
          <cell r="O29">
            <v>12.15</v>
          </cell>
          <cell r="P29">
            <v>12.15</v>
          </cell>
          <cell r="Q29">
            <v>12.15</v>
          </cell>
          <cell r="R29">
            <v>12.15</v>
          </cell>
          <cell r="S29">
            <v>12.15</v>
          </cell>
          <cell r="T29">
            <v>12.15</v>
          </cell>
          <cell r="AK29">
            <v>19</v>
          </cell>
          <cell r="AL29" t="str">
            <v>JOSÉ EDILSON AGRELA BARROSO</v>
          </cell>
        </row>
        <row r="30">
          <cell r="A30" t="str">
            <v>BWC-7096</v>
          </cell>
          <cell r="B30">
            <v>14</v>
          </cell>
          <cell r="C30">
            <v>14</v>
          </cell>
          <cell r="D30">
            <v>14</v>
          </cell>
          <cell r="E30">
            <v>14</v>
          </cell>
          <cell r="F30">
            <v>14</v>
          </cell>
          <cell r="G30">
            <v>14</v>
          </cell>
          <cell r="H30">
            <v>14</v>
          </cell>
          <cell r="I30">
            <v>14</v>
          </cell>
          <cell r="J30">
            <v>14</v>
          </cell>
          <cell r="K30">
            <v>14</v>
          </cell>
          <cell r="L30">
            <v>14</v>
          </cell>
          <cell r="M30">
            <v>14</v>
          </cell>
          <cell r="N30">
            <v>14</v>
          </cell>
          <cell r="O30">
            <v>14</v>
          </cell>
          <cell r="P30">
            <v>14</v>
          </cell>
          <cell r="Q30">
            <v>14</v>
          </cell>
          <cell r="R30">
            <v>14</v>
          </cell>
          <cell r="S30">
            <v>14</v>
          </cell>
          <cell r="T30">
            <v>14</v>
          </cell>
          <cell r="AK30">
            <v>20</v>
          </cell>
          <cell r="AL30" t="str">
            <v>JOSÉ FERREIRA MAIA</v>
          </cell>
        </row>
        <row r="31">
          <cell r="A31" t="str">
            <v>JTI-4264</v>
          </cell>
          <cell r="B31">
            <v>12.5</v>
          </cell>
          <cell r="C31">
            <v>12.5</v>
          </cell>
          <cell r="D31">
            <v>12.5</v>
          </cell>
          <cell r="E31">
            <v>12.5</v>
          </cell>
          <cell r="F31">
            <v>12.5</v>
          </cell>
          <cell r="G31">
            <v>12.5</v>
          </cell>
          <cell r="H31">
            <v>12.5</v>
          </cell>
          <cell r="I31">
            <v>12.5</v>
          </cell>
          <cell r="J31">
            <v>12.5</v>
          </cell>
          <cell r="K31">
            <v>12.5</v>
          </cell>
          <cell r="L31">
            <v>12.5</v>
          </cell>
          <cell r="M31">
            <v>12.5</v>
          </cell>
          <cell r="N31">
            <v>12.5</v>
          </cell>
          <cell r="O31">
            <v>12.5</v>
          </cell>
          <cell r="P31">
            <v>12.5</v>
          </cell>
          <cell r="Q31">
            <v>12.5</v>
          </cell>
          <cell r="R31">
            <v>12.5</v>
          </cell>
          <cell r="S31">
            <v>12.5</v>
          </cell>
          <cell r="T31">
            <v>12.5</v>
          </cell>
          <cell r="AK31">
            <v>21</v>
          </cell>
          <cell r="AL31" t="str">
            <v>MANUEL ALDACI ALVES MARTINS</v>
          </cell>
        </row>
        <row r="32">
          <cell r="A32" t="str">
            <v>MMV-5387</v>
          </cell>
          <cell r="B32">
            <v>13</v>
          </cell>
          <cell r="C32">
            <v>13</v>
          </cell>
          <cell r="D32">
            <v>13</v>
          </cell>
          <cell r="E32">
            <v>13</v>
          </cell>
          <cell r="F32">
            <v>13</v>
          </cell>
          <cell r="G32">
            <v>13</v>
          </cell>
          <cell r="H32">
            <v>13</v>
          </cell>
          <cell r="I32">
            <v>13</v>
          </cell>
          <cell r="J32">
            <v>13</v>
          </cell>
          <cell r="K32">
            <v>13</v>
          </cell>
          <cell r="L32">
            <v>13</v>
          </cell>
          <cell r="M32">
            <v>13</v>
          </cell>
          <cell r="N32">
            <v>13</v>
          </cell>
          <cell r="O32">
            <v>13</v>
          </cell>
          <cell r="P32">
            <v>13</v>
          </cell>
          <cell r="Q32">
            <v>13</v>
          </cell>
          <cell r="R32">
            <v>13</v>
          </cell>
          <cell r="S32">
            <v>13</v>
          </cell>
          <cell r="T32">
            <v>13</v>
          </cell>
          <cell r="AK32">
            <v>49</v>
          </cell>
          <cell r="AL32" t="str">
            <v>PAULINA ALVES DA SILVA FREIRE</v>
          </cell>
        </row>
        <row r="33">
          <cell r="A33" t="str">
            <v>HTY-2671</v>
          </cell>
          <cell r="B33">
            <v>12.2</v>
          </cell>
          <cell r="C33">
            <v>12.2</v>
          </cell>
          <cell r="D33">
            <v>12.2</v>
          </cell>
          <cell r="E33">
            <v>12.2</v>
          </cell>
          <cell r="F33">
            <v>12.2</v>
          </cell>
          <cell r="G33">
            <v>12.2</v>
          </cell>
          <cell r="H33">
            <v>12.2</v>
          </cell>
          <cell r="I33">
            <v>12.2</v>
          </cell>
          <cell r="J33">
            <v>12.2</v>
          </cell>
          <cell r="K33">
            <v>12.2</v>
          </cell>
          <cell r="L33">
            <v>12.2</v>
          </cell>
          <cell r="M33">
            <v>12.2</v>
          </cell>
          <cell r="N33">
            <v>12.2</v>
          </cell>
          <cell r="O33">
            <v>12.2</v>
          </cell>
          <cell r="P33">
            <v>12.2</v>
          </cell>
          <cell r="Q33">
            <v>12.2</v>
          </cell>
          <cell r="R33">
            <v>12.2</v>
          </cell>
          <cell r="S33">
            <v>12.2</v>
          </cell>
          <cell r="T33">
            <v>12.2</v>
          </cell>
          <cell r="AK33">
            <v>22</v>
          </cell>
          <cell r="AL33" t="str">
            <v>MANOEL ADALTO DA SILVA</v>
          </cell>
        </row>
        <row r="34">
          <cell r="A34" t="str">
            <v>HVR-2600</v>
          </cell>
          <cell r="B34">
            <v>12.1</v>
          </cell>
          <cell r="C34">
            <v>12.1</v>
          </cell>
          <cell r="D34">
            <v>12.1</v>
          </cell>
          <cell r="E34">
            <v>12.1</v>
          </cell>
          <cell r="F34">
            <v>12.1</v>
          </cell>
          <cell r="G34">
            <v>12.1</v>
          </cell>
          <cell r="H34">
            <v>12.1</v>
          </cell>
          <cell r="I34">
            <v>12.1</v>
          </cell>
          <cell r="J34">
            <v>12.1</v>
          </cell>
          <cell r="K34">
            <v>12.1</v>
          </cell>
          <cell r="L34">
            <v>12.1</v>
          </cell>
          <cell r="M34">
            <v>12.1</v>
          </cell>
          <cell r="N34">
            <v>12.1</v>
          </cell>
          <cell r="O34">
            <v>12.1</v>
          </cell>
          <cell r="P34">
            <v>12.1</v>
          </cell>
          <cell r="Q34">
            <v>12.1</v>
          </cell>
          <cell r="R34">
            <v>12.1</v>
          </cell>
          <cell r="S34">
            <v>12.1</v>
          </cell>
          <cell r="T34">
            <v>12.1</v>
          </cell>
          <cell r="AK34">
            <v>22</v>
          </cell>
          <cell r="AL34" t="str">
            <v>MANOEL ADALTO DA SILVA</v>
          </cell>
        </row>
        <row r="35">
          <cell r="A35" t="str">
            <v>LXL-5493</v>
          </cell>
          <cell r="B35">
            <v>13.2</v>
          </cell>
          <cell r="C35">
            <v>13.2</v>
          </cell>
          <cell r="D35">
            <v>13.2</v>
          </cell>
          <cell r="E35">
            <v>13.2</v>
          </cell>
          <cell r="F35">
            <v>13.2</v>
          </cell>
          <cell r="G35">
            <v>13.2</v>
          </cell>
          <cell r="H35">
            <v>13.2</v>
          </cell>
          <cell r="I35">
            <v>13.2</v>
          </cell>
          <cell r="J35">
            <v>13.2</v>
          </cell>
          <cell r="K35">
            <v>13.2</v>
          </cell>
          <cell r="L35">
            <v>13.2</v>
          </cell>
          <cell r="M35">
            <v>13.2</v>
          </cell>
          <cell r="N35">
            <v>13.2</v>
          </cell>
          <cell r="O35">
            <v>13.2</v>
          </cell>
          <cell r="P35">
            <v>13.2</v>
          </cell>
          <cell r="Q35">
            <v>13.2</v>
          </cell>
          <cell r="R35">
            <v>13.2</v>
          </cell>
          <cell r="S35">
            <v>13.2</v>
          </cell>
          <cell r="T35">
            <v>13.2</v>
          </cell>
          <cell r="AK35">
            <v>23</v>
          </cell>
          <cell r="AL35" t="str">
            <v>OSVALDO CAVALCANTE DE LIMA</v>
          </cell>
        </row>
        <row r="36">
          <cell r="A36" t="str">
            <v>AB-1277</v>
          </cell>
          <cell r="B36">
            <v>13.2</v>
          </cell>
          <cell r="C36">
            <v>13.2</v>
          </cell>
          <cell r="D36">
            <v>13.2</v>
          </cell>
          <cell r="E36">
            <v>13.2</v>
          </cell>
          <cell r="F36">
            <v>13.2</v>
          </cell>
          <cell r="G36">
            <v>13.2</v>
          </cell>
          <cell r="H36">
            <v>13.2</v>
          </cell>
          <cell r="I36">
            <v>13.2</v>
          </cell>
          <cell r="J36">
            <v>13.2</v>
          </cell>
          <cell r="K36">
            <v>13.2</v>
          </cell>
          <cell r="L36">
            <v>13.2</v>
          </cell>
          <cell r="M36">
            <v>13.2</v>
          </cell>
          <cell r="N36">
            <v>13.2</v>
          </cell>
          <cell r="O36">
            <v>13.2</v>
          </cell>
          <cell r="P36">
            <v>13.2</v>
          </cell>
          <cell r="Q36">
            <v>13.2</v>
          </cell>
          <cell r="R36">
            <v>13.2</v>
          </cell>
          <cell r="S36">
            <v>13.2</v>
          </cell>
          <cell r="T36">
            <v>13.2</v>
          </cell>
          <cell r="AK36">
            <v>30</v>
          </cell>
          <cell r="AL36" t="str">
            <v>CARLOS AUGUSTO DE SOUZA</v>
          </cell>
        </row>
        <row r="37">
          <cell r="A37" t="str">
            <v>HUK-3698</v>
          </cell>
          <cell r="B37">
            <v>12</v>
          </cell>
          <cell r="C37">
            <v>12</v>
          </cell>
          <cell r="D37">
            <v>12</v>
          </cell>
          <cell r="E37">
            <v>12</v>
          </cell>
          <cell r="F37">
            <v>12</v>
          </cell>
          <cell r="G37">
            <v>12</v>
          </cell>
          <cell r="H37">
            <v>12</v>
          </cell>
          <cell r="I37">
            <v>12</v>
          </cell>
          <cell r="J37">
            <v>12</v>
          </cell>
          <cell r="K37">
            <v>12</v>
          </cell>
          <cell r="L37">
            <v>12</v>
          </cell>
          <cell r="M37">
            <v>12</v>
          </cell>
          <cell r="N37">
            <v>12</v>
          </cell>
          <cell r="O37">
            <v>12</v>
          </cell>
          <cell r="P37">
            <v>12</v>
          </cell>
          <cell r="Q37">
            <v>12</v>
          </cell>
          <cell r="R37">
            <v>12</v>
          </cell>
          <cell r="S37">
            <v>12</v>
          </cell>
          <cell r="T37">
            <v>12</v>
          </cell>
          <cell r="AK37">
            <v>25</v>
          </cell>
          <cell r="AL37" t="str">
            <v>JOSÉ ARAÚJO RIBEIRO</v>
          </cell>
        </row>
        <row r="38">
          <cell r="A38" t="str">
            <v>HVK-5580</v>
          </cell>
          <cell r="B38">
            <v>12</v>
          </cell>
          <cell r="C38">
            <v>12</v>
          </cell>
          <cell r="D38">
            <v>12</v>
          </cell>
          <cell r="E38">
            <v>12</v>
          </cell>
          <cell r="F38">
            <v>12</v>
          </cell>
          <cell r="G38">
            <v>12</v>
          </cell>
          <cell r="H38">
            <v>12</v>
          </cell>
          <cell r="I38">
            <v>12</v>
          </cell>
          <cell r="J38">
            <v>12</v>
          </cell>
          <cell r="K38">
            <v>12</v>
          </cell>
          <cell r="L38">
            <v>12</v>
          </cell>
          <cell r="M38">
            <v>12</v>
          </cell>
          <cell r="N38">
            <v>12</v>
          </cell>
          <cell r="O38">
            <v>12</v>
          </cell>
          <cell r="P38">
            <v>12</v>
          </cell>
          <cell r="Q38">
            <v>12</v>
          </cell>
          <cell r="R38">
            <v>12</v>
          </cell>
          <cell r="S38">
            <v>12</v>
          </cell>
          <cell r="T38">
            <v>12</v>
          </cell>
          <cell r="AK38">
            <v>25</v>
          </cell>
          <cell r="AL38" t="str">
            <v>JOSÉ ARAÚJO RIBEIRO</v>
          </cell>
        </row>
        <row r="39">
          <cell r="A39" t="str">
            <v>JLC-4698</v>
          </cell>
          <cell r="B39">
            <v>15</v>
          </cell>
          <cell r="C39">
            <v>15</v>
          </cell>
          <cell r="D39">
            <v>15</v>
          </cell>
          <cell r="E39">
            <v>15</v>
          </cell>
          <cell r="F39">
            <v>15</v>
          </cell>
          <cell r="G39">
            <v>15</v>
          </cell>
          <cell r="H39">
            <v>15</v>
          </cell>
          <cell r="I39">
            <v>15</v>
          </cell>
          <cell r="J39">
            <v>15</v>
          </cell>
          <cell r="K39">
            <v>15</v>
          </cell>
          <cell r="L39">
            <v>15</v>
          </cell>
          <cell r="M39">
            <v>15</v>
          </cell>
          <cell r="N39">
            <v>15</v>
          </cell>
          <cell r="O39">
            <v>15</v>
          </cell>
          <cell r="P39">
            <v>15</v>
          </cell>
          <cell r="Q39">
            <v>15</v>
          </cell>
          <cell r="R39">
            <v>15</v>
          </cell>
          <cell r="S39">
            <v>15</v>
          </cell>
          <cell r="T39">
            <v>15</v>
          </cell>
          <cell r="AK39">
            <v>6</v>
          </cell>
          <cell r="AL39" t="str">
            <v>FRANCISCO SÉRGIO ARAÚJO</v>
          </cell>
        </row>
        <row r="40">
          <cell r="A40" t="str">
            <v>HVN-9718</v>
          </cell>
          <cell r="B40">
            <v>14</v>
          </cell>
          <cell r="C40">
            <v>14</v>
          </cell>
          <cell r="D40">
            <v>14</v>
          </cell>
          <cell r="E40">
            <v>14</v>
          </cell>
          <cell r="F40">
            <v>14</v>
          </cell>
          <cell r="G40">
            <v>14</v>
          </cell>
          <cell r="H40">
            <v>14</v>
          </cell>
          <cell r="I40">
            <v>14</v>
          </cell>
          <cell r="J40">
            <v>14</v>
          </cell>
          <cell r="K40">
            <v>14</v>
          </cell>
          <cell r="L40">
            <v>14</v>
          </cell>
          <cell r="M40">
            <v>14</v>
          </cell>
          <cell r="N40">
            <v>14</v>
          </cell>
          <cell r="O40">
            <v>14</v>
          </cell>
          <cell r="P40">
            <v>14</v>
          </cell>
          <cell r="Q40">
            <v>14</v>
          </cell>
          <cell r="R40">
            <v>14</v>
          </cell>
          <cell r="S40">
            <v>14</v>
          </cell>
          <cell r="T40">
            <v>14</v>
          </cell>
          <cell r="AK40">
            <v>26</v>
          </cell>
          <cell r="AL40" t="str">
            <v>PAULO DINIZ F. DO NASCIMENTO</v>
          </cell>
        </row>
        <row r="41">
          <cell r="A41" t="str">
            <v>KHR-0205</v>
          </cell>
          <cell r="B41">
            <v>12</v>
          </cell>
          <cell r="C41">
            <v>12</v>
          </cell>
          <cell r="D41">
            <v>12</v>
          </cell>
          <cell r="E41">
            <v>12</v>
          </cell>
          <cell r="F41">
            <v>12</v>
          </cell>
          <cell r="G41">
            <v>12</v>
          </cell>
          <cell r="H41">
            <v>12</v>
          </cell>
          <cell r="I41">
            <v>12</v>
          </cell>
          <cell r="J41">
            <v>12</v>
          </cell>
          <cell r="K41">
            <v>12</v>
          </cell>
          <cell r="L41">
            <v>12</v>
          </cell>
          <cell r="M41">
            <v>12</v>
          </cell>
          <cell r="N41">
            <v>12</v>
          </cell>
          <cell r="O41">
            <v>12</v>
          </cell>
          <cell r="P41">
            <v>12</v>
          </cell>
          <cell r="Q41">
            <v>12</v>
          </cell>
          <cell r="R41">
            <v>12</v>
          </cell>
          <cell r="S41">
            <v>12</v>
          </cell>
          <cell r="T41">
            <v>12</v>
          </cell>
          <cell r="AK41">
            <v>27</v>
          </cell>
          <cell r="AL41" t="str">
            <v>JOSÉ MAURICIO FERREIRA DOS SANTOS</v>
          </cell>
        </row>
        <row r="42">
          <cell r="A42" t="str">
            <v>XI-7909</v>
          </cell>
          <cell r="B42">
            <v>12</v>
          </cell>
          <cell r="C42">
            <v>12</v>
          </cell>
          <cell r="D42">
            <v>12</v>
          </cell>
          <cell r="E42">
            <v>12</v>
          </cell>
          <cell r="F42">
            <v>12</v>
          </cell>
          <cell r="G42">
            <v>12</v>
          </cell>
          <cell r="H42">
            <v>12</v>
          </cell>
          <cell r="I42">
            <v>12</v>
          </cell>
          <cell r="J42">
            <v>12</v>
          </cell>
          <cell r="K42">
            <v>12</v>
          </cell>
          <cell r="L42">
            <v>12</v>
          </cell>
          <cell r="M42">
            <v>12</v>
          </cell>
          <cell r="N42">
            <v>12</v>
          </cell>
          <cell r="O42">
            <v>12</v>
          </cell>
          <cell r="P42">
            <v>12</v>
          </cell>
          <cell r="Q42">
            <v>12</v>
          </cell>
          <cell r="R42">
            <v>12</v>
          </cell>
          <cell r="S42">
            <v>12</v>
          </cell>
          <cell r="T42">
            <v>12</v>
          </cell>
          <cell r="AK42">
            <v>29</v>
          </cell>
          <cell r="AL42" t="str">
            <v>FRANCISCO BEZERRA MAIA</v>
          </cell>
        </row>
        <row r="43">
          <cell r="A43" t="str">
            <v>BYE-0625</v>
          </cell>
          <cell r="B43">
            <v>12</v>
          </cell>
          <cell r="C43">
            <v>12</v>
          </cell>
          <cell r="D43">
            <v>12</v>
          </cell>
          <cell r="E43">
            <v>12</v>
          </cell>
          <cell r="F43">
            <v>12</v>
          </cell>
          <cell r="G43">
            <v>12</v>
          </cell>
          <cell r="H43">
            <v>12</v>
          </cell>
          <cell r="I43">
            <v>12</v>
          </cell>
          <cell r="J43">
            <v>12</v>
          </cell>
          <cell r="K43">
            <v>12</v>
          </cell>
          <cell r="L43">
            <v>12</v>
          </cell>
          <cell r="M43">
            <v>12</v>
          </cell>
          <cell r="N43">
            <v>12</v>
          </cell>
          <cell r="O43">
            <v>12</v>
          </cell>
          <cell r="P43">
            <v>12</v>
          </cell>
          <cell r="Q43">
            <v>12</v>
          </cell>
          <cell r="R43">
            <v>12</v>
          </cell>
          <cell r="S43">
            <v>12</v>
          </cell>
          <cell r="T43">
            <v>12</v>
          </cell>
          <cell r="AK43">
            <v>31</v>
          </cell>
          <cell r="AL43" t="str">
            <v>FRANCISCO GOMES DA SILVA</v>
          </cell>
        </row>
        <row r="44">
          <cell r="A44" t="str">
            <v>EO-5723</v>
          </cell>
          <cell r="B44">
            <v>13.2</v>
          </cell>
          <cell r="C44">
            <v>13.2</v>
          </cell>
          <cell r="D44">
            <v>13.2</v>
          </cell>
          <cell r="E44">
            <v>13.2</v>
          </cell>
          <cell r="F44">
            <v>13.2</v>
          </cell>
          <cell r="G44">
            <v>13.2</v>
          </cell>
          <cell r="H44">
            <v>13.2</v>
          </cell>
          <cell r="I44">
            <v>13.2</v>
          </cell>
          <cell r="J44">
            <v>13.2</v>
          </cell>
          <cell r="K44">
            <v>13.2</v>
          </cell>
          <cell r="L44">
            <v>13.2</v>
          </cell>
          <cell r="M44">
            <v>13.2</v>
          </cell>
          <cell r="N44">
            <v>13.2</v>
          </cell>
          <cell r="O44">
            <v>13.2</v>
          </cell>
          <cell r="P44">
            <v>13.2</v>
          </cell>
          <cell r="Q44">
            <v>13.2</v>
          </cell>
          <cell r="R44">
            <v>13.2</v>
          </cell>
          <cell r="S44">
            <v>13.2</v>
          </cell>
          <cell r="T44">
            <v>13.2</v>
          </cell>
          <cell r="AK44">
            <v>29</v>
          </cell>
          <cell r="AL44" t="str">
            <v>FRANCISCO BEZERRA MAIA</v>
          </cell>
        </row>
        <row r="45">
          <cell r="A45" t="str">
            <v>HVS-3252</v>
          </cell>
          <cell r="B45">
            <v>12.5</v>
          </cell>
          <cell r="C45">
            <v>12.5</v>
          </cell>
          <cell r="D45">
            <v>12.5</v>
          </cell>
          <cell r="E45">
            <v>12.5</v>
          </cell>
          <cell r="F45">
            <v>12.5</v>
          </cell>
          <cell r="G45">
            <v>12.5</v>
          </cell>
          <cell r="H45">
            <v>12.5</v>
          </cell>
          <cell r="I45">
            <v>12.5</v>
          </cell>
          <cell r="J45">
            <v>12.5</v>
          </cell>
          <cell r="K45">
            <v>12.5</v>
          </cell>
          <cell r="L45">
            <v>12.5</v>
          </cell>
          <cell r="M45">
            <v>12.5</v>
          </cell>
          <cell r="N45">
            <v>12.5</v>
          </cell>
          <cell r="O45">
            <v>12.5</v>
          </cell>
          <cell r="P45">
            <v>12.5</v>
          </cell>
          <cell r="Q45">
            <v>12.5</v>
          </cell>
          <cell r="R45">
            <v>12.5</v>
          </cell>
          <cell r="S45">
            <v>12.5</v>
          </cell>
          <cell r="T45">
            <v>12.5</v>
          </cell>
          <cell r="AK45">
            <v>32</v>
          </cell>
          <cell r="AL45" t="str">
            <v>FRANCISCO O DO NASCIMENTO BARROSO</v>
          </cell>
        </row>
        <row r="46">
          <cell r="A46" t="str">
            <v>HWL-1560</v>
          </cell>
          <cell r="B46">
            <v>14.5</v>
          </cell>
          <cell r="C46">
            <v>14.5</v>
          </cell>
          <cell r="D46">
            <v>14.5</v>
          </cell>
          <cell r="E46">
            <v>14.5</v>
          </cell>
          <cell r="F46">
            <v>14.5</v>
          </cell>
          <cell r="G46">
            <v>14.5</v>
          </cell>
          <cell r="H46">
            <v>14.5</v>
          </cell>
          <cell r="I46">
            <v>14.5</v>
          </cell>
          <cell r="J46">
            <v>14.5</v>
          </cell>
          <cell r="K46">
            <v>14.5</v>
          </cell>
          <cell r="L46">
            <v>14.5</v>
          </cell>
          <cell r="M46">
            <v>14.5</v>
          </cell>
          <cell r="N46">
            <v>14.5</v>
          </cell>
          <cell r="O46">
            <v>14.5</v>
          </cell>
          <cell r="P46">
            <v>14.5</v>
          </cell>
          <cell r="Q46">
            <v>14.5</v>
          </cell>
          <cell r="R46">
            <v>14.5</v>
          </cell>
          <cell r="S46">
            <v>14.5</v>
          </cell>
          <cell r="T46">
            <v>14.5</v>
          </cell>
          <cell r="AK46">
            <v>33</v>
          </cell>
          <cell r="AL46" t="str">
            <v>JOSÉ LUCIVANIO DA COSTA</v>
          </cell>
        </row>
        <row r="47">
          <cell r="A47" t="str">
            <v>HUS-0117</v>
          </cell>
          <cell r="B47">
            <v>12</v>
          </cell>
          <cell r="C47">
            <v>12</v>
          </cell>
          <cell r="D47">
            <v>12</v>
          </cell>
          <cell r="E47">
            <v>12</v>
          </cell>
          <cell r="F47">
            <v>12</v>
          </cell>
          <cell r="G47">
            <v>12</v>
          </cell>
          <cell r="H47">
            <v>12</v>
          </cell>
          <cell r="I47">
            <v>12</v>
          </cell>
          <cell r="J47">
            <v>12</v>
          </cell>
          <cell r="K47">
            <v>12</v>
          </cell>
          <cell r="L47">
            <v>12</v>
          </cell>
          <cell r="M47">
            <v>12</v>
          </cell>
          <cell r="N47">
            <v>12</v>
          </cell>
          <cell r="O47">
            <v>12</v>
          </cell>
          <cell r="P47">
            <v>12</v>
          </cell>
          <cell r="Q47">
            <v>12</v>
          </cell>
          <cell r="R47">
            <v>12</v>
          </cell>
          <cell r="S47">
            <v>12</v>
          </cell>
          <cell r="T47">
            <v>12</v>
          </cell>
          <cell r="AK47">
            <v>35</v>
          </cell>
          <cell r="AL47" t="str">
            <v>PEDRO VIEIRA DA SILVA</v>
          </cell>
        </row>
        <row r="48">
          <cell r="A48" t="str">
            <v>CEP-9713</v>
          </cell>
          <cell r="B48">
            <v>12</v>
          </cell>
          <cell r="C48">
            <v>12</v>
          </cell>
          <cell r="D48">
            <v>12</v>
          </cell>
          <cell r="E48">
            <v>12</v>
          </cell>
          <cell r="F48">
            <v>12</v>
          </cell>
          <cell r="G48">
            <v>12</v>
          </cell>
          <cell r="H48">
            <v>12</v>
          </cell>
          <cell r="I48">
            <v>12</v>
          </cell>
          <cell r="J48">
            <v>12</v>
          </cell>
          <cell r="K48">
            <v>12</v>
          </cell>
          <cell r="L48">
            <v>12</v>
          </cell>
          <cell r="M48">
            <v>12</v>
          </cell>
          <cell r="N48">
            <v>12</v>
          </cell>
          <cell r="O48">
            <v>12</v>
          </cell>
          <cell r="P48">
            <v>12</v>
          </cell>
          <cell r="Q48">
            <v>12</v>
          </cell>
          <cell r="R48">
            <v>12</v>
          </cell>
          <cell r="S48">
            <v>12</v>
          </cell>
          <cell r="T48">
            <v>12</v>
          </cell>
          <cell r="AK48">
            <v>36</v>
          </cell>
          <cell r="AL48" t="str">
            <v>FRANCISCO IVANILCE DE SOUZA LIMA</v>
          </cell>
        </row>
        <row r="49">
          <cell r="A49" t="str">
            <v>HVN-1458</v>
          </cell>
          <cell r="B49">
            <v>13</v>
          </cell>
          <cell r="C49">
            <v>13</v>
          </cell>
          <cell r="D49">
            <v>13</v>
          </cell>
          <cell r="E49">
            <v>13</v>
          </cell>
          <cell r="F49">
            <v>13</v>
          </cell>
          <cell r="G49">
            <v>13</v>
          </cell>
          <cell r="H49">
            <v>13</v>
          </cell>
          <cell r="I49">
            <v>13</v>
          </cell>
          <cell r="J49">
            <v>13</v>
          </cell>
          <cell r="K49">
            <v>13</v>
          </cell>
          <cell r="L49">
            <v>13</v>
          </cell>
          <cell r="M49">
            <v>13</v>
          </cell>
          <cell r="N49">
            <v>13</v>
          </cell>
          <cell r="O49">
            <v>13</v>
          </cell>
          <cell r="P49">
            <v>13</v>
          </cell>
          <cell r="Q49">
            <v>13</v>
          </cell>
          <cell r="R49">
            <v>13</v>
          </cell>
          <cell r="S49">
            <v>13</v>
          </cell>
          <cell r="T49">
            <v>13</v>
          </cell>
          <cell r="AK49">
            <v>84</v>
          </cell>
          <cell r="AL49" t="str">
            <v>MARIA LILIANE LIMA DIOGENES</v>
          </cell>
        </row>
        <row r="50">
          <cell r="A50" t="str">
            <v>MMV-5979</v>
          </cell>
          <cell r="B50">
            <v>12</v>
          </cell>
          <cell r="C50">
            <v>12</v>
          </cell>
          <cell r="D50">
            <v>12</v>
          </cell>
          <cell r="E50">
            <v>12</v>
          </cell>
          <cell r="F50">
            <v>12</v>
          </cell>
          <cell r="G50">
            <v>12</v>
          </cell>
          <cell r="H50">
            <v>12</v>
          </cell>
          <cell r="I50">
            <v>12</v>
          </cell>
          <cell r="J50">
            <v>12</v>
          </cell>
          <cell r="K50">
            <v>12</v>
          </cell>
          <cell r="L50">
            <v>12</v>
          </cell>
          <cell r="M50">
            <v>12</v>
          </cell>
          <cell r="N50">
            <v>12</v>
          </cell>
          <cell r="O50">
            <v>12</v>
          </cell>
          <cell r="P50">
            <v>12</v>
          </cell>
          <cell r="Q50">
            <v>12</v>
          </cell>
          <cell r="R50">
            <v>12</v>
          </cell>
          <cell r="S50">
            <v>12</v>
          </cell>
          <cell r="T50">
            <v>12</v>
          </cell>
          <cell r="AK50">
            <v>37</v>
          </cell>
          <cell r="AL50" t="str">
            <v>ADELMO MESSIAS MELO BARRO</v>
          </cell>
        </row>
        <row r="51">
          <cell r="A51" t="str">
            <v>LT-1700</v>
          </cell>
          <cell r="B51">
            <v>11</v>
          </cell>
          <cell r="C51">
            <v>11</v>
          </cell>
          <cell r="D51">
            <v>11</v>
          </cell>
          <cell r="E51">
            <v>11</v>
          </cell>
          <cell r="F51">
            <v>11</v>
          </cell>
          <cell r="G51">
            <v>11</v>
          </cell>
          <cell r="H51">
            <v>11</v>
          </cell>
          <cell r="I51">
            <v>11</v>
          </cell>
          <cell r="J51">
            <v>11</v>
          </cell>
          <cell r="K51">
            <v>11</v>
          </cell>
          <cell r="L51">
            <v>11</v>
          </cell>
          <cell r="M51">
            <v>11</v>
          </cell>
          <cell r="N51">
            <v>11</v>
          </cell>
          <cell r="O51">
            <v>11</v>
          </cell>
          <cell r="P51">
            <v>11</v>
          </cell>
          <cell r="Q51">
            <v>11</v>
          </cell>
          <cell r="R51">
            <v>11</v>
          </cell>
          <cell r="S51">
            <v>11</v>
          </cell>
          <cell r="T51">
            <v>11</v>
          </cell>
          <cell r="AK51">
            <v>37</v>
          </cell>
          <cell r="AL51" t="str">
            <v>ADELMO MESSIAS MELO BARRO</v>
          </cell>
        </row>
        <row r="52">
          <cell r="A52" t="str">
            <v>MNB-0746</v>
          </cell>
          <cell r="B52">
            <v>12</v>
          </cell>
          <cell r="C52">
            <v>12</v>
          </cell>
          <cell r="D52">
            <v>12</v>
          </cell>
          <cell r="E52">
            <v>12</v>
          </cell>
          <cell r="F52">
            <v>12</v>
          </cell>
          <cell r="G52">
            <v>12</v>
          </cell>
          <cell r="H52">
            <v>12</v>
          </cell>
          <cell r="I52">
            <v>12</v>
          </cell>
          <cell r="J52">
            <v>12</v>
          </cell>
          <cell r="K52">
            <v>12</v>
          </cell>
          <cell r="L52">
            <v>12</v>
          </cell>
          <cell r="M52">
            <v>12</v>
          </cell>
          <cell r="N52">
            <v>12</v>
          </cell>
          <cell r="O52">
            <v>12</v>
          </cell>
          <cell r="P52">
            <v>12</v>
          </cell>
          <cell r="Q52">
            <v>12</v>
          </cell>
          <cell r="R52">
            <v>12</v>
          </cell>
          <cell r="S52">
            <v>12</v>
          </cell>
          <cell r="T52">
            <v>12</v>
          </cell>
          <cell r="AK52">
            <v>38</v>
          </cell>
          <cell r="AL52" t="str">
            <v>LUCIANA MARIA DA SILVA</v>
          </cell>
        </row>
        <row r="53">
          <cell r="A53" t="str">
            <v>HUC-7862</v>
          </cell>
          <cell r="B53">
            <v>12</v>
          </cell>
          <cell r="C53">
            <v>12</v>
          </cell>
          <cell r="D53">
            <v>12</v>
          </cell>
          <cell r="E53">
            <v>12</v>
          </cell>
          <cell r="F53">
            <v>12</v>
          </cell>
          <cell r="G53">
            <v>12</v>
          </cell>
          <cell r="H53">
            <v>12</v>
          </cell>
          <cell r="I53">
            <v>12</v>
          </cell>
          <cell r="J53">
            <v>12</v>
          </cell>
          <cell r="K53">
            <v>12</v>
          </cell>
          <cell r="L53">
            <v>12</v>
          </cell>
          <cell r="M53">
            <v>12</v>
          </cell>
          <cell r="N53">
            <v>12</v>
          </cell>
          <cell r="O53">
            <v>12</v>
          </cell>
          <cell r="P53">
            <v>12</v>
          </cell>
          <cell r="Q53">
            <v>12</v>
          </cell>
          <cell r="R53">
            <v>12</v>
          </cell>
          <cell r="S53">
            <v>12</v>
          </cell>
          <cell r="T53">
            <v>12</v>
          </cell>
          <cell r="AK53">
            <v>39</v>
          </cell>
          <cell r="AL53" t="str">
            <v>JOSÉ ALVES JUNIOR</v>
          </cell>
        </row>
        <row r="54">
          <cell r="A54" t="str">
            <v>HVF-8339</v>
          </cell>
          <cell r="B54">
            <v>12</v>
          </cell>
          <cell r="C54">
            <v>12</v>
          </cell>
          <cell r="D54">
            <v>12</v>
          </cell>
          <cell r="E54">
            <v>12</v>
          </cell>
          <cell r="F54">
            <v>12</v>
          </cell>
          <cell r="G54">
            <v>12</v>
          </cell>
          <cell r="H54">
            <v>12</v>
          </cell>
          <cell r="I54">
            <v>12</v>
          </cell>
          <cell r="J54">
            <v>12</v>
          </cell>
          <cell r="K54">
            <v>12</v>
          </cell>
          <cell r="L54">
            <v>12</v>
          </cell>
          <cell r="M54">
            <v>12</v>
          </cell>
          <cell r="N54">
            <v>12</v>
          </cell>
          <cell r="O54">
            <v>12</v>
          </cell>
          <cell r="P54">
            <v>12</v>
          </cell>
          <cell r="Q54">
            <v>12</v>
          </cell>
          <cell r="R54">
            <v>12</v>
          </cell>
          <cell r="S54">
            <v>12</v>
          </cell>
          <cell r="T54">
            <v>12</v>
          </cell>
          <cell r="AK54">
            <v>40</v>
          </cell>
          <cell r="AL54" t="str">
            <v>JOSÉ IVAN DE OLIVEIRA ALVES</v>
          </cell>
        </row>
        <row r="55">
          <cell r="A55" t="str">
            <v>HUK-4839</v>
          </cell>
          <cell r="B55">
            <v>12.5</v>
          </cell>
          <cell r="C55">
            <v>12.5</v>
          </cell>
          <cell r="D55">
            <v>12.5</v>
          </cell>
          <cell r="E55">
            <v>12.5</v>
          </cell>
          <cell r="F55">
            <v>12.5</v>
          </cell>
          <cell r="G55">
            <v>12.5</v>
          </cell>
          <cell r="H55">
            <v>12.5</v>
          </cell>
          <cell r="I55">
            <v>12.5</v>
          </cell>
          <cell r="J55">
            <v>12.5</v>
          </cell>
          <cell r="K55">
            <v>12.5</v>
          </cell>
          <cell r="L55">
            <v>12.5</v>
          </cell>
          <cell r="M55">
            <v>12.5</v>
          </cell>
          <cell r="N55">
            <v>12.5</v>
          </cell>
          <cell r="O55">
            <v>12.5</v>
          </cell>
          <cell r="P55">
            <v>12.5</v>
          </cell>
          <cell r="Q55">
            <v>12.5</v>
          </cell>
          <cell r="R55">
            <v>12.5</v>
          </cell>
          <cell r="S55">
            <v>12.5</v>
          </cell>
          <cell r="T55">
            <v>12.5</v>
          </cell>
          <cell r="AK55">
            <v>41</v>
          </cell>
          <cell r="AL55" t="str">
            <v>MARIA LUCIA OLIVEIRA ALMEIDA LIMA</v>
          </cell>
        </row>
        <row r="56">
          <cell r="A56" t="str">
            <v>HUJ-6146</v>
          </cell>
          <cell r="B56">
            <v>13.5</v>
          </cell>
          <cell r="C56">
            <v>13.5</v>
          </cell>
          <cell r="D56">
            <v>13.5</v>
          </cell>
          <cell r="E56">
            <v>13.5</v>
          </cell>
          <cell r="F56">
            <v>13.5</v>
          </cell>
          <cell r="G56">
            <v>13.5</v>
          </cell>
          <cell r="H56">
            <v>13.5</v>
          </cell>
          <cell r="I56">
            <v>13.5</v>
          </cell>
          <cell r="J56">
            <v>13.5</v>
          </cell>
          <cell r="K56">
            <v>13.5</v>
          </cell>
          <cell r="L56">
            <v>13.5</v>
          </cell>
          <cell r="M56">
            <v>13.5</v>
          </cell>
          <cell r="N56">
            <v>13.5</v>
          </cell>
          <cell r="O56">
            <v>13.5</v>
          </cell>
          <cell r="P56">
            <v>13.5</v>
          </cell>
          <cell r="Q56">
            <v>13.5</v>
          </cell>
          <cell r="R56">
            <v>13.5</v>
          </cell>
          <cell r="S56">
            <v>13.5</v>
          </cell>
          <cell r="T56">
            <v>13.5</v>
          </cell>
          <cell r="AK56">
            <v>54</v>
          </cell>
          <cell r="AL56" t="str">
            <v>IVAN CARLOS PESENTE</v>
          </cell>
        </row>
        <row r="57">
          <cell r="A57" t="str">
            <v>JTC-6477</v>
          </cell>
          <cell r="B57">
            <v>11</v>
          </cell>
          <cell r="C57">
            <v>11</v>
          </cell>
          <cell r="D57">
            <v>11</v>
          </cell>
          <cell r="E57">
            <v>11</v>
          </cell>
          <cell r="F57">
            <v>11</v>
          </cell>
          <cell r="G57">
            <v>11</v>
          </cell>
          <cell r="H57">
            <v>11</v>
          </cell>
          <cell r="I57">
            <v>11</v>
          </cell>
          <cell r="J57">
            <v>11</v>
          </cell>
          <cell r="K57">
            <v>11</v>
          </cell>
          <cell r="L57">
            <v>11</v>
          </cell>
          <cell r="M57">
            <v>11</v>
          </cell>
          <cell r="N57">
            <v>11</v>
          </cell>
          <cell r="O57">
            <v>11</v>
          </cell>
          <cell r="P57">
            <v>11</v>
          </cell>
          <cell r="Q57">
            <v>11</v>
          </cell>
          <cell r="R57">
            <v>11</v>
          </cell>
          <cell r="S57">
            <v>11</v>
          </cell>
          <cell r="T57">
            <v>11</v>
          </cell>
          <cell r="AK57">
            <v>42</v>
          </cell>
          <cell r="AL57" t="str">
            <v>JOSÉ FERNANDO DOS SANTOS</v>
          </cell>
        </row>
        <row r="58">
          <cell r="A58" t="str">
            <v>HVB-8355</v>
          </cell>
          <cell r="B58">
            <v>12</v>
          </cell>
          <cell r="C58">
            <v>12</v>
          </cell>
          <cell r="D58">
            <v>12</v>
          </cell>
          <cell r="E58">
            <v>12</v>
          </cell>
          <cell r="F58">
            <v>12</v>
          </cell>
          <cell r="G58">
            <v>12</v>
          </cell>
          <cell r="H58">
            <v>12</v>
          </cell>
          <cell r="I58">
            <v>12</v>
          </cell>
          <cell r="J58">
            <v>12</v>
          </cell>
          <cell r="K58">
            <v>12</v>
          </cell>
          <cell r="L58">
            <v>12</v>
          </cell>
          <cell r="M58">
            <v>12</v>
          </cell>
          <cell r="N58">
            <v>12</v>
          </cell>
          <cell r="O58">
            <v>12</v>
          </cell>
          <cell r="P58">
            <v>12</v>
          </cell>
          <cell r="Q58">
            <v>12</v>
          </cell>
          <cell r="R58">
            <v>12</v>
          </cell>
          <cell r="S58">
            <v>12</v>
          </cell>
          <cell r="T58">
            <v>12</v>
          </cell>
          <cell r="AK58">
            <v>43</v>
          </cell>
          <cell r="AL58" t="str">
            <v>NINGUEM</v>
          </cell>
        </row>
        <row r="59">
          <cell r="A59" t="str">
            <v>HUC-5491</v>
          </cell>
          <cell r="B59">
            <v>12</v>
          </cell>
          <cell r="C59">
            <v>12</v>
          </cell>
          <cell r="D59">
            <v>12</v>
          </cell>
          <cell r="E59">
            <v>12</v>
          </cell>
          <cell r="F59">
            <v>12</v>
          </cell>
          <cell r="G59">
            <v>12</v>
          </cell>
          <cell r="H59">
            <v>12</v>
          </cell>
          <cell r="I59">
            <v>12</v>
          </cell>
          <cell r="J59">
            <v>12</v>
          </cell>
          <cell r="K59">
            <v>12</v>
          </cell>
          <cell r="L59">
            <v>12</v>
          </cell>
          <cell r="M59">
            <v>12</v>
          </cell>
          <cell r="N59">
            <v>12</v>
          </cell>
          <cell r="O59">
            <v>12</v>
          </cell>
          <cell r="P59">
            <v>12</v>
          </cell>
          <cell r="Q59">
            <v>12</v>
          </cell>
          <cell r="R59">
            <v>12</v>
          </cell>
          <cell r="S59">
            <v>12</v>
          </cell>
          <cell r="T59">
            <v>12</v>
          </cell>
          <cell r="AK59">
            <v>44</v>
          </cell>
          <cell r="AL59" t="str">
            <v>QUEM</v>
          </cell>
        </row>
        <row r="60">
          <cell r="A60" t="str">
            <v>HUQ-2455</v>
          </cell>
          <cell r="B60">
            <v>12</v>
          </cell>
          <cell r="C60">
            <v>12</v>
          </cell>
          <cell r="D60">
            <v>12</v>
          </cell>
          <cell r="E60">
            <v>12</v>
          </cell>
          <cell r="F60">
            <v>12</v>
          </cell>
          <cell r="G60">
            <v>12</v>
          </cell>
          <cell r="H60">
            <v>12</v>
          </cell>
          <cell r="I60">
            <v>12</v>
          </cell>
          <cell r="J60">
            <v>12</v>
          </cell>
          <cell r="K60">
            <v>12</v>
          </cell>
          <cell r="L60">
            <v>12</v>
          </cell>
          <cell r="M60">
            <v>12</v>
          </cell>
          <cell r="N60">
            <v>12</v>
          </cell>
          <cell r="O60">
            <v>12</v>
          </cell>
          <cell r="P60">
            <v>12</v>
          </cell>
          <cell r="Q60">
            <v>12</v>
          </cell>
          <cell r="R60">
            <v>12</v>
          </cell>
          <cell r="S60">
            <v>12</v>
          </cell>
          <cell r="T60">
            <v>12</v>
          </cell>
          <cell r="AK60">
            <v>45</v>
          </cell>
          <cell r="AL60" t="str">
            <v>FRANCISCO EPIFÁNIO FREIRE</v>
          </cell>
        </row>
        <row r="61">
          <cell r="A61" t="str">
            <v>KFD-0398</v>
          </cell>
          <cell r="B61">
            <v>12</v>
          </cell>
          <cell r="C61">
            <v>12</v>
          </cell>
          <cell r="D61">
            <v>12</v>
          </cell>
          <cell r="E61">
            <v>12</v>
          </cell>
          <cell r="F61">
            <v>12</v>
          </cell>
          <cell r="G61">
            <v>12</v>
          </cell>
          <cell r="H61">
            <v>12</v>
          </cell>
          <cell r="I61">
            <v>12</v>
          </cell>
          <cell r="J61">
            <v>12</v>
          </cell>
          <cell r="K61">
            <v>12</v>
          </cell>
          <cell r="L61">
            <v>12</v>
          </cell>
          <cell r="M61">
            <v>12</v>
          </cell>
          <cell r="N61">
            <v>12</v>
          </cell>
          <cell r="O61">
            <v>12</v>
          </cell>
          <cell r="P61">
            <v>12</v>
          </cell>
          <cell r="Q61">
            <v>12</v>
          </cell>
          <cell r="R61">
            <v>12</v>
          </cell>
          <cell r="S61">
            <v>12</v>
          </cell>
          <cell r="T61">
            <v>12</v>
          </cell>
          <cell r="AK61">
            <v>46</v>
          </cell>
          <cell r="AL61" t="str">
            <v>PAULO SERGIO DOS SANTOS</v>
          </cell>
        </row>
        <row r="62">
          <cell r="A62" t="str">
            <v>HVI-5408</v>
          </cell>
          <cell r="B62">
            <v>12</v>
          </cell>
          <cell r="C62">
            <v>12</v>
          </cell>
          <cell r="D62">
            <v>12</v>
          </cell>
          <cell r="E62">
            <v>12</v>
          </cell>
          <cell r="F62">
            <v>12</v>
          </cell>
          <cell r="G62">
            <v>12</v>
          </cell>
          <cell r="H62">
            <v>12</v>
          </cell>
          <cell r="I62">
            <v>12</v>
          </cell>
          <cell r="J62">
            <v>12</v>
          </cell>
          <cell r="K62">
            <v>12</v>
          </cell>
          <cell r="L62">
            <v>12</v>
          </cell>
          <cell r="M62">
            <v>12</v>
          </cell>
          <cell r="N62">
            <v>12</v>
          </cell>
          <cell r="O62">
            <v>12</v>
          </cell>
          <cell r="P62">
            <v>12</v>
          </cell>
          <cell r="Q62">
            <v>12</v>
          </cell>
          <cell r="R62">
            <v>12</v>
          </cell>
          <cell r="S62">
            <v>12</v>
          </cell>
          <cell r="T62">
            <v>12</v>
          </cell>
          <cell r="AK62">
            <v>47</v>
          </cell>
          <cell r="AL62" t="str">
            <v>ANTONIO CARLOS DO NASCIMENTO</v>
          </cell>
        </row>
        <row r="63">
          <cell r="A63" t="str">
            <v>HVJ-2856</v>
          </cell>
          <cell r="B63">
            <v>12.5</v>
          </cell>
          <cell r="C63">
            <v>12.5</v>
          </cell>
          <cell r="D63">
            <v>12.5</v>
          </cell>
          <cell r="E63">
            <v>12.5</v>
          </cell>
          <cell r="F63">
            <v>12.5</v>
          </cell>
          <cell r="G63">
            <v>12.5</v>
          </cell>
          <cell r="H63">
            <v>12.5</v>
          </cell>
          <cell r="I63">
            <v>12.5</v>
          </cell>
          <cell r="J63">
            <v>12.5</v>
          </cell>
          <cell r="K63">
            <v>12.5</v>
          </cell>
          <cell r="L63">
            <v>12.5</v>
          </cell>
          <cell r="M63">
            <v>12.5</v>
          </cell>
          <cell r="N63">
            <v>12.5</v>
          </cell>
          <cell r="O63">
            <v>12.5</v>
          </cell>
          <cell r="P63">
            <v>12.5</v>
          </cell>
          <cell r="Q63">
            <v>12.5</v>
          </cell>
          <cell r="R63">
            <v>12.5</v>
          </cell>
          <cell r="S63">
            <v>12.5</v>
          </cell>
          <cell r="T63">
            <v>12.5</v>
          </cell>
          <cell r="AK63">
            <v>48</v>
          </cell>
          <cell r="AL63" t="str">
            <v>ANTONIO MAURICIO SILVA</v>
          </cell>
        </row>
        <row r="64">
          <cell r="A64" t="str">
            <v>HVI-5738</v>
          </cell>
          <cell r="B64">
            <v>12.5</v>
          </cell>
          <cell r="C64">
            <v>12.5</v>
          </cell>
          <cell r="D64">
            <v>12.5</v>
          </cell>
          <cell r="E64">
            <v>12.5</v>
          </cell>
          <cell r="F64">
            <v>12.5</v>
          </cell>
          <cell r="G64">
            <v>12.5</v>
          </cell>
          <cell r="H64">
            <v>12.5</v>
          </cell>
          <cell r="I64">
            <v>12.5</v>
          </cell>
          <cell r="J64">
            <v>12.5</v>
          </cell>
          <cell r="K64">
            <v>12.5</v>
          </cell>
          <cell r="L64">
            <v>12.5</v>
          </cell>
          <cell r="M64">
            <v>12.5</v>
          </cell>
          <cell r="N64">
            <v>12.5</v>
          </cell>
          <cell r="O64">
            <v>12.5</v>
          </cell>
          <cell r="P64">
            <v>12.5</v>
          </cell>
          <cell r="Q64">
            <v>12.5</v>
          </cell>
          <cell r="R64">
            <v>12.5</v>
          </cell>
          <cell r="S64">
            <v>12.5</v>
          </cell>
          <cell r="T64">
            <v>12.5</v>
          </cell>
          <cell r="AK64">
            <v>50</v>
          </cell>
          <cell r="AL64" t="str">
            <v>FRANCISCO IVANILDO DE SOUZA LIMA</v>
          </cell>
        </row>
        <row r="65">
          <cell r="A65" t="str">
            <v>KFR-7694</v>
          </cell>
          <cell r="B65">
            <v>12</v>
          </cell>
          <cell r="C65">
            <v>12</v>
          </cell>
          <cell r="D65">
            <v>12</v>
          </cell>
          <cell r="E65">
            <v>12</v>
          </cell>
          <cell r="F65">
            <v>12</v>
          </cell>
          <cell r="G65">
            <v>12</v>
          </cell>
          <cell r="H65">
            <v>12</v>
          </cell>
          <cell r="I65">
            <v>12</v>
          </cell>
          <cell r="J65">
            <v>12</v>
          </cell>
          <cell r="K65">
            <v>12</v>
          </cell>
          <cell r="L65">
            <v>12</v>
          </cell>
          <cell r="M65">
            <v>12</v>
          </cell>
          <cell r="N65">
            <v>12</v>
          </cell>
          <cell r="O65">
            <v>12</v>
          </cell>
          <cell r="P65">
            <v>12</v>
          </cell>
          <cell r="Q65">
            <v>12</v>
          </cell>
          <cell r="R65">
            <v>12</v>
          </cell>
          <cell r="S65">
            <v>12</v>
          </cell>
          <cell r="T65">
            <v>12</v>
          </cell>
          <cell r="AK65">
            <v>27</v>
          </cell>
          <cell r="AL65" t="str">
            <v>JOSÉ MAURICIO FERREIRA DOS SANTOS</v>
          </cell>
        </row>
        <row r="66">
          <cell r="A66" t="str">
            <v>HVD-8940</v>
          </cell>
          <cell r="B66">
            <v>12</v>
          </cell>
          <cell r="C66">
            <v>12</v>
          </cell>
          <cell r="D66">
            <v>12</v>
          </cell>
          <cell r="E66">
            <v>12</v>
          </cell>
          <cell r="F66">
            <v>12</v>
          </cell>
          <cell r="G66">
            <v>12</v>
          </cell>
          <cell r="H66">
            <v>12</v>
          </cell>
          <cell r="I66">
            <v>12</v>
          </cell>
          <cell r="J66">
            <v>12</v>
          </cell>
          <cell r="K66">
            <v>12</v>
          </cell>
          <cell r="L66">
            <v>12</v>
          </cell>
          <cell r="M66">
            <v>12</v>
          </cell>
          <cell r="N66">
            <v>12</v>
          </cell>
          <cell r="O66">
            <v>12</v>
          </cell>
          <cell r="P66">
            <v>12</v>
          </cell>
          <cell r="Q66">
            <v>12</v>
          </cell>
          <cell r="R66">
            <v>12</v>
          </cell>
          <cell r="S66">
            <v>12</v>
          </cell>
          <cell r="T66">
            <v>12</v>
          </cell>
          <cell r="AK66">
            <v>51</v>
          </cell>
          <cell r="AL66" t="str">
            <v>JOSÉ JOSIVAL BARROS CAVALCANTE</v>
          </cell>
        </row>
        <row r="67">
          <cell r="A67" t="str">
            <v>HVI-3158</v>
          </cell>
          <cell r="B67">
            <v>12</v>
          </cell>
          <cell r="C67">
            <v>12</v>
          </cell>
          <cell r="D67">
            <v>12</v>
          </cell>
          <cell r="E67">
            <v>12</v>
          </cell>
          <cell r="F67">
            <v>12</v>
          </cell>
          <cell r="G67">
            <v>12</v>
          </cell>
          <cell r="H67">
            <v>12</v>
          </cell>
          <cell r="I67">
            <v>12</v>
          </cell>
          <cell r="J67">
            <v>12</v>
          </cell>
          <cell r="K67">
            <v>12</v>
          </cell>
          <cell r="L67">
            <v>12</v>
          </cell>
          <cell r="M67">
            <v>12</v>
          </cell>
          <cell r="N67">
            <v>12</v>
          </cell>
          <cell r="O67">
            <v>12</v>
          </cell>
          <cell r="P67">
            <v>12</v>
          </cell>
          <cell r="Q67">
            <v>12</v>
          </cell>
          <cell r="R67">
            <v>12</v>
          </cell>
          <cell r="S67">
            <v>12</v>
          </cell>
          <cell r="T67">
            <v>12</v>
          </cell>
          <cell r="AK67">
            <v>52</v>
          </cell>
          <cell r="AL67" t="str">
            <v>AUGUSTO CESAR CHAVES LEITÃO</v>
          </cell>
        </row>
        <row r="68">
          <cell r="A68" t="str">
            <v>HUG-7951</v>
          </cell>
          <cell r="B68">
            <v>13</v>
          </cell>
          <cell r="C68">
            <v>13</v>
          </cell>
          <cell r="D68">
            <v>13</v>
          </cell>
          <cell r="E68">
            <v>13</v>
          </cell>
          <cell r="F68">
            <v>13</v>
          </cell>
          <cell r="G68">
            <v>13</v>
          </cell>
          <cell r="H68">
            <v>13</v>
          </cell>
          <cell r="I68">
            <v>13</v>
          </cell>
          <cell r="J68">
            <v>13</v>
          </cell>
          <cell r="K68">
            <v>13</v>
          </cell>
          <cell r="L68">
            <v>13</v>
          </cell>
          <cell r="M68">
            <v>13</v>
          </cell>
          <cell r="N68">
            <v>13</v>
          </cell>
          <cell r="O68">
            <v>13</v>
          </cell>
          <cell r="P68">
            <v>13</v>
          </cell>
          <cell r="Q68">
            <v>13</v>
          </cell>
          <cell r="R68">
            <v>13</v>
          </cell>
          <cell r="S68">
            <v>13</v>
          </cell>
          <cell r="T68">
            <v>13</v>
          </cell>
          <cell r="AK68">
            <v>53</v>
          </cell>
          <cell r="AL68" t="str">
            <v>CONSTRUTORA IBIAPABA LTDA</v>
          </cell>
        </row>
        <row r="69">
          <cell r="A69" t="str">
            <v>HUO-8763</v>
          </cell>
          <cell r="B69">
            <v>12</v>
          </cell>
          <cell r="C69">
            <v>12</v>
          </cell>
          <cell r="D69">
            <v>12</v>
          </cell>
          <cell r="E69">
            <v>12</v>
          </cell>
          <cell r="F69">
            <v>12</v>
          </cell>
          <cell r="G69">
            <v>12</v>
          </cell>
          <cell r="H69">
            <v>12</v>
          </cell>
          <cell r="I69">
            <v>12</v>
          </cell>
          <cell r="J69">
            <v>12</v>
          </cell>
          <cell r="K69">
            <v>12</v>
          </cell>
          <cell r="L69">
            <v>12</v>
          </cell>
          <cell r="M69">
            <v>12</v>
          </cell>
          <cell r="N69">
            <v>12</v>
          </cell>
          <cell r="O69">
            <v>12</v>
          </cell>
          <cell r="P69">
            <v>12</v>
          </cell>
          <cell r="Q69">
            <v>12</v>
          </cell>
          <cell r="R69">
            <v>12</v>
          </cell>
          <cell r="S69">
            <v>12</v>
          </cell>
          <cell r="T69">
            <v>12</v>
          </cell>
          <cell r="AK69">
            <v>56</v>
          </cell>
          <cell r="AL69" t="str">
            <v>JOSÉ CLAUDENIR RICARDO DE QUEIROZ</v>
          </cell>
        </row>
        <row r="70">
          <cell r="A70" t="str">
            <v>AB-8798</v>
          </cell>
          <cell r="B70">
            <v>12</v>
          </cell>
          <cell r="C70">
            <v>12</v>
          </cell>
          <cell r="D70">
            <v>12</v>
          </cell>
          <cell r="E70">
            <v>12</v>
          </cell>
          <cell r="F70">
            <v>12</v>
          </cell>
          <cell r="G70">
            <v>12</v>
          </cell>
          <cell r="H70">
            <v>12</v>
          </cell>
          <cell r="I70">
            <v>12</v>
          </cell>
          <cell r="J70">
            <v>12</v>
          </cell>
          <cell r="K70">
            <v>12</v>
          </cell>
          <cell r="L70">
            <v>12</v>
          </cell>
          <cell r="M70">
            <v>12</v>
          </cell>
          <cell r="N70">
            <v>12</v>
          </cell>
          <cell r="O70">
            <v>12</v>
          </cell>
          <cell r="P70">
            <v>12</v>
          </cell>
          <cell r="Q70">
            <v>12</v>
          </cell>
          <cell r="R70">
            <v>12</v>
          </cell>
          <cell r="S70">
            <v>12</v>
          </cell>
          <cell r="T70">
            <v>12</v>
          </cell>
          <cell r="AK70">
            <v>57</v>
          </cell>
          <cell r="AL70" t="str">
            <v>JOILSON CARLOS ALVES BEZERRA</v>
          </cell>
        </row>
        <row r="71">
          <cell r="A71" t="str">
            <v>HUJ-7253</v>
          </cell>
          <cell r="B71">
            <v>12.5</v>
          </cell>
          <cell r="C71">
            <v>12.5</v>
          </cell>
          <cell r="D71">
            <v>12.5</v>
          </cell>
          <cell r="E71">
            <v>12.5</v>
          </cell>
          <cell r="F71">
            <v>12.5</v>
          </cell>
          <cell r="G71">
            <v>12.5</v>
          </cell>
          <cell r="H71">
            <v>12.5</v>
          </cell>
          <cell r="I71">
            <v>12.5</v>
          </cell>
          <cell r="J71">
            <v>12.5</v>
          </cell>
          <cell r="K71">
            <v>12.5</v>
          </cell>
          <cell r="L71">
            <v>12.5</v>
          </cell>
          <cell r="M71">
            <v>12.5</v>
          </cell>
          <cell r="N71">
            <v>12.5</v>
          </cell>
          <cell r="O71">
            <v>12.5</v>
          </cell>
          <cell r="P71">
            <v>12.5</v>
          </cell>
          <cell r="Q71">
            <v>12.5</v>
          </cell>
          <cell r="R71">
            <v>12.5</v>
          </cell>
          <cell r="S71">
            <v>12.5</v>
          </cell>
          <cell r="T71">
            <v>12.5</v>
          </cell>
          <cell r="AK71">
            <v>58</v>
          </cell>
          <cell r="AL71" t="str">
            <v>FRANCISCO CARMENIO BATISTA</v>
          </cell>
        </row>
        <row r="72">
          <cell r="A72" t="str">
            <v>HUS-1159</v>
          </cell>
          <cell r="B72">
            <v>12</v>
          </cell>
          <cell r="C72">
            <v>12</v>
          </cell>
          <cell r="D72">
            <v>12</v>
          </cell>
          <cell r="E72">
            <v>12</v>
          </cell>
          <cell r="F72">
            <v>12</v>
          </cell>
          <cell r="G72">
            <v>12</v>
          </cell>
          <cell r="H72">
            <v>12</v>
          </cell>
          <cell r="I72">
            <v>12</v>
          </cell>
          <cell r="J72">
            <v>12</v>
          </cell>
          <cell r="K72">
            <v>12</v>
          </cell>
          <cell r="L72">
            <v>12</v>
          </cell>
          <cell r="M72">
            <v>12</v>
          </cell>
          <cell r="N72">
            <v>12</v>
          </cell>
          <cell r="O72">
            <v>12</v>
          </cell>
          <cell r="P72">
            <v>12</v>
          </cell>
          <cell r="Q72">
            <v>12</v>
          </cell>
          <cell r="R72">
            <v>12</v>
          </cell>
          <cell r="S72">
            <v>12</v>
          </cell>
          <cell r="T72">
            <v>12</v>
          </cell>
          <cell r="AK72">
            <v>59</v>
          </cell>
          <cell r="AL72" t="str">
            <v>JOSÉ VIEIRA</v>
          </cell>
        </row>
        <row r="73">
          <cell r="A73" t="str">
            <v>HUV-8530</v>
          </cell>
          <cell r="B73">
            <v>11.5</v>
          </cell>
          <cell r="C73">
            <v>11.5</v>
          </cell>
          <cell r="D73">
            <v>11.5</v>
          </cell>
          <cell r="E73">
            <v>11.5</v>
          </cell>
          <cell r="F73">
            <v>11.5</v>
          </cell>
          <cell r="G73">
            <v>11.5</v>
          </cell>
          <cell r="H73">
            <v>11.5</v>
          </cell>
          <cell r="I73">
            <v>11.5</v>
          </cell>
          <cell r="J73">
            <v>11.5</v>
          </cell>
          <cell r="K73">
            <v>11.5</v>
          </cell>
          <cell r="L73">
            <v>11.5</v>
          </cell>
          <cell r="M73">
            <v>11.5</v>
          </cell>
          <cell r="N73">
            <v>11.5</v>
          </cell>
          <cell r="O73">
            <v>11.5</v>
          </cell>
          <cell r="P73">
            <v>11.5</v>
          </cell>
          <cell r="Q73">
            <v>11.5</v>
          </cell>
          <cell r="R73">
            <v>11.5</v>
          </cell>
          <cell r="S73">
            <v>11.5</v>
          </cell>
          <cell r="T73">
            <v>11.5</v>
          </cell>
          <cell r="AK73">
            <v>60</v>
          </cell>
          <cell r="AL73" t="str">
            <v>JAIRO WILSON COSTA</v>
          </cell>
        </row>
        <row r="74">
          <cell r="A74" t="str">
            <v>CBM-0597</v>
          </cell>
          <cell r="B74">
            <v>12</v>
          </cell>
          <cell r="C74">
            <v>12</v>
          </cell>
          <cell r="D74">
            <v>12</v>
          </cell>
          <cell r="E74">
            <v>12</v>
          </cell>
          <cell r="F74">
            <v>12</v>
          </cell>
          <cell r="G74">
            <v>12</v>
          </cell>
          <cell r="H74">
            <v>12</v>
          </cell>
          <cell r="I74">
            <v>12</v>
          </cell>
          <cell r="J74">
            <v>12</v>
          </cell>
          <cell r="K74">
            <v>12</v>
          </cell>
          <cell r="L74">
            <v>12</v>
          </cell>
          <cell r="M74">
            <v>12</v>
          </cell>
          <cell r="N74">
            <v>12</v>
          </cell>
          <cell r="O74">
            <v>12</v>
          </cell>
          <cell r="P74">
            <v>12</v>
          </cell>
          <cell r="Q74">
            <v>12</v>
          </cell>
          <cell r="R74">
            <v>12</v>
          </cell>
          <cell r="S74">
            <v>12</v>
          </cell>
          <cell r="T74">
            <v>12</v>
          </cell>
          <cell r="AK74">
            <v>61</v>
          </cell>
          <cell r="AL74" t="str">
            <v>ERMEL MONARI COSTA</v>
          </cell>
        </row>
        <row r="75">
          <cell r="A75" t="str">
            <v>HUF-5622</v>
          </cell>
          <cell r="B75">
            <v>12</v>
          </cell>
          <cell r="C75">
            <v>12</v>
          </cell>
          <cell r="D75">
            <v>12</v>
          </cell>
          <cell r="E75">
            <v>12</v>
          </cell>
          <cell r="F75">
            <v>12</v>
          </cell>
          <cell r="G75">
            <v>12</v>
          </cell>
          <cell r="H75">
            <v>12</v>
          </cell>
          <cell r="I75">
            <v>12</v>
          </cell>
          <cell r="J75">
            <v>12</v>
          </cell>
          <cell r="K75">
            <v>12</v>
          </cell>
          <cell r="L75">
            <v>12</v>
          </cell>
          <cell r="M75">
            <v>12</v>
          </cell>
          <cell r="N75">
            <v>12</v>
          </cell>
          <cell r="O75">
            <v>12</v>
          </cell>
          <cell r="P75">
            <v>12</v>
          </cell>
          <cell r="Q75">
            <v>12</v>
          </cell>
          <cell r="R75">
            <v>12</v>
          </cell>
          <cell r="S75">
            <v>12</v>
          </cell>
          <cell r="T75">
            <v>12</v>
          </cell>
          <cell r="AK75">
            <v>58</v>
          </cell>
          <cell r="AL75" t="str">
            <v>FRANCISCO CARMENIO BATISTA</v>
          </cell>
        </row>
        <row r="76">
          <cell r="A76" t="str">
            <v>HWL-0250</v>
          </cell>
          <cell r="B76">
            <v>12.3</v>
          </cell>
          <cell r="C76">
            <v>12.3</v>
          </cell>
          <cell r="D76">
            <v>12.3</v>
          </cell>
          <cell r="E76">
            <v>12.3</v>
          </cell>
          <cell r="F76">
            <v>12.3</v>
          </cell>
          <cell r="G76">
            <v>12.3</v>
          </cell>
          <cell r="H76">
            <v>12.3</v>
          </cell>
          <cell r="I76">
            <v>12.3</v>
          </cell>
          <cell r="J76">
            <v>12.3</v>
          </cell>
          <cell r="K76">
            <v>12.3</v>
          </cell>
          <cell r="L76">
            <v>12.3</v>
          </cell>
          <cell r="M76">
            <v>12.3</v>
          </cell>
          <cell r="N76">
            <v>12.3</v>
          </cell>
          <cell r="O76">
            <v>12.3</v>
          </cell>
          <cell r="P76">
            <v>12.3</v>
          </cell>
          <cell r="Q76">
            <v>12.3</v>
          </cell>
          <cell r="R76">
            <v>12.3</v>
          </cell>
          <cell r="S76">
            <v>12.3</v>
          </cell>
          <cell r="T76">
            <v>12.3</v>
          </cell>
          <cell r="AK76">
            <v>62</v>
          </cell>
          <cell r="AL76" t="str">
            <v>ZILTON PACHECO</v>
          </cell>
        </row>
        <row r="77">
          <cell r="A77" t="str">
            <v>HVB-0095</v>
          </cell>
          <cell r="B77">
            <v>12.5</v>
          </cell>
          <cell r="C77">
            <v>12.5</v>
          </cell>
          <cell r="D77">
            <v>12.5</v>
          </cell>
          <cell r="E77">
            <v>12.5</v>
          </cell>
          <cell r="F77">
            <v>12.5</v>
          </cell>
          <cell r="G77">
            <v>12.5</v>
          </cell>
          <cell r="H77">
            <v>12.5</v>
          </cell>
          <cell r="I77">
            <v>12.5</v>
          </cell>
          <cell r="J77">
            <v>12.5</v>
          </cell>
          <cell r="K77">
            <v>12.5</v>
          </cell>
          <cell r="L77">
            <v>12.5</v>
          </cell>
          <cell r="M77">
            <v>12.5</v>
          </cell>
          <cell r="N77">
            <v>12.5</v>
          </cell>
          <cell r="O77">
            <v>12.5</v>
          </cell>
          <cell r="P77">
            <v>12.5</v>
          </cell>
          <cell r="Q77">
            <v>12.5</v>
          </cell>
          <cell r="R77">
            <v>12.5</v>
          </cell>
          <cell r="S77">
            <v>12.5</v>
          </cell>
          <cell r="T77">
            <v>12.5</v>
          </cell>
          <cell r="AK77">
            <v>62</v>
          </cell>
          <cell r="AL77" t="str">
            <v>ZILTON PACHECO</v>
          </cell>
        </row>
        <row r="78">
          <cell r="A78" t="str">
            <v>JTE-2846</v>
          </cell>
          <cell r="B78">
            <v>12.5</v>
          </cell>
          <cell r="C78">
            <v>12.5</v>
          </cell>
          <cell r="D78">
            <v>12.5</v>
          </cell>
          <cell r="E78">
            <v>12.5</v>
          </cell>
          <cell r="F78">
            <v>12.5</v>
          </cell>
          <cell r="G78">
            <v>12.5</v>
          </cell>
          <cell r="H78">
            <v>12.5</v>
          </cell>
          <cell r="I78">
            <v>12.5</v>
          </cell>
          <cell r="J78">
            <v>12.5</v>
          </cell>
          <cell r="K78">
            <v>12.5</v>
          </cell>
          <cell r="L78">
            <v>12.5</v>
          </cell>
          <cell r="M78">
            <v>12.5</v>
          </cell>
          <cell r="N78">
            <v>12.5</v>
          </cell>
          <cell r="O78">
            <v>12.5</v>
          </cell>
          <cell r="P78">
            <v>12.5</v>
          </cell>
          <cell r="Q78">
            <v>12.5</v>
          </cell>
          <cell r="R78">
            <v>12.5</v>
          </cell>
          <cell r="S78">
            <v>12.5</v>
          </cell>
          <cell r="T78">
            <v>12.5</v>
          </cell>
          <cell r="AK78">
            <v>62</v>
          </cell>
          <cell r="AL78" t="str">
            <v>ZILTON PACHECO</v>
          </cell>
        </row>
        <row r="79">
          <cell r="A79" t="str">
            <v>HVN-1591</v>
          </cell>
          <cell r="B79">
            <v>13</v>
          </cell>
          <cell r="C79">
            <v>13</v>
          </cell>
          <cell r="D79">
            <v>13</v>
          </cell>
          <cell r="E79">
            <v>13</v>
          </cell>
          <cell r="F79">
            <v>13</v>
          </cell>
          <cell r="G79">
            <v>13</v>
          </cell>
          <cell r="H79">
            <v>13</v>
          </cell>
          <cell r="I79">
            <v>13</v>
          </cell>
          <cell r="J79">
            <v>13</v>
          </cell>
          <cell r="K79">
            <v>13</v>
          </cell>
          <cell r="L79">
            <v>13</v>
          </cell>
          <cell r="M79">
            <v>13</v>
          </cell>
          <cell r="N79">
            <v>13</v>
          </cell>
          <cell r="O79">
            <v>13</v>
          </cell>
          <cell r="P79">
            <v>13</v>
          </cell>
          <cell r="Q79">
            <v>13</v>
          </cell>
          <cell r="R79">
            <v>13</v>
          </cell>
          <cell r="S79">
            <v>13</v>
          </cell>
          <cell r="T79">
            <v>13</v>
          </cell>
          <cell r="AK79">
            <v>63</v>
          </cell>
          <cell r="AL79" t="str">
            <v>JOSÉ IVANILDO MIRANDA MATOS</v>
          </cell>
        </row>
        <row r="80">
          <cell r="A80" t="str">
            <v>HVB-7065</v>
          </cell>
          <cell r="B80">
            <v>12.5</v>
          </cell>
          <cell r="C80">
            <v>12.5</v>
          </cell>
          <cell r="D80">
            <v>12.5</v>
          </cell>
          <cell r="E80">
            <v>12.5</v>
          </cell>
          <cell r="F80">
            <v>12.5</v>
          </cell>
          <cell r="G80">
            <v>12.5</v>
          </cell>
          <cell r="H80">
            <v>12.5</v>
          </cell>
          <cell r="I80">
            <v>12.5</v>
          </cell>
          <cell r="J80">
            <v>12.5</v>
          </cell>
          <cell r="K80">
            <v>12.5</v>
          </cell>
          <cell r="L80">
            <v>12.5</v>
          </cell>
          <cell r="M80">
            <v>12.5</v>
          </cell>
          <cell r="N80">
            <v>12.5</v>
          </cell>
          <cell r="O80">
            <v>12.5</v>
          </cell>
          <cell r="P80">
            <v>12.5</v>
          </cell>
          <cell r="Q80">
            <v>12.5</v>
          </cell>
          <cell r="R80">
            <v>12.5</v>
          </cell>
          <cell r="S80">
            <v>12.5</v>
          </cell>
          <cell r="T80">
            <v>12.5</v>
          </cell>
          <cell r="AK80">
            <v>64</v>
          </cell>
          <cell r="AL80" t="str">
            <v>ROBERTO BARBOSA MOREIRA</v>
          </cell>
        </row>
        <row r="81">
          <cell r="A81" t="str">
            <v>HUH-2447</v>
          </cell>
          <cell r="B81">
            <v>12.3</v>
          </cell>
          <cell r="C81">
            <v>12.3</v>
          </cell>
          <cell r="D81">
            <v>12.3</v>
          </cell>
          <cell r="E81">
            <v>12.3</v>
          </cell>
          <cell r="F81">
            <v>12.3</v>
          </cell>
          <cell r="G81">
            <v>12.3</v>
          </cell>
          <cell r="H81">
            <v>12.3</v>
          </cell>
          <cell r="I81">
            <v>12.3</v>
          </cell>
          <cell r="J81">
            <v>12.3</v>
          </cell>
          <cell r="K81">
            <v>12.3</v>
          </cell>
          <cell r="L81">
            <v>12.3</v>
          </cell>
          <cell r="M81">
            <v>12.3</v>
          </cell>
          <cell r="N81">
            <v>12.3</v>
          </cell>
          <cell r="O81">
            <v>12.3</v>
          </cell>
          <cell r="P81">
            <v>12.3</v>
          </cell>
          <cell r="Q81">
            <v>12.3</v>
          </cell>
          <cell r="R81">
            <v>12.3</v>
          </cell>
          <cell r="S81">
            <v>12.3</v>
          </cell>
          <cell r="T81">
            <v>12.3</v>
          </cell>
          <cell r="AK81">
            <v>65</v>
          </cell>
          <cell r="AL81" t="str">
            <v>JOCIMAR SOUSA LIMA</v>
          </cell>
        </row>
        <row r="82">
          <cell r="A82" t="str">
            <v>HUL-7108</v>
          </cell>
          <cell r="B82">
            <v>12</v>
          </cell>
          <cell r="C82">
            <v>12</v>
          </cell>
          <cell r="D82">
            <v>12</v>
          </cell>
          <cell r="E82">
            <v>12</v>
          </cell>
          <cell r="F82">
            <v>12</v>
          </cell>
          <cell r="G82">
            <v>12</v>
          </cell>
          <cell r="H82">
            <v>12</v>
          </cell>
          <cell r="I82">
            <v>12</v>
          </cell>
          <cell r="J82">
            <v>12</v>
          </cell>
          <cell r="K82">
            <v>12</v>
          </cell>
          <cell r="L82">
            <v>12</v>
          </cell>
          <cell r="M82">
            <v>12</v>
          </cell>
          <cell r="N82">
            <v>12</v>
          </cell>
          <cell r="O82">
            <v>12</v>
          </cell>
          <cell r="P82">
            <v>12</v>
          </cell>
          <cell r="Q82">
            <v>12</v>
          </cell>
          <cell r="R82">
            <v>12</v>
          </cell>
          <cell r="S82">
            <v>12</v>
          </cell>
          <cell r="T82">
            <v>12</v>
          </cell>
          <cell r="AK82">
            <v>66</v>
          </cell>
          <cell r="AL82" t="str">
            <v xml:space="preserve">JOSÉ ITAMAR DAMASCENO BRAGA </v>
          </cell>
        </row>
        <row r="83">
          <cell r="A83" t="str">
            <v>MYT-0168</v>
          </cell>
          <cell r="B83">
            <v>13</v>
          </cell>
          <cell r="C83">
            <v>13</v>
          </cell>
          <cell r="D83">
            <v>13</v>
          </cell>
          <cell r="E83">
            <v>13</v>
          </cell>
          <cell r="F83">
            <v>13</v>
          </cell>
          <cell r="G83">
            <v>13</v>
          </cell>
          <cell r="H83">
            <v>13</v>
          </cell>
          <cell r="I83">
            <v>13</v>
          </cell>
          <cell r="J83">
            <v>13</v>
          </cell>
          <cell r="K83">
            <v>13</v>
          </cell>
          <cell r="L83">
            <v>13</v>
          </cell>
          <cell r="M83">
            <v>13</v>
          </cell>
          <cell r="N83">
            <v>13</v>
          </cell>
          <cell r="O83">
            <v>13</v>
          </cell>
          <cell r="P83">
            <v>13</v>
          </cell>
          <cell r="Q83">
            <v>13</v>
          </cell>
          <cell r="R83">
            <v>13</v>
          </cell>
          <cell r="S83">
            <v>13</v>
          </cell>
          <cell r="T83">
            <v>13</v>
          </cell>
          <cell r="AK83">
            <v>67</v>
          </cell>
          <cell r="AL83" t="str">
            <v>EINSTEIN MENDONÇA DE OLIVEIRA</v>
          </cell>
        </row>
        <row r="84">
          <cell r="A84" t="str">
            <v>JTU-1830</v>
          </cell>
          <cell r="B84">
            <v>13</v>
          </cell>
          <cell r="C84">
            <v>13</v>
          </cell>
          <cell r="D84">
            <v>13</v>
          </cell>
          <cell r="E84">
            <v>13</v>
          </cell>
          <cell r="F84">
            <v>13</v>
          </cell>
          <cell r="G84">
            <v>13</v>
          </cell>
          <cell r="H84">
            <v>13</v>
          </cell>
          <cell r="I84">
            <v>13</v>
          </cell>
          <cell r="J84">
            <v>13</v>
          </cell>
          <cell r="K84">
            <v>13</v>
          </cell>
          <cell r="L84">
            <v>13</v>
          </cell>
          <cell r="M84">
            <v>13</v>
          </cell>
          <cell r="N84">
            <v>13</v>
          </cell>
          <cell r="O84">
            <v>13</v>
          </cell>
          <cell r="P84">
            <v>13</v>
          </cell>
          <cell r="Q84">
            <v>13</v>
          </cell>
          <cell r="R84">
            <v>13</v>
          </cell>
          <cell r="S84">
            <v>13</v>
          </cell>
          <cell r="T84">
            <v>13</v>
          </cell>
          <cell r="AK84">
            <v>68</v>
          </cell>
          <cell r="AL84" t="str">
            <v>EDUARDO MARTINS DE SOUSA</v>
          </cell>
        </row>
        <row r="85">
          <cell r="A85" t="str">
            <v>HVI-3768</v>
          </cell>
          <cell r="B85">
            <v>12</v>
          </cell>
          <cell r="C85">
            <v>12</v>
          </cell>
          <cell r="D85">
            <v>12</v>
          </cell>
          <cell r="E85">
            <v>12</v>
          </cell>
          <cell r="F85">
            <v>12</v>
          </cell>
          <cell r="G85">
            <v>12</v>
          </cell>
          <cell r="H85">
            <v>12</v>
          </cell>
          <cell r="I85">
            <v>12</v>
          </cell>
          <cell r="J85">
            <v>12</v>
          </cell>
          <cell r="K85">
            <v>12</v>
          </cell>
          <cell r="L85">
            <v>12</v>
          </cell>
          <cell r="M85">
            <v>12</v>
          </cell>
          <cell r="N85">
            <v>12</v>
          </cell>
          <cell r="O85">
            <v>12</v>
          </cell>
          <cell r="P85">
            <v>12</v>
          </cell>
          <cell r="Q85">
            <v>12</v>
          </cell>
          <cell r="R85">
            <v>12</v>
          </cell>
          <cell r="S85">
            <v>12</v>
          </cell>
          <cell r="T85">
            <v>12</v>
          </cell>
          <cell r="AK85">
            <v>69</v>
          </cell>
          <cell r="AL85" t="str">
            <v>ANTONIO NILTON DE SOUZA CAVALCANTE</v>
          </cell>
        </row>
        <row r="86">
          <cell r="A86" t="str">
            <v>HVP-8337</v>
          </cell>
          <cell r="B86">
            <v>12</v>
          </cell>
          <cell r="C86">
            <v>12</v>
          </cell>
          <cell r="D86">
            <v>12</v>
          </cell>
          <cell r="E86">
            <v>12</v>
          </cell>
          <cell r="F86">
            <v>12</v>
          </cell>
          <cell r="G86">
            <v>12</v>
          </cell>
          <cell r="H86">
            <v>12</v>
          </cell>
          <cell r="I86">
            <v>12</v>
          </cell>
          <cell r="J86">
            <v>12</v>
          </cell>
          <cell r="K86">
            <v>12</v>
          </cell>
          <cell r="L86">
            <v>12</v>
          </cell>
          <cell r="M86">
            <v>12</v>
          </cell>
          <cell r="N86">
            <v>12</v>
          </cell>
          <cell r="O86">
            <v>12</v>
          </cell>
          <cell r="P86">
            <v>12</v>
          </cell>
          <cell r="Q86">
            <v>12</v>
          </cell>
          <cell r="R86">
            <v>12</v>
          </cell>
          <cell r="S86">
            <v>12</v>
          </cell>
          <cell r="T86">
            <v>12</v>
          </cell>
          <cell r="AK86">
            <v>70</v>
          </cell>
          <cell r="AL86" t="str">
            <v>JOSÉ NILSON FONTENELE ARAÚJO</v>
          </cell>
        </row>
        <row r="87">
          <cell r="A87" t="str">
            <v>HVI-9938</v>
          </cell>
          <cell r="B87">
            <v>11</v>
          </cell>
          <cell r="C87">
            <v>11</v>
          </cell>
          <cell r="D87">
            <v>11</v>
          </cell>
          <cell r="E87">
            <v>11</v>
          </cell>
          <cell r="F87">
            <v>11</v>
          </cell>
          <cell r="G87">
            <v>11</v>
          </cell>
          <cell r="H87">
            <v>11</v>
          </cell>
          <cell r="I87">
            <v>11</v>
          </cell>
          <cell r="J87">
            <v>11</v>
          </cell>
          <cell r="K87">
            <v>11</v>
          </cell>
          <cell r="L87">
            <v>11</v>
          </cell>
          <cell r="M87">
            <v>11</v>
          </cell>
          <cell r="N87">
            <v>11</v>
          </cell>
          <cell r="O87">
            <v>11</v>
          </cell>
          <cell r="P87">
            <v>11</v>
          </cell>
          <cell r="Q87">
            <v>11</v>
          </cell>
          <cell r="R87">
            <v>11</v>
          </cell>
          <cell r="S87">
            <v>11</v>
          </cell>
          <cell r="T87">
            <v>11</v>
          </cell>
          <cell r="AK87">
            <v>71</v>
          </cell>
          <cell r="AL87" t="str">
            <v>VALDEMIR JOSÉ DOS SANTOS</v>
          </cell>
        </row>
        <row r="88">
          <cell r="A88" t="str">
            <v>ADL-1779</v>
          </cell>
          <cell r="B88">
            <v>12</v>
          </cell>
          <cell r="C88">
            <v>12</v>
          </cell>
          <cell r="D88">
            <v>12</v>
          </cell>
          <cell r="E88">
            <v>12</v>
          </cell>
          <cell r="F88">
            <v>12</v>
          </cell>
          <cell r="G88">
            <v>12</v>
          </cell>
          <cell r="H88">
            <v>12</v>
          </cell>
          <cell r="I88">
            <v>12</v>
          </cell>
          <cell r="J88">
            <v>12</v>
          </cell>
          <cell r="K88">
            <v>12</v>
          </cell>
          <cell r="L88">
            <v>12</v>
          </cell>
          <cell r="M88">
            <v>12</v>
          </cell>
          <cell r="N88">
            <v>12</v>
          </cell>
          <cell r="O88">
            <v>12</v>
          </cell>
          <cell r="P88">
            <v>12</v>
          </cell>
          <cell r="Q88">
            <v>12</v>
          </cell>
          <cell r="R88">
            <v>12</v>
          </cell>
          <cell r="S88">
            <v>12</v>
          </cell>
          <cell r="T88">
            <v>12</v>
          </cell>
          <cell r="AK88">
            <v>72</v>
          </cell>
          <cell r="AL88" t="str">
            <v>JOSÉ MOREIRA NETO</v>
          </cell>
        </row>
        <row r="89">
          <cell r="A89" t="str">
            <v>HUX-1819</v>
          </cell>
          <cell r="B89">
            <v>12</v>
          </cell>
          <cell r="C89">
            <v>12</v>
          </cell>
          <cell r="D89">
            <v>12</v>
          </cell>
          <cell r="E89">
            <v>12</v>
          </cell>
          <cell r="F89">
            <v>12</v>
          </cell>
          <cell r="G89">
            <v>12</v>
          </cell>
          <cell r="H89">
            <v>12</v>
          </cell>
          <cell r="I89">
            <v>12</v>
          </cell>
          <cell r="J89">
            <v>12</v>
          </cell>
          <cell r="K89">
            <v>12</v>
          </cell>
          <cell r="L89">
            <v>12</v>
          </cell>
          <cell r="M89">
            <v>12</v>
          </cell>
          <cell r="N89">
            <v>12</v>
          </cell>
          <cell r="O89">
            <v>12</v>
          </cell>
          <cell r="P89">
            <v>12</v>
          </cell>
          <cell r="Q89">
            <v>12</v>
          </cell>
          <cell r="R89">
            <v>12</v>
          </cell>
          <cell r="S89">
            <v>12</v>
          </cell>
          <cell r="T89">
            <v>12</v>
          </cell>
          <cell r="AK89">
            <v>83</v>
          </cell>
          <cell r="AL89" t="str">
            <v>EUGENIA MARIA DA SILVA</v>
          </cell>
        </row>
        <row r="90">
          <cell r="A90" t="str">
            <v>HVB-5881</v>
          </cell>
          <cell r="AK90">
            <v>74</v>
          </cell>
          <cell r="AL90" t="str">
            <v>MEIRELES TRANSPORTES</v>
          </cell>
        </row>
        <row r="91">
          <cell r="A91" t="str">
            <v>HVR-5540</v>
          </cell>
          <cell r="AK91">
            <v>74</v>
          </cell>
          <cell r="AL91" t="str">
            <v>MEIRELES TRANSPORTES</v>
          </cell>
        </row>
        <row r="92">
          <cell r="A92" t="str">
            <v>LIL-2816</v>
          </cell>
          <cell r="B92">
            <v>12</v>
          </cell>
          <cell r="C92">
            <v>12</v>
          </cell>
          <cell r="D92">
            <v>12</v>
          </cell>
          <cell r="E92">
            <v>12</v>
          </cell>
          <cell r="F92">
            <v>12</v>
          </cell>
          <cell r="G92">
            <v>12</v>
          </cell>
          <cell r="H92">
            <v>12</v>
          </cell>
          <cell r="I92">
            <v>12</v>
          </cell>
          <cell r="J92">
            <v>12</v>
          </cell>
          <cell r="K92">
            <v>12</v>
          </cell>
          <cell r="L92">
            <v>12</v>
          </cell>
          <cell r="M92">
            <v>12</v>
          </cell>
          <cell r="N92">
            <v>12</v>
          </cell>
          <cell r="O92">
            <v>12</v>
          </cell>
          <cell r="P92">
            <v>12</v>
          </cell>
          <cell r="Q92">
            <v>12</v>
          </cell>
          <cell r="R92">
            <v>12</v>
          </cell>
          <cell r="S92">
            <v>12</v>
          </cell>
          <cell r="T92">
            <v>12</v>
          </cell>
          <cell r="AK92">
            <v>75</v>
          </cell>
          <cell r="AL92" t="str">
            <v>RONALDO FIGUEREDO LIMA</v>
          </cell>
        </row>
        <row r="93">
          <cell r="A93" t="str">
            <v>LHT-3151</v>
          </cell>
          <cell r="B93">
            <v>12</v>
          </cell>
          <cell r="C93">
            <v>12</v>
          </cell>
          <cell r="D93">
            <v>12</v>
          </cell>
          <cell r="E93">
            <v>12</v>
          </cell>
          <cell r="F93">
            <v>12</v>
          </cell>
          <cell r="G93">
            <v>12</v>
          </cell>
          <cell r="H93">
            <v>12</v>
          </cell>
          <cell r="I93">
            <v>12</v>
          </cell>
          <cell r="J93">
            <v>12</v>
          </cell>
          <cell r="K93">
            <v>12</v>
          </cell>
          <cell r="L93">
            <v>12</v>
          </cell>
          <cell r="M93">
            <v>12</v>
          </cell>
          <cell r="N93">
            <v>12</v>
          </cell>
          <cell r="O93">
            <v>12</v>
          </cell>
          <cell r="P93">
            <v>12</v>
          </cell>
          <cell r="Q93">
            <v>12</v>
          </cell>
          <cell r="R93">
            <v>12</v>
          </cell>
          <cell r="S93">
            <v>12</v>
          </cell>
          <cell r="T93">
            <v>12</v>
          </cell>
          <cell r="AK93">
            <v>76</v>
          </cell>
          <cell r="AL93" t="str">
            <v>FRANCISCO BATISTA DA SILVA</v>
          </cell>
        </row>
        <row r="94">
          <cell r="A94" t="str">
            <v>ABE-0860</v>
          </cell>
          <cell r="B94">
            <v>13</v>
          </cell>
          <cell r="C94">
            <v>13</v>
          </cell>
          <cell r="D94">
            <v>13</v>
          </cell>
          <cell r="E94">
            <v>13</v>
          </cell>
          <cell r="F94">
            <v>13</v>
          </cell>
          <cell r="G94">
            <v>13</v>
          </cell>
          <cell r="H94">
            <v>13</v>
          </cell>
          <cell r="I94">
            <v>13</v>
          </cell>
          <cell r="J94">
            <v>13</v>
          </cell>
          <cell r="K94">
            <v>13</v>
          </cell>
          <cell r="L94">
            <v>13</v>
          </cell>
          <cell r="M94">
            <v>13</v>
          </cell>
          <cell r="N94">
            <v>13</v>
          </cell>
          <cell r="O94">
            <v>13</v>
          </cell>
          <cell r="P94">
            <v>13</v>
          </cell>
          <cell r="Q94">
            <v>13</v>
          </cell>
          <cell r="R94">
            <v>13</v>
          </cell>
          <cell r="S94">
            <v>13</v>
          </cell>
          <cell r="T94">
            <v>13</v>
          </cell>
          <cell r="AK94">
            <v>77</v>
          </cell>
          <cell r="AL94" t="str">
            <v>SÉRGIO DA SILVA</v>
          </cell>
        </row>
        <row r="95">
          <cell r="A95" t="str">
            <v>BWQ-3354</v>
          </cell>
          <cell r="B95">
            <v>12</v>
          </cell>
          <cell r="C95">
            <v>12</v>
          </cell>
          <cell r="D95">
            <v>12</v>
          </cell>
          <cell r="E95">
            <v>12</v>
          </cell>
          <cell r="F95">
            <v>12</v>
          </cell>
          <cell r="G95">
            <v>12</v>
          </cell>
          <cell r="H95">
            <v>12</v>
          </cell>
          <cell r="I95">
            <v>12</v>
          </cell>
          <cell r="J95">
            <v>12</v>
          </cell>
          <cell r="K95">
            <v>12</v>
          </cell>
          <cell r="L95">
            <v>12</v>
          </cell>
          <cell r="M95">
            <v>12</v>
          </cell>
          <cell r="N95">
            <v>12</v>
          </cell>
          <cell r="O95">
            <v>12</v>
          </cell>
          <cell r="P95">
            <v>12</v>
          </cell>
          <cell r="Q95">
            <v>12</v>
          </cell>
          <cell r="R95">
            <v>12</v>
          </cell>
          <cell r="S95">
            <v>12</v>
          </cell>
          <cell r="T95">
            <v>12</v>
          </cell>
          <cell r="AK95">
            <v>77</v>
          </cell>
          <cell r="AL95" t="str">
            <v>SÉRGIO DA SILVA</v>
          </cell>
        </row>
        <row r="96">
          <cell r="A96" t="str">
            <v>HVR-1022</v>
          </cell>
          <cell r="B96">
            <v>13.5</v>
          </cell>
          <cell r="C96">
            <v>13.5</v>
          </cell>
          <cell r="D96">
            <v>13.5</v>
          </cell>
          <cell r="E96">
            <v>13.5</v>
          </cell>
          <cell r="F96">
            <v>13.5</v>
          </cell>
          <cell r="G96">
            <v>13.5</v>
          </cell>
          <cell r="H96">
            <v>13.5</v>
          </cell>
          <cell r="I96">
            <v>13.5</v>
          </cell>
          <cell r="J96">
            <v>13.5</v>
          </cell>
          <cell r="K96">
            <v>13.5</v>
          </cell>
          <cell r="L96">
            <v>13.5</v>
          </cell>
          <cell r="M96">
            <v>13.5</v>
          </cell>
          <cell r="N96">
            <v>13.5</v>
          </cell>
          <cell r="O96">
            <v>13.5</v>
          </cell>
          <cell r="P96">
            <v>13.5</v>
          </cell>
          <cell r="Q96">
            <v>13.5</v>
          </cell>
          <cell r="R96">
            <v>13.5</v>
          </cell>
          <cell r="S96">
            <v>13.5</v>
          </cell>
          <cell r="T96">
            <v>13.5</v>
          </cell>
          <cell r="AK96">
            <v>78</v>
          </cell>
          <cell r="AL96" t="str">
            <v>JOAQUIM LOPES DE MENEZES</v>
          </cell>
        </row>
        <row r="97">
          <cell r="A97" t="str">
            <v>HUS-0409</v>
          </cell>
          <cell r="AK97">
            <v>74</v>
          </cell>
          <cell r="AL97" t="str">
            <v>MEIRELES TRANSPORTES</v>
          </cell>
        </row>
        <row r="98">
          <cell r="A98" t="str">
            <v>HWA-2399</v>
          </cell>
          <cell r="B98">
            <v>12</v>
          </cell>
          <cell r="C98">
            <v>12</v>
          </cell>
          <cell r="D98">
            <v>12</v>
          </cell>
          <cell r="E98">
            <v>12</v>
          </cell>
          <cell r="F98">
            <v>12</v>
          </cell>
          <cell r="G98">
            <v>12</v>
          </cell>
          <cell r="H98">
            <v>12</v>
          </cell>
          <cell r="I98">
            <v>12</v>
          </cell>
          <cell r="J98">
            <v>12</v>
          </cell>
          <cell r="K98">
            <v>12</v>
          </cell>
          <cell r="L98">
            <v>12</v>
          </cell>
          <cell r="M98">
            <v>12</v>
          </cell>
          <cell r="N98">
            <v>12</v>
          </cell>
          <cell r="O98">
            <v>12</v>
          </cell>
          <cell r="P98">
            <v>12</v>
          </cell>
          <cell r="Q98">
            <v>12</v>
          </cell>
          <cell r="R98">
            <v>12</v>
          </cell>
          <cell r="S98">
            <v>12</v>
          </cell>
          <cell r="T98">
            <v>12</v>
          </cell>
          <cell r="AK98">
            <v>78</v>
          </cell>
          <cell r="AL98" t="str">
            <v>JOAQUIM LOPES DE MENEZES</v>
          </cell>
        </row>
        <row r="99">
          <cell r="A99" t="str">
            <v>IAV-4533</v>
          </cell>
          <cell r="B99">
            <v>13</v>
          </cell>
          <cell r="C99">
            <v>13</v>
          </cell>
          <cell r="D99">
            <v>13</v>
          </cell>
          <cell r="E99">
            <v>13</v>
          </cell>
          <cell r="F99">
            <v>13</v>
          </cell>
          <cell r="G99">
            <v>13</v>
          </cell>
          <cell r="H99">
            <v>13</v>
          </cell>
          <cell r="I99">
            <v>13</v>
          </cell>
          <cell r="J99">
            <v>13</v>
          </cell>
          <cell r="K99">
            <v>13</v>
          </cell>
          <cell r="L99">
            <v>13</v>
          </cell>
          <cell r="M99">
            <v>13</v>
          </cell>
          <cell r="N99">
            <v>13</v>
          </cell>
          <cell r="O99">
            <v>13</v>
          </cell>
          <cell r="P99">
            <v>13</v>
          </cell>
          <cell r="Q99">
            <v>13</v>
          </cell>
          <cell r="R99">
            <v>13</v>
          </cell>
          <cell r="S99">
            <v>13</v>
          </cell>
          <cell r="T99">
            <v>13</v>
          </cell>
          <cell r="AK99">
            <v>79</v>
          </cell>
          <cell r="AL99" t="str">
            <v>LUIZ CARLOS DE QUEIROZ LIMA</v>
          </cell>
        </row>
        <row r="100">
          <cell r="A100" t="str">
            <v>HOO-3826</v>
          </cell>
          <cell r="B100">
            <v>13.5</v>
          </cell>
          <cell r="C100">
            <v>13.5</v>
          </cell>
          <cell r="D100">
            <v>13.5</v>
          </cell>
          <cell r="E100">
            <v>13.5</v>
          </cell>
          <cell r="F100">
            <v>13.5</v>
          </cell>
          <cell r="G100">
            <v>13.5</v>
          </cell>
          <cell r="H100">
            <v>13.5</v>
          </cell>
          <cell r="I100">
            <v>13.5</v>
          </cell>
          <cell r="J100">
            <v>13.5</v>
          </cell>
          <cell r="K100">
            <v>13.5</v>
          </cell>
          <cell r="L100">
            <v>13.5</v>
          </cell>
          <cell r="M100">
            <v>13.5</v>
          </cell>
          <cell r="N100">
            <v>13.5</v>
          </cell>
          <cell r="O100">
            <v>13.5</v>
          </cell>
          <cell r="P100">
            <v>13.5</v>
          </cell>
          <cell r="Q100">
            <v>13.5</v>
          </cell>
          <cell r="R100">
            <v>13.5</v>
          </cell>
          <cell r="S100">
            <v>13.5</v>
          </cell>
          <cell r="T100">
            <v>13.5</v>
          </cell>
          <cell r="AK100">
            <v>80</v>
          </cell>
          <cell r="AL100" t="str">
            <v>EDIVAL PEREIRA LIMA</v>
          </cell>
        </row>
        <row r="101">
          <cell r="A101" t="str">
            <v>HWC-9018</v>
          </cell>
          <cell r="B101">
            <v>12.5</v>
          </cell>
          <cell r="C101">
            <v>12.5</v>
          </cell>
          <cell r="D101">
            <v>12.5</v>
          </cell>
          <cell r="E101">
            <v>12.5</v>
          </cell>
          <cell r="F101">
            <v>12.5</v>
          </cell>
          <cell r="G101">
            <v>12.5</v>
          </cell>
          <cell r="H101">
            <v>12.5</v>
          </cell>
          <cell r="I101">
            <v>12.5</v>
          </cell>
          <cell r="J101">
            <v>12.5</v>
          </cell>
          <cell r="K101">
            <v>12.5</v>
          </cell>
          <cell r="L101">
            <v>12.5</v>
          </cell>
          <cell r="M101">
            <v>12.5</v>
          </cell>
          <cell r="N101">
            <v>12.5</v>
          </cell>
          <cell r="O101">
            <v>12.5</v>
          </cell>
          <cell r="P101">
            <v>12.5</v>
          </cell>
          <cell r="Q101">
            <v>12.5</v>
          </cell>
          <cell r="R101">
            <v>12.5</v>
          </cell>
          <cell r="S101">
            <v>12.5</v>
          </cell>
          <cell r="T101">
            <v>12.5</v>
          </cell>
          <cell r="AK101">
            <v>81</v>
          </cell>
          <cell r="AL101" t="str">
            <v>FRANCISCO ALVES LUCAS FILHO</v>
          </cell>
        </row>
        <row r="102">
          <cell r="A102" t="str">
            <v>HUJ-1018</v>
          </cell>
          <cell r="B102">
            <v>12</v>
          </cell>
          <cell r="C102">
            <v>12</v>
          </cell>
          <cell r="D102">
            <v>12</v>
          </cell>
          <cell r="E102">
            <v>12</v>
          </cell>
          <cell r="F102">
            <v>12</v>
          </cell>
          <cell r="G102">
            <v>12</v>
          </cell>
          <cell r="H102">
            <v>12</v>
          </cell>
          <cell r="I102">
            <v>12</v>
          </cell>
          <cell r="J102">
            <v>12</v>
          </cell>
          <cell r="K102">
            <v>12</v>
          </cell>
          <cell r="L102">
            <v>12</v>
          </cell>
          <cell r="M102">
            <v>12</v>
          </cell>
          <cell r="N102">
            <v>12</v>
          </cell>
          <cell r="O102">
            <v>12</v>
          </cell>
          <cell r="P102">
            <v>12</v>
          </cell>
          <cell r="Q102">
            <v>12</v>
          </cell>
          <cell r="R102">
            <v>12</v>
          </cell>
          <cell r="S102">
            <v>12</v>
          </cell>
          <cell r="T102">
            <v>12</v>
          </cell>
          <cell r="AK102">
            <v>73</v>
          </cell>
          <cell r="AL102" t="str">
            <v>TARCISIO  FERREIRA PIMENTEL FILHO</v>
          </cell>
        </row>
        <row r="103">
          <cell r="A103" t="str">
            <v>JTG-5832</v>
          </cell>
          <cell r="B103">
            <v>13</v>
          </cell>
          <cell r="C103">
            <v>13</v>
          </cell>
          <cell r="D103">
            <v>13</v>
          </cell>
          <cell r="E103">
            <v>13</v>
          </cell>
          <cell r="F103">
            <v>13</v>
          </cell>
          <cell r="G103">
            <v>13</v>
          </cell>
          <cell r="H103">
            <v>13</v>
          </cell>
          <cell r="I103">
            <v>13</v>
          </cell>
          <cell r="J103">
            <v>13</v>
          </cell>
          <cell r="K103">
            <v>13</v>
          </cell>
          <cell r="L103">
            <v>13</v>
          </cell>
          <cell r="M103">
            <v>13</v>
          </cell>
          <cell r="N103">
            <v>13</v>
          </cell>
          <cell r="O103">
            <v>13</v>
          </cell>
          <cell r="P103">
            <v>13</v>
          </cell>
          <cell r="Q103">
            <v>13</v>
          </cell>
          <cell r="R103">
            <v>13</v>
          </cell>
          <cell r="S103">
            <v>13</v>
          </cell>
          <cell r="T103">
            <v>13</v>
          </cell>
          <cell r="AK103">
            <v>82</v>
          </cell>
          <cell r="AL103" t="str">
            <v>RICARDO SILVA SOUZA</v>
          </cell>
        </row>
        <row r="104">
          <cell r="A104" t="str">
            <v>ATS-0071</v>
          </cell>
          <cell r="B104">
            <v>14.6</v>
          </cell>
          <cell r="C104">
            <v>14.6</v>
          </cell>
          <cell r="D104">
            <v>14.6</v>
          </cell>
          <cell r="E104">
            <v>14.6</v>
          </cell>
          <cell r="F104">
            <v>14.6</v>
          </cell>
          <cell r="G104">
            <v>14.6</v>
          </cell>
          <cell r="H104">
            <v>14.6</v>
          </cell>
          <cell r="I104">
            <v>14.6</v>
          </cell>
          <cell r="J104">
            <v>14.6</v>
          </cell>
          <cell r="K104">
            <v>14.6</v>
          </cell>
          <cell r="L104">
            <v>14.6</v>
          </cell>
          <cell r="M104">
            <v>14.6</v>
          </cell>
          <cell r="N104">
            <v>14.6</v>
          </cell>
          <cell r="O104">
            <v>14.6</v>
          </cell>
          <cell r="P104">
            <v>14.6</v>
          </cell>
          <cell r="Q104">
            <v>14.6</v>
          </cell>
          <cell r="R104">
            <v>14.6</v>
          </cell>
          <cell r="S104">
            <v>14.6</v>
          </cell>
          <cell r="T104">
            <v>14.6</v>
          </cell>
          <cell r="AK104">
            <v>77</v>
          </cell>
          <cell r="AL104" t="str">
            <v>SÉRGIO DA SILVA</v>
          </cell>
        </row>
        <row r="105">
          <cell r="A105" t="str">
            <v>LYH-8295</v>
          </cell>
          <cell r="B105">
            <v>16</v>
          </cell>
          <cell r="C105">
            <v>16</v>
          </cell>
          <cell r="D105">
            <v>16</v>
          </cell>
          <cell r="E105">
            <v>16</v>
          </cell>
          <cell r="F105">
            <v>16</v>
          </cell>
          <cell r="G105">
            <v>16</v>
          </cell>
          <cell r="H105">
            <v>16</v>
          </cell>
          <cell r="I105">
            <v>16</v>
          </cell>
          <cell r="J105">
            <v>16</v>
          </cell>
          <cell r="K105">
            <v>16</v>
          </cell>
          <cell r="L105">
            <v>16</v>
          </cell>
          <cell r="M105">
            <v>16</v>
          </cell>
          <cell r="N105">
            <v>16</v>
          </cell>
          <cell r="O105">
            <v>16</v>
          </cell>
          <cell r="P105">
            <v>16</v>
          </cell>
          <cell r="Q105">
            <v>16</v>
          </cell>
          <cell r="R105">
            <v>16</v>
          </cell>
          <cell r="S105">
            <v>16</v>
          </cell>
          <cell r="T105">
            <v>16</v>
          </cell>
          <cell r="AK105">
            <v>85</v>
          </cell>
          <cell r="AL105" t="str">
            <v>VIVALDO MEDEIROS</v>
          </cell>
        </row>
        <row r="106">
          <cell r="A106" t="str">
            <v>ACX-5170</v>
          </cell>
          <cell r="B106">
            <v>15.5</v>
          </cell>
          <cell r="C106">
            <v>15.5</v>
          </cell>
          <cell r="D106">
            <v>15.5</v>
          </cell>
          <cell r="E106">
            <v>15.5</v>
          </cell>
          <cell r="F106">
            <v>15.5</v>
          </cell>
          <cell r="G106">
            <v>15.5</v>
          </cell>
          <cell r="H106">
            <v>15.5</v>
          </cell>
          <cell r="I106">
            <v>15.5</v>
          </cell>
          <cell r="J106">
            <v>15.5</v>
          </cell>
          <cell r="K106">
            <v>15.5</v>
          </cell>
          <cell r="L106">
            <v>15.5</v>
          </cell>
          <cell r="M106">
            <v>15.5</v>
          </cell>
          <cell r="N106">
            <v>15.5</v>
          </cell>
          <cell r="O106">
            <v>15.5</v>
          </cell>
          <cell r="P106">
            <v>15.5</v>
          </cell>
          <cell r="Q106">
            <v>15.5</v>
          </cell>
          <cell r="R106">
            <v>15.5</v>
          </cell>
          <cell r="S106">
            <v>15.5</v>
          </cell>
          <cell r="T106">
            <v>15.5</v>
          </cell>
          <cell r="AK106">
            <v>86</v>
          </cell>
          <cell r="AL106" t="str">
            <v>ENOCK ISMAEL DE SOUSA FILHO</v>
          </cell>
        </row>
        <row r="107">
          <cell r="A107" t="str">
            <v>BWB-0283</v>
          </cell>
          <cell r="B107">
            <v>12</v>
          </cell>
          <cell r="C107">
            <v>12</v>
          </cell>
          <cell r="D107">
            <v>12</v>
          </cell>
          <cell r="E107">
            <v>12</v>
          </cell>
          <cell r="F107">
            <v>12</v>
          </cell>
          <cell r="G107">
            <v>12</v>
          </cell>
          <cell r="H107">
            <v>12</v>
          </cell>
          <cell r="I107">
            <v>12</v>
          </cell>
          <cell r="J107">
            <v>12</v>
          </cell>
          <cell r="K107">
            <v>12</v>
          </cell>
          <cell r="L107">
            <v>12</v>
          </cell>
          <cell r="M107">
            <v>12</v>
          </cell>
          <cell r="N107">
            <v>12</v>
          </cell>
          <cell r="O107">
            <v>12</v>
          </cell>
          <cell r="P107">
            <v>12</v>
          </cell>
          <cell r="Q107">
            <v>12</v>
          </cell>
          <cell r="R107">
            <v>12</v>
          </cell>
          <cell r="S107">
            <v>12</v>
          </cell>
          <cell r="T107">
            <v>12</v>
          </cell>
          <cell r="AK107">
            <v>78</v>
          </cell>
          <cell r="AL107" t="str">
            <v>JOAQUIM LOPES DE MENEZES</v>
          </cell>
        </row>
        <row r="108">
          <cell r="A108" t="str">
            <v>BXF-3218</v>
          </cell>
          <cell r="B108">
            <v>13</v>
          </cell>
          <cell r="C108">
            <v>13</v>
          </cell>
          <cell r="D108">
            <v>13</v>
          </cell>
          <cell r="E108">
            <v>13</v>
          </cell>
          <cell r="F108">
            <v>13</v>
          </cell>
          <cell r="G108">
            <v>13</v>
          </cell>
          <cell r="H108">
            <v>13</v>
          </cell>
          <cell r="I108">
            <v>13</v>
          </cell>
          <cell r="J108">
            <v>13</v>
          </cell>
          <cell r="K108">
            <v>13</v>
          </cell>
          <cell r="L108">
            <v>13</v>
          </cell>
          <cell r="M108">
            <v>13</v>
          </cell>
          <cell r="N108">
            <v>13</v>
          </cell>
          <cell r="O108">
            <v>13</v>
          </cell>
          <cell r="P108">
            <v>13</v>
          </cell>
          <cell r="Q108">
            <v>13</v>
          </cell>
          <cell r="R108">
            <v>13</v>
          </cell>
          <cell r="S108">
            <v>13</v>
          </cell>
          <cell r="T108">
            <v>13</v>
          </cell>
          <cell r="AK108">
            <v>87</v>
          </cell>
          <cell r="AL108" t="str">
            <v>FRANCISCO HOLANDA DE ARAÚJO</v>
          </cell>
        </row>
        <row r="109">
          <cell r="A109" t="str">
            <v>HVB-5285</v>
          </cell>
          <cell r="B109">
            <v>12</v>
          </cell>
          <cell r="C109">
            <v>12</v>
          </cell>
          <cell r="D109">
            <v>12</v>
          </cell>
          <cell r="E109">
            <v>12</v>
          </cell>
          <cell r="F109">
            <v>12</v>
          </cell>
          <cell r="G109">
            <v>12</v>
          </cell>
          <cell r="H109">
            <v>12</v>
          </cell>
          <cell r="I109">
            <v>12</v>
          </cell>
          <cell r="J109">
            <v>12</v>
          </cell>
          <cell r="K109">
            <v>12</v>
          </cell>
          <cell r="L109">
            <v>12</v>
          </cell>
          <cell r="M109">
            <v>12</v>
          </cell>
          <cell r="N109">
            <v>12</v>
          </cell>
          <cell r="O109">
            <v>12</v>
          </cell>
          <cell r="P109">
            <v>12</v>
          </cell>
          <cell r="Q109">
            <v>12</v>
          </cell>
          <cell r="R109">
            <v>12</v>
          </cell>
          <cell r="S109">
            <v>12</v>
          </cell>
          <cell r="T109">
            <v>12</v>
          </cell>
          <cell r="AK109">
            <v>88</v>
          </cell>
          <cell r="AL109" t="str">
            <v>AMADEU GLADSTONE CATUNDA</v>
          </cell>
        </row>
        <row r="110">
          <cell r="A110" t="str">
            <v>HVJ-0126</v>
          </cell>
          <cell r="B110">
            <v>12.5</v>
          </cell>
          <cell r="C110">
            <v>12.5</v>
          </cell>
          <cell r="D110">
            <v>12.5</v>
          </cell>
          <cell r="E110">
            <v>12.5</v>
          </cell>
          <cell r="F110">
            <v>12.5</v>
          </cell>
          <cell r="G110">
            <v>12.5</v>
          </cell>
          <cell r="H110">
            <v>12.5</v>
          </cell>
          <cell r="I110">
            <v>12.5</v>
          </cell>
          <cell r="J110">
            <v>12.5</v>
          </cell>
          <cell r="K110">
            <v>12.5</v>
          </cell>
          <cell r="L110">
            <v>12.5</v>
          </cell>
          <cell r="M110">
            <v>12.5</v>
          </cell>
          <cell r="N110">
            <v>12.5</v>
          </cell>
          <cell r="O110">
            <v>12.5</v>
          </cell>
          <cell r="P110">
            <v>12.5</v>
          </cell>
          <cell r="Q110">
            <v>12.5</v>
          </cell>
          <cell r="R110">
            <v>12.5</v>
          </cell>
          <cell r="S110">
            <v>12.5</v>
          </cell>
          <cell r="T110">
            <v>12.5</v>
          </cell>
          <cell r="AK110">
            <v>89</v>
          </cell>
          <cell r="AL110" t="str">
            <v>LUCIANA LAVOR GAMA</v>
          </cell>
        </row>
        <row r="111">
          <cell r="A111" t="str">
            <v>MXJ-9307</v>
          </cell>
          <cell r="B111">
            <v>11.5</v>
          </cell>
          <cell r="C111">
            <v>11.5</v>
          </cell>
          <cell r="D111">
            <v>11.5</v>
          </cell>
          <cell r="E111">
            <v>11.5</v>
          </cell>
          <cell r="F111">
            <v>11.5</v>
          </cell>
          <cell r="G111">
            <v>11.5</v>
          </cell>
          <cell r="H111">
            <v>11.5</v>
          </cell>
          <cell r="I111">
            <v>11.5</v>
          </cell>
          <cell r="J111">
            <v>11.5</v>
          </cell>
          <cell r="K111">
            <v>11.5</v>
          </cell>
          <cell r="L111">
            <v>11.5</v>
          </cell>
          <cell r="M111">
            <v>11.5</v>
          </cell>
          <cell r="N111">
            <v>11.5</v>
          </cell>
          <cell r="O111">
            <v>11.5</v>
          </cell>
          <cell r="P111">
            <v>11.5</v>
          </cell>
          <cell r="Q111">
            <v>11.5</v>
          </cell>
          <cell r="R111">
            <v>11.5</v>
          </cell>
          <cell r="S111">
            <v>11.5</v>
          </cell>
          <cell r="T111">
            <v>11.5</v>
          </cell>
          <cell r="AK111">
            <v>90</v>
          </cell>
          <cell r="AL111" t="str">
            <v>JOSÉ MILTON TELES ALMEIDA</v>
          </cell>
        </row>
        <row r="112">
          <cell r="A112" t="str">
            <v>JMM-3329</v>
          </cell>
          <cell r="B112">
            <v>12</v>
          </cell>
          <cell r="C112">
            <v>12</v>
          </cell>
          <cell r="D112">
            <v>12</v>
          </cell>
          <cell r="E112">
            <v>12</v>
          </cell>
          <cell r="F112">
            <v>12</v>
          </cell>
          <cell r="G112">
            <v>12</v>
          </cell>
          <cell r="H112">
            <v>12</v>
          </cell>
          <cell r="I112">
            <v>12</v>
          </cell>
          <cell r="J112">
            <v>12</v>
          </cell>
          <cell r="K112">
            <v>12</v>
          </cell>
          <cell r="L112">
            <v>12</v>
          </cell>
          <cell r="M112">
            <v>12</v>
          </cell>
          <cell r="N112">
            <v>12</v>
          </cell>
          <cell r="O112">
            <v>12</v>
          </cell>
          <cell r="P112">
            <v>12</v>
          </cell>
          <cell r="Q112">
            <v>12</v>
          </cell>
          <cell r="R112">
            <v>12</v>
          </cell>
          <cell r="S112">
            <v>12</v>
          </cell>
          <cell r="T112">
            <v>12</v>
          </cell>
          <cell r="AK112" t="str">
            <v>106</v>
          </cell>
          <cell r="AL112" t="str">
            <v>RICARDO VALERIANO SERTÃO DA SILVA</v>
          </cell>
        </row>
        <row r="113">
          <cell r="A113" t="str">
            <v>KBH-6601</v>
          </cell>
          <cell r="B113">
            <v>15</v>
          </cell>
          <cell r="C113">
            <v>15</v>
          </cell>
          <cell r="D113">
            <v>15</v>
          </cell>
          <cell r="E113">
            <v>15</v>
          </cell>
          <cell r="F113">
            <v>15</v>
          </cell>
          <cell r="G113">
            <v>15</v>
          </cell>
          <cell r="H113">
            <v>15</v>
          </cell>
          <cell r="I113">
            <v>15</v>
          </cell>
          <cell r="J113">
            <v>15</v>
          </cell>
          <cell r="K113">
            <v>15</v>
          </cell>
          <cell r="L113">
            <v>15</v>
          </cell>
          <cell r="M113">
            <v>15</v>
          </cell>
          <cell r="N113">
            <v>15</v>
          </cell>
          <cell r="O113">
            <v>15</v>
          </cell>
          <cell r="P113">
            <v>15</v>
          </cell>
          <cell r="Q113">
            <v>15</v>
          </cell>
          <cell r="R113">
            <v>15</v>
          </cell>
          <cell r="S113">
            <v>15</v>
          </cell>
          <cell r="T113">
            <v>15</v>
          </cell>
          <cell r="AK113" t="str">
            <v>92</v>
          </cell>
          <cell r="AL113" t="str">
            <v>ELIO PIRES REGO</v>
          </cell>
        </row>
        <row r="114">
          <cell r="A114" t="str">
            <v>LXY-3210</v>
          </cell>
          <cell r="B114">
            <v>12.3</v>
          </cell>
          <cell r="C114">
            <v>12.3</v>
          </cell>
          <cell r="D114">
            <v>12.3</v>
          </cell>
          <cell r="E114">
            <v>12.3</v>
          </cell>
          <cell r="F114">
            <v>12.3</v>
          </cell>
          <cell r="G114">
            <v>12.3</v>
          </cell>
          <cell r="H114">
            <v>12.3</v>
          </cell>
          <cell r="I114">
            <v>12.3</v>
          </cell>
          <cell r="J114">
            <v>12.3</v>
          </cell>
          <cell r="K114">
            <v>12.3</v>
          </cell>
          <cell r="L114">
            <v>12.3</v>
          </cell>
          <cell r="M114">
            <v>12.3</v>
          </cell>
          <cell r="N114">
            <v>12.3</v>
          </cell>
          <cell r="O114">
            <v>12.3</v>
          </cell>
          <cell r="P114">
            <v>12.3</v>
          </cell>
          <cell r="Q114">
            <v>12.3</v>
          </cell>
          <cell r="R114">
            <v>12.3</v>
          </cell>
          <cell r="S114">
            <v>12.3</v>
          </cell>
          <cell r="T114">
            <v>12.3</v>
          </cell>
          <cell r="AK114">
            <v>13</v>
          </cell>
          <cell r="AL114" t="str">
            <v>JOÃO SOARES MACHADO</v>
          </cell>
        </row>
        <row r="115">
          <cell r="A115" t="str">
            <v>AAU-3946</v>
          </cell>
          <cell r="B115">
            <v>14.5</v>
          </cell>
          <cell r="C115">
            <v>14.5</v>
          </cell>
          <cell r="D115">
            <v>14.5</v>
          </cell>
          <cell r="E115">
            <v>14.5</v>
          </cell>
          <cell r="F115">
            <v>14.5</v>
          </cell>
          <cell r="G115">
            <v>14.5</v>
          </cell>
          <cell r="H115">
            <v>14.5</v>
          </cell>
          <cell r="I115">
            <v>14.5</v>
          </cell>
          <cell r="J115">
            <v>14.5</v>
          </cell>
          <cell r="K115">
            <v>14.5</v>
          </cell>
          <cell r="L115">
            <v>14.5</v>
          </cell>
          <cell r="M115">
            <v>14.5</v>
          </cell>
          <cell r="N115">
            <v>14.5</v>
          </cell>
          <cell r="O115">
            <v>14.5</v>
          </cell>
          <cell r="P115">
            <v>14.5</v>
          </cell>
          <cell r="Q115">
            <v>14.5</v>
          </cell>
          <cell r="R115">
            <v>14.5</v>
          </cell>
          <cell r="S115">
            <v>14.5</v>
          </cell>
          <cell r="T115">
            <v>14.5</v>
          </cell>
          <cell r="AK115" t="str">
            <v>94</v>
          </cell>
          <cell r="AL115" t="str">
            <v>RAIMUNDO MARTINS DE SOUZA</v>
          </cell>
        </row>
        <row r="116">
          <cell r="A116" t="str">
            <v>JLD-9831</v>
          </cell>
          <cell r="B116">
            <v>17</v>
          </cell>
          <cell r="C116">
            <v>17</v>
          </cell>
          <cell r="D116">
            <v>17</v>
          </cell>
          <cell r="E116">
            <v>17</v>
          </cell>
          <cell r="F116">
            <v>17</v>
          </cell>
          <cell r="G116">
            <v>17</v>
          </cell>
          <cell r="H116">
            <v>17</v>
          </cell>
          <cell r="I116">
            <v>17</v>
          </cell>
          <cell r="J116">
            <v>17</v>
          </cell>
          <cell r="K116">
            <v>17</v>
          </cell>
          <cell r="L116">
            <v>17</v>
          </cell>
          <cell r="M116">
            <v>17</v>
          </cell>
          <cell r="N116">
            <v>17</v>
          </cell>
          <cell r="O116">
            <v>17</v>
          </cell>
          <cell r="P116">
            <v>17</v>
          </cell>
          <cell r="Q116">
            <v>17</v>
          </cell>
          <cell r="R116">
            <v>17</v>
          </cell>
          <cell r="S116">
            <v>17</v>
          </cell>
          <cell r="T116">
            <v>17</v>
          </cell>
          <cell r="AK116">
            <v>91</v>
          </cell>
          <cell r="AL116" t="str">
            <v>CARLOS ANTONIO RODRIGUES DA SILVA</v>
          </cell>
        </row>
        <row r="117">
          <cell r="A117" t="str">
            <v>GL-8224</v>
          </cell>
          <cell r="B117">
            <v>13</v>
          </cell>
          <cell r="C117">
            <v>13</v>
          </cell>
          <cell r="D117">
            <v>13</v>
          </cell>
          <cell r="E117">
            <v>13</v>
          </cell>
          <cell r="F117">
            <v>13</v>
          </cell>
          <cell r="G117">
            <v>13</v>
          </cell>
          <cell r="H117">
            <v>13</v>
          </cell>
          <cell r="I117">
            <v>13</v>
          </cell>
          <cell r="J117">
            <v>13</v>
          </cell>
          <cell r="K117">
            <v>13</v>
          </cell>
          <cell r="L117">
            <v>13</v>
          </cell>
          <cell r="M117">
            <v>13</v>
          </cell>
          <cell r="N117">
            <v>13</v>
          </cell>
          <cell r="O117">
            <v>13</v>
          </cell>
          <cell r="P117">
            <v>13</v>
          </cell>
          <cell r="Q117">
            <v>13</v>
          </cell>
          <cell r="R117">
            <v>13</v>
          </cell>
          <cell r="S117">
            <v>13</v>
          </cell>
          <cell r="T117">
            <v>13</v>
          </cell>
          <cell r="AK117" t="str">
            <v>107</v>
          </cell>
          <cell r="AL117" t="str">
            <v>VITOR PINHEIRO DOS SANTOS</v>
          </cell>
        </row>
        <row r="118">
          <cell r="A118" t="str">
            <v>HVN-0311</v>
          </cell>
          <cell r="B118">
            <v>12</v>
          </cell>
          <cell r="C118">
            <v>12</v>
          </cell>
          <cell r="D118">
            <v>12</v>
          </cell>
          <cell r="E118">
            <v>12</v>
          </cell>
          <cell r="F118">
            <v>12</v>
          </cell>
          <cell r="G118">
            <v>12</v>
          </cell>
          <cell r="H118">
            <v>12</v>
          </cell>
          <cell r="I118">
            <v>12</v>
          </cell>
          <cell r="J118">
            <v>12</v>
          </cell>
          <cell r="K118">
            <v>12</v>
          </cell>
          <cell r="L118">
            <v>12</v>
          </cell>
          <cell r="M118">
            <v>12</v>
          </cell>
          <cell r="N118">
            <v>12</v>
          </cell>
          <cell r="O118">
            <v>12</v>
          </cell>
          <cell r="P118">
            <v>12</v>
          </cell>
          <cell r="Q118">
            <v>12</v>
          </cell>
          <cell r="R118">
            <v>12</v>
          </cell>
          <cell r="S118">
            <v>12</v>
          </cell>
          <cell r="T118">
            <v>12</v>
          </cell>
          <cell r="AK118" t="str">
            <v>96</v>
          </cell>
          <cell r="AL118" t="str">
            <v>FRANCISCO CLAÚDIO NOGUEIRA MOURÃO</v>
          </cell>
        </row>
        <row r="119">
          <cell r="A119" t="str">
            <v>HVB-9938</v>
          </cell>
          <cell r="B119">
            <v>12</v>
          </cell>
          <cell r="C119">
            <v>12</v>
          </cell>
          <cell r="D119">
            <v>12</v>
          </cell>
          <cell r="E119">
            <v>12</v>
          </cell>
          <cell r="F119">
            <v>12</v>
          </cell>
          <cell r="G119">
            <v>12</v>
          </cell>
          <cell r="H119">
            <v>12</v>
          </cell>
          <cell r="I119">
            <v>12</v>
          </cell>
          <cell r="J119">
            <v>12</v>
          </cell>
          <cell r="K119">
            <v>12</v>
          </cell>
          <cell r="L119">
            <v>12</v>
          </cell>
          <cell r="M119">
            <v>12</v>
          </cell>
          <cell r="N119">
            <v>12</v>
          </cell>
          <cell r="O119">
            <v>12</v>
          </cell>
          <cell r="P119">
            <v>12</v>
          </cell>
          <cell r="Q119">
            <v>12</v>
          </cell>
          <cell r="R119">
            <v>12</v>
          </cell>
          <cell r="S119">
            <v>12</v>
          </cell>
          <cell r="T119">
            <v>12</v>
          </cell>
          <cell r="AK119" t="str">
            <v>96</v>
          </cell>
          <cell r="AL119" t="str">
            <v>FRANCISCO CLAÚDIO NOGUEIRA MOURÃO</v>
          </cell>
        </row>
        <row r="120">
          <cell r="A120" t="str">
            <v>HVJ-0766</v>
          </cell>
          <cell r="B120">
            <v>12</v>
          </cell>
          <cell r="C120">
            <v>12</v>
          </cell>
          <cell r="D120">
            <v>12</v>
          </cell>
          <cell r="E120">
            <v>12</v>
          </cell>
          <cell r="F120">
            <v>12</v>
          </cell>
          <cell r="G120">
            <v>12</v>
          </cell>
          <cell r="H120">
            <v>12</v>
          </cell>
          <cell r="I120">
            <v>12</v>
          </cell>
          <cell r="J120">
            <v>12</v>
          </cell>
          <cell r="K120">
            <v>12</v>
          </cell>
          <cell r="L120">
            <v>12</v>
          </cell>
          <cell r="M120">
            <v>12</v>
          </cell>
          <cell r="N120">
            <v>12</v>
          </cell>
          <cell r="O120">
            <v>12</v>
          </cell>
          <cell r="P120">
            <v>12</v>
          </cell>
          <cell r="Q120">
            <v>12</v>
          </cell>
          <cell r="R120">
            <v>12</v>
          </cell>
          <cell r="S120">
            <v>12</v>
          </cell>
          <cell r="T120">
            <v>12</v>
          </cell>
          <cell r="AK120" t="str">
            <v>97</v>
          </cell>
          <cell r="AL120" t="str">
            <v>JOÃO BATISTA GAMA</v>
          </cell>
        </row>
        <row r="121">
          <cell r="A121" t="str">
            <v>HVB-5689</v>
          </cell>
          <cell r="B121">
            <v>11</v>
          </cell>
          <cell r="C121">
            <v>11</v>
          </cell>
          <cell r="D121">
            <v>11</v>
          </cell>
          <cell r="E121">
            <v>11</v>
          </cell>
          <cell r="F121">
            <v>11</v>
          </cell>
          <cell r="G121">
            <v>11</v>
          </cell>
          <cell r="H121">
            <v>11</v>
          </cell>
          <cell r="I121">
            <v>11</v>
          </cell>
          <cell r="J121">
            <v>11</v>
          </cell>
          <cell r="K121">
            <v>11</v>
          </cell>
          <cell r="L121">
            <v>11</v>
          </cell>
          <cell r="M121">
            <v>11</v>
          </cell>
          <cell r="N121">
            <v>11</v>
          </cell>
          <cell r="O121">
            <v>11</v>
          </cell>
          <cell r="P121">
            <v>11</v>
          </cell>
          <cell r="Q121">
            <v>11</v>
          </cell>
          <cell r="R121">
            <v>11</v>
          </cell>
          <cell r="S121">
            <v>11</v>
          </cell>
          <cell r="T121">
            <v>11</v>
          </cell>
          <cell r="AK121" t="str">
            <v>90</v>
          </cell>
          <cell r="AL121" t="str">
            <v>JOSÉ MILTON TELES ALMEIDA</v>
          </cell>
        </row>
        <row r="122">
          <cell r="A122" t="str">
            <v>HTY-2198</v>
          </cell>
          <cell r="B122">
            <v>11</v>
          </cell>
          <cell r="C122">
            <v>11</v>
          </cell>
          <cell r="D122">
            <v>11</v>
          </cell>
          <cell r="E122">
            <v>11</v>
          </cell>
          <cell r="F122">
            <v>11</v>
          </cell>
          <cell r="G122">
            <v>11</v>
          </cell>
          <cell r="H122">
            <v>11</v>
          </cell>
          <cell r="I122">
            <v>11</v>
          </cell>
          <cell r="J122">
            <v>11</v>
          </cell>
          <cell r="K122">
            <v>11</v>
          </cell>
          <cell r="L122">
            <v>11</v>
          </cell>
          <cell r="M122">
            <v>11</v>
          </cell>
          <cell r="N122">
            <v>11</v>
          </cell>
          <cell r="O122">
            <v>11</v>
          </cell>
          <cell r="P122">
            <v>11</v>
          </cell>
          <cell r="Q122">
            <v>11</v>
          </cell>
          <cell r="R122">
            <v>11</v>
          </cell>
          <cell r="S122">
            <v>11</v>
          </cell>
          <cell r="T122">
            <v>11</v>
          </cell>
          <cell r="AK122">
            <v>98</v>
          </cell>
          <cell r="AL122" t="str">
            <v>LUIZ CARLOS CARMO LOPES</v>
          </cell>
        </row>
        <row r="123">
          <cell r="A123" t="str">
            <v>XI-3800</v>
          </cell>
          <cell r="B123">
            <v>12</v>
          </cell>
          <cell r="C123">
            <v>12</v>
          </cell>
          <cell r="D123">
            <v>12</v>
          </cell>
          <cell r="E123">
            <v>12</v>
          </cell>
          <cell r="F123">
            <v>12</v>
          </cell>
          <cell r="G123">
            <v>12</v>
          </cell>
          <cell r="H123">
            <v>12</v>
          </cell>
          <cell r="I123">
            <v>12</v>
          </cell>
          <cell r="J123">
            <v>12</v>
          </cell>
          <cell r="K123">
            <v>12</v>
          </cell>
          <cell r="L123">
            <v>12</v>
          </cell>
          <cell r="M123">
            <v>12</v>
          </cell>
          <cell r="N123">
            <v>12</v>
          </cell>
          <cell r="O123">
            <v>12</v>
          </cell>
          <cell r="P123">
            <v>12</v>
          </cell>
          <cell r="Q123">
            <v>12</v>
          </cell>
          <cell r="R123">
            <v>12</v>
          </cell>
          <cell r="S123">
            <v>12</v>
          </cell>
          <cell r="T123">
            <v>12</v>
          </cell>
          <cell r="AK123">
            <v>67</v>
          </cell>
          <cell r="AL123" t="str">
            <v>EINSTEIN MENDONÇA DE OLIVEIRA</v>
          </cell>
        </row>
        <row r="124">
          <cell r="A124" t="str">
            <v>HVN-0641</v>
          </cell>
          <cell r="B124">
            <v>12</v>
          </cell>
          <cell r="C124">
            <v>12</v>
          </cell>
          <cell r="D124">
            <v>12</v>
          </cell>
          <cell r="E124">
            <v>12</v>
          </cell>
          <cell r="F124">
            <v>12</v>
          </cell>
          <cell r="G124">
            <v>12</v>
          </cell>
          <cell r="H124">
            <v>12</v>
          </cell>
          <cell r="I124">
            <v>12</v>
          </cell>
          <cell r="J124">
            <v>12</v>
          </cell>
          <cell r="K124">
            <v>12</v>
          </cell>
          <cell r="L124">
            <v>12</v>
          </cell>
          <cell r="M124">
            <v>12</v>
          </cell>
          <cell r="N124">
            <v>12</v>
          </cell>
          <cell r="O124">
            <v>12</v>
          </cell>
          <cell r="P124">
            <v>12</v>
          </cell>
          <cell r="Q124">
            <v>12</v>
          </cell>
          <cell r="R124">
            <v>12</v>
          </cell>
          <cell r="S124">
            <v>12</v>
          </cell>
          <cell r="T124">
            <v>12</v>
          </cell>
          <cell r="AK124">
            <v>99</v>
          </cell>
          <cell r="AL124" t="str">
            <v>LUIZ CARLOS VIEIRA MARIANO</v>
          </cell>
        </row>
        <row r="125">
          <cell r="A125" t="str">
            <v>HUA-1990</v>
          </cell>
          <cell r="B125">
            <v>12.5</v>
          </cell>
          <cell r="C125">
            <v>12.5</v>
          </cell>
          <cell r="D125">
            <v>12.5</v>
          </cell>
          <cell r="E125">
            <v>12.5</v>
          </cell>
          <cell r="F125">
            <v>12.5</v>
          </cell>
          <cell r="G125">
            <v>12.5</v>
          </cell>
          <cell r="H125">
            <v>12.5</v>
          </cell>
          <cell r="I125">
            <v>12.5</v>
          </cell>
          <cell r="J125">
            <v>12.5</v>
          </cell>
          <cell r="K125">
            <v>12.5</v>
          </cell>
          <cell r="L125">
            <v>12.5</v>
          </cell>
          <cell r="M125">
            <v>12.5</v>
          </cell>
          <cell r="N125">
            <v>12.5</v>
          </cell>
          <cell r="O125">
            <v>12.5</v>
          </cell>
          <cell r="P125">
            <v>12.5</v>
          </cell>
          <cell r="Q125">
            <v>12.5</v>
          </cell>
          <cell r="R125">
            <v>12.5</v>
          </cell>
          <cell r="S125">
            <v>12.5</v>
          </cell>
          <cell r="T125">
            <v>12.5</v>
          </cell>
          <cell r="AK125">
            <v>63</v>
          </cell>
          <cell r="AL125" t="str">
            <v>JOSÉ IVANILDO MIRANDA MATOS</v>
          </cell>
        </row>
        <row r="126">
          <cell r="A126" t="str">
            <v>HVJ-0746</v>
          </cell>
          <cell r="B126">
            <v>12.5</v>
          </cell>
          <cell r="C126">
            <v>12.5</v>
          </cell>
          <cell r="D126">
            <v>12.5</v>
          </cell>
          <cell r="E126">
            <v>12.5</v>
          </cell>
          <cell r="F126">
            <v>12.5</v>
          </cell>
          <cell r="G126">
            <v>12.5</v>
          </cell>
          <cell r="H126">
            <v>12.5</v>
          </cell>
          <cell r="I126">
            <v>12.5</v>
          </cell>
          <cell r="J126">
            <v>12.5</v>
          </cell>
          <cell r="K126">
            <v>12.5</v>
          </cell>
          <cell r="L126">
            <v>12.5</v>
          </cell>
          <cell r="M126">
            <v>12.5</v>
          </cell>
          <cell r="N126">
            <v>12.5</v>
          </cell>
          <cell r="O126">
            <v>12.5</v>
          </cell>
          <cell r="P126">
            <v>12.5</v>
          </cell>
          <cell r="Q126">
            <v>12.5</v>
          </cell>
          <cell r="R126">
            <v>12.5</v>
          </cell>
          <cell r="S126">
            <v>12.5</v>
          </cell>
          <cell r="T126">
            <v>12.5</v>
          </cell>
          <cell r="AK126">
            <v>100</v>
          </cell>
          <cell r="AL126" t="str">
            <v>LUCIMAR LAVOR GAMA</v>
          </cell>
        </row>
        <row r="127">
          <cell r="A127" t="str">
            <v>JMD-9212</v>
          </cell>
          <cell r="B127">
            <v>17</v>
          </cell>
          <cell r="C127">
            <v>17</v>
          </cell>
          <cell r="D127">
            <v>17</v>
          </cell>
          <cell r="E127">
            <v>17</v>
          </cell>
          <cell r="F127">
            <v>17</v>
          </cell>
          <cell r="G127">
            <v>17</v>
          </cell>
          <cell r="H127">
            <v>17</v>
          </cell>
          <cell r="I127">
            <v>17</v>
          </cell>
          <cell r="J127">
            <v>17</v>
          </cell>
          <cell r="K127">
            <v>17</v>
          </cell>
          <cell r="L127">
            <v>17</v>
          </cell>
          <cell r="M127">
            <v>17</v>
          </cell>
          <cell r="N127">
            <v>17</v>
          </cell>
          <cell r="O127">
            <v>17</v>
          </cell>
          <cell r="P127">
            <v>17</v>
          </cell>
          <cell r="Q127">
            <v>17</v>
          </cell>
          <cell r="R127">
            <v>17</v>
          </cell>
          <cell r="S127">
            <v>17</v>
          </cell>
          <cell r="T127">
            <v>17</v>
          </cell>
          <cell r="AK127" t="str">
            <v>105</v>
          </cell>
          <cell r="AL127" t="str">
            <v>VALDIR RODRIGUES FILHO</v>
          </cell>
        </row>
        <row r="128">
          <cell r="A128" t="str">
            <v>JLP-7168</v>
          </cell>
          <cell r="B128">
            <v>13</v>
          </cell>
          <cell r="C128">
            <v>13</v>
          </cell>
          <cell r="D128">
            <v>13</v>
          </cell>
          <cell r="E128">
            <v>13</v>
          </cell>
          <cell r="F128">
            <v>13</v>
          </cell>
          <cell r="G128">
            <v>13</v>
          </cell>
          <cell r="H128">
            <v>13</v>
          </cell>
          <cell r="I128">
            <v>13</v>
          </cell>
          <cell r="J128">
            <v>13</v>
          </cell>
          <cell r="K128">
            <v>13</v>
          </cell>
          <cell r="L128">
            <v>13</v>
          </cell>
          <cell r="M128">
            <v>13</v>
          </cell>
          <cell r="N128">
            <v>13</v>
          </cell>
          <cell r="O128">
            <v>13</v>
          </cell>
          <cell r="P128">
            <v>13</v>
          </cell>
          <cell r="Q128">
            <v>13</v>
          </cell>
          <cell r="R128">
            <v>13</v>
          </cell>
          <cell r="S128">
            <v>13</v>
          </cell>
          <cell r="T128">
            <v>13</v>
          </cell>
          <cell r="AK128">
            <v>101</v>
          </cell>
          <cell r="AL128" t="str">
            <v>JOSE CARLOS ALVES FERNANDES</v>
          </cell>
        </row>
        <row r="129">
          <cell r="A129" t="str">
            <v>CLK-1061</v>
          </cell>
          <cell r="B129">
            <v>12</v>
          </cell>
          <cell r="C129">
            <v>12</v>
          </cell>
          <cell r="D129">
            <v>12</v>
          </cell>
          <cell r="E129">
            <v>12</v>
          </cell>
          <cell r="F129">
            <v>12</v>
          </cell>
          <cell r="G129">
            <v>12</v>
          </cell>
          <cell r="H129">
            <v>12</v>
          </cell>
          <cell r="I129">
            <v>12</v>
          </cell>
          <cell r="J129">
            <v>12</v>
          </cell>
          <cell r="K129">
            <v>12</v>
          </cell>
          <cell r="L129">
            <v>12</v>
          </cell>
          <cell r="M129">
            <v>12</v>
          </cell>
          <cell r="N129">
            <v>12</v>
          </cell>
          <cell r="O129">
            <v>12</v>
          </cell>
          <cell r="P129">
            <v>12</v>
          </cell>
          <cell r="Q129">
            <v>12</v>
          </cell>
          <cell r="R129">
            <v>12</v>
          </cell>
          <cell r="S129">
            <v>12</v>
          </cell>
          <cell r="T129">
            <v>12</v>
          </cell>
          <cell r="AK129">
            <v>101</v>
          </cell>
          <cell r="AL129" t="str">
            <v>JOSE CARLOS ALVES FERNANDES</v>
          </cell>
        </row>
        <row r="130">
          <cell r="A130" t="str">
            <v>JOD-0256</v>
          </cell>
          <cell r="B130">
            <v>12.5</v>
          </cell>
          <cell r="C130">
            <v>12.5</v>
          </cell>
          <cell r="D130">
            <v>12.5</v>
          </cell>
          <cell r="E130">
            <v>12.5</v>
          </cell>
          <cell r="F130">
            <v>12.5</v>
          </cell>
          <cell r="G130">
            <v>12.5</v>
          </cell>
          <cell r="H130">
            <v>12.5</v>
          </cell>
          <cell r="I130">
            <v>12.5</v>
          </cell>
          <cell r="J130">
            <v>12.5</v>
          </cell>
          <cell r="K130">
            <v>12.5</v>
          </cell>
          <cell r="L130">
            <v>12.5</v>
          </cell>
          <cell r="M130">
            <v>12.5</v>
          </cell>
          <cell r="N130">
            <v>12.5</v>
          </cell>
          <cell r="O130">
            <v>12.5</v>
          </cell>
          <cell r="P130">
            <v>12.5</v>
          </cell>
          <cell r="Q130">
            <v>12.5</v>
          </cell>
          <cell r="R130">
            <v>12.5</v>
          </cell>
          <cell r="S130">
            <v>12.5</v>
          </cell>
          <cell r="T130">
            <v>12.5</v>
          </cell>
          <cell r="AK130">
            <v>103</v>
          </cell>
          <cell r="AL130" t="str">
            <v>VIVALDO MEDEIROS</v>
          </cell>
        </row>
        <row r="131">
          <cell r="A131" t="str">
            <v>TA-5352</v>
          </cell>
          <cell r="B131">
            <v>16.5</v>
          </cell>
          <cell r="C131">
            <v>16.5</v>
          </cell>
          <cell r="D131">
            <v>16.5</v>
          </cell>
          <cell r="E131">
            <v>16.5</v>
          </cell>
          <cell r="F131">
            <v>16.5</v>
          </cell>
          <cell r="G131">
            <v>16.5</v>
          </cell>
          <cell r="H131">
            <v>16.5</v>
          </cell>
          <cell r="I131">
            <v>16.5</v>
          </cell>
          <cell r="J131">
            <v>16.5</v>
          </cell>
          <cell r="K131">
            <v>16.5</v>
          </cell>
          <cell r="L131">
            <v>16.5</v>
          </cell>
          <cell r="M131">
            <v>16.5</v>
          </cell>
          <cell r="N131">
            <v>16.5</v>
          </cell>
          <cell r="O131">
            <v>16.5</v>
          </cell>
          <cell r="P131">
            <v>16.5</v>
          </cell>
          <cell r="Q131">
            <v>16.5</v>
          </cell>
          <cell r="R131">
            <v>16.5</v>
          </cell>
          <cell r="S131">
            <v>16.5</v>
          </cell>
          <cell r="T131">
            <v>16.5</v>
          </cell>
          <cell r="AK131" t="str">
            <v>104</v>
          </cell>
          <cell r="AL131" t="str">
            <v>SANTINO ALVES MARTINS</v>
          </cell>
        </row>
        <row r="132">
          <cell r="A132" t="str">
            <v>HUH-4532</v>
          </cell>
          <cell r="B132">
            <v>13</v>
          </cell>
          <cell r="C132">
            <v>13</v>
          </cell>
          <cell r="D132">
            <v>13</v>
          </cell>
          <cell r="E132">
            <v>13</v>
          </cell>
          <cell r="F132">
            <v>13</v>
          </cell>
          <cell r="G132">
            <v>13</v>
          </cell>
          <cell r="H132">
            <v>13</v>
          </cell>
          <cell r="I132">
            <v>13</v>
          </cell>
          <cell r="J132">
            <v>13</v>
          </cell>
          <cell r="K132">
            <v>13</v>
          </cell>
          <cell r="L132">
            <v>13</v>
          </cell>
          <cell r="M132">
            <v>13</v>
          </cell>
          <cell r="N132">
            <v>13</v>
          </cell>
          <cell r="O132">
            <v>13</v>
          </cell>
          <cell r="P132">
            <v>13</v>
          </cell>
          <cell r="Q132">
            <v>13</v>
          </cell>
          <cell r="R132">
            <v>13</v>
          </cell>
          <cell r="S132">
            <v>13</v>
          </cell>
          <cell r="T132">
            <v>13</v>
          </cell>
          <cell r="AK132">
            <v>78</v>
          </cell>
          <cell r="AL132" t="str">
            <v>JOAQUIM LOPES DE MENEZES</v>
          </cell>
        </row>
      </sheetData>
      <sheetData sheetId="1">
        <row r="8">
          <cell r="A8" t="str">
            <v>HUC-0652</v>
          </cell>
        </row>
      </sheetData>
      <sheetData sheetId="2">
        <row r="8">
          <cell r="A8" t="str">
            <v>HUC-0652</v>
          </cell>
        </row>
      </sheetData>
      <sheetData sheetId="3">
        <row r="8">
          <cell r="A8" t="str">
            <v>HUC-0652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LE157"/>
      <sheetName val="Implantação"/>
      <sheetName val="Celas RF"/>
      <sheetName val="ESTUDOS E REFEITÓRIO"/>
      <sheetName val="Apoio RF"/>
      <sheetName val="Oficina e auditório"/>
      <sheetName val="Plan2"/>
      <sheetName val="Plan3"/>
      <sheetName val="RESUMO_AUT1"/>
      <sheetName val="QuQua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sheetName val="JAN"/>
      <sheetName val="FEV"/>
      <sheetName val="MAR"/>
      <sheetName val="ABR"/>
      <sheetName val="MAI"/>
      <sheetName val="JUN"/>
      <sheetName val="JUL"/>
      <sheetName val="AGO"/>
      <sheetName val="SET"/>
      <sheetName val="OUT"/>
      <sheetName val="NOV"/>
      <sheetName val="DEZ"/>
      <sheetName val="MEDIA ANO"/>
      <sheetName val="Loco_si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PATO - BR - 425 aditivo"/>
      <sheetName val="DG"/>
      <sheetName val="AUX."/>
      <sheetName val="Real"/>
      <sheetName val="Calendário"/>
      <sheetName val="Resumo Vertical"/>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Equipam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MT modelo"/>
      <sheetName val="BR262990600"/>
      <sheetName val="1.6"/>
      <sheetName val="TCB5"/>
      <sheetName val="TEB4"/>
      <sheetName val="TCC4"/>
      <sheetName val="TLMB"/>
      <sheetName val="ORÇAMENTO"/>
      <sheetName val="Plan7"/>
      <sheetName val="Plan8"/>
      <sheetName val="Plan9"/>
      <sheetName val="Plan10"/>
      <sheetName val="Plan11"/>
      <sheetName val="Plan12"/>
      <sheetName val="Plan13"/>
      <sheetName val="Plan14"/>
      <sheetName val="Plan15"/>
      <sheetName val="Plan16"/>
    </sheetNames>
    <sheetDataSet>
      <sheetData sheetId="0">
        <row r="25">
          <cell r="G25">
            <v>68250</v>
          </cell>
        </row>
        <row r="26">
          <cell r="G26">
            <v>13650</v>
          </cell>
        </row>
        <row r="59">
          <cell r="G59">
            <v>163.80000000000001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VANÇO FISICO"/>
      <sheetName val="AVANÇO FISICO 2 (2)"/>
      <sheetName val="AVANÇO FISICO 2"/>
      <sheetName val="BOLETIM"/>
      <sheetName val="CHUVAS"/>
      <sheetName val=" INDFIS"/>
      <sheetName val="RELATÓRIO DE SUPERVISÀO "/>
      <sheetName val="9ª MP_BR-459"/>
      <sheetName val="memobranco"/>
      <sheetName val="JUSTIFICATIVA"/>
      <sheetName val="8ª MP_BR-459"/>
      <sheetName val="8ª MP_BR_459"/>
      <sheetName val="TAB RE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RESUMO-DVOP"/>
      <sheetName val="Crono Físico-Financeiro "/>
      <sheetName val="Base"/>
      <sheetName val="Imprimação"/>
      <sheetName val="TSD-FOG"/>
      <sheetName val="CBUQ "/>
      <sheetName val="TSS"/>
      <sheetName val="AGREGADOS"/>
      <sheetName val="Mat Asf "/>
      <sheetName val="Corte DMT 600-800"/>
      <sheetName val="Corte DMT 800-1000"/>
      <sheetName val="compact 100%"/>
      <sheetName val="DMT"/>
      <sheetName val="Solo Mole)"/>
      <sheetName val="Enroncamento Pedra Jogada"/>
      <sheetName val="Cerca "/>
      <sheetName val="Transp-Modelo"/>
      <sheetName val="Transporte Escavacao- Modelo"/>
      <sheetName val="CAPACIDADES"/>
      <sheetName val="DADOS GERAIS"/>
      <sheetName val="SERVIÇOS digitado"/>
      <sheetName val="ORÇAMENTO 01"/>
      <sheetName val="TLMB"/>
      <sheetName val="TLCB5"/>
      <sheetName val="Página 16"/>
      <sheetName val="DADOS"/>
      <sheetName val="mat"/>
      <sheetName val="DMT modelo"/>
      <sheetName val="Quadro Geral"/>
    </sheetNames>
    <sheetDataSet>
      <sheetData sheetId="0">
        <row r="37">
          <cell r="E37" t="str">
            <v>Engº  Carlos Antônio de Oliveira</v>
          </cell>
        </row>
      </sheetData>
      <sheetData sheetId="1">
        <row r="37">
          <cell r="E37" t="str">
            <v>Engº  Carlos Antônio de Oliveira</v>
          </cell>
        </row>
      </sheetData>
      <sheetData sheetId="2">
        <row r="37">
          <cell r="E37" t="str">
            <v>Engº  Carlos Antônio de Oliveira</v>
          </cell>
        </row>
        <row r="38">
          <cell r="E38" t="str">
            <v>Fiscal Port. SEET Nº 041/2004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4ª MED"/>
      <sheetName val="Reajuste"/>
      <sheetName val="TSS e TSD"/>
      <sheetName val="DMT TERRAPLENAGEM"/>
      <sheetName val="Crono Físico-Financeiro"/>
      <sheetName val="Relatório do Contrato"/>
      <sheetName val="Boletim"/>
      <sheetName val="Cronograma Físico"/>
      <sheetName val="FOTOS"/>
      <sheetName val="Meio fio"/>
      <sheetName val="Transp. de agregados"/>
      <sheetName val="Cubação"/>
      <sheetName val="Compactação leito estrada exist"/>
      <sheetName val="DMT_EV "/>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CAPACIDADES"/>
      <sheetName val="Pato BR 116 Icó ( licitação)"/>
      <sheetName val="Ofício"/>
      <sheetName val="quadro 08 - composições"/>
      <sheetName val="dados de entrada concorrência"/>
    </sheetNames>
    <sheetDataSet>
      <sheetData sheetId="0">
        <row r="11">
          <cell r="A11" t="str">
            <v>02.200.00</v>
          </cell>
          <cell r="B11" t="str">
            <v>SOLO P/BASE DE REMENDO PROFUNDO</v>
          </cell>
          <cell r="D11">
            <v>1021.44</v>
          </cell>
          <cell r="E11" t="str">
            <v>m3</v>
          </cell>
          <cell r="F11">
            <v>1</v>
          </cell>
          <cell r="G11" t="str">
            <v>m3/m3</v>
          </cell>
          <cell r="H11">
            <v>1021.44</v>
          </cell>
          <cell r="I11">
            <v>3.4</v>
          </cell>
          <cell r="J11">
            <v>3472.9</v>
          </cell>
        </row>
        <row r="12">
          <cell r="A12" t="str">
            <v>02.400.00</v>
          </cell>
          <cell r="B12" t="str">
            <v>PINTURA DE LIGAÇÃO</v>
          </cell>
          <cell r="D12">
            <v>77824</v>
          </cell>
          <cell r="E12" t="str">
            <v>m2</v>
          </cell>
          <cell r="F12">
            <v>1</v>
          </cell>
          <cell r="G12" t="str">
            <v>m2/m2</v>
          </cell>
          <cell r="H12">
            <v>77824</v>
          </cell>
          <cell r="I12">
            <v>0.65</v>
          </cell>
          <cell r="J12">
            <v>50585.599999999999</v>
          </cell>
        </row>
        <row r="13">
          <cell r="A13" t="str">
            <v>02.530.01</v>
          </cell>
          <cell r="B13" t="str">
            <v>MISTURA BETUMINOSA USINADO A FRIO</v>
          </cell>
          <cell r="D13">
            <v>5970.5599999999995</v>
          </cell>
          <cell r="E13" t="str">
            <v>m3</v>
          </cell>
          <cell r="F13">
            <v>1</v>
          </cell>
          <cell r="G13" t="str">
            <v>m3/m3</v>
          </cell>
          <cell r="H13">
            <v>5970.5599999999995</v>
          </cell>
          <cell r="I13">
            <v>209.26</v>
          </cell>
          <cell r="J13">
            <v>1249399.3899999999</v>
          </cell>
        </row>
        <row r="14">
          <cell r="A14" t="str">
            <v>03.329.00</v>
          </cell>
          <cell r="B14" t="str">
            <v>CONCRETO DE CIMENTO PORTLAND</v>
          </cell>
          <cell r="D14">
            <v>300</v>
          </cell>
          <cell r="E14" t="str">
            <v>m</v>
          </cell>
          <cell r="F14">
            <v>5.5E-2</v>
          </cell>
          <cell r="G14" t="str">
            <v>m3/m</v>
          </cell>
          <cell r="H14">
            <v>16.5</v>
          </cell>
          <cell r="I14">
            <v>123.85000000000001</v>
          </cell>
          <cell r="J14">
            <v>2043.53</v>
          </cell>
        </row>
        <row r="15">
          <cell r="A15" t="str">
            <v>03.370.00</v>
          </cell>
          <cell r="B15" t="str">
            <v>FORMAS</v>
          </cell>
          <cell r="D15">
            <v>300</v>
          </cell>
          <cell r="E15" t="str">
            <v>m</v>
          </cell>
          <cell r="F15">
            <v>0.6</v>
          </cell>
          <cell r="G15" t="str">
            <v>m2/m</v>
          </cell>
          <cell r="H15">
            <v>180</v>
          </cell>
          <cell r="I15">
            <v>23.6</v>
          </cell>
          <cell r="J15">
            <v>4248</v>
          </cell>
        </row>
        <row r="16">
          <cell r="A16" t="str">
            <v>03.940.00</v>
          </cell>
          <cell r="B16" t="str">
            <v>REATERRO APILOADO</v>
          </cell>
          <cell r="D16">
            <v>300</v>
          </cell>
          <cell r="E16" t="str">
            <v>m</v>
          </cell>
          <cell r="F16">
            <v>7.4999999999999997E-3</v>
          </cell>
          <cell r="G16" t="str">
            <v>m3/m</v>
          </cell>
          <cell r="H16">
            <v>2.25</v>
          </cell>
          <cell r="I16">
            <v>3.95</v>
          </cell>
          <cell r="J16">
            <v>8.89</v>
          </cell>
        </row>
        <row r="17">
          <cell r="A17" t="str">
            <v>04.000.00</v>
          </cell>
          <cell r="B17" t="str">
            <v>ESCAVAÇÃO MANUAL</v>
          </cell>
          <cell r="D17">
            <v>300</v>
          </cell>
          <cell r="E17" t="str">
            <v>m</v>
          </cell>
          <cell r="F17">
            <v>0.11899999999999999</v>
          </cell>
          <cell r="G17" t="str">
            <v>m3/m</v>
          </cell>
          <cell r="H17">
            <v>35.700000000000003</v>
          </cell>
          <cell r="I17">
            <v>9.6199999999999992</v>
          </cell>
          <cell r="J17">
            <v>343.43</v>
          </cell>
        </row>
        <row r="18">
          <cell r="A18" t="str">
            <v>08.100.00</v>
          </cell>
          <cell r="B18" t="str">
            <v>TAPA BURACO</v>
          </cell>
          <cell r="D18">
            <v>608</v>
          </cell>
          <cell r="E18" t="str">
            <v>kmf</v>
          </cell>
          <cell r="F18">
            <v>6.2</v>
          </cell>
          <cell r="G18" t="str">
            <v>m3/kmf</v>
          </cell>
          <cell r="H18">
            <v>3769.6</v>
          </cell>
          <cell r="I18">
            <v>71.87</v>
          </cell>
          <cell r="J18">
            <v>270921.15000000002</v>
          </cell>
        </row>
        <row r="19">
          <cell r="A19" t="str">
            <v>08.101.01</v>
          </cell>
          <cell r="B19" t="str">
            <v>REMENDO PROFUNDO C/.DEM. MANUAL</v>
          </cell>
          <cell r="D19">
            <v>608</v>
          </cell>
          <cell r="E19" t="str">
            <v>kmf</v>
          </cell>
          <cell r="F19">
            <v>2.1</v>
          </cell>
          <cell r="G19" t="str">
            <v>m3/kmf</v>
          </cell>
          <cell r="H19">
            <v>1276.8</v>
          </cell>
          <cell r="I19">
            <v>76.97</v>
          </cell>
          <cell r="J19">
            <v>98275.3</v>
          </cell>
        </row>
        <row r="20">
          <cell r="A20" t="str">
            <v>08.103.00</v>
          </cell>
          <cell r="B20" t="str">
            <v>SELAGEM DE TRINCAS</v>
          </cell>
          <cell r="D20">
            <v>608</v>
          </cell>
          <cell r="E20" t="str">
            <v>kmf</v>
          </cell>
          <cell r="F20">
            <v>116</v>
          </cell>
          <cell r="G20" t="str">
            <v>l/kmf</v>
          </cell>
          <cell r="H20">
            <v>70528</v>
          </cell>
          <cell r="I20">
            <v>1.43</v>
          </cell>
          <cell r="J20">
            <v>100855.03999999999</v>
          </cell>
        </row>
        <row r="21">
          <cell r="A21" t="str">
            <v>08.109.00</v>
          </cell>
          <cell r="B21" t="str">
            <v>CORREÇÃO DE DEF.C/MIST.BET. A FRIO</v>
          </cell>
          <cell r="D21">
            <v>608</v>
          </cell>
          <cell r="E21" t="str">
            <v>kmf</v>
          </cell>
          <cell r="F21">
            <v>3.2</v>
          </cell>
          <cell r="G21" t="str">
            <v>m3/kmf</v>
          </cell>
          <cell r="H21">
            <v>1945.6</v>
          </cell>
          <cell r="I21">
            <v>21.65</v>
          </cell>
          <cell r="J21">
            <v>42122.239999999998</v>
          </cell>
        </row>
        <row r="22">
          <cell r="A22" t="str">
            <v>08.300.01</v>
          </cell>
          <cell r="B22" t="str">
            <v>LIMPEZA DE SARJETA E MEIO FIO</v>
          </cell>
          <cell r="D22">
            <v>558900</v>
          </cell>
          <cell r="E22" t="str">
            <v>m</v>
          </cell>
          <cell r="F22">
            <v>1</v>
          </cell>
          <cell r="G22" t="str">
            <v>m/m</v>
          </cell>
          <cell r="H22">
            <v>558900</v>
          </cell>
          <cell r="I22">
            <v>0.13</v>
          </cell>
          <cell r="J22">
            <v>72657</v>
          </cell>
        </row>
        <row r="23">
          <cell r="A23" t="str">
            <v>08.301.02</v>
          </cell>
          <cell r="B23" t="str">
            <v>LIMPEZA DE VALA DE DRENAGEM</v>
          </cell>
          <cell r="D23">
            <v>46000</v>
          </cell>
          <cell r="E23" t="str">
            <v>m</v>
          </cell>
          <cell r="F23">
            <v>0.5</v>
          </cell>
          <cell r="G23" t="str">
            <v>m/m</v>
          </cell>
          <cell r="H23">
            <v>23000</v>
          </cell>
          <cell r="I23">
            <v>0.77</v>
          </cell>
          <cell r="J23">
            <v>17710</v>
          </cell>
        </row>
        <row r="24">
          <cell r="A24" t="str">
            <v>08.302.01</v>
          </cell>
          <cell r="B24" t="str">
            <v>LIMPEZA DE BUEIRO</v>
          </cell>
          <cell r="D24">
            <v>480</v>
          </cell>
          <cell r="E24" t="str">
            <v>ud</v>
          </cell>
          <cell r="F24">
            <v>1</v>
          </cell>
          <cell r="G24" t="str">
            <v>m3/ud</v>
          </cell>
          <cell r="H24">
            <v>480</v>
          </cell>
          <cell r="I24">
            <v>4.26</v>
          </cell>
          <cell r="J24">
            <v>2044.8</v>
          </cell>
        </row>
        <row r="25">
          <cell r="A25" t="str">
            <v>08.302.02</v>
          </cell>
          <cell r="B25" t="str">
            <v>DESOBSTRUÇÃO DE BUEIRO</v>
          </cell>
          <cell r="D25">
            <v>480</v>
          </cell>
          <cell r="E25" t="str">
            <v>ud</v>
          </cell>
          <cell r="F25">
            <v>0.5</v>
          </cell>
          <cell r="G25" t="str">
            <v>m3/ud</v>
          </cell>
          <cell r="H25">
            <v>240</v>
          </cell>
          <cell r="I25">
            <v>12.38</v>
          </cell>
          <cell r="J25">
            <v>2971.2</v>
          </cell>
        </row>
        <row r="26">
          <cell r="A26" t="str">
            <v>08.402.00</v>
          </cell>
          <cell r="B26" t="str">
            <v>CAIAÇÃO(M. FIO/SARJ./GUARDA CORPO)</v>
          </cell>
          <cell r="D26">
            <v>559688.30000000005</v>
          </cell>
          <cell r="E26" t="str">
            <v>m</v>
          </cell>
          <cell r="F26">
            <v>0.69999998213291215</v>
          </cell>
          <cell r="G26" t="str">
            <v>m2/m</v>
          </cell>
          <cell r="H26">
            <v>391781.8</v>
          </cell>
          <cell r="I26">
            <v>0.68700000000000006</v>
          </cell>
          <cell r="J26">
            <v>269154.09999999998</v>
          </cell>
        </row>
        <row r="27">
          <cell r="A27" t="str">
            <v>08.404.00</v>
          </cell>
          <cell r="B27" t="str">
            <v>RECOMP. TOTAL DE CERCA DE CONCRETO</v>
          </cell>
          <cell r="D27">
            <v>608000</v>
          </cell>
          <cell r="E27" t="str">
            <v>m</v>
          </cell>
          <cell r="F27">
            <v>0.05</v>
          </cell>
          <cell r="G27" t="str">
            <v>m/m</v>
          </cell>
          <cell r="H27">
            <v>30400</v>
          </cell>
          <cell r="I27">
            <v>4.6100000000000003</v>
          </cell>
          <cell r="J27">
            <v>140144</v>
          </cell>
        </row>
        <row r="28">
          <cell r="A28" t="str">
            <v>08.409.01</v>
          </cell>
          <cell r="B28" t="str">
            <v>LIMPEZA DE PLACA DE SINALIZAÇÃO</v>
          </cell>
          <cell r="D28">
            <v>500</v>
          </cell>
          <cell r="E28" t="str">
            <v>m2</v>
          </cell>
          <cell r="F28">
            <v>1</v>
          </cell>
          <cell r="G28" t="str">
            <v>m2/m2</v>
          </cell>
          <cell r="H28">
            <v>500</v>
          </cell>
          <cell r="I28">
            <v>2.21</v>
          </cell>
          <cell r="J28">
            <v>1105</v>
          </cell>
        </row>
        <row r="29">
          <cell r="A29" t="str">
            <v>08.500.00</v>
          </cell>
          <cell r="B29" t="str">
            <v>RECOMPOSIÇÃO MANUAL DE ATERRO</v>
          </cell>
          <cell r="D29">
            <v>304</v>
          </cell>
          <cell r="E29" t="str">
            <v>km</v>
          </cell>
          <cell r="F29">
            <v>6.8</v>
          </cell>
          <cell r="G29" t="str">
            <v>m3/km</v>
          </cell>
          <cell r="H29">
            <v>2067.1999999999998</v>
          </cell>
          <cell r="I29">
            <v>17.55</v>
          </cell>
          <cell r="J29">
            <v>36279.360000000001</v>
          </cell>
        </row>
        <row r="30">
          <cell r="A30" t="str">
            <v>08.510.00</v>
          </cell>
          <cell r="B30" t="str">
            <v>REMOÇÃO MANUAL DE BARREIRA</v>
          </cell>
          <cell r="D30">
            <v>304</v>
          </cell>
          <cell r="E30" t="str">
            <v>km</v>
          </cell>
          <cell r="F30">
            <v>8.5</v>
          </cell>
          <cell r="G30" t="str">
            <v>m3/km</v>
          </cell>
          <cell r="H30">
            <v>2584</v>
          </cell>
          <cell r="I30">
            <v>9.86</v>
          </cell>
          <cell r="J30">
            <v>25478.240000000002</v>
          </cell>
        </row>
        <row r="31">
          <cell r="A31" t="str">
            <v>08.900.00</v>
          </cell>
          <cell r="B31" t="str">
            <v>ROÇADA MANUAL</v>
          </cell>
          <cell r="D31">
            <v>304</v>
          </cell>
          <cell r="E31" t="str">
            <v>km</v>
          </cell>
          <cell r="F31">
            <v>1</v>
          </cell>
          <cell r="G31" t="str">
            <v>ha/km</v>
          </cell>
          <cell r="H31">
            <v>304</v>
          </cell>
          <cell r="I31">
            <v>355</v>
          </cell>
          <cell r="J31">
            <v>107920</v>
          </cell>
        </row>
        <row r="32">
          <cell r="A32" t="str">
            <v>08.910.00</v>
          </cell>
          <cell r="B32" t="str">
            <v>CAPINA MANUAL</v>
          </cell>
          <cell r="D32">
            <v>444736</v>
          </cell>
          <cell r="E32" t="str">
            <v>m2</v>
          </cell>
          <cell r="F32">
            <v>1.6</v>
          </cell>
          <cell r="G32" t="str">
            <v>m2/m</v>
          </cell>
          <cell r="H32">
            <v>711577.59999999998</v>
          </cell>
          <cell r="I32">
            <v>0.13</v>
          </cell>
          <cell r="J32">
            <v>92505.09</v>
          </cell>
        </row>
        <row r="33">
          <cell r="A33" t="str">
            <v>09.002.00</v>
          </cell>
          <cell r="B33" t="str">
            <v>TRANSP. EM CAMINHÃO BASCUL. 5 M3 (8,8 T)</v>
          </cell>
          <cell r="G33" t="str">
            <v>t.km</v>
          </cell>
          <cell r="H33">
            <v>876870.11</v>
          </cell>
          <cell r="I33">
            <v>0.22</v>
          </cell>
          <cell r="J33">
            <v>192911.42</v>
          </cell>
        </row>
        <row r="34">
          <cell r="A34" t="str">
            <v>09.002.01</v>
          </cell>
          <cell r="B34" t="str">
            <v>TRANSP. CAMINHÃO  CARROCERIA DE 4T</v>
          </cell>
          <cell r="G34" t="str">
            <v>t.km</v>
          </cell>
          <cell r="H34">
            <v>54989.22</v>
          </cell>
          <cell r="I34">
            <v>0.46</v>
          </cell>
          <cell r="J34">
            <v>25295.040000000001</v>
          </cell>
        </row>
        <row r="35">
          <cell r="A35" t="str">
            <v>09.002.03</v>
          </cell>
          <cell r="B35" t="str">
            <v>TRANSP. ESPECIAL EM BASC. DE 4,0 M3</v>
          </cell>
          <cell r="G35" t="str">
            <v>t.km</v>
          </cell>
          <cell r="H35">
            <v>766092.03839999996</v>
          </cell>
          <cell r="I35">
            <v>0.35</v>
          </cell>
          <cell r="J35">
            <v>268132.21000000002</v>
          </cell>
        </row>
        <row r="36">
          <cell r="A36" t="str">
            <v>E.4.12</v>
          </cell>
          <cell r="B36" t="str">
            <v>AUTOMÓVEL SEDAN</v>
          </cell>
          <cell r="D36">
            <v>12</v>
          </cell>
          <cell r="E36" t="str">
            <v>mês</v>
          </cell>
          <cell r="F36">
            <v>1</v>
          </cell>
          <cell r="G36" t="str">
            <v>mês/mês</v>
          </cell>
          <cell r="H36">
            <v>12</v>
          </cell>
          <cell r="I36">
            <v>2189.5500000000002</v>
          </cell>
          <cell r="J36">
            <v>26274.6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row r="9">
          <cell r="A9" t="str">
            <v>L.0.75</v>
          </cell>
        </row>
      </sheetData>
      <sheetData sheetId="44" refreshError="1"/>
      <sheetData sheetId="45" refreshError="1"/>
      <sheetData sheetId="46" refreshError="1"/>
      <sheetData sheetId="47" refreshError="1"/>
      <sheetData sheetId="4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PESSOAL"/>
      <sheetName val="ch eqto ADOTADO"/>
      <sheetName val="lote 02"/>
      <sheetName val="lote 04"/>
      <sheetName val="Tab. Rec."/>
      <sheetName val="BD Equip."/>
      <sheetName val="desp"/>
      <sheetName val="PU CONTAS"/>
      <sheetName val="Flux Obra"/>
      <sheetName val="Crono"/>
      <sheetName val="Res ABC"/>
      <sheetName val="ABC-MO"/>
      <sheetName val="ABC-Eq1"/>
      <sheetName val="ABC-Eq2"/>
      <sheetName val="ABC-Mat"/>
      <sheetName val="ABC-Cx"/>
      <sheetName val="ABC-Sub"/>
      <sheetName val="RES EQUIP"/>
      <sheetName val="RES PESSOAL"/>
      <sheetName val="CS"/>
      <sheetName val="RC"/>
      <sheetName val="PU"/>
      <sheetName val="Sup"/>
      <sheetName val="Adm"/>
      <sheetName val="Cant"/>
      <sheetName val="SG"/>
      <sheetName val="T-ST-L"/>
      <sheetName val="Sinal"/>
      <sheetName val="INV"/>
      <sheetName val="Man"/>
      <sheetName val="Mob-Des"/>
      <sheetName val="x1"/>
      <sheetName val="x4"/>
      <sheetName val="x2"/>
      <sheetName val="x3"/>
      <sheetName val="x7"/>
      <sheetName val="x5"/>
      <sheetName val="x10"/>
      <sheetName val="x11"/>
      <sheetName val="x12"/>
      <sheetName val="x23"/>
      <sheetName val="x24"/>
      <sheetName val="x25"/>
      <sheetName val="x15"/>
      <sheetName val="x27"/>
      <sheetName val="x17"/>
      <sheetName val="x20"/>
      <sheetName val="16"/>
      <sheetName val="dren"/>
      <sheetName val="oac"/>
      <sheetName val="18"/>
      <sheetName val="prot amb"/>
      <sheetName val="oc sin"/>
      <sheetName val="Custo da Areia"/>
      <sheetName val="9"/>
      <sheetName val="IN"/>
      <sheetName val="bt"/>
      <sheetName val="6"/>
      <sheetName val="21 (2)"/>
      <sheetName val="26"/>
      <sheetName val="XX"/>
      <sheetName val="26 (2)"/>
      <sheetName val="16 (2)"/>
      <sheetName val="resumo de medição"/>
    </sheetNames>
    <sheetDataSet>
      <sheetData sheetId="0" refreshError="1"/>
      <sheetData sheetId="1" refreshError="1"/>
      <sheetData sheetId="2" refreshError="1"/>
      <sheetData sheetId="3" refreshError="1"/>
      <sheetData sheetId="4"/>
      <sheetData sheetId="5">
        <row r="1">
          <cell r="A1" t="str">
            <v>BANCO DE DADOS</v>
          </cell>
        </row>
        <row r="2">
          <cell r="A2" t="str">
            <v>PARA DETERMINAÇÃO DA QUANTIDADE</v>
          </cell>
        </row>
        <row r="3">
          <cell r="A3" t="str">
            <v xml:space="preserve">DE EQUIPAMENTOS DE ACORDO COM </v>
          </cell>
        </row>
        <row r="4">
          <cell r="A4" t="str">
            <v>HORAS TRABALHADAS E TURNO</v>
          </cell>
        </row>
        <row r="5">
          <cell r="A5" t="str">
            <v>PARA 01 TURNO</v>
          </cell>
        </row>
        <row r="6">
          <cell r="A6" t="str">
            <v>HORAS TRAB.</v>
          </cell>
          <cell r="B6" t="str">
            <v>N° EQUIP.</v>
          </cell>
        </row>
        <row r="7">
          <cell r="A7">
            <v>0</v>
          </cell>
          <cell r="B7">
            <v>0</v>
          </cell>
        </row>
        <row r="8">
          <cell r="A8">
            <v>10</v>
          </cell>
          <cell r="B8">
            <v>1</v>
          </cell>
        </row>
        <row r="9">
          <cell r="A9">
            <v>100</v>
          </cell>
          <cell r="B9">
            <v>1</v>
          </cell>
        </row>
        <row r="10">
          <cell r="A10">
            <v>200</v>
          </cell>
          <cell r="B10">
            <v>1</v>
          </cell>
        </row>
        <row r="11">
          <cell r="A11">
            <v>220</v>
          </cell>
          <cell r="B11">
            <v>1</v>
          </cell>
        </row>
        <row r="12">
          <cell r="A12">
            <v>225</v>
          </cell>
          <cell r="B12">
            <v>2</v>
          </cell>
        </row>
        <row r="13">
          <cell r="A13">
            <v>300</v>
          </cell>
          <cell r="B13">
            <v>2</v>
          </cell>
        </row>
        <row r="14">
          <cell r="A14">
            <v>400</v>
          </cell>
          <cell r="B14">
            <v>2</v>
          </cell>
        </row>
        <row r="15">
          <cell r="A15">
            <v>440</v>
          </cell>
          <cell r="B15">
            <v>2</v>
          </cell>
        </row>
        <row r="16">
          <cell r="A16">
            <v>450</v>
          </cell>
          <cell r="B16">
            <v>3</v>
          </cell>
        </row>
        <row r="17">
          <cell r="A17">
            <v>460</v>
          </cell>
          <cell r="B17">
            <v>3</v>
          </cell>
        </row>
        <row r="18">
          <cell r="A18">
            <v>470</v>
          </cell>
          <cell r="B18">
            <v>3</v>
          </cell>
        </row>
        <row r="19">
          <cell r="A19">
            <v>480</v>
          </cell>
          <cell r="B19">
            <v>3</v>
          </cell>
        </row>
        <row r="20">
          <cell r="A20">
            <v>490</v>
          </cell>
          <cell r="B20">
            <v>3</v>
          </cell>
        </row>
        <row r="21">
          <cell r="A21">
            <v>500</v>
          </cell>
          <cell r="B21">
            <v>3</v>
          </cell>
        </row>
        <row r="22">
          <cell r="A22">
            <v>600</v>
          </cell>
          <cell r="B22">
            <v>3</v>
          </cell>
        </row>
        <row r="23">
          <cell r="A23">
            <v>660</v>
          </cell>
          <cell r="B23">
            <v>3</v>
          </cell>
        </row>
        <row r="24">
          <cell r="A24">
            <v>675</v>
          </cell>
          <cell r="B24">
            <v>4</v>
          </cell>
        </row>
        <row r="25">
          <cell r="A25">
            <v>680</v>
          </cell>
          <cell r="B25">
            <v>4</v>
          </cell>
        </row>
        <row r="26">
          <cell r="A26">
            <v>690</v>
          </cell>
          <cell r="B26">
            <v>4</v>
          </cell>
        </row>
        <row r="27">
          <cell r="A27">
            <v>700</v>
          </cell>
          <cell r="B27">
            <v>4</v>
          </cell>
        </row>
        <row r="28">
          <cell r="A28">
            <v>800</v>
          </cell>
          <cell r="B28">
            <v>4</v>
          </cell>
        </row>
        <row r="29">
          <cell r="A29">
            <v>880</v>
          </cell>
          <cell r="B29">
            <v>4</v>
          </cell>
        </row>
        <row r="30">
          <cell r="A30">
            <v>890</v>
          </cell>
          <cell r="B30">
            <v>4</v>
          </cell>
        </row>
        <row r="31">
          <cell r="A31">
            <v>900</v>
          </cell>
          <cell r="B31">
            <v>5</v>
          </cell>
        </row>
        <row r="32">
          <cell r="A32">
            <v>1000</v>
          </cell>
          <cell r="B32">
            <v>5</v>
          </cell>
        </row>
        <row r="33">
          <cell r="A33">
            <v>1100</v>
          </cell>
          <cell r="B33">
            <v>5</v>
          </cell>
        </row>
        <row r="34">
          <cell r="A34">
            <v>1110</v>
          </cell>
          <cell r="B34">
            <v>6</v>
          </cell>
        </row>
        <row r="35">
          <cell r="A35">
            <v>1120</v>
          </cell>
          <cell r="B35">
            <v>6</v>
          </cell>
        </row>
        <row r="36">
          <cell r="A36">
            <v>1130</v>
          </cell>
          <cell r="B36">
            <v>6</v>
          </cell>
        </row>
        <row r="37">
          <cell r="A37">
            <v>1140</v>
          </cell>
          <cell r="B37">
            <v>6</v>
          </cell>
        </row>
        <row r="38">
          <cell r="A38">
            <v>1150</v>
          </cell>
          <cell r="B38">
            <v>6</v>
          </cell>
        </row>
        <row r="39">
          <cell r="A39">
            <v>1160</v>
          </cell>
          <cell r="B39">
            <v>6</v>
          </cell>
        </row>
        <row r="40">
          <cell r="A40">
            <v>1170</v>
          </cell>
          <cell r="B40">
            <v>6</v>
          </cell>
        </row>
        <row r="41">
          <cell r="A41">
            <v>1180</v>
          </cell>
          <cell r="B41">
            <v>6</v>
          </cell>
        </row>
        <row r="42">
          <cell r="A42">
            <v>1190</v>
          </cell>
          <cell r="B42">
            <v>6</v>
          </cell>
        </row>
        <row r="43">
          <cell r="A43">
            <v>1200</v>
          </cell>
          <cell r="B43">
            <v>6</v>
          </cell>
        </row>
        <row r="44">
          <cell r="A44">
            <v>1320</v>
          </cell>
          <cell r="B44">
            <v>6</v>
          </cell>
        </row>
        <row r="45">
          <cell r="A45">
            <v>1400</v>
          </cell>
          <cell r="B45">
            <v>7</v>
          </cell>
        </row>
        <row r="46">
          <cell r="A46">
            <v>1500</v>
          </cell>
          <cell r="B46">
            <v>8</v>
          </cell>
        </row>
        <row r="47">
          <cell r="A47">
            <v>1600</v>
          </cell>
          <cell r="B47">
            <v>8</v>
          </cell>
        </row>
        <row r="48">
          <cell r="A48">
            <v>1700</v>
          </cell>
          <cell r="B48">
            <v>9</v>
          </cell>
        </row>
        <row r="49">
          <cell r="A49">
            <v>1800</v>
          </cell>
          <cell r="B49">
            <v>9</v>
          </cell>
        </row>
        <row r="50">
          <cell r="A50">
            <v>1900</v>
          </cell>
          <cell r="B50">
            <v>10</v>
          </cell>
        </row>
        <row r="51">
          <cell r="A51">
            <v>2000</v>
          </cell>
          <cell r="B51">
            <v>10</v>
          </cell>
        </row>
        <row r="52">
          <cell r="A52">
            <v>2100</v>
          </cell>
          <cell r="B52">
            <v>11</v>
          </cell>
        </row>
        <row r="53">
          <cell r="A53">
            <v>2200</v>
          </cell>
          <cell r="B53">
            <v>11</v>
          </cell>
        </row>
        <row r="54">
          <cell r="A54">
            <v>2300</v>
          </cell>
          <cell r="B54">
            <v>12</v>
          </cell>
        </row>
        <row r="55">
          <cell r="A55">
            <v>2400</v>
          </cell>
          <cell r="B55">
            <v>12</v>
          </cell>
        </row>
        <row r="56">
          <cell r="A56">
            <v>2500</v>
          </cell>
          <cell r="B56">
            <v>13</v>
          </cell>
        </row>
        <row r="57">
          <cell r="A57">
            <v>2600</v>
          </cell>
          <cell r="B57">
            <v>13</v>
          </cell>
        </row>
        <row r="58">
          <cell r="A58">
            <v>2700</v>
          </cell>
          <cell r="B58">
            <v>14</v>
          </cell>
        </row>
        <row r="59">
          <cell r="A59">
            <v>2800</v>
          </cell>
          <cell r="B59">
            <v>14</v>
          </cell>
        </row>
        <row r="60">
          <cell r="A60">
            <v>2900</v>
          </cell>
          <cell r="B60">
            <v>15</v>
          </cell>
        </row>
        <row r="61">
          <cell r="A61">
            <v>3000</v>
          </cell>
          <cell r="B61">
            <v>15</v>
          </cell>
        </row>
        <row r="62">
          <cell r="A62">
            <v>3100</v>
          </cell>
          <cell r="B62">
            <v>16</v>
          </cell>
        </row>
        <row r="63">
          <cell r="A63">
            <v>3200</v>
          </cell>
          <cell r="B63">
            <v>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Quant"/>
    </sheetNames>
    <sheetDataSet>
      <sheetData sheetId="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VALE "/>
      <sheetName val="JANEIRO"/>
      <sheetName val="FEVEREIRO"/>
      <sheetName val="MARÇO"/>
      <sheetName val="ABRIL"/>
      <sheetName val="MAIO"/>
      <sheetName val="QuQuant"/>
      <sheetName val="qorcamentodner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2003 "/>
      <sheetName val="PROPOSTAS ENTREGUES_2002"/>
      <sheetName val="CONTROLE 2004"/>
      <sheetName val="ÍNDICE DE PROPOSTAS"/>
      <sheetName val="ETIQUETA"/>
      <sheetName val="ETIQUETA (2)"/>
      <sheetName val="FRENTE"/>
      <sheetName val="VERSO"/>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CEGERAL"/>
      <sheetName val="CONSIDCE"/>
      <sheetName val="PCUSTCE"/>
      <sheetName val="PCUSTCE1"/>
      <sheetName val="PCUSTCE2"/>
      <sheetName val="BALANCETECE"/>
      <sheetName val="BALANCETEC1"/>
      <sheetName val="BALANCETEC2"/>
      <sheetName val="BALANCETCEG"/>
      <sheetName val="BALANCETCE1A"/>
      <sheetName val="BALANCETCE2A"/>
      <sheetName val="PSCE1"/>
      <sheetName val="PSCE2 "/>
      <sheetName val="ADM1CE1"/>
      <sheetName val="ADM1CE2"/>
      <sheetName val="ADM1CEG"/>
      <sheetName val="DADMCE12"/>
      <sheetName val="DEADMCET"/>
      <sheetName val="PRODCEG"/>
      <sheetName val="PRODCE2"/>
      <sheetName val="PRODCE1"/>
      <sheetName val="SALJURCE1 (2)"/>
      <sheetName val="SALJURCE2 (2)"/>
      <sheetName val="PRDTOTCE"/>
      <sheetName val="EQPTTCE2"/>
      <sheetName val="EQPTTCE1"/>
      <sheetName val="EQPTTCE"/>
      <sheetName val="EQPTPCE1"/>
      <sheetName val="EQPTPCE2"/>
      <sheetName val="COMTCE"/>
      <sheetName val="COMTCE1"/>
      <sheetName val="COMTCE2"/>
      <sheetName val="CBEQPCE2"/>
      <sheetName val="CBEQPCE1"/>
      <sheetName val="ADMTOTCE"/>
      <sheetName val="ADM2CEG"/>
      <sheetName val="ADM2CE1"/>
      <sheetName val="ADM2CE2"/>
      <sheetName val="MATCE1CE2"/>
      <sheetName val="AUX1"/>
      <sheetName val="QuQuant"/>
      <sheetName val="PATO"/>
      <sheetName val="RESUMO-DVOP 4ª MED"/>
      <sheetName val="PROJETO"/>
      <sheetName val="Ofício"/>
      <sheetName val="resumo"/>
      <sheetName val="REAJU"/>
      <sheetName val="relatório"/>
      <sheetName val="Rel-15ª med."/>
      <sheetName val="PMF"/>
      <sheetName val="Regula"/>
      <sheetName val="DADOS"/>
      <sheetName val="CONTROLE 2004"/>
    </sheetNames>
    <sheetDataSet>
      <sheetData sheetId="0">
        <row r="7">
          <cell r="A7" t="str">
            <v>Até Set/98</v>
          </cell>
          <cell r="B7" t="str">
            <v>P</v>
          </cell>
          <cell r="C7">
            <v>809322.21</v>
          </cell>
          <cell r="D7">
            <v>1368318.72</v>
          </cell>
          <cell r="E7">
            <v>722494.58000000007</v>
          </cell>
          <cell r="F7">
            <v>233143.16999999998</v>
          </cell>
          <cell r="G7">
            <v>103856.15</v>
          </cell>
          <cell r="H7">
            <v>179974.61</v>
          </cell>
          <cell r="I7">
            <v>3417109.4399999995</v>
          </cell>
          <cell r="J7">
            <v>319073.62</v>
          </cell>
          <cell r="K7">
            <v>142134.81</v>
          </cell>
          <cell r="L7">
            <v>246308.45</v>
          </cell>
          <cell r="M7">
            <v>0</v>
          </cell>
          <cell r="N7">
            <v>726180.86</v>
          </cell>
          <cell r="O7">
            <v>402945</v>
          </cell>
          <cell r="P7">
            <v>280013</v>
          </cell>
          <cell r="Q7">
            <v>282607.61</v>
          </cell>
          <cell r="R7">
            <v>561397.63</v>
          </cell>
          <cell r="S7">
            <v>2960660.98</v>
          </cell>
          <cell r="T7">
            <v>298510</v>
          </cell>
          <cell r="U7">
            <v>437302.58</v>
          </cell>
          <cell r="V7">
            <v>3696473.56</v>
          </cell>
          <cell r="W7">
            <v>7113583</v>
          </cell>
          <cell r="X7">
            <v>6030646.4499999993</v>
          </cell>
          <cell r="Y7">
            <v>197524.95</v>
          </cell>
          <cell r="AA7">
            <v>6228171.3999999994</v>
          </cell>
          <cell r="AB7">
            <v>-885411.60000000056</v>
          </cell>
          <cell r="AC7">
            <v>-221352.89999999991</v>
          </cell>
          <cell r="AD7">
            <v>39910.387499999997</v>
          </cell>
          <cell r="AE7">
            <v>283201</v>
          </cell>
          <cell r="AF7">
            <v>101758.4875000001</v>
          </cell>
          <cell r="AG7">
            <v>-987170.08750000037</v>
          </cell>
        </row>
        <row r="8">
          <cell r="B8" t="str">
            <v>R</v>
          </cell>
          <cell r="C8">
            <v>809322.21</v>
          </cell>
          <cell r="D8">
            <v>1368318.72</v>
          </cell>
          <cell r="E8">
            <v>722494.58000000007</v>
          </cell>
          <cell r="F8">
            <v>233143.16999999998</v>
          </cell>
          <cell r="G8">
            <v>103856.15</v>
          </cell>
          <cell r="H8">
            <v>179974.61</v>
          </cell>
          <cell r="I8">
            <v>3417109.4399999995</v>
          </cell>
          <cell r="J8">
            <v>319073.62</v>
          </cell>
          <cell r="K8">
            <v>142134.81</v>
          </cell>
          <cell r="L8">
            <v>246308.45</v>
          </cell>
          <cell r="N8">
            <v>726180.86</v>
          </cell>
          <cell r="O8">
            <v>402945</v>
          </cell>
          <cell r="P8">
            <v>280013</v>
          </cell>
          <cell r="Q8">
            <v>282607.61</v>
          </cell>
          <cell r="R8">
            <v>561397.63</v>
          </cell>
          <cell r="S8">
            <v>2960660.98</v>
          </cell>
          <cell r="T8">
            <v>298510</v>
          </cell>
          <cell r="U8">
            <v>437302.58</v>
          </cell>
          <cell r="V8">
            <v>3696473.56</v>
          </cell>
          <cell r="W8">
            <v>7113583</v>
          </cell>
          <cell r="X8">
            <v>6030646.4499999993</v>
          </cell>
          <cell r="Y8">
            <v>197524.95</v>
          </cell>
          <cell r="AA8">
            <v>6228171.3999999994</v>
          </cell>
          <cell r="AB8">
            <v>-885411.60000000056</v>
          </cell>
          <cell r="AC8">
            <v>-221352.9</v>
          </cell>
          <cell r="AD8">
            <v>39910.387500000004</v>
          </cell>
          <cell r="AE8">
            <v>283201</v>
          </cell>
          <cell r="AF8">
            <v>101758.48750000002</v>
          </cell>
          <cell r="AG8">
            <v>-987170.08750000037</v>
          </cell>
        </row>
        <row r="9">
          <cell r="A9">
            <v>36069</v>
          </cell>
          <cell r="B9" t="str">
            <v>P</v>
          </cell>
          <cell r="C9">
            <v>158604</v>
          </cell>
          <cell r="D9">
            <v>412656.85</v>
          </cell>
          <cell r="E9">
            <v>120928.47</v>
          </cell>
          <cell r="F9">
            <v>30075</v>
          </cell>
          <cell r="G9">
            <v>18646.5</v>
          </cell>
          <cell r="H9">
            <v>20583.3747392</v>
          </cell>
          <cell r="I9">
            <v>761494.19473919994</v>
          </cell>
          <cell r="J9">
            <v>42670.528959999996</v>
          </cell>
          <cell r="K9">
            <v>26455.727955199996</v>
          </cell>
          <cell r="L9">
            <v>25286.6</v>
          </cell>
          <cell r="M9">
            <v>5892.3878457600003</v>
          </cell>
          <cell r="N9">
            <v>160203</v>
          </cell>
          <cell r="O9">
            <v>64685</v>
          </cell>
          <cell r="P9">
            <v>85569</v>
          </cell>
          <cell r="Q9">
            <v>38429.049999999996</v>
          </cell>
          <cell r="R9">
            <v>131757.765804</v>
          </cell>
          <cell r="S9">
            <v>580949.06056496</v>
          </cell>
          <cell r="T9">
            <v>61622.754265208001</v>
          </cell>
          <cell r="U9">
            <v>60000</v>
          </cell>
          <cell r="V9">
            <v>702571.81483016803</v>
          </cell>
          <cell r="W9">
            <v>1464066.0095693679</v>
          </cell>
          <cell r="X9">
            <v>1467221.15</v>
          </cell>
          <cell r="Y9">
            <v>63066.49</v>
          </cell>
          <cell r="AA9">
            <v>1530287.64</v>
          </cell>
          <cell r="AB9">
            <v>66221.630430632038</v>
          </cell>
          <cell r="AC9">
            <v>16555.40760765801</v>
          </cell>
          <cell r="AD9">
            <v>5892.3878457600003</v>
          </cell>
          <cell r="AE9">
            <v>15059.197952934323</v>
          </cell>
          <cell r="AF9">
            <v>37506.993406352332</v>
          </cell>
          <cell r="AG9">
            <v>28714.637024279684</v>
          </cell>
        </row>
        <row r="10">
          <cell r="B10" t="str">
            <v>R</v>
          </cell>
          <cell r="C10">
            <v>157788.24</v>
          </cell>
          <cell r="D10">
            <v>414440.35</v>
          </cell>
          <cell r="E10">
            <v>95711.49</v>
          </cell>
          <cell r="F10">
            <v>114228.2</v>
          </cell>
          <cell r="H10">
            <v>15750.19</v>
          </cell>
          <cell r="I10">
            <v>797918.46999999986</v>
          </cell>
          <cell r="J10">
            <v>82581.240000000005</v>
          </cell>
          <cell r="L10">
            <v>11386.6</v>
          </cell>
          <cell r="N10">
            <v>158673.20000000001</v>
          </cell>
          <cell r="O10">
            <v>83804.070000000007</v>
          </cell>
          <cell r="P10">
            <v>72875.240000000005</v>
          </cell>
          <cell r="Q10">
            <v>32286.67</v>
          </cell>
          <cell r="R10">
            <v>138189.38</v>
          </cell>
          <cell r="S10">
            <v>579796.4</v>
          </cell>
          <cell r="T10">
            <v>64576.99</v>
          </cell>
          <cell r="U10">
            <v>76184.94</v>
          </cell>
          <cell r="V10">
            <v>720558.33000000007</v>
          </cell>
          <cell r="W10">
            <v>1518476.7999999998</v>
          </cell>
          <cell r="X10">
            <v>1467221.85</v>
          </cell>
          <cell r="Y10">
            <v>110630.59999999986</v>
          </cell>
          <cell r="AA10">
            <v>1577852.45</v>
          </cell>
          <cell r="AB10">
            <v>59375.65000000014</v>
          </cell>
          <cell r="AC10">
            <v>14843.912500000035</v>
          </cell>
          <cell r="AD10">
            <v>9840.4720000000016</v>
          </cell>
          <cell r="AE10">
            <v>62702</v>
          </cell>
          <cell r="AF10">
            <v>87386.384500000044</v>
          </cell>
          <cell r="AG10">
            <v>-28010.73450000002</v>
          </cell>
        </row>
        <row r="11">
          <cell r="A11">
            <v>36100</v>
          </cell>
          <cell r="B11" t="str">
            <v>P</v>
          </cell>
          <cell r="C11">
            <v>213436</v>
          </cell>
          <cell r="D11">
            <v>677821.36</v>
          </cell>
          <cell r="E11">
            <v>86410.14</v>
          </cell>
          <cell r="F11">
            <v>29428.199999999997</v>
          </cell>
          <cell r="G11">
            <v>18245.484</v>
          </cell>
          <cell r="H11">
            <v>25335.18</v>
          </cell>
          <cell r="I11">
            <v>1050676.3640000001</v>
          </cell>
          <cell r="J11">
            <v>42493.912960000001</v>
          </cell>
          <cell r="K11">
            <v>26346.226035199998</v>
          </cell>
          <cell r="L11">
            <v>35945.653595903997</v>
          </cell>
          <cell r="M11">
            <v>5825.6911497600004</v>
          </cell>
          <cell r="N11">
            <v>229543.96999999997</v>
          </cell>
          <cell r="O11">
            <v>84229.138234999991</v>
          </cell>
          <cell r="P11">
            <v>52952.680000000008</v>
          </cell>
          <cell r="Q11">
            <v>37949</v>
          </cell>
          <cell r="R11">
            <v>123484.468717995</v>
          </cell>
          <cell r="S11">
            <v>638770.74069385894</v>
          </cell>
          <cell r="T11">
            <v>78873.12873469296</v>
          </cell>
          <cell r="U11">
            <v>60000</v>
          </cell>
          <cell r="V11">
            <v>777643.86942855187</v>
          </cell>
          <cell r="W11">
            <v>1828320.2334285518</v>
          </cell>
          <cell r="X11">
            <v>1372438.51</v>
          </cell>
          <cell r="Y11">
            <v>61759.732950000005</v>
          </cell>
          <cell r="AA11">
            <v>1434198.2429500001</v>
          </cell>
          <cell r="AB11">
            <v>-394121.99047855171</v>
          </cell>
          <cell r="AC11">
            <v>-98530.497619638016</v>
          </cell>
          <cell r="AD11">
            <v>5825.6911497599995</v>
          </cell>
          <cell r="AE11">
            <v>2612.8694853580032</v>
          </cell>
          <cell r="AF11">
            <v>-90091.936984520013</v>
          </cell>
          <cell r="AG11">
            <v>-304030.05349403177</v>
          </cell>
        </row>
        <row r="12">
          <cell r="B12" t="str">
            <v>R</v>
          </cell>
          <cell r="C12">
            <v>183197.63</v>
          </cell>
          <cell r="D12">
            <v>426881.16</v>
          </cell>
          <cell r="E12">
            <v>146118.68</v>
          </cell>
          <cell r="F12">
            <v>79530.98</v>
          </cell>
          <cell r="G12">
            <v>0</v>
          </cell>
          <cell r="H12">
            <v>25908.74</v>
          </cell>
          <cell r="I12">
            <v>861637.19</v>
          </cell>
          <cell r="J12">
            <v>66880.990000000005</v>
          </cell>
          <cell r="K12">
            <v>0</v>
          </cell>
          <cell r="L12">
            <v>21787.759999999998</v>
          </cell>
          <cell r="N12">
            <v>167866.32</v>
          </cell>
          <cell r="O12">
            <v>90503.6</v>
          </cell>
          <cell r="P12">
            <v>89424.960000000006</v>
          </cell>
          <cell r="Q12">
            <v>59994.41</v>
          </cell>
          <cell r="R12">
            <v>87754.52</v>
          </cell>
          <cell r="S12">
            <v>584212.56000000006</v>
          </cell>
          <cell r="T12">
            <v>66427</v>
          </cell>
          <cell r="U12">
            <v>41882.74</v>
          </cell>
          <cell r="V12">
            <v>692522.3</v>
          </cell>
          <cell r="W12">
            <v>1554159.49</v>
          </cell>
          <cell r="X12">
            <v>1566959.89</v>
          </cell>
          <cell r="Y12">
            <v>71664.850000000006</v>
          </cell>
          <cell r="AA12">
            <v>1638624.74</v>
          </cell>
          <cell r="AB12">
            <v>84465.25</v>
          </cell>
          <cell r="AC12">
            <v>21116.3125</v>
          </cell>
          <cell r="AD12">
            <v>7320.5985000000001</v>
          </cell>
          <cell r="AE12">
            <v>40418</v>
          </cell>
          <cell r="AF12">
            <v>68854.910999999993</v>
          </cell>
          <cell r="AG12">
            <v>15610.33899999992</v>
          </cell>
        </row>
        <row r="13">
          <cell r="A13">
            <v>36130</v>
          </cell>
          <cell r="B13" t="str">
            <v>P</v>
          </cell>
          <cell r="C13">
            <v>202686</v>
          </cell>
          <cell r="D13">
            <v>818594.83000000007</v>
          </cell>
          <cell r="E13">
            <v>144665.25</v>
          </cell>
          <cell r="F13">
            <v>30695.399999999998</v>
          </cell>
          <cell r="G13">
            <v>19031.148000000001</v>
          </cell>
          <cell r="H13">
            <v>24790.31568</v>
          </cell>
          <cell r="I13">
            <v>1240462.94368</v>
          </cell>
          <cell r="J13">
            <v>42493.912960000001</v>
          </cell>
          <cell r="K13">
            <v>26346.226035199998</v>
          </cell>
          <cell r="L13">
            <v>35796.872277504001</v>
          </cell>
          <cell r="M13">
            <v>5928.3343497599999</v>
          </cell>
          <cell r="N13">
            <v>231540.33</v>
          </cell>
          <cell r="O13">
            <v>85218.334615</v>
          </cell>
          <cell r="P13">
            <v>52662.080000000009</v>
          </cell>
          <cell r="Q13">
            <v>37949</v>
          </cell>
          <cell r="R13">
            <v>196468.32449821499</v>
          </cell>
          <cell r="S13">
            <v>714403.41473567905</v>
          </cell>
          <cell r="T13">
            <v>92050.221420783957</v>
          </cell>
          <cell r="U13">
            <v>60000</v>
          </cell>
          <cell r="V13">
            <v>866453.63615646306</v>
          </cell>
          <cell r="W13">
            <v>2106916.5798364631</v>
          </cell>
          <cell r="X13">
            <v>2183600.0700000003</v>
          </cell>
          <cell r="Y13">
            <v>98262.003150000004</v>
          </cell>
          <cell r="AA13">
            <v>2281862.0731500005</v>
          </cell>
          <cell r="AB13">
            <v>174945.49331353744</v>
          </cell>
          <cell r="AC13">
            <v>43736.373328384332</v>
          </cell>
          <cell r="AD13">
            <v>5928.3343497599999</v>
          </cell>
          <cell r="AE13">
            <v>10359.511616781019</v>
          </cell>
          <cell r="AF13">
            <v>60024.219294925351</v>
          </cell>
          <cell r="AG13">
            <v>114921.27401861222</v>
          </cell>
        </row>
        <row r="14">
          <cell r="B14" t="str">
            <v>R</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C14">
            <v>0</v>
          </cell>
          <cell r="AD14">
            <v>0</v>
          </cell>
          <cell r="AE14">
            <v>0</v>
          </cell>
          <cell r="AF14">
            <v>0</v>
          </cell>
          <cell r="AG14">
            <v>0</v>
          </cell>
        </row>
        <row r="15">
          <cell r="A15">
            <v>36161</v>
          </cell>
          <cell r="B15" t="str">
            <v>P</v>
          </cell>
          <cell r="C15">
            <v>214936</v>
          </cell>
          <cell r="D15">
            <v>842020.43</v>
          </cell>
          <cell r="E15">
            <v>135215.82</v>
          </cell>
          <cell r="F15">
            <v>30695.399999999998</v>
          </cell>
          <cell r="G15">
            <v>19031.148000000001</v>
          </cell>
          <cell r="H15">
            <v>25857.804960000001</v>
          </cell>
          <cell r="I15">
            <v>1267756.6029600003</v>
          </cell>
          <cell r="J15">
            <v>42493.912960000001</v>
          </cell>
          <cell r="K15">
            <v>26346.226035199998</v>
          </cell>
          <cell r="L15">
            <v>35796.872277504001</v>
          </cell>
          <cell r="M15">
            <v>5928.3343497599999</v>
          </cell>
          <cell r="N15">
            <v>233417.73</v>
          </cell>
          <cell r="O15">
            <v>86148.586315000008</v>
          </cell>
          <cell r="P15">
            <v>52883.48000000001</v>
          </cell>
          <cell r="Q15">
            <v>37949</v>
          </cell>
          <cell r="R15">
            <v>220706.60453919001</v>
          </cell>
          <cell r="S15">
            <v>741670.74647665396</v>
          </cell>
          <cell r="T15">
            <v>94778.27097183271</v>
          </cell>
          <cell r="U15">
            <v>60000</v>
          </cell>
          <cell r="V15">
            <v>896449.01744848664</v>
          </cell>
          <cell r="W15">
            <v>2164205.620408487</v>
          </cell>
          <cell r="X15">
            <v>2452990.62</v>
          </cell>
          <cell r="Y15">
            <v>110384.57789999999</v>
          </cell>
          <cell r="AA15">
            <v>2563375.1979</v>
          </cell>
          <cell r="AB15">
            <v>399169.57749151299</v>
          </cell>
          <cell r="AC15">
            <v>99792.394372878276</v>
          </cell>
          <cell r="AD15">
            <v>5928.3343497599999</v>
          </cell>
          <cell r="AE15">
            <v>-4958.9929342989626</v>
          </cell>
          <cell r="AF15">
            <v>100761.73578833931</v>
          </cell>
          <cell r="AG15">
            <v>298407.8417031737</v>
          </cell>
        </row>
        <row r="16">
          <cell r="B16" t="str">
            <v>R</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X16">
            <v>0</v>
          </cell>
          <cell r="Y16">
            <v>0</v>
          </cell>
          <cell r="AA16">
            <v>0</v>
          </cell>
          <cell r="AB16">
            <v>0</v>
          </cell>
          <cell r="AC16">
            <v>0</v>
          </cell>
          <cell r="AD16">
            <v>0</v>
          </cell>
          <cell r="AE16">
            <v>0</v>
          </cell>
          <cell r="AF16">
            <v>0</v>
          </cell>
          <cell r="AG16">
            <v>0</v>
          </cell>
        </row>
        <row r="17">
          <cell r="A17">
            <v>36192</v>
          </cell>
          <cell r="B17" t="str">
            <v>P</v>
          </cell>
          <cell r="C17">
            <v>236436</v>
          </cell>
          <cell r="D17">
            <v>808748.83000000007</v>
          </cell>
          <cell r="E17">
            <v>137653.78</v>
          </cell>
          <cell r="F17">
            <v>29355.599999999999</v>
          </cell>
          <cell r="G17">
            <v>18200.471999999998</v>
          </cell>
          <cell r="H17">
            <v>25857.804960000001</v>
          </cell>
          <cell r="I17">
            <v>1256252.4869600004</v>
          </cell>
          <cell r="J17">
            <v>41320.388959999997</v>
          </cell>
          <cell r="K17">
            <v>25618.641155199999</v>
          </cell>
          <cell r="L17">
            <v>35796.872277504001</v>
          </cell>
          <cell r="M17">
            <v>5724.7551057599994</v>
          </cell>
          <cell r="N17">
            <v>233417.73</v>
          </cell>
          <cell r="O17">
            <v>86148.586315000008</v>
          </cell>
          <cell r="P17">
            <v>52883.48000000001</v>
          </cell>
          <cell r="Q17">
            <v>37949</v>
          </cell>
          <cell r="R17">
            <v>225032.76744564</v>
          </cell>
          <cell r="S17">
            <v>743892.22125910409</v>
          </cell>
          <cell r="T17">
            <v>94726.808910955209</v>
          </cell>
          <cell r="U17">
            <v>60000</v>
          </cell>
          <cell r="V17">
            <v>898619.0301700593</v>
          </cell>
          <cell r="W17">
            <v>2154871.5171300597</v>
          </cell>
          <cell r="X17">
            <v>2501072.7200000002</v>
          </cell>
          <cell r="Y17">
            <v>112548.2724</v>
          </cell>
          <cell r="AA17">
            <v>2613620.9924000003</v>
          </cell>
          <cell r="AB17">
            <v>458749.47526994068</v>
          </cell>
          <cell r="AC17">
            <v>114687.36881748526</v>
          </cell>
          <cell r="AD17">
            <v>5724.7551057599994</v>
          </cell>
          <cell r="AE17">
            <v>-9028.237521902498</v>
          </cell>
          <cell r="AF17">
            <v>111383.88640134277</v>
          </cell>
          <cell r="AG17">
            <v>347365.58886859799</v>
          </cell>
        </row>
        <row r="18">
          <cell r="B18" t="str">
            <v>R</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X18">
            <v>0</v>
          </cell>
          <cell r="Y18">
            <v>0</v>
          </cell>
          <cell r="AA18">
            <v>0</v>
          </cell>
          <cell r="AB18">
            <v>0</v>
          </cell>
          <cell r="AC18">
            <v>0</v>
          </cell>
          <cell r="AD18">
            <v>0</v>
          </cell>
          <cell r="AE18">
            <v>0</v>
          </cell>
          <cell r="AF18">
            <v>0</v>
          </cell>
          <cell r="AG18">
            <v>0</v>
          </cell>
        </row>
        <row r="19">
          <cell r="A19">
            <v>36220</v>
          </cell>
          <cell r="B19" t="str">
            <v>P</v>
          </cell>
          <cell r="C19">
            <v>164181</v>
          </cell>
          <cell r="D19">
            <v>468207.5</v>
          </cell>
          <cell r="E19">
            <v>112317.2</v>
          </cell>
          <cell r="F19">
            <v>25987.4</v>
          </cell>
          <cell r="G19">
            <v>16112.187999999998</v>
          </cell>
          <cell r="H19">
            <v>24729.157439999999</v>
          </cell>
          <cell r="I19">
            <v>811534.44543999992</v>
          </cell>
          <cell r="J19">
            <v>39554.448960000002</v>
          </cell>
          <cell r="K19">
            <v>24523.7583552</v>
          </cell>
          <cell r="L19">
            <v>34808.295659903997</v>
          </cell>
          <cell r="M19">
            <v>5308.88976576</v>
          </cell>
          <cell r="N19">
            <v>217464.33000000002</v>
          </cell>
          <cell r="O19">
            <v>82059.02661500001</v>
          </cell>
          <cell r="P19">
            <v>49883.880000000005</v>
          </cell>
          <cell r="Q19">
            <v>37949</v>
          </cell>
          <cell r="R19">
            <v>204737.132205375</v>
          </cell>
          <cell r="S19">
            <v>696288.76156123902</v>
          </cell>
          <cell r="T19">
            <v>70954.972850061953</v>
          </cell>
          <cell r="U19">
            <v>60000</v>
          </cell>
          <cell r="V19">
            <v>827243.73441130097</v>
          </cell>
          <cell r="W19">
            <v>1638778.179851301</v>
          </cell>
          <cell r="X19">
            <v>2275501.75</v>
          </cell>
          <cell r="Y19">
            <v>102397.57874999999</v>
          </cell>
          <cell r="AA19">
            <v>2377899.3287499999</v>
          </cell>
          <cell r="AB19">
            <v>739121.14889869886</v>
          </cell>
          <cell r="AC19">
            <v>184780.28722467474</v>
          </cell>
          <cell r="AD19">
            <v>5308.88976576</v>
          </cell>
          <cell r="AE19">
            <v>-11272.875670329049</v>
          </cell>
          <cell r="AF19">
            <v>178816.30132010567</v>
          </cell>
          <cell r="AG19">
            <v>560304.84757859306</v>
          </cell>
        </row>
        <row r="20">
          <cell r="B20" t="str">
            <v>R</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cell r="AC20">
            <v>0</v>
          </cell>
          <cell r="AD20">
            <v>0</v>
          </cell>
          <cell r="AE20">
            <v>0</v>
          </cell>
          <cell r="AF20">
            <v>0</v>
          </cell>
          <cell r="AG20">
            <v>0</v>
          </cell>
        </row>
        <row r="21">
          <cell r="A21">
            <v>36251</v>
          </cell>
          <cell r="B21" t="str">
            <v>P</v>
          </cell>
          <cell r="C21">
            <v>73095</v>
          </cell>
          <cell r="D21">
            <v>206620.81</v>
          </cell>
          <cell r="E21">
            <v>79318.39</v>
          </cell>
          <cell r="F21">
            <v>15455.6</v>
          </cell>
          <cell r="G21">
            <v>9582.4720000000016</v>
          </cell>
          <cell r="H21">
            <v>21891.785759999999</v>
          </cell>
          <cell r="I21">
            <v>405964.05776</v>
          </cell>
          <cell r="J21">
            <v>33379.100959999996</v>
          </cell>
          <cell r="K21">
            <v>20695.042595199997</v>
          </cell>
          <cell r="L21">
            <v>33320.667803903998</v>
          </cell>
          <cell r="M21">
            <v>3955.6107777599996</v>
          </cell>
          <cell r="N21">
            <v>194079.55</v>
          </cell>
          <cell r="O21">
            <v>73692.618124999994</v>
          </cell>
          <cell r="P21">
            <v>45109.688000000009</v>
          </cell>
          <cell r="Q21">
            <v>27402</v>
          </cell>
          <cell r="R21">
            <v>143558.30421932999</v>
          </cell>
          <cell r="S21">
            <v>575192.58248119394</v>
          </cell>
          <cell r="T21">
            <v>47929.181242059698</v>
          </cell>
          <cell r="U21">
            <v>60000</v>
          </cell>
          <cell r="V21">
            <v>683121.76372325362</v>
          </cell>
          <cell r="W21">
            <v>1089085.8214832535</v>
          </cell>
          <cell r="X21">
            <v>1595544.3399999999</v>
          </cell>
          <cell r="Y21">
            <v>71799.495299999995</v>
          </cell>
          <cell r="AA21">
            <v>1667343.8352999999</v>
          </cell>
          <cell r="AB21">
            <v>578258.01381674642</v>
          </cell>
          <cell r="AC21">
            <v>144564.50345418655</v>
          </cell>
          <cell r="AD21">
            <v>3955.61077776</v>
          </cell>
          <cell r="AE21">
            <v>-21084.959087762763</v>
          </cell>
          <cell r="AF21">
            <v>127435.15514418379</v>
          </cell>
          <cell r="AG21">
            <v>450822.85867256252</v>
          </cell>
        </row>
        <row r="22">
          <cell r="B22" t="str">
            <v>R</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X22">
            <v>0</v>
          </cell>
          <cell r="Y22">
            <v>0</v>
          </cell>
          <cell r="AA22">
            <v>0</v>
          </cell>
          <cell r="AB22">
            <v>0</v>
          </cell>
          <cell r="AC22">
            <v>0</v>
          </cell>
          <cell r="AD22">
            <v>0</v>
          </cell>
          <cell r="AE22">
            <v>0</v>
          </cell>
          <cell r="AF22">
            <v>0</v>
          </cell>
          <cell r="AG22">
            <v>0</v>
          </cell>
        </row>
        <row r="23">
          <cell r="A23">
            <v>36281</v>
          </cell>
          <cell r="B23" t="str">
            <v>P</v>
          </cell>
          <cell r="C23">
            <v>51811</v>
          </cell>
          <cell r="D23">
            <v>205339.05</v>
          </cell>
          <cell r="E23">
            <v>67001.52</v>
          </cell>
          <cell r="F23">
            <v>13572.4</v>
          </cell>
          <cell r="G23">
            <v>8414.887999999999</v>
          </cell>
          <cell r="H23">
            <v>13019.797440000002</v>
          </cell>
          <cell r="I23">
            <v>359158.65544</v>
          </cell>
          <cell r="J23">
            <v>32786.009120000002</v>
          </cell>
          <cell r="K23">
            <v>20327.3256544</v>
          </cell>
          <cell r="L23">
            <v>28118.554648703997</v>
          </cell>
          <cell r="M23">
            <v>3755.0311387200004</v>
          </cell>
          <cell r="N23">
            <v>104891.0154</v>
          </cell>
          <cell r="O23">
            <v>40914.929130700002</v>
          </cell>
          <cell r="P23">
            <v>23600.847999999998</v>
          </cell>
          <cell r="Q23">
            <v>16989.240000000002</v>
          </cell>
          <cell r="R23">
            <v>92260.977880994993</v>
          </cell>
          <cell r="S23">
            <v>363643.93097351899</v>
          </cell>
          <cell r="T23">
            <v>34469.548550675951</v>
          </cell>
          <cell r="U23">
            <v>31530</v>
          </cell>
          <cell r="V23">
            <v>429643.47952419496</v>
          </cell>
          <cell r="W23">
            <v>788802.13496419496</v>
          </cell>
          <cell r="X23">
            <v>1025412.51</v>
          </cell>
          <cell r="Y23">
            <v>46143.56295</v>
          </cell>
          <cell r="AA23">
            <v>1071556.0729499999</v>
          </cell>
          <cell r="AB23">
            <v>282753.93798580498</v>
          </cell>
          <cell r="AC23">
            <v>70688.484496451245</v>
          </cell>
          <cell r="AD23">
            <v>3755.0311387199999</v>
          </cell>
          <cell r="AE23">
            <v>-7062.7224561255243</v>
          </cell>
          <cell r="AF23">
            <v>67380.793179045722</v>
          </cell>
          <cell r="AG23">
            <v>215373.1448067592</v>
          </cell>
        </row>
        <row r="24">
          <cell r="B24" t="str">
            <v>R</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C24">
            <v>0</v>
          </cell>
          <cell r="AD24">
            <v>0</v>
          </cell>
          <cell r="AE24">
            <v>0</v>
          </cell>
          <cell r="AF24">
            <v>0</v>
          </cell>
          <cell r="AG24">
            <v>0</v>
          </cell>
        </row>
        <row r="25">
          <cell r="A25">
            <v>36312</v>
          </cell>
          <cell r="B25" t="str">
            <v>P</v>
          </cell>
          <cell r="C25">
            <v>0</v>
          </cell>
          <cell r="D25">
            <v>29792.63</v>
          </cell>
          <cell r="E25">
            <v>25923.13</v>
          </cell>
          <cell r="F25">
            <v>3069</v>
          </cell>
          <cell r="G25">
            <v>1902.7800000000002</v>
          </cell>
          <cell r="H25">
            <v>11433.38976</v>
          </cell>
          <cell r="I25">
            <v>72120.929759999999</v>
          </cell>
          <cell r="J25">
            <v>26490.883600000001</v>
          </cell>
          <cell r="K25">
            <v>16424.347831999999</v>
          </cell>
          <cell r="L25">
            <v>27618.934082688</v>
          </cell>
          <cell r="M25">
            <v>2394.3505716</v>
          </cell>
          <cell r="N25">
            <v>0</v>
          </cell>
          <cell r="O25">
            <v>32178.570430700001</v>
          </cell>
          <cell r="P25">
            <v>17518.448000000004</v>
          </cell>
          <cell r="Q25">
            <v>16989.240000000002</v>
          </cell>
          <cell r="R25">
            <v>63559.725107339989</v>
          </cell>
          <cell r="S25">
            <v>203174.49962432799</v>
          </cell>
          <cell r="T25">
            <v>15341.271469216401</v>
          </cell>
          <cell r="U25">
            <v>31530</v>
          </cell>
          <cell r="V25">
            <v>250045.77109354438</v>
          </cell>
          <cell r="W25">
            <v>322166.7008535444</v>
          </cell>
          <cell r="X25">
            <v>706419.32</v>
          </cell>
          <cell r="Y25">
            <v>31788.869399999996</v>
          </cell>
          <cell r="AA25">
            <v>738208.18939999992</v>
          </cell>
          <cell r="AB25">
            <v>416041.48854645551</v>
          </cell>
          <cell r="AC25">
            <v>104010.37213661388</v>
          </cell>
          <cell r="AD25">
            <v>2394.3505716</v>
          </cell>
          <cell r="AE25">
            <v>-6869.1517542669226</v>
          </cell>
          <cell r="AF25">
            <v>99535.570953946954</v>
          </cell>
          <cell r="AG25">
            <v>316505.91759250854</v>
          </cell>
        </row>
        <row r="26">
          <cell r="B26" t="str">
            <v>R</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X26">
            <v>0</v>
          </cell>
          <cell r="Y26">
            <v>0</v>
          </cell>
          <cell r="AA26">
            <v>0</v>
          </cell>
          <cell r="AB26">
            <v>0</v>
          </cell>
          <cell r="AC26">
            <v>0</v>
          </cell>
          <cell r="AD26">
            <v>0</v>
          </cell>
          <cell r="AE26">
            <v>0</v>
          </cell>
          <cell r="AF26">
            <v>0</v>
          </cell>
          <cell r="AG26">
            <v>0</v>
          </cell>
        </row>
        <row r="27">
          <cell r="A27">
            <v>36342</v>
          </cell>
          <cell r="B27" t="str">
            <v>P</v>
          </cell>
          <cell r="C27">
            <v>0</v>
          </cell>
          <cell r="D27">
            <v>0</v>
          </cell>
          <cell r="E27">
            <v>0</v>
          </cell>
          <cell r="F27">
            <v>798.59999999999991</v>
          </cell>
          <cell r="G27">
            <v>495.13199999999995</v>
          </cell>
          <cell r="H27">
            <v>2585.3256000000001</v>
          </cell>
          <cell r="I27">
            <v>3879.0576000000001</v>
          </cell>
          <cell r="J27">
            <v>18319.377840000001</v>
          </cell>
          <cell r="K27">
            <v>11358.014260800001</v>
          </cell>
          <cell r="L27">
            <v>22315.920344639999</v>
          </cell>
          <cell r="M27">
            <v>1548.5562050400001</v>
          </cell>
          <cell r="N27">
            <v>0</v>
          </cell>
          <cell r="O27">
            <v>0</v>
          </cell>
          <cell r="P27">
            <v>0</v>
          </cell>
          <cell r="Q27">
            <v>16989.240000000002</v>
          </cell>
          <cell r="R27">
            <v>3536.4153316799998</v>
          </cell>
          <cell r="S27">
            <v>74067.523982159997</v>
          </cell>
          <cell r="T27">
            <v>4647.3290791079999</v>
          </cell>
          <cell r="U27">
            <v>15000</v>
          </cell>
          <cell r="V27">
            <v>93714.85306126799</v>
          </cell>
          <cell r="W27">
            <v>97593.91066126799</v>
          </cell>
          <cell r="X27">
            <v>39304.639999999999</v>
          </cell>
          <cell r="Y27">
            <v>1768.7087999999999</v>
          </cell>
          <cell r="AA27">
            <v>41073.3488</v>
          </cell>
          <cell r="AB27">
            <v>-56520.56186126799</v>
          </cell>
          <cell r="AC27">
            <v>-14130.140465317001</v>
          </cell>
          <cell r="AD27">
            <v>1548.5562050400001</v>
          </cell>
          <cell r="AE27">
            <v>-10434.390570969068</v>
          </cell>
          <cell r="AF27">
            <v>-23015.974831246069</v>
          </cell>
          <cell r="AG27">
            <v>-33504.587030021918</v>
          </cell>
        </row>
        <row r="28">
          <cell r="B28" t="str">
            <v>R</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C28">
            <v>0</v>
          </cell>
          <cell r="AD28">
            <v>0</v>
          </cell>
          <cell r="AE28">
            <v>0</v>
          </cell>
          <cell r="AF28">
            <v>0</v>
          </cell>
          <cell r="AG28">
            <v>0</v>
          </cell>
        </row>
        <row r="29">
          <cell r="A29">
            <v>36373</v>
          </cell>
          <cell r="B29" t="str">
            <v>P</v>
          </cell>
          <cell r="C29">
            <v>0</v>
          </cell>
          <cell r="D29">
            <v>0</v>
          </cell>
          <cell r="E29">
            <v>0</v>
          </cell>
          <cell r="F29">
            <v>0</v>
          </cell>
          <cell r="G29">
            <v>0</v>
          </cell>
          <cell r="H29">
            <v>95535.28800000003</v>
          </cell>
          <cell r="I29">
            <v>95535.28800000003</v>
          </cell>
          <cell r="J29">
            <v>0</v>
          </cell>
          <cell r="K29">
            <v>0</v>
          </cell>
          <cell r="L29">
            <v>179636.56758662401</v>
          </cell>
          <cell r="M29">
            <v>0</v>
          </cell>
          <cell r="N29">
            <v>0</v>
          </cell>
          <cell r="O29">
            <v>0</v>
          </cell>
          <cell r="P29">
            <v>0</v>
          </cell>
          <cell r="Q29">
            <v>0</v>
          </cell>
          <cell r="R29">
            <v>0</v>
          </cell>
          <cell r="S29">
            <v>179636.56758662401</v>
          </cell>
          <cell r="T29">
            <v>5378.621424451203</v>
          </cell>
          <cell r="U29">
            <v>0</v>
          </cell>
          <cell r="V29">
            <v>185015.18901107521</v>
          </cell>
          <cell r="W29">
            <v>280550.47701107524</v>
          </cell>
          <cell r="X29">
            <v>0</v>
          </cell>
          <cell r="Y29">
            <v>0</v>
          </cell>
          <cell r="AA29">
            <v>0</v>
          </cell>
          <cell r="AB29">
            <v>-280550.47701107524</v>
          </cell>
          <cell r="AC29">
            <v>-41666.939167168821</v>
          </cell>
          <cell r="AD29">
            <v>0</v>
          </cell>
          <cell r="AE29">
            <v>5753.8262482877717</v>
          </cell>
          <cell r="AF29">
            <v>-35913.112918881052</v>
          </cell>
          <cell r="AG29">
            <v>-244637.36409219418</v>
          </cell>
        </row>
        <row r="30">
          <cell r="B30" t="str">
            <v>R</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C30">
            <v>0</v>
          </cell>
          <cell r="AD30">
            <v>0</v>
          </cell>
          <cell r="AE30">
            <v>0</v>
          </cell>
          <cell r="AF30">
            <v>0</v>
          </cell>
          <cell r="AG30">
            <v>0</v>
          </cell>
        </row>
        <row r="31">
          <cell r="A31">
            <v>36404</v>
          </cell>
          <cell r="B31" t="str">
            <v>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C31">
            <v>0</v>
          </cell>
          <cell r="AD31">
            <v>0</v>
          </cell>
          <cell r="AE31">
            <v>2041.2348566976002</v>
          </cell>
          <cell r="AF31">
            <v>2041.2348566976002</v>
          </cell>
          <cell r="AG31">
            <v>-2041.2348566976002</v>
          </cell>
        </row>
        <row r="32">
          <cell r="B32" t="str">
            <v>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cell r="AB32">
            <v>0</v>
          </cell>
          <cell r="AC32">
            <v>0</v>
          </cell>
          <cell r="AD32">
            <v>0</v>
          </cell>
          <cell r="AE32">
            <v>0</v>
          </cell>
          <cell r="AF32">
            <v>0</v>
          </cell>
          <cell r="AG32">
            <v>0</v>
          </cell>
        </row>
        <row r="33">
          <cell r="A33" t="str">
            <v xml:space="preserve">                </v>
          </cell>
          <cell r="B33" t="str">
            <v>P</v>
          </cell>
          <cell r="C33">
            <v>0</v>
          </cell>
          <cell r="D33">
            <v>0</v>
          </cell>
          <cell r="E33">
            <v>0</v>
          </cell>
          <cell r="F33">
            <v>0</v>
          </cell>
          <cell r="G33">
            <v>0</v>
          </cell>
          <cell r="I33">
            <v>0</v>
          </cell>
          <cell r="J33">
            <v>0</v>
          </cell>
          <cell r="K33">
            <v>0</v>
          </cell>
          <cell r="L33">
            <v>0</v>
          </cell>
          <cell r="M33">
            <v>0</v>
          </cell>
          <cell r="N33">
            <v>0</v>
          </cell>
          <cell r="O33">
            <v>0</v>
          </cell>
          <cell r="P33">
            <v>0</v>
          </cell>
          <cell r="Q33">
            <v>0</v>
          </cell>
          <cell r="R33">
            <v>0</v>
          </cell>
          <cell r="S33">
            <v>0</v>
          </cell>
          <cell r="U33">
            <v>0</v>
          </cell>
          <cell r="X33">
            <v>0</v>
          </cell>
          <cell r="Y33">
            <v>0</v>
          </cell>
          <cell r="AA33">
            <v>0</v>
          </cell>
          <cell r="AD33">
            <v>0</v>
          </cell>
          <cell r="AF33">
            <v>0</v>
          </cell>
          <cell r="AG33">
            <v>0</v>
          </cell>
        </row>
        <row r="34">
          <cell r="B34" t="str">
            <v>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cell r="AC34">
            <v>0</v>
          </cell>
          <cell r="AD34">
            <v>0</v>
          </cell>
          <cell r="AE34">
            <v>0</v>
          </cell>
          <cell r="AF34">
            <v>0</v>
          </cell>
          <cell r="AG34">
            <v>0</v>
          </cell>
        </row>
        <row r="35">
          <cell r="A35" t="str">
            <v>TOTAL</v>
          </cell>
          <cell r="B35" t="str">
            <v>P</v>
          </cell>
          <cell r="C35">
            <v>2124507.21</v>
          </cell>
          <cell r="D35">
            <v>5838121.0099999988</v>
          </cell>
          <cell r="E35">
            <v>1631928.2799999998</v>
          </cell>
          <cell r="F35">
            <v>442275.77</v>
          </cell>
          <cell r="G35">
            <v>233518.36200000002</v>
          </cell>
          <cell r="H35">
            <v>471593.83433919994</v>
          </cell>
          <cell r="I35">
            <v>10741944.466339203</v>
          </cell>
          <cell r="J35">
            <v>681076.09727999987</v>
          </cell>
          <cell r="K35">
            <v>366576.3459136</v>
          </cell>
          <cell r="L35">
            <v>740750.26055488014</v>
          </cell>
          <cell r="M35">
            <v>46261.941259679996</v>
          </cell>
          <cell r="N35">
            <v>2330738.5153999999</v>
          </cell>
          <cell r="O35">
            <v>1038219.7897813999</v>
          </cell>
          <cell r="P35">
            <v>713076.58399999992</v>
          </cell>
          <cell r="Q35">
            <v>589151.37999999989</v>
          </cell>
          <cell r="R35">
            <v>1966500.1157497598</v>
          </cell>
          <cell r="S35">
            <v>8472351.0299393199</v>
          </cell>
          <cell r="T35">
            <v>899282.10891904612</v>
          </cell>
          <cell r="U35">
            <v>935362.58000000007</v>
          </cell>
          <cell r="V35">
            <v>10306995.718858365</v>
          </cell>
          <cell r="W35">
            <v>21048940.185197569</v>
          </cell>
          <cell r="X35">
            <v>21650152.080000006</v>
          </cell>
          <cell r="Y35">
            <v>897444.24160000007</v>
          </cell>
          <cell r="Z35">
            <v>0</v>
          </cell>
          <cell r="AA35">
            <v>22547596.321599998</v>
          </cell>
          <cell r="AB35">
            <v>1498656.1364024333</v>
          </cell>
          <cell r="AC35">
            <v>403134.71418620856</v>
          </cell>
          <cell r="AD35">
            <v>86172.328759680022</v>
          </cell>
          <cell r="AE35">
            <v>248316.31016440401</v>
          </cell>
          <cell r="AF35">
            <v>737623.35311029246</v>
          </cell>
          <cell r="AG35">
            <v>761032.78329214093</v>
          </cell>
        </row>
        <row r="36">
          <cell r="A36" t="str">
            <v>TOTAL</v>
          </cell>
          <cell r="B36" t="str">
            <v>R</v>
          </cell>
          <cell r="C36">
            <v>1150308.08</v>
          </cell>
          <cell r="D36">
            <v>2209640.23</v>
          </cell>
          <cell r="E36">
            <v>964324.75</v>
          </cell>
          <cell r="F36">
            <v>426902.35</v>
          </cell>
          <cell r="G36">
            <v>103856.15</v>
          </cell>
          <cell r="H36">
            <v>221633.53999999998</v>
          </cell>
          <cell r="I36">
            <v>5076665.0999999996</v>
          </cell>
          <cell r="J36">
            <v>468535.85</v>
          </cell>
          <cell r="K36">
            <v>142134.81</v>
          </cell>
          <cell r="L36">
            <v>279482.81</v>
          </cell>
          <cell r="M36">
            <v>0</v>
          </cell>
          <cell r="N36">
            <v>1052720.3800000001</v>
          </cell>
          <cell r="O36">
            <v>577252.67000000004</v>
          </cell>
          <cell r="P36">
            <v>442313.2</v>
          </cell>
          <cell r="Q36">
            <v>374888.68999999994</v>
          </cell>
          <cell r="R36">
            <v>787341.53</v>
          </cell>
          <cell r="S36">
            <v>4124669.94</v>
          </cell>
          <cell r="T36">
            <v>429513.99</v>
          </cell>
          <cell r="U36">
            <v>555370.26</v>
          </cell>
          <cell r="V36">
            <v>5109554.1900000004</v>
          </cell>
          <cell r="W36">
            <v>10186219.290000001</v>
          </cell>
          <cell r="X36">
            <v>9064828.1899999995</v>
          </cell>
          <cell r="Y36">
            <v>379820.39999999991</v>
          </cell>
          <cell r="Z36">
            <v>0</v>
          </cell>
          <cell r="AA36">
            <v>9444648.5899999999</v>
          </cell>
          <cell r="AB36">
            <v>-741570.70000000042</v>
          </cell>
          <cell r="AC36">
            <v>-185392.67499999996</v>
          </cell>
          <cell r="AD36">
            <v>57071.458000000006</v>
          </cell>
          <cell r="AE36">
            <v>386321</v>
          </cell>
          <cell r="AF36">
            <v>257999.78300000005</v>
          </cell>
          <cell r="AG36">
            <v>-999570.48300000047</v>
          </cell>
        </row>
      </sheetData>
      <sheetData sheetId="1">
        <row r="7">
          <cell r="A7" t="str">
            <v>Até Set/98</v>
          </cell>
        </row>
      </sheetData>
      <sheetData sheetId="2">
        <row r="7">
          <cell r="A7" t="str">
            <v>Até Set/98</v>
          </cell>
        </row>
      </sheetData>
      <sheetData sheetId="3">
        <row r="7">
          <cell r="A7" t="str">
            <v>Até Set/98</v>
          </cell>
        </row>
      </sheetData>
      <sheetData sheetId="4">
        <row r="7">
          <cell r="A7" t="str">
            <v>Até Set/98</v>
          </cell>
        </row>
      </sheetData>
      <sheetData sheetId="5">
        <row r="7">
          <cell r="A7" t="str">
            <v>Até Set/98</v>
          </cell>
        </row>
      </sheetData>
      <sheetData sheetId="6">
        <row r="7">
          <cell r="A7" t="str">
            <v>Até Set/98</v>
          </cell>
        </row>
      </sheetData>
      <sheetData sheetId="7">
        <row r="7">
          <cell r="A7" t="str">
            <v>Até Set/98</v>
          </cell>
        </row>
      </sheetData>
      <sheetData sheetId="8">
        <row r="7">
          <cell r="A7" t="str">
            <v>Até Set/98</v>
          </cell>
        </row>
      </sheetData>
      <sheetData sheetId="9">
        <row r="7">
          <cell r="A7" t="str">
            <v>Até Set/98</v>
          </cell>
        </row>
      </sheetData>
      <sheetData sheetId="10">
        <row r="7">
          <cell r="A7" t="str">
            <v>Até Set/98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Mat Asf"/>
      <sheetName val="P A T O 99 B"/>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Geral"/>
      <sheetName val="qorcamentodnerL1"/>
      <sheetName val="Teor"/>
      <sheetName val="Equipamentos"/>
      <sheetName val="PSCEGERAL"/>
      <sheetName val="projeto"/>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dição"/>
      <sheetName val="Folha 8"/>
      <sheetName val="Folha 1-3"/>
      <sheetName val="Memorial"/>
      <sheetName val="Reajuste"/>
      <sheetName val="PSCEGERAL"/>
      <sheetName val="Quadro Geral"/>
      <sheetName val="projeto"/>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PSCEGERAL"/>
      <sheetName val="Dados"/>
      <sheetName val="Planilha"/>
      <sheetName val="Page 1"/>
      <sheetName val="CRECHES"/>
      <sheetName val="MOBILIZ-CANTEIRO"/>
      <sheetName val="PQ"/>
      <sheetName val="8ª MP_BR_459"/>
      <sheetName val="PROJETO"/>
      <sheetName val="qorcamentodnerL1"/>
      <sheetName val="Medição"/>
      <sheetName val="INVENTÁRIO"/>
      <sheetName val="DRANPX14"/>
      <sheetName val="Resumo"/>
      <sheetName val="DG"/>
      <sheetName val="RESUMO_AUT1"/>
      <sheetName val="PT"/>
      <sheetName val="REAJU"/>
      <sheetName val="Mão de Obra"/>
      <sheetName val="Quadro Geral"/>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INVENTÁRIO"/>
      <sheetName val="8ª MP_BR_459"/>
      <sheetName val="Quadro Geral"/>
      <sheetName val="PSCEGERAL"/>
      <sheetName val="Planilha"/>
      <sheetName val="PQ"/>
      <sheetName val="PROJETO"/>
      <sheetName val="qorcamentodnerL1"/>
      <sheetName val="Page 1"/>
      <sheetName val="CRECHES"/>
      <sheetName val="MOBILIZ-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PQ"/>
      <sheetName val="PSCEGERAL"/>
      <sheetName val="Planilha"/>
      <sheetName val="PROJETO"/>
      <sheetName val="Mão de Obra"/>
      <sheetName val="qorcamentodnerL1"/>
      <sheetName val="Page 1"/>
      <sheetName val="alphaville"/>
      <sheetName val="planilha contratual"/>
      <sheetName val="resumo_aut1"/>
      <sheetName val="8ª MP_BR_459"/>
      <sheetName val="CRECHES"/>
      <sheetName val="MOBILIZ-CANTEIRO"/>
      <sheetName val="Medição"/>
      <sheetName val="INVENTÁRIO"/>
      <sheetName val="DRANPX14"/>
      <sheetName val="Resumo"/>
      <sheetName val="DG"/>
      <sheetName val="PT"/>
      <sheetName val="Quadro Geral"/>
      <sheetName val="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Teor"/>
      <sheetName val="Equipamentos"/>
      <sheetName val="Medição"/>
      <sheetName val="RESUMO-SINFRA"/>
      <sheetName val="Mat Asf"/>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SUMO-DVOP_JBS"/>
      <sheetName val="Rel-19ª med."/>
      <sheetName val="RELATÓ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8">
          <cell r="B8" t="str">
            <v>Mês: Maio/2005</v>
          </cell>
        </row>
      </sheetData>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
      <sheetName val="Crono Físico-Financeiro "/>
      <sheetName val="cronfisico"/>
      <sheetName val="Folha 1-3"/>
      <sheetName val="Folha 5"/>
      <sheetName val="Folha 4"/>
      <sheetName val="Folha 6"/>
      <sheetName val="Folha 7"/>
      <sheetName val="Folha 8"/>
      <sheetName val="REAJU"/>
      <sheetName val="CronFIFI"/>
      <sheetName val="Planilha"/>
      <sheetName val="Reajuste"/>
      <sheetName val="DADOS"/>
      <sheetName val="eq"/>
      <sheetName val="mo"/>
      <sheetName val="RESUMO-Medição"/>
      <sheetName val="mediçã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s>
    <sheetDataSet>
      <sheetData sheetId="0"/>
      <sheetData sheetId="1">
        <row r="2">
          <cell r="C2" t="str">
            <v>Rondonópolis/MT</v>
          </cell>
        </row>
      </sheetData>
      <sheetData sheetId="2"/>
      <sheetData sheetId="3"/>
      <sheetData sheetId="4"/>
      <sheetData sheetId="5"/>
      <sheetData sheetId="6"/>
      <sheetData sheetId="7"/>
      <sheetData sheetId="8">
        <row r="16">
          <cell r="F16">
            <v>0</v>
          </cell>
        </row>
      </sheetData>
      <sheetData sheetId="9">
        <row r="16">
          <cell r="E16">
            <v>292600</v>
          </cell>
        </row>
      </sheetData>
      <sheetData sheetId="10">
        <row r="25">
          <cell r="H25">
            <v>401805.685</v>
          </cell>
        </row>
      </sheetData>
      <sheetData sheetId="11"/>
      <sheetData sheetId="12"/>
      <sheetData sheetId="13">
        <row r="26">
          <cell r="H26">
            <v>2194.5</v>
          </cell>
        </row>
      </sheetData>
      <sheetData sheetId="14"/>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memória de calculo_liquida"/>
      <sheetName val="RELATÓRIO"/>
      <sheetName val="Mat Asf"/>
      <sheetName val="DADOS"/>
      <sheetName val="eq"/>
      <sheetName val="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Euro Nunes Varanis Jr.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100000"/>
      <sheetName val="395000"/>
      <sheetName val="830001 Limpeza Sarj. MeioFio"/>
      <sheetName val="891000 Capina Manual"/>
      <sheetName val="Escavação Manual"/>
      <sheetName val="830102"/>
      <sheetName val="Boletim"/>
      <sheetName val="840200"/>
      <sheetName val="ORÇAMENTO 01"/>
    </sheetNames>
    <sheetDataSet>
      <sheetData sheetId="0">
        <row r="7">
          <cell r="D7" t="str">
            <v>BR-364 / MT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 val="ROÇADA"/>
      <sheetName val="SAIDA D AGUA"/>
      <sheetName val="Apontador"/>
      <sheetName val="SAIDA_D_AGUA"/>
      <sheetName val="CUSTO_MATERIAIS"/>
      <sheetName val="REFLEXO_FINAN"/>
    </sheetNames>
    <sheetDataSet>
      <sheetData sheetId="0" refreshError="1">
        <row r="4">
          <cell r="B4" t="str">
            <v>DIV. SP/MS - ENTR. BR-163(A) (N. ALVORADA)</v>
          </cell>
        </row>
        <row r="16">
          <cell r="C16">
            <v>2.23</v>
          </cell>
        </row>
        <row r="17">
          <cell r="C17">
            <v>2.23</v>
          </cell>
        </row>
        <row r="39">
          <cell r="B39">
            <v>1107.92</v>
          </cell>
        </row>
      </sheetData>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himento"/>
      <sheetName val="enchimentoapron"/>
      <sheetName val="COMP_ROLO"/>
      <sheetName val="605al-01"/>
      <sheetName val="605al-01 (2)"/>
      <sheetName val="605al-01 (3)"/>
      <sheetName val="605al-01 (4)"/>
      <sheetName val="605al-01 (5)"/>
      <sheetName val="605al-01 (6)"/>
      <sheetName val="605al-01 (7)"/>
      <sheetName val="605al-01 (8)"/>
      <sheetName val="605al-01 (9)"/>
      <sheetName val="605al-01 (10)"/>
      <sheetName val="605tc01_SF_LO"/>
      <sheetName val="605tc01_PFF"/>
      <sheetName val="705tc01_SF_LO"/>
      <sheetName val="705tc01_SF_LO (2)"/>
      <sheetName val="705tc01_PFF"/>
      <sheetName val="705tc01_PFF (2)"/>
      <sheetName val="705tc02_SF_LO"/>
      <sheetName val="705tc02_SF_LO (2)"/>
      <sheetName val="705tc02_SF_LO (3)"/>
      <sheetName val="705tc02_PFF"/>
      <sheetName val="705tc02_PFF (2)"/>
      <sheetName val="705tc02_PFF (3)"/>
      <sheetName val="705tc03_SF_LO"/>
      <sheetName val="705tc03_SF_LO (2)"/>
      <sheetName val="705tc03_SF_LO (3)"/>
      <sheetName val="705tc03_PFF"/>
      <sheetName val="705tc03_PFF (2)"/>
      <sheetName val="705tc03_PFF (3)"/>
      <sheetName val="tc04_SF_LO"/>
      <sheetName val="tc04_pff"/>
      <sheetName val="tc04_emergPFF"/>
      <sheetName val="tc04_emergSF"/>
      <sheetName val="tc25_SF_LO"/>
      <sheetName val="tc25_SF_LO (2)"/>
      <sheetName val="tc25_pff"/>
      <sheetName val="tc25_pff (2)"/>
      <sheetName val="EM01_SF_LO"/>
      <sheetName val="EM01_p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CB10"/>
      <sheetName val="COMP_ROLO"/>
      <sheetName val="ORÇAMENTO 01"/>
      <sheetName val="CAPA"/>
      <sheetName val="Serviços Rodoviários"/>
      <sheetName val="Teor"/>
      <sheetName val="Equipamentos"/>
      <sheetName val="IDENTIFICAÇÃO"/>
      <sheetName val="Calendário"/>
      <sheetName val="Mão de Obra"/>
      <sheetName val="Mão_de_Obra"/>
      <sheetName val="Mão_de_Obra1"/>
      <sheetName val="REM.MAN MAT.BET.REC(N) "/>
      <sheetName val="ROÇCOL"/>
      <sheetName val="MB"/>
      <sheetName val="RESUMO-DVOP 4ª MED"/>
      <sheetName val="relatório"/>
      <sheetName val="Orçam. AET"/>
      <sheetName val="resumo financeiro"/>
    </sheetNames>
    <sheetDataSet>
      <sheetData sheetId="0" refreshError="1">
        <row r="11">
          <cell r="G11">
            <v>300</v>
          </cell>
        </row>
        <row r="12">
          <cell r="G12">
            <v>370</v>
          </cell>
        </row>
        <row r="59">
          <cell r="G59">
            <v>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QUALIDADE"/>
      <sheetName val="CUSTO"/>
      <sheetName val="ATENDIMENTO"/>
      <sheetName val="MORAL"/>
      <sheetName val="SEGURANÇA"/>
      <sheetName val="Q01"/>
      <sheetName val="Q02"/>
      <sheetName val="Q03"/>
      <sheetName val="Q04"/>
      <sheetName val="Q05"/>
      <sheetName val="Q06"/>
      <sheetName val="Q07"/>
      <sheetName val="Q08"/>
      <sheetName val="Q09"/>
      <sheetName val="C01"/>
      <sheetName val="C02"/>
      <sheetName val="C03"/>
      <sheetName val="C04"/>
      <sheetName val="C05"/>
      <sheetName val="A01"/>
      <sheetName val="A02"/>
      <sheetName val="A03"/>
      <sheetName val="A04"/>
      <sheetName val="A05"/>
      <sheetName val="A06"/>
      <sheetName val="M01"/>
      <sheetName val="M02"/>
      <sheetName val="M03"/>
      <sheetName val="M04"/>
      <sheetName val="S01"/>
      <sheetName val="S02"/>
      <sheetName val="S03"/>
      <sheetName val="S04"/>
      <sheetName val="S05"/>
      <sheetName val="S06"/>
      <sheetName val="S07"/>
      <sheetName val="S08"/>
      <sheetName val="S09"/>
      <sheetName val="S10"/>
      <sheetName val="NOTA"/>
      <sheetName val="GEFEN2001"/>
      <sheetName val="#REF"/>
      <sheetName val="Check List"/>
      <sheetName val="ၑ02"/>
      <sheetName val="Q0့"/>
      <sheetName val="Dem_2"/>
      <sheetName val="Resumo EFVM"/>
      <sheetName val="Principal"/>
      <sheetName val="Check Farol"/>
      <sheetName val="DMT MEDIÇÃO"/>
    </sheetNames>
    <definedNames>
      <definedName name="Saída_Clique"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por serv princ"/>
      <sheetName val="Orçamento"/>
      <sheetName val="PATO"/>
      <sheetName val="Transp basc 5m3"/>
      <sheetName val="Transp carroceria"/>
      <sheetName val="Transp carroceria com"/>
      <sheetName val="Transp Mat. para Remendos"/>
      <sheetName val="Consumo e Tansp. mat. bet."/>
      <sheetName val="CRONOGRAMA"/>
      <sheetName val="Gráfico"/>
      <sheetName val="02.510.01"/>
      <sheetName val="02.511.01"/>
      <sheetName val="02.530.01"/>
      <sheetName val="03.329.00"/>
      <sheetName val="08.404.00"/>
      <sheetName val="E412"/>
      <sheetName val="Simulação"/>
      <sheetName val="dez00"/>
      <sheetName val="Mão de Obra"/>
      <sheetName val="Material"/>
      <sheetName val="EQUIPAMENTO"/>
      <sheetName val="Consumo e Tansp. mat. bet. (2)"/>
      <sheetName val="Pato BR 116 Icó para licitacao"/>
      <sheetName val="Teor"/>
      <sheetName val="Equipamentos"/>
      <sheetName val="Mat Asf"/>
      <sheetName val="QuQuant"/>
      <sheetName val="SERVIÇOS"/>
      <sheetName val="DADOS"/>
      <sheetName val="eq"/>
      <sheetName val="mo"/>
      <sheetName val="DSS_04"/>
      <sheetName val="Fresagem"/>
      <sheetName val="Meio-fio"/>
      <sheetName val="PintLigacao"/>
      <sheetName val="PMQ"/>
      <sheetName val="STC_01"/>
      <sheetName val="INVENTÁRIO262"/>
      <sheetName val="TLCB5"/>
      <sheetName val="CBUQ DRENO LONGIT RECOBRIMENTO"/>
      <sheetName val="DAR-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A3" t="str">
            <v>1 A 01 170 02</v>
          </cell>
          <cell r="B3" t="str">
            <v>Areia extraída com trator e carregadeira</v>
          </cell>
          <cell r="C3" t="str">
            <v>m3</v>
          </cell>
          <cell r="D3">
            <v>2.63</v>
          </cell>
          <cell r="E3">
            <v>0</v>
          </cell>
          <cell r="F3">
            <v>2.63</v>
          </cell>
        </row>
        <row r="4">
          <cell r="A4" t="str">
            <v>3 S 01 200 00</v>
          </cell>
          <cell r="B4" t="str">
            <v>Escavação e carga mat. jazida (consv)</v>
          </cell>
          <cell r="C4" t="str">
            <v>m3</v>
          </cell>
          <cell r="D4">
            <v>3.59</v>
          </cell>
          <cell r="E4">
            <v>1.17</v>
          </cell>
          <cell r="F4">
            <v>4.76</v>
          </cell>
        </row>
        <row r="5">
          <cell r="A5" t="str">
            <v>3 S 01 401 00</v>
          </cell>
          <cell r="B5" t="str">
            <v>Recomposição de revestimento primário</v>
          </cell>
          <cell r="C5" t="str">
            <v>m3</v>
          </cell>
          <cell r="D5">
            <v>5.37</v>
          </cell>
          <cell r="E5">
            <v>1.75</v>
          </cell>
          <cell r="F5">
            <v>7.12</v>
          </cell>
        </row>
        <row r="6">
          <cell r="A6" t="str">
            <v>3 S 01 930 00</v>
          </cell>
          <cell r="B6" t="str">
            <v>Regularização mecânica da faixa de domínio</v>
          </cell>
          <cell r="C6" t="str">
            <v>m2</v>
          </cell>
          <cell r="D6">
            <v>0.08</v>
          </cell>
          <cell r="E6">
            <v>0.02</v>
          </cell>
          <cell r="F6">
            <v>0.11</v>
          </cell>
        </row>
        <row r="7">
          <cell r="A7" t="str">
            <v>3 S 02 200 00</v>
          </cell>
          <cell r="B7" t="str">
            <v>Solo p/ base de remendo profundo</v>
          </cell>
          <cell r="C7" t="str">
            <v>m3</v>
          </cell>
          <cell r="D7">
            <v>4.13</v>
          </cell>
          <cell r="E7">
            <v>1.34</v>
          </cell>
          <cell r="F7">
            <v>5.48</v>
          </cell>
        </row>
        <row r="8">
          <cell r="A8" t="str">
            <v>3 S 02 200 01</v>
          </cell>
          <cell r="B8" t="str">
            <v>Recomposição de camada granular do pavimento</v>
          </cell>
          <cell r="C8" t="str">
            <v>m3</v>
          </cell>
          <cell r="D8">
            <v>6.28</v>
          </cell>
          <cell r="E8">
            <v>2.04</v>
          </cell>
          <cell r="F8">
            <v>8.33</v>
          </cell>
        </row>
        <row r="9">
          <cell r="A9" t="str">
            <v>3 S 02 220 00</v>
          </cell>
          <cell r="B9" t="str">
            <v>Solo brita p/ base de rem. profundo</v>
          </cell>
          <cell r="C9" t="str">
            <v>m3</v>
          </cell>
          <cell r="D9">
            <v>9.9600000000000009</v>
          </cell>
          <cell r="E9">
            <v>3.24</v>
          </cell>
          <cell r="F9">
            <v>13.21</v>
          </cell>
        </row>
        <row r="10">
          <cell r="A10" t="str">
            <v>3 S 02 230 00</v>
          </cell>
          <cell r="B10" t="str">
            <v>Brita para base de remendo profundo</v>
          </cell>
          <cell r="C10" t="str">
            <v>m3</v>
          </cell>
          <cell r="D10">
            <v>22.27</v>
          </cell>
          <cell r="E10">
            <v>7.24</v>
          </cell>
          <cell r="F10">
            <v>29.51</v>
          </cell>
        </row>
        <row r="11">
          <cell r="A11" t="str">
            <v>3 S 02 241 00</v>
          </cell>
          <cell r="B11" t="str">
            <v>Solo melhorado c/ cimento p/ base rem. profundo</v>
          </cell>
          <cell r="C11" t="str">
            <v>m3</v>
          </cell>
          <cell r="D11">
            <v>16.32</v>
          </cell>
          <cell r="E11">
            <v>5.31</v>
          </cell>
          <cell r="F11">
            <v>21.64</v>
          </cell>
        </row>
        <row r="12">
          <cell r="A12" t="str">
            <v>3 S 02 300 00</v>
          </cell>
          <cell r="B12" t="str">
            <v>Imprimação</v>
          </cell>
          <cell r="C12" t="str">
            <v>m2</v>
          </cell>
          <cell r="D12">
            <v>0.06</v>
          </cell>
          <cell r="E12">
            <v>0.02</v>
          </cell>
          <cell r="F12">
            <v>0.09</v>
          </cell>
        </row>
        <row r="13">
          <cell r="A13" t="str">
            <v>3 S 02 400 00</v>
          </cell>
          <cell r="B13" t="str">
            <v>Pintura de ligação</v>
          </cell>
          <cell r="C13" t="str">
            <v>m2</v>
          </cell>
          <cell r="D13">
            <v>0.04</v>
          </cell>
          <cell r="E13">
            <v>0.01</v>
          </cell>
          <cell r="F13">
            <v>0.06</v>
          </cell>
        </row>
        <row r="14">
          <cell r="A14" t="str">
            <v>3 S 02 500 00</v>
          </cell>
          <cell r="B14" t="str">
            <v>Capa selante com pedrisco</v>
          </cell>
          <cell r="C14" t="str">
            <v>m2</v>
          </cell>
          <cell r="D14">
            <v>0.19</v>
          </cell>
          <cell r="E14">
            <v>0.06</v>
          </cell>
          <cell r="F14">
            <v>0.25</v>
          </cell>
        </row>
        <row r="15">
          <cell r="A15" t="str">
            <v>3 S 02 500 01</v>
          </cell>
          <cell r="B15" t="str">
            <v>Capa selante com areia</v>
          </cell>
          <cell r="C15" t="str">
            <v>m2</v>
          </cell>
          <cell r="D15">
            <v>0.1</v>
          </cell>
          <cell r="E15">
            <v>0.03</v>
          </cell>
          <cell r="F15">
            <v>0.13</v>
          </cell>
        </row>
        <row r="16">
          <cell r="A16" t="str">
            <v>3 S 02 500 02</v>
          </cell>
          <cell r="B16" t="str">
            <v>Tratamento superficial simples com CAP</v>
          </cell>
          <cell r="C16" t="str">
            <v>m2</v>
          </cell>
          <cell r="D16">
            <v>0.27</v>
          </cell>
          <cell r="E16">
            <v>0.08</v>
          </cell>
          <cell r="F16">
            <v>0.36</v>
          </cell>
        </row>
        <row r="17">
          <cell r="A17" t="str">
            <v>3 S 02 500 03</v>
          </cell>
          <cell r="B17" t="str">
            <v>Tratamento superficial simples com emulsão</v>
          </cell>
          <cell r="C17" t="str">
            <v>m2</v>
          </cell>
          <cell r="D17">
            <v>0.25</v>
          </cell>
          <cell r="E17">
            <v>0.08</v>
          </cell>
          <cell r="F17">
            <v>0.34</v>
          </cell>
        </row>
        <row r="18">
          <cell r="A18" t="str">
            <v>3 S 02 500 04</v>
          </cell>
          <cell r="B18" t="str">
            <v>Tratamento superficial simples c/ banho diluído</v>
          </cell>
          <cell r="C18" t="str">
            <v>m2</v>
          </cell>
          <cell r="D18">
            <v>0.28000000000000003</v>
          </cell>
          <cell r="E18">
            <v>0.09</v>
          </cell>
          <cell r="F18">
            <v>0.38</v>
          </cell>
        </row>
        <row r="19">
          <cell r="A19" t="str">
            <v>3 S 02 501 00</v>
          </cell>
          <cell r="B19" t="str">
            <v>Tratamento superficial duplo c/ CAP</v>
          </cell>
          <cell r="C19" t="str">
            <v>m2</v>
          </cell>
          <cell r="D19">
            <v>0.81</v>
          </cell>
          <cell r="E19">
            <v>0.26</v>
          </cell>
          <cell r="F19">
            <v>1.08</v>
          </cell>
        </row>
        <row r="20">
          <cell r="A20" t="str">
            <v>3 S 02 501 01</v>
          </cell>
          <cell r="B20" t="str">
            <v>Tratamento superficial duplo com emulsão</v>
          </cell>
          <cell r="C20" t="str">
            <v>m2</v>
          </cell>
          <cell r="D20">
            <v>0.81</v>
          </cell>
          <cell r="E20">
            <v>0.26</v>
          </cell>
          <cell r="F20">
            <v>1.07</v>
          </cell>
        </row>
        <row r="21">
          <cell r="A21" t="str">
            <v>3 S 02 501 02</v>
          </cell>
          <cell r="B21" t="str">
            <v>Tratamento superficial duplo com banho diluído</v>
          </cell>
          <cell r="C21" t="str">
            <v>m2</v>
          </cell>
          <cell r="D21">
            <v>0.87</v>
          </cell>
          <cell r="E21">
            <v>0.28000000000000003</v>
          </cell>
          <cell r="F21">
            <v>1.1599999999999999</v>
          </cell>
        </row>
        <row r="22">
          <cell r="A22" t="str">
            <v>3 S 02 502 00</v>
          </cell>
          <cell r="B22" t="str">
            <v>Tratamento superficial triplo com CAP</v>
          </cell>
          <cell r="C22" t="str">
            <v>m2</v>
          </cell>
          <cell r="D22">
            <v>1.1499999999999999</v>
          </cell>
          <cell r="E22">
            <v>0.37</v>
          </cell>
          <cell r="F22">
            <v>1.53</v>
          </cell>
        </row>
        <row r="23">
          <cell r="A23" t="str">
            <v>3 S 02 502 01</v>
          </cell>
          <cell r="B23" t="str">
            <v>Tratamento superficial triplo com emulsão</v>
          </cell>
          <cell r="C23" t="str">
            <v>m2</v>
          </cell>
          <cell r="D23">
            <v>1.17</v>
          </cell>
          <cell r="E23">
            <v>0.38</v>
          </cell>
          <cell r="F23">
            <v>1.55</v>
          </cell>
        </row>
        <row r="24">
          <cell r="A24" t="str">
            <v>3 S 02 502 02</v>
          </cell>
          <cell r="B24" t="str">
            <v>Tratamento superficial triplo com banho diluído</v>
          </cell>
          <cell r="C24" t="str">
            <v>m2</v>
          </cell>
          <cell r="D24">
            <v>1.24</v>
          </cell>
          <cell r="E24">
            <v>0.4</v>
          </cell>
          <cell r="F24">
            <v>1.65</v>
          </cell>
        </row>
        <row r="25">
          <cell r="A25" t="str">
            <v>3 S 02 510 00</v>
          </cell>
          <cell r="B25" t="str">
            <v>Lama asfáltica fina (granulometrias I e II )</v>
          </cell>
          <cell r="C25" t="str">
            <v>m2</v>
          </cell>
          <cell r="D25">
            <v>0.28000000000000003</v>
          </cell>
          <cell r="E25">
            <v>0.09</v>
          </cell>
          <cell r="F25">
            <v>0.37</v>
          </cell>
        </row>
        <row r="26">
          <cell r="A26" t="str">
            <v>3 S 02 510 01</v>
          </cell>
          <cell r="B26" t="str">
            <v>Lama asfáltica grossa (granulometrias III e IV)</v>
          </cell>
          <cell r="C26" t="str">
            <v>m2</v>
          </cell>
          <cell r="D26">
            <v>0.5</v>
          </cell>
          <cell r="E26">
            <v>0.16</v>
          </cell>
          <cell r="F26">
            <v>0.67</v>
          </cell>
        </row>
        <row r="27">
          <cell r="A27" t="str">
            <v>3 S 02 520 00</v>
          </cell>
          <cell r="B27" t="str">
            <v>Mistura areia-asfalto em betoneira</v>
          </cell>
          <cell r="C27" t="str">
            <v>m3</v>
          </cell>
          <cell r="D27">
            <v>14.69</v>
          </cell>
          <cell r="E27">
            <v>4.78</v>
          </cell>
          <cell r="F27">
            <v>19.47</v>
          </cell>
        </row>
        <row r="28">
          <cell r="A28" t="str">
            <v>3 S 02 520 01</v>
          </cell>
          <cell r="B28" t="str">
            <v>Mistura areia-asfalto usinada a frio</v>
          </cell>
          <cell r="C28" t="str">
            <v>m3</v>
          </cell>
          <cell r="D28">
            <v>9.6</v>
          </cell>
          <cell r="E28">
            <v>3.12</v>
          </cell>
          <cell r="F28">
            <v>12.72</v>
          </cell>
        </row>
        <row r="29">
          <cell r="A29" t="str">
            <v>3 S 02 520 02</v>
          </cell>
          <cell r="B29" t="str">
            <v>Rec.do rev. com areia asfalto a frio</v>
          </cell>
          <cell r="C29" t="str">
            <v>m3</v>
          </cell>
          <cell r="D29">
            <v>11.17</v>
          </cell>
          <cell r="E29">
            <v>3.63</v>
          </cell>
          <cell r="F29">
            <v>14.8</v>
          </cell>
        </row>
        <row r="30">
          <cell r="A30" t="str">
            <v>3 S 02 521 00</v>
          </cell>
          <cell r="B30" t="str">
            <v>Mistura areia-asfalto usinada a quente</v>
          </cell>
          <cell r="C30" t="str">
            <v>m3</v>
          </cell>
          <cell r="D30">
            <v>27.74</v>
          </cell>
          <cell r="E30">
            <v>9.02</v>
          </cell>
          <cell r="F30">
            <v>36.770000000000003</v>
          </cell>
        </row>
        <row r="31">
          <cell r="A31" t="str">
            <v>3 S 02 521 01</v>
          </cell>
          <cell r="B31" t="str">
            <v>Rec. do rev. com areia asfalto a quente</v>
          </cell>
          <cell r="C31" t="str">
            <v>m3</v>
          </cell>
          <cell r="D31">
            <v>7.67</v>
          </cell>
          <cell r="E31">
            <v>2.4900000000000002</v>
          </cell>
          <cell r="F31">
            <v>10.16</v>
          </cell>
        </row>
        <row r="32">
          <cell r="A32" t="str">
            <v>3 S 02 530 00</v>
          </cell>
          <cell r="B32" t="str">
            <v>Mistura betuminosa em betoneira</v>
          </cell>
          <cell r="C32" t="str">
            <v>m3</v>
          </cell>
          <cell r="D32">
            <v>21.48</v>
          </cell>
          <cell r="E32">
            <v>6.99</v>
          </cell>
          <cell r="F32">
            <v>28.47</v>
          </cell>
        </row>
        <row r="33">
          <cell r="A33" t="str">
            <v>3 S 02 530 01</v>
          </cell>
          <cell r="B33" t="str">
            <v>Mistura betuminosa usinada a frio</v>
          </cell>
          <cell r="C33" t="str">
            <v>m3</v>
          </cell>
          <cell r="D33">
            <v>20.29</v>
          </cell>
          <cell r="E33">
            <v>6.6</v>
          </cell>
          <cell r="F33">
            <v>26.89</v>
          </cell>
        </row>
        <row r="34">
          <cell r="A34" t="str">
            <v>3 S 02 530 02</v>
          </cell>
          <cell r="B34" t="str">
            <v>Rec.do rev. com mistura betuminosa a frio</v>
          </cell>
          <cell r="C34" t="str">
            <v>m3</v>
          </cell>
          <cell r="D34">
            <v>12.63</v>
          </cell>
          <cell r="E34">
            <v>4.1100000000000003</v>
          </cell>
          <cell r="F34">
            <v>16.739999999999998</v>
          </cell>
        </row>
        <row r="35">
          <cell r="A35" t="str">
            <v>3 S 02 540 00</v>
          </cell>
          <cell r="B35" t="str">
            <v>Mistura betuminosa usinada a quente</v>
          </cell>
          <cell r="C35" t="str">
            <v>m3</v>
          </cell>
          <cell r="D35">
            <v>42.89</v>
          </cell>
          <cell r="E35">
            <v>13.96</v>
          </cell>
          <cell r="F35">
            <v>56.85</v>
          </cell>
        </row>
        <row r="36">
          <cell r="A36" t="str">
            <v>3 S 02 540 01</v>
          </cell>
          <cell r="B36" t="str">
            <v>Rec.do rev.com mistura betuminosa a quente</v>
          </cell>
          <cell r="C36" t="str">
            <v>m3</v>
          </cell>
          <cell r="D36">
            <v>8.8699999999999992</v>
          </cell>
          <cell r="E36">
            <v>2.88</v>
          </cell>
          <cell r="F36">
            <v>11.76</v>
          </cell>
        </row>
        <row r="37">
          <cell r="A37" t="str">
            <v>3 S 02 601 00</v>
          </cell>
          <cell r="B37" t="str">
            <v>Recomposição de placa de concreto</v>
          </cell>
          <cell r="C37" t="str">
            <v>m3</v>
          </cell>
          <cell r="D37">
            <v>102.55</v>
          </cell>
          <cell r="E37">
            <v>33.380000000000003</v>
          </cell>
          <cell r="F37">
            <v>135.94</v>
          </cell>
        </row>
        <row r="38">
          <cell r="A38" t="str">
            <v>3 S 02 900 00</v>
          </cell>
          <cell r="B38" t="str">
            <v>Remoção mecanizada de revestimento betuminoso</v>
          </cell>
          <cell r="C38" t="str">
            <v>m3</v>
          </cell>
          <cell r="D38">
            <v>2.95</v>
          </cell>
          <cell r="E38">
            <v>0.96</v>
          </cell>
          <cell r="F38">
            <v>3.92</v>
          </cell>
        </row>
        <row r="39">
          <cell r="A39" t="str">
            <v>3 S 02 901 00</v>
          </cell>
          <cell r="B39" t="str">
            <v>Remoção manual de revestimento betuminoso</v>
          </cell>
          <cell r="C39" t="str">
            <v>m3</v>
          </cell>
          <cell r="D39">
            <v>47.07</v>
          </cell>
          <cell r="E39">
            <v>15.32</v>
          </cell>
          <cell r="F39">
            <v>62.39</v>
          </cell>
        </row>
        <row r="40">
          <cell r="A40" t="str">
            <v>3 S 02 902 00</v>
          </cell>
          <cell r="B40" t="str">
            <v>Remoção mecanizada da camada granular do pavimento</v>
          </cell>
          <cell r="C40" t="str">
            <v>m3</v>
          </cell>
          <cell r="D40">
            <v>1.9</v>
          </cell>
          <cell r="E40">
            <v>0.61</v>
          </cell>
          <cell r="F40">
            <v>2.52</v>
          </cell>
        </row>
        <row r="41">
          <cell r="A41" t="str">
            <v>3 S 02 903 00</v>
          </cell>
          <cell r="B41" t="str">
            <v>Remoção manual da camada granular do pavimento</v>
          </cell>
          <cell r="C41" t="str">
            <v>m3</v>
          </cell>
          <cell r="D41">
            <v>25.09</v>
          </cell>
          <cell r="E41">
            <v>8.16</v>
          </cell>
          <cell r="F41">
            <v>33.25</v>
          </cell>
        </row>
        <row r="42">
          <cell r="A42" t="str">
            <v>3 S 02 999 00</v>
          </cell>
          <cell r="B42" t="str">
            <v>Peneiramento</v>
          </cell>
          <cell r="C42" t="str">
            <v>m3</v>
          </cell>
          <cell r="D42">
            <v>3.03</v>
          </cell>
          <cell r="E42">
            <v>0.98</v>
          </cell>
          <cell r="F42">
            <v>4.0199999999999996</v>
          </cell>
        </row>
        <row r="43">
          <cell r="A43" t="str">
            <v>3 S 03 310 00</v>
          </cell>
          <cell r="B43" t="str">
            <v>Concreto ciclópico</v>
          </cell>
          <cell r="C43" t="str">
            <v>m3</v>
          </cell>
          <cell r="D43">
            <v>78.209999999999994</v>
          </cell>
          <cell r="E43">
            <v>25.45</v>
          </cell>
          <cell r="F43">
            <v>103.67</v>
          </cell>
        </row>
        <row r="44">
          <cell r="A44" t="str">
            <v>3 S 03 329 00</v>
          </cell>
          <cell r="B44" t="str">
            <v>Concreto de cimento (confecção e lançamento)</v>
          </cell>
          <cell r="C44" t="str">
            <v>m3</v>
          </cell>
          <cell r="D44">
            <v>96.73</v>
          </cell>
          <cell r="E44">
            <v>31.48</v>
          </cell>
          <cell r="F44">
            <v>128.21</v>
          </cell>
        </row>
        <row r="45">
          <cell r="A45" t="str">
            <v>3 S 03 329 01</v>
          </cell>
          <cell r="B45" t="str">
            <v>Concreto de cimento(confecção manual e lançamento)</v>
          </cell>
          <cell r="C45" t="str">
            <v>m3</v>
          </cell>
          <cell r="D45">
            <v>112.94</v>
          </cell>
          <cell r="E45">
            <v>36.76</v>
          </cell>
          <cell r="F45">
            <v>149.69999999999999</v>
          </cell>
        </row>
        <row r="46">
          <cell r="A46" t="str">
            <v>3 S 03 340 02</v>
          </cell>
          <cell r="B46" t="str">
            <v>Argamassa cimento areia 1-6</v>
          </cell>
          <cell r="C46" t="str">
            <v>m3</v>
          </cell>
          <cell r="D46">
            <v>81.86</v>
          </cell>
          <cell r="E46">
            <v>26.64</v>
          </cell>
          <cell r="F46">
            <v>108.51</v>
          </cell>
        </row>
        <row r="47">
          <cell r="A47" t="str">
            <v>3 S 03 340 03</v>
          </cell>
          <cell r="B47" t="str">
            <v>Argamassa cimento solo 1:10</v>
          </cell>
          <cell r="C47" t="str">
            <v>m3</v>
          </cell>
          <cell r="D47">
            <v>53.21</v>
          </cell>
          <cell r="E47">
            <v>17.32</v>
          </cell>
          <cell r="F47">
            <v>70.53</v>
          </cell>
        </row>
        <row r="48">
          <cell r="A48" t="str">
            <v>3 S 03 353 00</v>
          </cell>
          <cell r="B48" t="str">
            <v>Dobragem e colocação de armadura</v>
          </cell>
          <cell r="C48" t="str">
            <v>kg</v>
          </cell>
          <cell r="D48">
            <v>1.68</v>
          </cell>
          <cell r="E48">
            <v>0.54</v>
          </cell>
          <cell r="F48">
            <v>2.23</v>
          </cell>
        </row>
        <row r="49">
          <cell r="A49" t="str">
            <v>3 S 03 370 00</v>
          </cell>
          <cell r="B49" t="str">
            <v>Forma comum de madeira</v>
          </cell>
          <cell r="C49" t="str">
            <v>m2</v>
          </cell>
          <cell r="D49">
            <v>17.96</v>
          </cell>
          <cell r="E49">
            <v>5.84</v>
          </cell>
          <cell r="F49">
            <v>23.81</v>
          </cell>
        </row>
        <row r="50">
          <cell r="A50" t="str">
            <v>3 S 03 940 01</v>
          </cell>
          <cell r="B50" t="str">
            <v>Reaterro e compactação p/ bueiro</v>
          </cell>
          <cell r="C50" t="str">
            <v>m3</v>
          </cell>
          <cell r="D50">
            <v>6.99</v>
          </cell>
          <cell r="E50">
            <v>2.27</v>
          </cell>
          <cell r="F50">
            <v>9.26</v>
          </cell>
        </row>
        <row r="51">
          <cell r="A51" t="str">
            <v>3 S 03 940 02</v>
          </cell>
          <cell r="B51" t="str">
            <v>Reaterro apiloado</v>
          </cell>
          <cell r="C51" t="str">
            <v>m3</v>
          </cell>
          <cell r="D51">
            <v>4.46</v>
          </cell>
          <cell r="E51">
            <v>1.45</v>
          </cell>
          <cell r="F51">
            <v>5.92</v>
          </cell>
        </row>
        <row r="52">
          <cell r="A52" t="str">
            <v>3 S 03 950 00</v>
          </cell>
          <cell r="B52" t="str">
            <v>Limpeza de ponte</v>
          </cell>
          <cell r="C52" t="str">
            <v>m</v>
          </cell>
          <cell r="D52">
            <v>1.1299999999999999</v>
          </cell>
          <cell r="E52">
            <v>0.37</v>
          </cell>
          <cell r="F52">
            <v>1.5</v>
          </cell>
        </row>
        <row r="53">
          <cell r="A53" t="str">
            <v>3 S 04 000 00</v>
          </cell>
          <cell r="B53" t="str">
            <v>Escavação manual em material de 1a categoria</v>
          </cell>
          <cell r="C53" t="str">
            <v>m3</v>
          </cell>
          <cell r="D53">
            <v>8.07</v>
          </cell>
          <cell r="E53">
            <v>2.62</v>
          </cell>
          <cell r="F53">
            <v>10.7</v>
          </cell>
        </row>
        <row r="54">
          <cell r="A54" t="str">
            <v>3 S 04 000 01</v>
          </cell>
          <cell r="B54" t="str">
            <v>Escavação manual em material de 2a categoria</v>
          </cell>
          <cell r="C54" t="str">
            <v>m3</v>
          </cell>
          <cell r="D54">
            <v>10.76</v>
          </cell>
          <cell r="E54">
            <v>3.5</v>
          </cell>
          <cell r="F54">
            <v>14.26</v>
          </cell>
        </row>
        <row r="55">
          <cell r="A55" t="str">
            <v>3 S 04 001 00</v>
          </cell>
          <cell r="B55" t="str">
            <v>Escavação mecaniz. de vala em mater. de 1a cat.</v>
          </cell>
          <cell r="C55" t="str">
            <v>m3</v>
          </cell>
          <cell r="D55">
            <v>2.37</v>
          </cell>
          <cell r="E55">
            <v>0.77</v>
          </cell>
          <cell r="F55">
            <v>3.14</v>
          </cell>
        </row>
        <row r="56">
          <cell r="A56" t="str">
            <v>3 S 04 010 00</v>
          </cell>
          <cell r="B56" t="str">
            <v>Escavação mecaniz.de vala em material de 2a cat.</v>
          </cell>
          <cell r="C56" t="str">
            <v>m3</v>
          </cell>
          <cell r="D56">
            <v>2.96</v>
          </cell>
          <cell r="E56">
            <v>0.96</v>
          </cell>
          <cell r="F56">
            <v>3.93</v>
          </cell>
        </row>
        <row r="57">
          <cell r="A57" t="str">
            <v>3 S 04 020 00</v>
          </cell>
          <cell r="B57" t="str">
            <v>Escavação e carga de material de 3a cat. em valas</v>
          </cell>
          <cell r="C57" t="str">
            <v>m3</v>
          </cell>
          <cell r="D57">
            <v>22.81</v>
          </cell>
          <cell r="E57">
            <v>7.42</v>
          </cell>
          <cell r="F57">
            <v>30.24</v>
          </cell>
        </row>
        <row r="58">
          <cell r="A58" t="str">
            <v>3 S 04 300 16</v>
          </cell>
          <cell r="B58" t="str">
            <v>Bueiro met. chapa múltipla D=1,60m galv.</v>
          </cell>
          <cell r="C58" t="str">
            <v>m</v>
          </cell>
          <cell r="D58">
            <v>1077.76</v>
          </cell>
          <cell r="E58">
            <v>350.81</v>
          </cell>
          <cell r="F58">
            <v>1428.58</v>
          </cell>
        </row>
        <row r="59">
          <cell r="A59" t="str">
            <v>3 S 04 300 20</v>
          </cell>
          <cell r="B59" t="str">
            <v>Bueiro met. chapa múltipla D=2,00m galv.</v>
          </cell>
          <cell r="C59" t="str">
            <v>m</v>
          </cell>
          <cell r="D59">
            <v>1350.4</v>
          </cell>
          <cell r="E59">
            <v>439.55</v>
          </cell>
          <cell r="F59">
            <v>1789.96</v>
          </cell>
        </row>
        <row r="60">
          <cell r="A60" t="str">
            <v>3 S 04 301 16</v>
          </cell>
          <cell r="B60" t="str">
            <v>Bueiro met.chapas múlt. D=1,60 m rev. epoxy</v>
          </cell>
          <cell r="C60" t="str">
            <v>m</v>
          </cell>
          <cell r="D60">
            <v>1157.76</v>
          </cell>
          <cell r="E60">
            <v>376.85</v>
          </cell>
          <cell r="F60">
            <v>1534.62</v>
          </cell>
        </row>
        <row r="61">
          <cell r="A61" t="str">
            <v>3 S 04 301 20</v>
          </cell>
          <cell r="B61" t="str">
            <v>Bueiro met. chapas múlt. D=2,00 m rev. epoxy</v>
          </cell>
          <cell r="C61" t="str">
            <v>m</v>
          </cell>
          <cell r="D61">
            <v>1450.4</v>
          </cell>
          <cell r="E61">
            <v>472.1</v>
          </cell>
          <cell r="F61">
            <v>1922.51</v>
          </cell>
        </row>
        <row r="62">
          <cell r="A62" t="str">
            <v>3 S 04 310 16</v>
          </cell>
          <cell r="B62" t="str">
            <v>Bueiro met. s/interrupção tráf. D=1,60 m galv.</v>
          </cell>
          <cell r="C62" t="str">
            <v>m</v>
          </cell>
          <cell r="D62">
            <v>922.74</v>
          </cell>
          <cell r="E62">
            <v>300.35000000000002</v>
          </cell>
          <cell r="F62">
            <v>1223.0999999999999</v>
          </cell>
        </row>
        <row r="63">
          <cell r="A63" t="str">
            <v>3 S 04 310 20</v>
          </cell>
          <cell r="B63" t="str">
            <v>Bueiro met. s/interrupção tráf. D=2,00 m galv.</v>
          </cell>
          <cell r="C63" t="str">
            <v>m</v>
          </cell>
          <cell r="D63">
            <v>1146.29</v>
          </cell>
          <cell r="E63">
            <v>373.11</v>
          </cell>
          <cell r="F63">
            <v>1519.4</v>
          </cell>
        </row>
        <row r="64">
          <cell r="A64" t="str">
            <v>3 S 04 311 16</v>
          </cell>
          <cell r="B64" t="str">
            <v>Bueiro met.s/interrupção tráf. D=1,60 m rev. epoxy</v>
          </cell>
          <cell r="C64" t="str">
            <v>m</v>
          </cell>
          <cell r="D64">
            <v>1388.54</v>
          </cell>
          <cell r="E64">
            <v>451.97</v>
          </cell>
          <cell r="F64">
            <v>1840.52</v>
          </cell>
        </row>
        <row r="65">
          <cell r="A65" t="str">
            <v>3 S 04 311 20</v>
          </cell>
          <cell r="B65" t="str">
            <v>Bueiro met.s/interrupção tráf. D=2,00 m rev. epoxy</v>
          </cell>
          <cell r="C65" t="str">
            <v>m</v>
          </cell>
          <cell r="D65">
            <v>1227.29</v>
          </cell>
          <cell r="E65">
            <v>399.48</v>
          </cell>
          <cell r="F65">
            <v>1626.77</v>
          </cell>
        </row>
        <row r="66">
          <cell r="A66" t="str">
            <v>3 S 04 590 00</v>
          </cell>
          <cell r="B66" t="str">
            <v>Assentamento de dreno profundo</v>
          </cell>
          <cell r="C66" t="str">
            <v>m</v>
          </cell>
          <cell r="D66">
            <v>18.61</v>
          </cell>
          <cell r="E66">
            <v>6.06</v>
          </cell>
          <cell r="F66">
            <v>24.67</v>
          </cell>
        </row>
        <row r="67">
          <cell r="A67" t="str">
            <v>3 S 04 999 08</v>
          </cell>
          <cell r="B67" t="str">
            <v>Selo de argila apiloado com solo local</v>
          </cell>
          <cell r="C67" t="str">
            <v>m3</v>
          </cell>
          <cell r="D67">
            <v>4.46</v>
          </cell>
          <cell r="E67">
            <v>1.45</v>
          </cell>
          <cell r="F67">
            <v>5.92</v>
          </cell>
        </row>
        <row r="68">
          <cell r="A68" t="str">
            <v>3 S 05 000 00</v>
          </cell>
          <cell r="B68" t="str">
            <v>Enrocamento de pedra arrumada</v>
          </cell>
          <cell r="C68" t="str">
            <v>m3</v>
          </cell>
          <cell r="D68">
            <v>32.64</v>
          </cell>
          <cell r="E68">
            <v>10.62</v>
          </cell>
          <cell r="F68">
            <v>43.27</v>
          </cell>
        </row>
        <row r="69">
          <cell r="A69" t="str">
            <v>3 S 05 001 00</v>
          </cell>
          <cell r="B69" t="str">
            <v>Enrocamento de pedra jogada</v>
          </cell>
          <cell r="C69" t="str">
            <v>m3</v>
          </cell>
          <cell r="D69">
            <v>21.93</v>
          </cell>
          <cell r="E69">
            <v>7.13</v>
          </cell>
          <cell r="F69">
            <v>29.07</v>
          </cell>
        </row>
        <row r="70">
          <cell r="A70" t="str">
            <v>3 S 05 101 01</v>
          </cell>
          <cell r="B70" t="str">
            <v>Revestimento vegetal com mudas</v>
          </cell>
          <cell r="C70" t="str">
            <v>m2</v>
          </cell>
          <cell r="D70">
            <v>1.51</v>
          </cell>
          <cell r="E70">
            <v>0.49</v>
          </cell>
          <cell r="F70">
            <v>2.0099999999999998</v>
          </cell>
        </row>
        <row r="71">
          <cell r="A71" t="str">
            <v>3 S 05 101 02</v>
          </cell>
          <cell r="B71" t="str">
            <v>Revestimento vegetal com grama em leivas</v>
          </cell>
          <cell r="C71" t="str">
            <v>m2</v>
          </cell>
          <cell r="D71">
            <v>1.62</v>
          </cell>
          <cell r="E71">
            <v>0.53</v>
          </cell>
          <cell r="F71">
            <v>2.15</v>
          </cell>
        </row>
        <row r="72">
          <cell r="A72" t="str">
            <v>3 S 08 001 00</v>
          </cell>
          <cell r="B72" t="str">
            <v>Reconformação da plataforma</v>
          </cell>
          <cell r="C72" t="str">
            <v>ha</v>
          </cell>
          <cell r="D72">
            <v>55.22</v>
          </cell>
          <cell r="E72">
            <v>17.97</v>
          </cell>
          <cell r="F72">
            <v>73.19</v>
          </cell>
        </row>
        <row r="73">
          <cell r="A73" t="str">
            <v>3 S 08 100 00</v>
          </cell>
          <cell r="B73" t="str">
            <v>Tapa buraco</v>
          </cell>
          <cell r="C73" t="str">
            <v>m3</v>
          </cell>
          <cell r="D73">
            <v>49.27</v>
          </cell>
          <cell r="E73">
            <v>16.04</v>
          </cell>
          <cell r="F73">
            <v>65.31</v>
          </cell>
        </row>
        <row r="74">
          <cell r="A74" t="str">
            <v>3 S 08 101 01</v>
          </cell>
          <cell r="B74" t="str">
            <v>Remendo profundo com demolição manual</v>
          </cell>
          <cell r="C74" t="str">
            <v>m3</v>
          </cell>
          <cell r="D74">
            <v>57.84</v>
          </cell>
          <cell r="E74">
            <v>18.82</v>
          </cell>
          <cell r="F74">
            <v>76.67</v>
          </cell>
        </row>
        <row r="75">
          <cell r="A75" t="str">
            <v>3 S 08 101 02</v>
          </cell>
          <cell r="B75" t="str">
            <v>Remendo profundo com demolição mecanizada</v>
          </cell>
          <cell r="C75" t="str">
            <v>m3</v>
          </cell>
          <cell r="D75">
            <v>42.59</v>
          </cell>
          <cell r="E75">
            <v>13.86</v>
          </cell>
          <cell r="F75">
            <v>56.45</v>
          </cell>
        </row>
        <row r="76">
          <cell r="A76" t="str">
            <v>3 S 08 102 00</v>
          </cell>
          <cell r="B76" t="str">
            <v>Limpeza ench. juntas pav. concr. a quente (consv)</v>
          </cell>
          <cell r="C76" t="str">
            <v>m</v>
          </cell>
          <cell r="D76">
            <v>0.68</v>
          </cell>
          <cell r="E76">
            <v>0.22</v>
          </cell>
          <cell r="F76">
            <v>0.91</v>
          </cell>
        </row>
        <row r="77">
          <cell r="A77" t="str">
            <v>3 S 08 102 01</v>
          </cell>
          <cell r="B77" t="str">
            <v>Limpeza ench. juntas pav. concr. a frio (consv)</v>
          </cell>
          <cell r="C77" t="str">
            <v>m</v>
          </cell>
          <cell r="D77">
            <v>0.56999999999999995</v>
          </cell>
          <cell r="E77">
            <v>0.18</v>
          </cell>
          <cell r="F77">
            <v>0.76</v>
          </cell>
        </row>
        <row r="78">
          <cell r="A78" t="str">
            <v>3 S 08 103 00</v>
          </cell>
          <cell r="B78" t="str">
            <v>Selagem de trinca</v>
          </cell>
          <cell r="C78" t="str">
            <v>l</v>
          </cell>
          <cell r="D78">
            <v>0.43</v>
          </cell>
          <cell r="E78">
            <v>0.14000000000000001</v>
          </cell>
          <cell r="F78">
            <v>0.56999999999999995</v>
          </cell>
        </row>
        <row r="79">
          <cell r="A79" t="str">
            <v>3 S 08 104 01</v>
          </cell>
          <cell r="B79" t="str">
            <v>Combate à exsudação com areia</v>
          </cell>
          <cell r="C79" t="str">
            <v>m2</v>
          </cell>
          <cell r="D79">
            <v>0.15</v>
          </cell>
          <cell r="E79">
            <v>0.04</v>
          </cell>
          <cell r="F79">
            <v>0.2</v>
          </cell>
        </row>
        <row r="80">
          <cell r="A80" t="str">
            <v>3 S 08 104 02</v>
          </cell>
          <cell r="B80" t="str">
            <v>Combate à exsudação com pedrisco</v>
          </cell>
          <cell r="C80" t="str">
            <v>m2</v>
          </cell>
          <cell r="D80">
            <v>0.18</v>
          </cell>
          <cell r="E80">
            <v>0.06</v>
          </cell>
          <cell r="F80">
            <v>0.24</v>
          </cell>
        </row>
        <row r="81">
          <cell r="A81" t="str">
            <v>3 S 08 109 00</v>
          </cell>
          <cell r="B81" t="str">
            <v>Correção de defeitos com mistura betuminosa</v>
          </cell>
          <cell r="C81" t="str">
            <v>m3</v>
          </cell>
          <cell r="D81">
            <v>30.73</v>
          </cell>
          <cell r="E81">
            <v>10</v>
          </cell>
          <cell r="F81">
            <v>40.74</v>
          </cell>
        </row>
        <row r="82">
          <cell r="A82" t="str">
            <v>3 S 08 109 12</v>
          </cell>
          <cell r="B82" t="str">
            <v>Correção de defeitos por fresagem descontínua</v>
          </cell>
          <cell r="C82" t="str">
            <v>m3</v>
          </cell>
          <cell r="D82">
            <v>64.209999999999994</v>
          </cell>
          <cell r="E82">
            <v>20.9</v>
          </cell>
          <cell r="F82">
            <v>85.11</v>
          </cell>
        </row>
        <row r="83">
          <cell r="A83" t="str">
            <v>3 S 08 110 00</v>
          </cell>
          <cell r="B83" t="str">
            <v>Correção de defeitos por penetração</v>
          </cell>
          <cell r="C83" t="str">
            <v>m2</v>
          </cell>
          <cell r="D83">
            <v>3.4</v>
          </cell>
          <cell r="E83">
            <v>1.1000000000000001</v>
          </cell>
          <cell r="F83">
            <v>4.51</v>
          </cell>
        </row>
        <row r="84">
          <cell r="A84" t="str">
            <v>3 S 08 200 00</v>
          </cell>
          <cell r="B84" t="str">
            <v>Recomp. de guarda corpo</v>
          </cell>
          <cell r="C84" t="str">
            <v>m</v>
          </cell>
          <cell r="D84">
            <v>28.12</v>
          </cell>
          <cell r="E84">
            <v>9.15</v>
          </cell>
          <cell r="F84">
            <v>37.270000000000003</v>
          </cell>
        </row>
        <row r="85">
          <cell r="A85" t="str">
            <v>3 S 08 200 01</v>
          </cell>
          <cell r="B85" t="str">
            <v>Recomposição de sarjeta em alvenaria de tijolo</v>
          </cell>
          <cell r="C85" t="str">
            <v>m2</v>
          </cell>
          <cell r="D85">
            <v>13.37</v>
          </cell>
          <cell r="E85">
            <v>4.3499999999999996</v>
          </cell>
          <cell r="F85">
            <v>17.72</v>
          </cell>
        </row>
        <row r="86">
          <cell r="A86" t="str">
            <v>3 S 08 300 01</v>
          </cell>
          <cell r="B86" t="str">
            <v>Limpeza de sarjeta e meio fio</v>
          </cell>
          <cell r="C86" t="str">
            <v>m</v>
          </cell>
          <cell r="D86">
            <v>0.09</v>
          </cell>
          <cell r="E86">
            <v>0.02</v>
          </cell>
          <cell r="F86">
            <v>0.12</v>
          </cell>
        </row>
        <row r="87">
          <cell r="A87" t="str">
            <v>3 S 08 301 01</v>
          </cell>
          <cell r="B87" t="str">
            <v>Limpeza de valeta de corte</v>
          </cell>
          <cell r="C87" t="str">
            <v>m</v>
          </cell>
          <cell r="D87">
            <v>0.13</v>
          </cell>
          <cell r="E87">
            <v>0.04</v>
          </cell>
          <cell r="F87">
            <v>0.18</v>
          </cell>
        </row>
        <row r="88">
          <cell r="A88" t="str">
            <v>3 S 08 301 02</v>
          </cell>
          <cell r="B88" t="str">
            <v>Limpeza de vala de drenagem</v>
          </cell>
          <cell r="C88" t="str">
            <v>m</v>
          </cell>
          <cell r="D88">
            <v>0.54</v>
          </cell>
          <cell r="E88">
            <v>0.17</v>
          </cell>
          <cell r="F88">
            <v>0.72</v>
          </cell>
        </row>
        <row r="89">
          <cell r="A89" t="str">
            <v>3 S 08 301 03</v>
          </cell>
          <cell r="B89" t="str">
            <v>Limpeza de descida d'água</v>
          </cell>
          <cell r="C89" t="str">
            <v>m</v>
          </cell>
          <cell r="D89">
            <v>0.18</v>
          </cell>
          <cell r="E89">
            <v>0.05</v>
          </cell>
          <cell r="F89">
            <v>0.24</v>
          </cell>
        </row>
        <row r="90">
          <cell r="A90" t="str">
            <v>3 S 08 302 01</v>
          </cell>
          <cell r="B90" t="str">
            <v>Limpeza de bueiro</v>
          </cell>
          <cell r="C90" t="str">
            <v>m3</v>
          </cell>
          <cell r="D90">
            <v>3.03</v>
          </cell>
          <cell r="E90">
            <v>0.98</v>
          </cell>
          <cell r="F90">
            <v>4.0199999999999996</v>
          </cell>
        </row>
        <row r="91">
          <cell r="A91" t="str">
            <v>3 S 08 302 02</v>
          </cell>
          <cell r="B91" t="str">
            <v>Desobstrução de bueiro</v>
          </cell>
          <cell r="C91" t="str">
            <v>m3</v>
          </cell>
          <cell r="D91">
            <v>8.8000000000000007</v>
          </cell>
          <cell r="E91">
            <v>2.86</v>
          </cell>
          <cell r="F91">
            <v>11.67</v>
          </cell>
        </row>
        <row r="92">
          <cell r="A92" t="str">
            <v>3 S 08 302 03</v>
          </cell>
          <cell r="B92" t="str">
            <v>Assentamento de tubo D=0,60 m</v>
          </cell>
          <cell r="C92" t="str">
            <v>m</v>
          </cell>
          <cell r="D92">
            <v>55.31</v>
          </cell>
          <cell r="E92">
            <v>18</v>
          </cell>
          <cell r="F92">
            <v>73.319999999999993</v>
          </cell>
        </row>
        <row r="93">
          <cell r="A93" t="str">
            <v>3 S 08 302 04</v>
          </cell>
          <cell r="B93" t="str">
            <v>Assentamento de tubo D=0,80 m</v>
          </cell>
          <cell r="C93" t="str">
            <v>m</v>
          </cell>
          <cell r="D93">
            <v>83.26</v>
          </cell>
          <cell r="E93">
            <v>27.1</v>
          </cell>
          <cell r="F93">
            <v>110.36</v>
          </cell>
        </row>
        <row r="94">
          <cell r="A94" t="str">
            <v>3 S 08 302 05</v>
          </cell>
          <cell r="B94" t="str">
            <v>Assentamento de tubo D=1,0 m</v>
          </cell>
          <cell r="C94" t="str">
            <v>m</v>
          </cell>
          <cell r="D94">
            <v>122.24</v>
          </cell>
          <cell r="E94">
            <v>39.78</v>
          </cell>
          <cell r="F94">
            <v>162.03</v>
          </cell>
        </row>
        <row r="95">
          <cell r="A95" t="str">
            <v>3 S 08 302 06</v>
          </cell>
          <cell r="B95" t="str">
            <v>Assentamento de tubo D=1,20 m</v>
          </cell>
          <cell r="C95" t="str">
            <v>m</v>
          </cell>
          <cell r="D95">
            <v>176.45</v>
          </cell>
          <cell r="E95">
            <v>57.43</v>
          </cell>
          <cell r="F95">
            <v>233.89</v>
          </cell>
        </row>
        <row r="96">
          <cell r="A96" t="str">
            <v>3 S 08 400 00</v>
          </cell>
          <cell r="B96" t="str">
            <v>Limpeza de placa de sinalização</v>
          </cell>
          <cell r="C96" t="str">
            <v>m2</v>
          </cell>
          <cell r="D96">
            <v>1.4</v>
          </cell>
          <cell r="E96">
            <v>0.45</v>
          </cell>
          <cell r="F96">
            <v>1.85</v>
          </cell>
        </row>
        <row r="97">
          <cell r="A97" t="str">
            <v>3 S 08 400 01</v>
          </cell>
          <cell r="B97" t="str">
            <v>Recomposição placa de sinalização</v>
          </cell>
          <cell r="C97" t="str">
            <v>m2</v>
          </cell>
          <cell r="D97">
            <v>5.81</v>
          </cell>
          <cell r="E97">
            <v>1.89</v>
          </cell>
          <cell r="F97">
            <v>7.71</v>
          </cell>
        </row>
        <row r="98">
          <cell r="A98" t="str">
            <v>3 S 08 400 02</v>
          </cell>
          <cell r="B98" t="str">
            <v>Substituição de balizador</v>
          </cell>
          <cell r="C98" t="str">
            <v>un</v>
          </cell>
          <cell r="D98">
            <v>7.5</v>
          </cell>
          <cell r="E98">
            <v>2.44</v>
          </cell>
          <cell r="F98">
            <v>9.94</v>
          </cell>
        </row>
        <row r="99">
          <cell r="A99" t="str">
            <v>3 S 08 401 00</v>
          </cell>
          <cell r="B99" t="str">
            <v>Recomposição de defensa metálica</v>
          </cell>
          <cell r="C99" t="str">
            <v>m</v>
          </cell>
          <cell r="D99">
            <v>92.42</v>
          </cell>
          <cell r="E99">
            <v>30.08</v>
          </cell>
          <cell r="F99">
            <v>122.5</v>
          </cell>
        </row>
        <row r="100">
          <cell r="A100" t="str">
            <v>3 S 08 402 00</v>
          </cell>
          <cell r="B100" t="str">
            <v>Caiação</v>
          </cell>
          <cell r="C100" t="str">
            <v>m2</v>
          </cell>
          <cell r="D100">
            <v>0.45</v>
          </cell>
          <cell r="E100">
            <v>0.14000000000000001</v>
          </cell>
          <cell r="F100">
            <v>0.59</v>
          </cell>
        </row>
        <row r="101">
          <cell r="A101" t="str">
            <v>3 S 08 403 00</v>
          </cell>
          <cell r="B101" t="str">
            <v>Renovação de sinalização horizontal</v>
          </cell>
          <cell r="C101" t="str">
            <v>m2</v>
          </cell>
          <cell r="D101">
            <v>10.43</v>
          </cell>
          <cell r="E101">
            <v>3.39</v>
          </cell>
          <cell r="F101">
            <v>13.83</v>
          </cell>
        </row>
        <row r="102">
          <cell r="A102" t="str">
            <v>3 S 08 404 00</v>
          </cell>
          <cell r="B102" t="str">
            <v>Recomp. tot. cerca c/ mourão de conc. secção quad.</v>
          </cell>
          <cell r="C102" t="str">
            <v>m</v>
          </cell>
          <cell r="D102">
            <v>5.61</v>
          </cell>
          <cell r="E102">
            <v>1.82</v>
          </cell>
          <cell r="F102">
            <v>7.43</v>
          </cell>
        </row>
        <row r="103">
          <cell r="A103" t="str">
            <v>3 S 08 404 01</v>
          </cell>
          <cell r="B103" t="str">
            <v>Recomp. parc. cerca de conc. seção quad. - mourão</v>
          </cell>
          <cell r="C103" t="str">
            <v>m</v>
          </cell>
          <cell r="D103">
            <v>4.7</v>
          </cell>
          <cell r="E103">
            <v>1.53</v>
          </cell>
          <cell r="F103">
            <v>6.24</v>
          </cell>
        </row>
        <row r="104">
          <cell r="A104" t="str">
            <v>3 S 08 404 02</v>
          </cell>
          <cell r="B104" t="str">
            <v>Recomp. parc. cerca c/ mourão de concr.-arame</v>
          </cell>
          <cell r="C104" t="str">
            <v>m</v>
          </cell>
          <cell r="D104">
            <v>1.17</v>
          </cell>
          <cell r="E104">
            <v>0.38</v>
          </cell>
          <cell r="F104">
            <v>1.55</v>
          </cell>
        </row>
        <row r="105">
          <cell r="A105" t="str">
            <v>3 S 08 404 03</v>
          </cell>
          <cell r="B105" t="str">
            <v>Recomp. tot. cerca c/ mourão concr. seção triang.</v>
          </cell>
          <cell r="C105" t="str">
            <v>m</v>
          </cell>
          <cell r="D105">
            <v>4.82</v>
          </cell>
          <cell r="E105">
            <v>1.57</v>
          </cell>
          <cell r="F105">
            <v>6.4</v>
          </cell>
        </row>
        <row r="106">
          <cell r="A106" t="str">
            <v>3 S 08 404 04</v>
          </cell>
          <cell r="B106" t="str">
            <v>Recomp. parc. cerca c/ mourão concr. seção triang.</v>
          </cell>
          <cell r="C106" t="str">
            <v>m</v>
          </cell>
          <cell r="D106">
            <v>4.03</v>
          </cell>
          <cell r="E106">
            <v>1.31</v>
          </cell>
          <cell r="F106">
            <v>5.34</v>
          </cell>
        </row>
        <row r="107">
          <cell r="A107" t="str">
            <v>3 S 08 414 00</v>
          </cell>
          <cell r="B107" t="str">
            <v>Recomposição total de cerca com mourão de madeira</v>
          </cell>
          <cell r="C107" t="str">
            <v>m</v>
          </cell>
          <cell r="D107">
            <v>3.35</v>
          </cell>
          <cell r="E107">
            <v>1.0900000000000001</v>
          </cell>
          <cell r="F107">
            <v>4.4400000000000004</v>
          </cell>
        </row>
        <row r="108">
          <cell r="A108" t="str">
            <v>3 S 08 414 01</v>
          </cell>
          <cell r="B108" t="str">
            <v>Recomposição parcial cerca de madeira - mourão</v>
          </cell>
          <cell r="C108" t="str">
            <v>m</v>
          </cell>
          <cell r="D108">
            <v>2.81</v>
          </cell>
          <cell r="E108">
            <v>0.91</v>
          </cell>
          <cell r="F108">
            <v>3.73</v>
          </cell>
        </row>
        <row r="109">
          <cell r="A109" t="str">
            <v>3 S 08 414 02</v>
          </cell>
          <cell r="B109" t="str">
            <v>Recomp. parcial cerca c/ mourão de madeira - arame</v>
          </cell>
          <cell r="C109" t="str">
            <v>m</v>
          </cell>
          <cell r="D109">
            <v>0.9</v>
          </cell>
          <cell r="E109">
            <v>0.28999999999999998</v>
          </cell>
          <cell r="F109">
            <v>1.19</v>
          </cell>
        </row>
        <row r="110">
          <cell r="A110" t="str">
            <v>3 S 08 500 00</v>
          </cell>
          <cell r="B110" t="str">
            <v>Recomposição manual de aterro</v>
          </cell>
          <cell r="C110" t="str">
            <v>m3</v>
          </cell>
          <cell r="D110">
            <v>23.96</v>
          </cell>
          <cell r="E110">
            <v>7.8</v>
          </cell>
          <cell r="F110">
            <v>31.76</v>
          </cell>
        </row>
        <row r="111">
          <cell r="A111" t="str">
            <v>3 S 08 501 00</v>
          </cell>
          <cell r="B111" t="str">
            <v>Recomposição mecanizada de aterro</v>
          </cell>
          <cell r="C111" t="str">
            <v>m3</v>
          </cell>
          <cell r="D111">
            <v>7.79</v>
          </cell>
          <cell r="E111">
            <v>2.5299999999999998</v>
          </cell>
          <cell r="F111">
            <v>10.33</v>
          </cell>
        </row>
        <row r="112">
          <cell r="A112" t="str">
            <v>3 S 08 510 00</v>
          </cell>
          <cell r="B112" t="str">
            <v>Remoção manual de barreira em solo</v>
          </cell>
          <cell r="C112" t="str">
            <v>m3</v>
          </cell>
          <cell r="D112">
            <v>5.96</v>
          </cell>
          <cell r="E112">
            <v>1.94</v>
          </cell>
          <cell r="F112">
            <v>7.9</v>
          </cell>
        </row>
        <row r="113">
          <cell r="A113" t="str">
            <v>3 S 08 510 01</v>
          </cell>
          <cell r="B113" t="str">
            <v>Remoção manual de barreira em rocha</v>
          </cell>
          <cell r="C113" t="str">
            <v>m3</v>
          </cell>
          <cell r="D113">
            <v>7.45</v>
          </cell>
          <cell r="E113">
            <v>2.42</v>
          </cell>
          <cell r="F113">
            <v>9.8699999999999992</v>
          </cell>
        </row>
        <row r="114">
          <cell r="A114" t="str">
            <v>3 S 08 511 00</v>
          </cell>
          <cell r="B114" t="str">
            <v>Remoção mecanizada de barreira - solo</v>
          </cell>
          <cell r="C114" t="str">
            <v>m3</v>
          </cell>
          <cell r="D114">
            <v>1.49</v>
          </cell>
          <cell r="E114">
            <v>0.48</v>
          </cell>
          <cell r="F114">
            <v>1.98</v>
          </cell>
        </row>
        <row r="115">
          <cell r="A115" t="str">
            <v>3 S 08 512 00</v>
          </cell>
          <cell r="B115" t="str">
            <v>Remoção mecanizada de barreira - rocha</v>
          </cell>
          <cell r="C115" t="str">
            <v>m3</v>
          </cell>
          <cell r="D115">
            <v>2.29</v>
          </cell>
          <cell r="E115">
            <v>0.74</v>
          </cell>
          <cell r="F115">
            <v>3.03</v>
          </cell>
        </row>
        <row r="116">
          <cell r="A116" t="str">
            <v>3 S 08 513 00</v>
          </cell>
          <cell r="B116" t="str">
            <v>Remoção de matacões</v>
          </cell>
          <cell r="C116" t="str">
            <v>m3</v>
          </cell>
          <cell r="D116">
            <v>19.13</v>
          </cell>
          <cell r="E116">
            <v>6.22</v>
          </cell>
          <cell r="F116">
            <v>25.36</v>
          </cell>
        </row>
        <row r="117">
          <cell r="A117" t="str">
            <v>3 S 08 900 00</v>
          </cell>
          <cell r="B117" t="str">
            <v>Roçada manual</v>
          </cell>
          <cell r="C117" t="str">
            <v>ha</v>
          </cell>
          <cell r="D117">
            <v>252.79</v>
          </cell>
          <cell r="E117">
            <v>82.28</v>
          </cell>
          <cell r="F117">
            <v>335.07</v>
          </cell>
        </row>
        <row r="118">
          <cell r="A118" t="str">
            <v>3 S 08 900 01</v>
          </cell>
          <cell r="B118" t="str">
            <v>Roçada de capim colonião</v>
          </cell>
          <cell r="C118" t="str">
            <v>ha</v>
          </cell>
          <cell r="D118">
            <v>606.70000000000005</v>
          </cell>
          <cell r="E118">
            <v>197.48</v>
          </cell>
          <cell r="F118">
            <v>804.18</v>
          </cell>
        </row>
        <row r="119">
          <cell r="A119" t="str">
            <v>3 S 08 901 00</v>
          </cell>
          <cell r="B119" t="str">
            <v>Roçada mecanizada</v>
          </cell>
          <cell r="C119" t="str">
            <v>ha</v>
          </cell>
          <cell r="D119">
            <v>83</v>
          </cell>
          <cell r="E119">
            <v>27.01</v>
          </cell>
          <cell r="F119">
            <v>110.02</v>
          </cell>
        </row>
        <row r="120">
          <cell r="A120" t="str">
            <v>3 S 08 901 01</v>
          </cell>
          <cell r="B120" t="str">
            <v>Corte e limpeza de áreas gramadas</v>
          </cell>
          <cell r="C120" t="str">
            <v>m2</v>
          </cell>
          <cell r="D120">
            <v>0.02</v>
          </cell>
          <cell r="E120">
            <v>0</v>
          </cell>
          <cell r="F120">
            <v>0.03</v>
          </cell>
        </row>
        <row r="121">
          <cell r="A121" t="str">
            <v>3 S 08 910 00</v>
          </cell>
          <cell r="B121" t="str">
            <v>Capina manual</v>
          </cell>
          <cell r="C121" t="str">
            <v>m2</v>
          </cell>
          <cell r="D121">
            <v>0.1</v>
          </cell>
          <cell r="E121">
            <v>0.03</v>
          </cell>
          <cell r="F121">
            <v>0.13</v>
          </cell>
        </row>
        <row r="122">
          <cell r="A122" t="str">
            <v>3 S 09 001 00</v>
          </cell>
          <cell r="B122" t="str">
            <v>Transporte local c/ basc. 5m3 em rodov. não pav.</v>
          </cell>
          <cell r="C122" t="str">
            <v>tkm</v>
          </cell>
          <cell r="D122">
            <v>0.25</v>
          </cell>
          <cell r="E122">
            <v>0.08</v>
          </cell>
          <cell r="F122">
            <v>0.33</v>
          </cell>
        </row>
        <row r="123">
          <cell r="A123" t="str">
            <v>3 S 09 001 06</v>
          </cell>
          <cell r="B123" t="str">
            <v>Transporte local c/ basc. 10m3 em rodov. não pav.</v>
          </cell>
          <cell r="C123" t="str">
            <v>tkm</v>
          </cell>
          <cell r="D123">
            <v>0.23</v>
          </cell>
          <cell r="E123">
            <v>7.0000000000000007E-2</v>
          </cell>
          <cell r="F123">
            <v>0.3</v>
          </cell>
        </row>
        <row r="124">
          <cell r="A124" t="str">
            <v>3 S 09 001 41</v>
          </cell>
          <cell r="B124" t="str">
            <v>Transp. local c/ carroceria 4t em rodov. não pav.</v>
          </cell>
          <cell r="C124" t="str">
            <v>tkm</v>
          </cell>
          <cell r="D124">
            <v>0.35</v>
          </cell>
          <cell r="E124">
            <v>0.11</v>
          </cell>
          <cell r="F124">
            <v>0.46</v>
          </cell>
        </row>
        <row r="125">
          <cell r="A125" t="str">
            <v>3 S 09 001 90</v>
          </cell>
          <cell r="B125" t="str">
            <v>Transporte comercial c/ carroc. rodov. não pav.</v>
          </cell>
          <cell r="C125" t="str">
            <v>tkm</v>
          </cell>
          <cell r="D125">
            <v>0.15</v>
          </cell>
          <cell r="E125">
            <v>0.04</v>
          </cell>
          <cell r="F125">
            <v>0.2</v>
          </cell>
        </row>
        <row r="126">
          <cell r="A126" t="str">
            <v>3 S 09 002 00</v>
          </cell>
          <cell r="B126" t="str">
            <v>Transporte local basc. 5m3 em rodov. pav.</v>
          </cell>
          <cell r="C126" t="str">
            <v>tkm</v>
          </cell>
          <cell r="D126">
            <v>0.2</v>
          </cell>
          <cell r="E126">
            <v>0.06</v>
          </cell>
          <cell r="F126">
            <v>0.26</v>
          </cell>
        </row>
        <row r="127">
          <cell r="A127" t="str">
            <v>3 S 09 002 03</v>
          </cell>
          <cell r="B127" t="str">
            <v>Transporte local de material para remendos</v>
          </cell>
          <cell r="C127" t="str">
            <v>tkm</v>
          </cell>
          <cell r="D127">
            <v>0.3</v>
          </cell>
          <cell r="E127">
            <v>0.09</v>
          </cell>
          <cell r="F127">
            <v>0.4</v>
          </cell>
        </row>
        <row r="128">
          <cell r="A128" t="str">
            <v>3 S 09 002 06</v>
          </cell>
          <cell r="B128" t="str">
            <v>Transporte local c/ basc. 10m3 em rodov. pav.</v>
          </cell>
          <cell r="C128" t="str">
            <v>tkm</v>
          </cell>
          <cell r="D128">
            <v>0.17</v>
          </cell>
          <cell r="E128">
            <v>0.05</v>
          </cell>
          <cell r="F128">
            <v>0.23</v>
          </cell>
        </row>
        <row r="129">
          <cell r="A129" t="str">
            <v>3 S 09 002 41</v>
          </cell>
          <cell r="B129" t="str">
            <v>Transp. local c/ carroceria 4t em rodov. pav.</v>
          </cell>
          <cell r="C129" t="str">
            <v>tkm</v>
          </cell>
          <cell r="D129">
            <v>0.27</v>
          </cell>
          <cell r="E129">
            <v>0.09</v>
          </cell>
          <cell r="F129">
            <v>0.36</v>
          </cell>
        </row>
        <row r="130">
          <cell r="A130" t="str">
            <v>3 S 09 002 90</v>
          </cell>
          <cell r="B130" t="str">
            <v>Transporte comercial c/ carroceria rodov. pav.</v>
          </cell>
          <cell r="C130" t="str">
            <v>tkm</v>
          </cell>
          <cell r="D130">
            <v>0.1</v>
          </cell>
          <cell r="E130">
            <v>0.03</v>
          </cell>
          <cell r="F130">
            <v>0.13</v>
          </cell>
        </row>
        <row r="131">
          <cell r="A131" t="str">
            <v>3 S 09 102 00</v>
          </cell>
          <cell r="B131" t="str">
            <v>Transporte local material betuminoso</v>
          </cell>
          <cell r="C131" t="str">
            <v>tkm</v>
          </cell>
          <cell r="D131">
            <v>0.5</v>
          </cell>
          <cell r="E131">
            <v>0.16</v>
          </cell>
          <cell r="F131">
            <v>0.66</v>
          </cell>
        </row>
        <row r="132">
          <cell r="A132" t="str">
            <v>3 S 09 201 70</v>
          </cell>
          <cell r="B132" t="str">
            <v>Transp. local água c/ cam. tanque rodov. não pav.</v>
          </cell>
          <cell r="C132" t="str">
            <v>tkm</v>
          </cell>
          <cell r="D132">
            <v>0.48</v>
          </cell>
          <cell r="E132">
            <v>0.15</v>
          </cell>
          <cell r="F132">
            <v>0.64</v>
          </cell>
        </row>
        <row r="133">
          <cell r="A133" t="str">
            <v>3 S 09 202 70</v>
          </cell>
          <cell r="B133" t="str">
            <v>Transp. local água c/ cam. tanque em rodov. pav.</v>
          </cell>
          <cell r="C133" t="str">
            <v>tkm</v>
          </cell>
          <cell r="D133">
            <v>0.38</v>
          </cell>
          <cell r="E133">
            <v>0.12</v>
          </cell>
          <cell r="F133">
            <v>0.5</v>
          </cell>
        </row>
        <row r="134">
          <cell r="A134" t="str">
            <v>5 S 02 511 01</v>
          </cell>
          <cell r="B134" t="str">
            <v>Micro-revestimento a frio - Microflex 0,8cm</v>
          </cell>
          <cell r="C134" t="str">
            <v>m2</v>
          </cell>
          <cell r="D134">
            <v>0.62</v>
          </cell>
          <cell r="E134">
            <v>0.2</v>
          </cell>
          <cell r="F134">
            <v>0.82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SUMO-DVOP 4ª MED"/>
      <sheetName val="compos1"/>
      <sheetName val="DADOS"/>
      <sheetName val="mat"/>
      <sheetName val="relatório"/>
    </sheetNames>
    <sheetDataSet>
      <sheetData sheetId="0"/>
      <sheetData sheetId="1" refreshError="1"/>
      <sheetData sheetId="2" refreshError="1"/>
      <sheetData sheetId="3" refreshError="1"/>
      <sheetData sheetId="4" refreshError="1"/>
      <sheetData sheetId="5"/>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Teor"/>
      <sheetName val="Equipamentos"/>
      <sheetName val="DIPRVS12"/>
      <sheetName val="RESUMO_AUT1"/>
      <sheetName val="Especif"/>
      <sheetName val="dez00"/>
      <sheetName val="COMPOS1"/>
      <sheetName val="RESUMO_DVOP"/>
      <sheetName val="C"/>
      <sheetName val="PROJETO"/>
      <sheetName val="INVENTÁRIO262"/>
      <sheetName val="TLCB5"/>
      <sheetName val="aux"/>
      <sheetName val="Mat Asf"/>
      <sheetName val="DADOS"/>
      <sheetName val="mat"/>
      <sheetName val="lista_comp"/>
    </sheetNames>
    <sheetDataSet>
      <sheetData sheetId="0">
        <row r="3">
          <cell r="B3" t="str">
            <v>Atividades Auxiliares ou Básica</v>
          </cell>
          <cell r="F3" t="str">
            <v>Und Com</v>
          </cell>
          <cell r="G3" t="str">
            <v>Und</v>
          </cell>
          <cell r="H3" t="str">
            <v>Und Com</v>
          </cell>
          <cell r="I3" t="str">
            <v>Und</v>
          </cell>
          <cell r="J3" t="str">
            <v>Und Com</v>
          </cell>
          <cell r="K3" t="str">
            <v>Und</v>
          </cell>
          <cell r="L3" t="str">
            <v>Und Com</v>
          </cell>
          <cell r="M3" t="str">
            <v>Und</v>
          </cell>
          <cell r="N3" t="str">
            <v>Und Com</v>
          </cell>
          <cell r="O3" t="str">
            <v>Und</v>
          </cell>
          <cell r="P3" t="str">
            <v>Und Com</v>
          </cell>
          <cell r="Q3" t="str">
            <v>Und</v>
          </cell>
          <cell r="R3" t="str">
            <v>Und Com</v>
          </cell>
          <cell r="S3" t="str">
            <v>Und</v>
          </cell>
          <cell r="T3" t="str">
            <v>Und Com</v>
          </cell>
          <cell r="U3" t="str">
            <v>Und</v>
          </cell>
          <cell r="V3" t="str">
            <v>Und Com</v>
          </cell>
          <cell r="W3" t="str">
            <v>Und</v>
          </cell>
          <cell r="X3" t="str">
            <v>Und Com</v>
          </cell>
          <cell r="Y3" t="str">
            <v>Und</v>
          </cell>
          <cell r="Z3" t="str">
            <v>Und Com</v>
          </cell>
          <cell r="AA3" t="str">
            <v>Und</v>
          </cell>
          <cell r="AB3" t="str">
            <v>Und Com</v>
          </cell>
          <cell r="AC3" t="str">
            <v>Und</v>
          </cell>
          <cell r="AD3" t="str">
            <v>Und Com</v>
          </cell>
          <cell r="AE3" t="str">
            <v>Und</v>
          </cell>
          <cell r="AF3" t="str">
            <v>Und Com</v>
          </cell>
        </row>
        <row r="4">
          <cell r="A4" t="str">
            <v>1 A 00 001 00</v>
          </cell>
          <cell r="B4" t="str">
            <v>Transporte local c/ basc. 5m3 rodov. não pav.</v>
          </cell>
          <cell r="E4" t="str">
            <v>tkm</v>
          </cell>
          <cell r="G4">
            <v>0.37</v>
          </cell>
          <cell r="M4">
            <v>0.4</v>
          </cell>
          <cell r="O4" t="str">
            <v>excluído</v>
          </cell>
          <cell r="Q4" t="str">
            <v>excluído</v>
          </cell>
          <cell r="S4" t="str">
            <v>excluído</v>
          </cell>
        </row>
        <row r="5">
          <cell r="A5" t="str">
            <v>1 A 00 001 05</v>
          </cell>
          <cell r="B5" t="str">
            <v>Transp. local c/ basc. 10m3 rodov. não pav (const)</v>
          </cell>
          <cell r="E5" t="str">
            <v>tkm</v>
          </cell>
          <cell r="G5">
            <v>0.31</v>
          </cell>
          <cell r="M5">
            <v>0.35</v>
          </cell>
          <cell r="O5">
            <v>0.35</v>
          </cell>
          <cell r="Q5">
            <v>0.34</v>
          </cell>
          <cell r="S5">
            <v>0.34</v>
          </cell>
        </row>
        <row r="6">
          <cell r="A6" t="str">
            <v>1 A 00 001 06</v>
          </cell>
          <cell r="B6" t="str">
            <v>Transp. local c/ basc. 10m3 rodov. não pav (consv)</v>
          </cell>
          <cell r="E6" t="str">
            <v>tkm</v>
          </cell>
          <cell r="G6">
            <v>0.38</v>
          </cell>
          <cell r="M6">
            <v>0.42</v>
          </cell>
          <cell r="O6">
            <v>0.42</v>
          </cell>
          <cell r="Q6">
            <v>0.41</v>
          </cell>
          <cell r="S6">
            <v>0.41</v>
          </cell>
        </row>
        <row r="7">
          <cell r="A7" t="str">
            <v>1 A 00 001 07</v>
          </cell>
          <cell r="B7" t="str">
            <v>Transp. local c/ basc. 10m3 rodov. não pav (restr)</v>
          </cell>
          <cell r="E7" t="str">
            <v>tkm</v>
          </cell>
          <cell r="G7">
            <v>0.37</v>
          </cell>
          <cell r="M7">
            <v>0.4</v>
          </cell>
          <cell r="O7">
            <v>0.41</v>
          </cell>
          <cell r="Q7">
            <v>0.4</v>
          </cell>
          <cell r="S7">
            <v>0.4</v>
          </cell>
        </row>
        <row r="8">
          <cell r="A8" t="str">
            <v>1 A 00 001 08</v>
          </cell>
          <cell r="B8" t="str">
            <v>Transporte local c/ basc. p/ rocha rodov. não pav.</v>
          </cell>
          <cell r="E8" t="str">
            <v>tkm</v>
          </cell>
          <cell r="G8">
            <v>0.43</v>
          </cell>
          <cell r="M8">
            <v>0.49</v>
          </cell>
          <cell r="O8">
            <v>0.49</v>
          </cell>
          <cell r="Q8">
            <v>0.48</v>
          </cell>
          <cell r="S8">
            <v>0.48</v>
          </cell>
        </row>
        <row r="9">
          <cell r="A9" t="str">
            <v>1 A 00 001 40</v>
          </cell>
          <cell r="B9" t="str">
            <v>Transp. local c/ carroceria 15 t rodov. não pav.</v>
          </cell>
          <cell r="E9" t="str">
            <v>tkm</v>
          </cell>
          <cell r="G9">
            <v>0.4</v>
          </cell>
          <cell r="M9">
            <v>0.44</v>
          </cell>
          <cell r="O9">
            <v>0.45</v>
          </cell>
          <cell r="Q9">
            <v>0.44</v>
          </cell>
          <cell r="S9">
            <v>0.44</v>
          </cell>
        </row>
        <row r="10">
          <cell r="A10" t="str">
            <v>1 A 00 001 41</v>
          </cell>
          <cell r="B10" t="str">
            <v>Transporte local c/ carroceria 4t rodov. não pav.</v>
          </cell>
          <cell r="E10" t="str">
            <v>tkm</v>
          </cell>
          <cell r="G10">
            <v>0.51</v>
          </cell>
          <cell r="M10">
            <v>0.57999999999999996</v>
          </cell>
          <cell r="O10">
            <v>0.57999999999999996</v>
          </cell>
          <cell r="Q10">
            <v>0.56999999999999995</v>
          </cell>
          <cell r="S10">
            <v>0.56999999999999995</v>
          </cell>
        </row>
        <row r="11">
          <cell r="A11" t="str">
            <v>1 A 00 001 50</v>
          </cell>
          <cell r="B11" t="str">
            <v>Transporte local c/ betoneira rodov. não pav.</v>
          </cell>
          <cell r="E11" t="str">
            <v>tkm</v>
          </cell>
          <cell r="G11">
            <v>0.46</v>
          </cell>
          <cell r="M11">
            <v>0.54</v>
          </cell>
          <cell r="O11">
            <v>0.54</v>
          </cell>
          <cell r="Q11">
            <v>0.52</v>
          </cell>
          <cell r="S11">
            <v>0.52</v>
          </cell>
        </row>
        <row r="12">
          <cell r="A12" t="str">
            <v>1 A 00 001 60</v>
          </cell>
          <cell r="B12" t="str">
            <v>Transp. local c/ carroc. c/ guind. rodov. não pav.</v>
          </cell>
          <cell r="E12" t="str">
            <v>tkm</v>
          </cell>
          <cell r="G12">
            <v>0.55000000000000004</v>
          </cell>
          <cell r="M12">
            <v>0.61</v>
          </cell>
          <cell r="O12">
            <v>0.61</v>
          </cell>
          <cell r="Q12">
            <v>0.59</v>
          </cell>
          <cell r="S12">
            <v>0.59</v>
          </cell>
        </row>
        <row r="13">
          <cell r="A13" t="str">
            <v>1 A 00 001 90</v>
          </cell>
          <cell r="B13" t="str">
            <v>Transporte comercial c/ carroc. rodov. não pav.</v>
          </cell>
          <cell r="E13" t="str">
            <v>tkm</v>
          </cell>
          <cell r="G13">
            <v>0.24</v>
          </cell>
          <cell r="M13">
            <v>0.27</v>
          </cell>
          <cell r="O13">
            <v>0.27</v>
          </cell>
          <cell r="Q13">
            <v>0.26</v>
          </cell>
          <cell r="S13">
            <v>0.26</v>
          </cell>
        </row>
        <row r="14">
          <cell r="A14" t="str">
            <v>1 A 00 002 00</v>
          </cell>
          <cell r="B14" t="str">
            <v>Transporte local c/ basc. 5m3 rodov. pav.</v>
          </cell>
          <cell r="E14" t="str">
            <v>tkm</v>
          </cell>
          <cell r="G14">
            <v>0.28999999999999998</v>
          </cell>
          <cell r="M14">
            <v>0.32</v>
          </cell>
          <cell r="O14">
            <v>0.32</v>
          </cell>
          <cell r="Q14">
            <v>0.31</v>
          </cell>
          <cell r="S14">
            <v>0.31</v>
          </cell>
        </row>
        <row r="15">
          <cell r="A15" t="str">
            <v>1 A 00 002 03</v>
          </cell>
          <cell r="B15" t="str">
            <v>Transp. local material para remendos</v>
          </cell>
          <cell r="E15" t="str">
            <v>tkm</v>
          </cell>
          <cell r="G15">
            <v>0.56999999999999995</v>
          </cell>
          <cell r="M15">
            <v>0.66</v>
          </cell>
          <cell r="O15">
            <v>0.66</v>
          </cell>
          <cell r="Q15">
            <v>0.64</v>
          </cell>
          <cell r="S15">
            <v>0.64</v>
          </cell>
        </row>
        <row r="16">
          <cell r="A16" t="str">
            <v>1 A 00 002 05</v>
          </cell>
          <cell r="B16" t="str">
            <v>Transp. local c/ basc. 10m3 rodov. pav. (const)</v>
          </cell>
          <cell r="E16" t="str">
            <v>tkm</v>
          </cell>
          <cell r="G16">
            <v>0.24</v>
          </cell>
          <cell r="M16">
            <v>0.27</v>
          </cell>
          <cell r="O16">
            <v>0.27</v>
          </cell>
          <cell r="Q16">
            <v>0.26</v>
          </cell>
          <cell r="S16">
            <v>0.26</v>
          </cell>
        </row>
        <row r="17">
          <cell r="A17" t="str">
            <v>1 A 00 002 06</v>
          </cell>
          <cell r="B17" t="str">
            <v>Transp. local c/ basc. 10m3 rodov. pav. (consv)</v>
          </cell>
          <cell r="E17" t="str">
            <v>tkm</v>
          </cell>
          <cell r="G17">
            <v>0.28000000000000003</v>
          </cell>
          <cell r="M17">
            <v>0.31</v>
          </cell>
          <cell r="O17">
            <v>0.32</v>
          </cell>
          <cell r="Q17">
            <v>0.31</v>
          </cell>
          <cell r="S17">
            <v>0.31</v>
          </cell>
        </row>
        <row r="18">
          <cell r="A18" t="str">
            <v>1 A 00 002 07</v>
          </cell>
          <cell r="B18" t="str">
            <v>Transp. local c/ basc. 10m3 rodov. pav. (restr)</v>
          </cell>
          <cell r="E18" t="str">
            <v>tkm</v>
          </cell>
          <cell r="G18">
            <v>0.27</v>
          </cell>
          <cell r="M18">
            <v>0.3</v>
          </cell>
          <cell r="O18">
            <v>0.31</v>
          </cell>
          <cell r="Q18">
            <v>0.3</v>
          </cell>
          <cell r="S18">
            <v>0.3</v>
          </cell>
        </row>
        <row r="19">
          <cell r="A19" t="str">
            <v>1 A 00 002 08</v>
          </cell>
          <cell r="B19" t="str">
            <v>Transporte local c/ basc. p/ rocha rodov. pav.</v>
          </cell>
          <cell r="E19" t="str">
            <v>tkm</v>
          </cell>
          <cell r="G19">
            <v>0.32</v>
          </cell>
          <cell r="M19">
            <v>0.36</v>
          </cell>
          <cell r="O19">
            <v>0.37</v>
          </cell>
          <cell r="Q19">
            <v>0.36</v>
          </cell>
          <cell r="S19">
            <v>0.36</v>
          </cell>
        </row>
        <row r="20">
          <cell r="A20" t="str">
            <v>1 A 00 002 40</v>
          </cell>
          <cell r="B20" t="str">
            <v>Transporte local c/ carroceria 15 t rodov. pav.</v>
          </cell>
          <cell r="E20" t="str">
            <v>tkm</v>
          </cell>
          <cell r="G20">
            <v>0.3</v>
          </cell>
          <cell r="M20">
            <v>0.33</v>
          </cell>
          <cell r="O20">
            <v>0.34</v>
          </cell>
          <cell r="Q20">
            <v>0.33</v>
          </cell>
          <cell r="S20">
            <v>0.33</v>
          </cell>
        </row>
        <row r="21">
          <cell r="A21" t="str">
            <v>1 A 00 002 41</v>
          </cell>
          <cell r="B21" t="str">
            <v>Transporte local c/ carroceria 4t rodov. pav.</v>
          </cell>
          <cell r="E21" t="str">
            <v>tkm</v>
          </cell>
          <cell r="G21">
            <v>0.4</v>
          </cell>
          <cell r="M21">
            <v>0.45</v>
          </cell>
          <cell r="O21">
            <v>0.45</v>
          </cell>
          <cell r="Q21">
            <v>0.44</v>
          </cell>
          <cell r="S21">
            <v>0.44</v>
          </cell>
        </row>
        <row r="22">
          <cell r="A22" t="str">
            <v>1 A 00 002 50</v>
          </cell>
          <cell r="B22" t="str">
            <v>Transporte local c/ betoneira rodov. pav.</v>
          </cell>
          <cell r="E22" t="str">
            <v>tkm</v>
          </cell>
          <cell r="G22">
            <v>0.34</v>
          </cell>
          <cell r="M22">
            <v>0.4</v>
          </cell>
          <cell r="O22">
            <v>0.4</v>
          </cell>
          <cell r="Q22">
            <v>0.38</v>
          </cell>
          <cell r="S22">
            <v>0.38</v>
          </cell>
        </row>
        <row r="23">
          <cell r="A23" t="str">
            <v>1 A 00 002 60</v>
          </cell>
          <cell r="B23" t="str">
            <v>Transp. local c/ carroceria c/ guind. rodov. pav.</v>
          </cell>
          <cell r="E23" t="str">
            <v>tkm</v>
          </cell>
          <cell r="G23">
            <v>0.49</v>
          </cell>
          <cell r="M23">
            <v>0.55000000000000004</v>
          </cell>
          <cell r="O23">
            <v>0.55000000000000004</v>
          </cell>
          <cell r="Q23">
            <v>0.53</v>
          </cell>
          <cell r="S23">
            <v>0.53</v>
          </cell>
        </row>
        <row r="24">
          <cell r="A24" t="str">
            <v>1 A 00 002 90</v>
          </cell>
          <cell r="B24" t="str">
            <v>Transporte comercial c/ carroceria rodov. pav.</v>
          </cell>
          <cell r="E24" t="str">
            <v>tkm</v>
          </cell>
          <cell r="G24">
            <v>0.16</v>
          </cell>
          <cell r="M24">
            <v>0.18</v>
          </cell>
          <cell r="O24">
            <v>0.18</v>
          </cell>
          <cell r="Q24">
            <v>0.17</v>
          </cell>
          <cell r="S24">
            <v>0.17</v>
          </cell>
        </row>
        <row r="25">
          <cell r="A25" t="str">
            <v>1 A 00 102 00</v>
          </cell>
          <cell r="B25" t="str">
            <v>Transporte local de material betuminoso</v>
          </cell>
          <cell r="E25" t="str">
            <v>tkm</v>
          </cell>
          <cell r="G25">
            <v>0.65</v>
          </cell>
          <cell r="M25">
            <v>0.73</v>
          </cell>
          <cell r="O25">
            <v>0.73</v>
          </cell>
          <cell r="Q25">
            <v>0.7</v>
          </cell>
          <cell r="S25">
            <v>0.7</v>
          </cell>
        </row>
        <row r="26">
          <cell r="A26" t="str">
            <v>1 A 00 112 90</v>
          </cell>
          <cell r="B26" t="str">
            <v>Transporte comercial material betuminoso a quente</v>
          </cell>
          <cell r="E26" t="str">
            <v>tkm</v>
          </cell>
          <cell r="G26">
            <v>0</v>
          </cell>
          <cell r="M26">
            <v>0</v>
          </cell>
          <cell r="O26">
            <v>0</v>
          </cell>
          <cell r="Q26">
            <v>0</v>
          </cell>
          <cell r="S26">
            <v>0</v>
          </cell>
        </row>
        <row r="27">
          <cell r="A27" t="str">
            <v>1 A 00 112 91</v>
          </cell>
          <cell r="B27" t="str">
            <v>Transporte comercial material betuminoso a frio</v>
          </cell>
          <cell r="E27" t="str">
            <v>tkm</v>
          </cell>
          <cell r="G27">
            <v>0</v>
          </cell>
          <cell r="M27">
            <v>0</v>
          </cell>
          <cell r="O27">
            <v>0</v>
          </cell>
          <cell r="Q27">
            <v>0</v>
          </cell>
          <cell r="S27">
            <v>0</v>
          </cell>
        </row>
        <row r="28">
          <cell r="A28" t="str">
            <v>1 A 00 201 70</v>
          </cell>
          <cell r="B28" t="str">
            <v>Transp. local água c/ cam. tanque rodov. não pav.</v>
          </cell>
          <cell r="E28" t="str">
            <v>tkm</v>
          </cell>
          <cell r="G28">
            <v>0.44</v>
          </cell>
          <cell r="M28">
            <v>0.49</v>
          </cell>
          <cell r="O28">
            <v>0.5</v>
          </cell>
          <cell r="Q28">
            <v>0.48</v>
          </cell>
          <cell r="S28">
            <v>0.48</v>
          </cell>
        </row>
        <row r="29">
          <cell r="A29" t="str">
            <v>1 A 00 202 70</v>
          </cell>
          <cell r="B29" t="str">
            <v>Transp. local de água c/ cam. tanque rodov. pav.</v>
          </cell>
          <cell r="E29" t="str">
            <v>tkm</v>
          </cell>
          <cell r="G29">
            <v>0.33</v>
          </cell>
          <cell r="M29">
            <v>0.37</v>
          </cell>
          <cell r="O29">
            <v>0.37</v>
          </cell>
          <cell r="Q29">
            <v>0.36</v>
          </cell>
          <cell r="S29">
            <v>0.36</v>
          </cell>
        </row>
        <row r="30">
          <cell r="A30" t="str">
            <v>1 A 00 301 00</v>
          </cell>
          <cell r="B30" t="str">
            <v>Fornecimento de Aço CA-25</v>
          </cell>
          <cell r="E30" t="str">
            <v>kg</v>
          </cell>
          <cell r="G30">
            <v>1.81</v>
          </cell>
          <cell r="M30">
            <v>2.12</v>
          </cell>
          <cell r="O30">
            <v>2.12</v>
          </cell>
          <cell r="Q30">
            <v>2.33</v>
          </cell>
          <cell r="S30">
            <v>2.33</v>
          </cell>
        </row>
        <row r="31">
          <cell r="A31" t="str">
            <v>1 A 00 302 00</v>
          </cell>
          <cell r="B31" t="str">
            <v>Fornecimento de Aço CA-50</v>
          </cell>
          <cell r="E31" t="str">
            <v>kg</v>
          </cell>
          <cell r="G31">
            <v>1.81</v>
          </cell>
          <cell r="M31">
            <v>1.95</v>
          </cell>
          <cell r="O31">
            <v>2.09</v>
          </cell>
          <cell r="Q31">
            <v>2.09</v>
          </cell>
          <cell r="S31">
            <v>2.09</v>
          </cell>
        </row>
        <row r="32">
          <cell r="A32" t="str">
            <v>1 A 00 303 00</v>
          </cell>
          <cell r="B32" t="str">
            <v>Fornecimento de Aço CA-60</v>
          </cell>
          <cell r="E32" t="str">
            <v>kg</v>
          </cell>
          <cell r="G32">
            <v>2.12</v>
          </cell>
          <cell r="M32">
            <v>2.09</v>
          </cell>
          <cell r="O32">
            <v>2.2599999999999998</v>
          </cell>
          <cell r="Q32">
            <v>2.25</v>
          </cell>
          <cell r="S32">
            <v>2.25</v>
          </cell>
        </row>
        <row r="33">
          <cell r="A33" t="str">
            <v>1 A 00 717 00</v>
          </cell>
          <cell r="B33" t="str">
            <v>Brita Comercial</v>
          </cell>
          <cell r="E33" t="str">
            <v>m3</v>
          </cell>
          <cell r="G33">
            <v>22</v>
          </cell>
          <cell r="M33">
            <v>20</v>
          </cell>
          <cell r="O33">
            <v>20</v>
          </cell>
          <cell r="Q33">
            <v>22</v>
          </cell>
          <cell r="S33">
            <v>23</v>
          </cell>
        </row>
        <row r="34">
          <cell r="A34" t="str">
            <v>1 A 00 961 00</v>
          </cell>
          <cell r="B34" t="str">
            <v>Peças de Desgaste do Britador 30m3/h</v>
          </cell>
          <cell r="E34" t="str">
            <v>cjh</v>
          </cell>
          <cell r="G34">
            <v>19.920000000000002</v>
          </cell>
          <cell r="M34">
            <v>23.36</v>
          </cell>
          <cell r="O34">
            <v>23.36</v>
          </cell>
          <cell r="Q34">
            <v>23.36</v>
          </cell>
          <cell r="S34">
            <v>23.36</v>
          </cell>
        </row>
        <row r="35">
          <cell r="A35" t="str">
            <v>1 A 00 962 00</v>
          </cell>
          <cell r="B35" t="str">
            <v>Peças de Desgaste do Britador 9 a 20m3/h</v>
          </cell>
          <cell r="E35" t="str">
            <v>cjh</v>
          </cell>
          <cell r="G35">
            <v>9.06</v>
          </cell>
          <cell r="M35">
            <v>13.31</v>
          </cell>
          <cell r="O35">
            <v>13.31</v>
          </cell>
          <cell r="Q35">
            <v>13.31</v>
          </cell>
          <cell r="S35">
            <v>13.31</v>
          </cell>
        </row>
        <row r="36">
          <cell r="A36" t="str">
            <v>1 A 00 963 00</v>
          </cell>
          <cell r="B36" t="str">
            <v>Peças de Desgaste do Britador 80m3/h</v>
          </cell>
          <cell r="E36" t="str">
            <v>cjh</v>
          </cell>
          <cell r="G36">
            <v>61.37</v>
          </cell>
          <cell r="M36">
            <v>61.37</v>
          </cell>
          <cell r="O36">
            <v>61.37</v>
          </cell>
          <cell r="Q36">
            <v>61.37</v>
          </cell>
          <cell r="S36">
            <v>61.37</v>
          </cell>
        </row>
        <row r="37">
          <cell r="A37" t="str">
            <v>1 A 00 964 00</v>
          </cell>
          <cell r="B37" t="str">
            <v>Peças de desgaste britador prod. de rachão</v>
          </cell>
          <cell r="E37" t="str">
            <v>cjh</v>
          </cell>
          <cell r="G37">
            <v>18.07</v>
          </cell>
          <cell r="M37">
            <v>18.07</v>
          </cell>
          <cell r="O37">
            <v>18.07</v>
          </cell>
          <cell r="Q37">
            <v>18.07</v>
          </cell>
          <cell r="S37">
            <v>18.07</v>
          </cell>
        </row>
        <row r="38">
          <cell r="A38" t="str">
            <v>1 A 01 100 01</v>
          </cell>
          <cell r="B38" t="str">
            <v>Limpeza camada vegetal em jazida (const e restr.)</v>
          </cell>
          <cell r="E38" t="str">
            <v>m2</v>
          </cell>
          <cell r="G38">
            <v>0.2</v>
          </cell>
          <cell r="M38">
            <v>0.2</v>
          </cell>
          <cell r="O38">
            <v>0.23</v>
          </cell>
          <cell r="Q38">
            <v>0.22</v>
          </cell>
          <cell r="S38">
            <v>0.22</v>
          </cell>
        </row>
        <row r="39">
          <cell r="A39" t="str">
            <v>1 A 01 100 02</v>
          </cell>
          <cell r="B39" t="str">
            <v>Limpeza de camada vegetal em jazida (consv)</v>
          </cell>
          <cell r="E39" t="str">
            <v>m2</v>
          </cell>
          <cell r="G39">
            <v>0.48</v>
          </cell>
          <cell r="M39">
            <v>0.48</v>
          </cell>
          <cell r="O39">
            <v>0.48</v>
          </cell>
          <cell r="Q39">
            <v>0.47</v>
          </cell>
          <cell r="S39">
            <v>0.47</v>
          </cell>
        </row>
        <row r="40">
          <cell r="A40" t="str">
            <v>1 A 01 105 01</v>
          </cell>
          <cell r="B40" t="str">
            <v>Expurgo de jazida (const e restr)</v>
          </cell>
          <cell r="E40" t="str">
            <v>m3</v>
          </cell>
          <cell r="G40">
            <v>1.06</v>
          </cell>
          <cell r="M40">
            <v>1.0900000000000001</v>
          </cell>
          <cell r="O40">
            <v>1.22</v>
          </cell>
          <cell r="Q40">
            <v>1.19</v>
          </cell>
          <cell r="S40">
            <v>1.19</v>
          </cell>
        </row>
        <row r="41">
          <cell r="A41" t="str">
            <v>1 A 01 105 02</v>
          </cell>
          <cell r="B41" t="str">
            <v>Expurgo de jazida (consv)</v>
          </cell>
          <cell r="E41" t="str">
            <v>m3</v>
          </cell>
          <cell r="G41">
            <v>2.61</v>
          </cell>
          <cell r="M41">
            <v>2.62</v>
          </cell>
          <cell r="O41">
            <v>2.62</v>
          </cell>
          <cell r="Q41">
            <v>2.57</v>
          </cell>
          <cell r="S41">
            <v>2.57</v>
          </cell>
        </row>
        <row r="42">
          <cell r="A42" t="str">
            <v>1 A 01 111 00</v>
          </cell>
          <cell r="B42" t="str">
            <v>Material de base (consv)</v>
          </cell>
          <cell r="E42" t="str">
            <v>m3</v>
          </cell>
          <cell r="G42">
            <v>0</v>
          </cell>
          <cell r="M42">
            <v>0</v>
          </cell>
          <cell r="O42">
            <v>0</v>
          </cell>
          <cell r="Q42">
            <v>0</v>
          </cell>
          <cell r="S42">
            <v>0</v>
          </cell>
        </row>
        <row r="43">
          <cell r="A43" t="str">
            <v>1 A 01 111 01</v>
          </cell>
          <cell r="B43" t="str">
            <v>Esc. e carga material de jazida (consv)</v>
          </cell>
          <cell r="E43" t="str">
            <v>m3</v>
          </cell>
          <cell r="G43">
            <v>4.9000000000000004</v>
          </cell>
          <cell r="M43">
            <v>5.07</v>
          </cell>
          <cell r="O43">
            <v>5.13</v>
          </cell>
          <cell r="Q43">
            <v>5.0599999999999996</v>
          </cell>
          <cell r="S43">
            <v>5.0599999999999996</v>
          </cell>
        </row>
        <row r="44">
          <cell r="A44" t="str">
            <v>1 A 01 120 01</v>
          </cell>
          <cell r="B44" t="str">
            <v>Escav. e carga de mater. de jazida(const e restr)</v>
          </cell>
          <cell r="E44" t="str">
            <v>m3</v>
          </cell>
          <cell r="G44">
            <v>2.5499999999999998</v>
          </cell>
          <cell r="M44">
            <v>2.65</v>
          </cell>
          <cell r="O44">
            <v>2.83</v>
          </cell>
          <cell r="Q44">
            <v>2.79</v>
          </cell>
          <cell r="S44">
            <v>2.79</v>
          </cell>
        </row>
        <row r="45">
          <cell r="A45" t="str">
            <v>1 A 01 150 01</v>
          </cell>
          <cell r="B45" t="str">
            <v>Rocha p/ britagem c/ perfur. sobre esteira</v>
          </cell>
          <cell r="E45" t="str">
            <v>m3</v>
          </cell>
          <cell r="G45">
            <v>15.26</v>
          </cell>
          <cell r="M45">
            <v>16.68</v>
          </cell>
          <cell r="O45">
            <v>17.23</v>
          </cell>
          <cell r="Q45">
            <v>16.77</v>
          </cell>
          <cell r="S45">
            <v>18.39</v>
          </cell>
        </row>
        <row r="46">
          <cell r="A46" t="str">
            <v>1 A 01 150 02</v>
          </cell>
          <cell r="B46" t="str">
            <v>Rocha p/ britagem com perfuratriz manual</v>
          </cell>
          <cell r="E46" t="str">
            <v>m3</v>
          </cell>
          <cell r="G46">
            <v>16.8</v>
          </cell>
          <cell r="M46">
            <v>18.809999999999999</v>
          </cell>
          <cell r="O46">
            <v>19.3</v>
          </cell>
          <cell r="Q46">
            <v>19.05</v>
          </cell>
          <cell r="S46">
            <v>20.67</v>
          </cell>
        </row>
        <row r="47">
          <cell r="A47" t="str">
            <v>1 A 01 155 01</v>
          </cell>
          <cell r="B47" t="str">
            <v>Rachão e pedra-de-mão produzidos-(const e rest)</v>
          </cell>
          <cell r="E47" t="str">
            <v>m3</v>
          </cell>
          <cell r="G47">
            <v>12.02</v>
          </cell>
          <cell r="M47">
            <v>13.41</v>
          </cell>
          <cell r="O47">
            <v>13.77</v>
          </cell>
          <cell r="Q47">
            <v>13.4</v>
          </cell>
          <cell r="S47">
            <v>14.32</v>
          </cell>
        </row>
        <row r="48">
          <cell r="A48" t="str">
            <v>1 A 01 170 01</v>
          </cell>
          <cell r="B48" t="str">
            <v>Areia extraída com equipamento tipo "drag-line"</v>
          </cell>
          <cell r="E48" t="str">
            <v>m3</v>
          </cell>
          <cell r="G48">
            <v>3.92</v>
          </cell>
          <cell r="M48">
            <v>4.1900000000000004</v>
          </cell>
          <cell r="O48">
            <v>4.51</v>
          </cell>
          <cell r="Q48">
            <v>4.45</v>
          </cell>
          <cell r="S48">
            <v>4.45</v>
          </cell>
        </row>
        <row r="49">
          <cell r="A49" t="str">
            <v>1 A 01 170 02</v>
          </cell>
          <cell r="B49" t="str">
            <v>Areia extraída com trator e carregadeira</v>
          </cell>
          <cell r="E49" t="str">
            <v>m3</v>
          </cell>
          <cell r="G49">
            <v>3.56</v>
          </cell>
          <cell r="M49">
            <v>3.69</v>
          </cell>
          <cell r="O49">
            <v>3.72</v>
          </cell>
          <cell r="Q49">
            <v>3.67</v>
          </cell>
          <cell r="S49">
            <v>3.67</v>
          </cell>
        </row>
        <row r="50">
          <cell r="A50" t="str">
            <v>1 A 01 170 03</v>
          </cell>
          <cell r="B50" t="str">
            <v>Areia extraída com draga de sucção (tipo bomba)</v>
          </cell>
          <cell r="E50" t="str">
            <v>m3</v>
          </cell>
          <cell r="G50">
            <v>9.58</v>
          </cell>
          <cell r="M50">
            <v>10.47</v>
          </cell>
          <cell r="O50">
            <v>10.49</v>
          </cell>
          <cell r="Q50">
            <v>10.25</v>
          </cell>
          <cell r="S50">
            <v>10.25</v>
          </cell>
        </row>
        <row r="51">
          <cell r="A51" t="str">
            <v>1 A 01 200 01</v>
          </cell>
          <cell r="B51" t="str">
            <v>Brita produzida em central de britagem de 80 m3/h</v>
          </cell>
          <cell r="E51" t="str">
            <v>m3</v>
          </cell>
          <cell r="G51">
            <v>14.1</v>
          </cell>
          <cell r="M51">
            <v>15.94</v>
          </cell>
          <cell r="O51">
            <v>16.3</v>
          </cell>
          <cell r="Q51">
            <v>15.93</v>
          </cell>
          <cell r="S51">
            <v>16.850000000000001</v>
          </cell>
        </row>
        <row r="52">
          <cell r="A52" t="str">
            <v>1 A 01 200 02</v>
          </cell>
          <cell r="B52" t="str">
            <v>Brita produzida em central de britagem de 30 m3/h</v>
          </cell>
          <cell r="E52" t="str">
            <v>m3</v>
          </cell>
          <cell r="G52">
            <v>17.8</v>
          </cell>
          <cell r="M52">
            <v>21.03</v>
          </cell>
          <cell r="O52">
            <v>21.32</v>
          </cell>
          <cell r="Q52">
            <v>21.04</v>
          </cell>
          <cell r="S52">
            <v>21.96</v>
          </cell>
        </row>
        <row r="53">
          <cell r="A53" t="str">
            <v>1 A 01 200 04</v>
          </cell>
          <cell r="B53" t="str">
            <v>Pedra de mão produzida manualmente (consv)</v>
          </cell>
          <cell r="E53" t="str">
            <v>m3</v>
          </cell>
          <cell r="G53">
            <v>20.59</v>
          </cell>
          <cell r="M53">
            <v>23.94</v>
          </cell>
          <cell r="O53">
            <v>24.22</v>
          </cell>
          <cell r="Q53">
            <v>24.08</v>
          </cell>
          <cell r="S53">
            <v>25</v>
          </cell>
        </row>
        <row r="54">
          <cell r="A54" t="str">
            <v>1 A 01 390 02</v>
          </cell>
          <cell r="B54" t="str">
            <v>Usinagem de CBUQ (capa de rolamento)</v>
          </cell>
          <cell r="E54" t="str">
            <v>t</v>
          </cell>
          <cell r="G54">
            <v>19.04</v>
          </cell>
          <cell r="M54">
            <v>20.76</v>
          </cell>
          <cell r="O54">
            <v>21.02</v>
          </cell>
          <cell r="Q54">
            <v>23.73</v>
          </cell>
          <cell r="S54">
            <v>20.8</v>
          </cell>
        </row>
        <row r="55">
          <cell r="A55" t="str">
            <v>1 A 01 390 03</v>
          </cell>
          <cell r="B55" t="str">
            <v>Usinagem de CBUQ (binder)</v>
          </cell>
          <cell r="E55" t="str">
            <v>t</v>
          </cell>
          <cell r="G55">
            <v>18.579999999999998</v>
          </cell>
          <cell r="M55">
            <v>20.350000000000001</v>
          </cell>
          <cell r="O55">
            <v>20.61</v>
          </cell>
          <cell r="Q55">
            <v>23.31</v>
          </cell>
          <cell r="S55">
            <v>20.41</v>
          </cell>
        </row>
        <row r="56">
          <cell r="A56" t="str">
            <v>1 A 01 391 02</v>
          </cell>
          <cell r="B56" t="str">
            <v>Usinagem de areia-asfalto</v>
          </cell>
          <cell r="E56" t="str">
            <v>t</v>
          </cell>
          <cell r="G56">
            <v>21.97</v>
          </cell>
          <cell r="M56">
            <v>23.45</v>
          </cell>
          <cell r="O56">
            <v>23.73</v>
          </cell>
          <cell r="Q56">
            <v>29.16</v>
          </cell>
          <cell r="S56">
            <v>22.88</v>
          </cell>
        </row>
        <row r="57">
          <cell r="A57" t="str">
            <v>1 A 01 395 01</v>
          </cell>
          <cell r="B57" t="str">
            <v>Usinagem de brita graduada</v>
          </cell>
          <cell r="E57" t="str">
            <v>m3</v>
          </cell>
          <cell r="G57">
            <v>24.25</v>
          </cell>
          <cell r="M57">
            <v>27.43</v>
          </cell>
          <cell r="O57">
            <v>28.11</v>
          </cell>
          <cell r="Q57">
            <v>27.46</v>
          </cell>
          <cell r="S57">
            <v>28.94</v>
          </cell>
        </row>
        <row r="58">
          <cell r="A58" t="str">
            <v>1 A 01 395 02</v>
          </cell>
          <cell r="B58" t="str">
            <v>Usinagem de solo-brita</v>
          </cell>
          <cell r="E58" t="str">
            <v>m3</v>
          </cell>
          <cell r="G58">
            <v>13.49</v>
          </cell>
          <cell r="M58">
            <v>15</v>
          </cell>
          <cell r="O58">
            <v>15.54</v>
          </cell>
          <cell r="Q58">
            <v>15.2</v>
          </cell>
          <cell r="S58">
            <v>15.79</v>
          </cell>
        </row>
        <row r="59">
          <cell r="A59" t="str">
            <v>1 A 01 396 01</v>
          </cell>
          <cell r="B59" t="str">
            <v>Usinagem de solo-cimento</v>
          </cell>
          <cell r="E59" t="str">
            <v>m3</v>
          </cell>
          <cell r="G59">
            <v>67.97</v>
          </cell>
          <cell r="M59">
            <v>72.2</v>
          </cell>
          <cell r="O59">
            <v>74.66</v>
          </cell>
          <cell r="Q59">
            <v>71.03</v>
          </cell>
          <cell r="S59">
            <v>75.599999999999994</v>
          </cell>
        </row>
        <row r="60">
          <cell r="A60" t="str">
            <v>1 A 01 396 02</v>
          </cell>
          <cell r="B60" t="str">
            <v>Usinagem de solo melhorado com cimento.</v>
          </cell>
          <cell r="E60" t="str">
            <v>m3</v>
          </cell>
          <cell r="G60">
            <v>36.35</v>
          </cell>
          <cell r="M60">
            <v>38.630000000000003</v>
          </cell>
          <cell r="O60">
            <v>40.020000000000003</v>
          </cell>
          <cell r="Q60">
            <v>38.15</v>
          </cell>
          <cell r="S60">
            <v>40.44</v>
          </cell>
        </row>
        <row r="61">
          <cell r="A61" t="str">
            <v>1 A 01 397 02</v>
          </cell>
          <cell r="B61" t="str">
            <v>Usinagem de P.M.F.</v>
          </cell>
          <cell r="E61" t="str">
            <v>m3</v>
          </cell>
          <cell r="G61">
            <v>24.02</v>
          </cell>
          <cell r="M61">
            <v>27.22</v>
          </cell>
          <cell r="O61">
            <v>27.83</v>
          </cell>
          <cell r="Q61">
            <v>27.22</v>
          </cell>
          <cell r="S61">
            <v>28.38</v>
          </cell>
        </row>
        <row r="62">
          <cell r="A62" t="str">
            <v>1 A 01 398 02</v>
          </cell>
          <cell r="B62" t="str">
            <v>Usinagem de CBUQ p/ reciclagem em usina fixa.</v>
          </cell>
          <cell r="E62" t="str">
            <v>t</v>
          </cell>
          <cell r="G62">
            <v>15.86</v>
          </cell>
          <cell r="M62">
            <v>17.32</v>
          </cell>
          <cell r="O62">
            <v>17.48</v>
          </cell>
          <cell r="Q62">
            <v>20.239999999999998</v>
          </cell>
          <cell r="S62">
            <v>17.21</v>
          </cell>
        </row>
        <row r="63">
          <cell r="A63" t="str">
            <v>1 A 01 401 01</v>
          </cell>
          <cell r="B63" t="str">
            <v>Fôrma comum de madeira</v>
          </cell>
          <cell r="E63" t="str">
            <v>m2</v>
          </cell>
          <cell r="G63">
            <v>20.76</v>
          </cell>
          <cell r="M63">
            <v>22.97</v>
          </cell>
          <cell r="O63">
            <v>23.01</v>
          </cell>
          <cell r="Q63">
            <v>23.17</v>
          </cell>
          <cell r="S63">
            <v>23.13</v>
          </cell>
        </row>
        <row r="64">
          <cell r="A64" t="str">
            <v>1 A 01 402 01</v>
          </cell>
          <cell r="B64" t="str">
            <v>Fôrma de placa compensada resinada</v>
          </cell>
          <cell r="E64" t="str">
            <v>m2</v>
          </cell>
          <cell r="G64">
            <v>16.52</v>
          </cell>
          <cell r="M64">
            <v>18.23</v>
          </cell>
          <cell r="O64">
            <v>18.27</v>
          </cell>
          <cell r="Q64">
            <v>18.96</v>
          </cell>
          <cell r="S64">
            <v>18.920000000000002</v>
          </cell>
        </row>
        <row r="65">
          <cell r="A65" t="str">
            <v>1 A 01 403 01</v>
          </cell>
          <cell r="B65" t="str">
            <v>Fôrma de placa compensada plastificada</v>
          </cell>
          <cell r="E65" t="str">
            <v>m2</v>
          </cell>
          <cell r="G65">
            <v>18.47</v>
          </cell>
          <cell r="M65">
            <v>20.190000000000001</v>
          </cell>
          <cell r="O65">
            <v>20.22</v>
          </cell>
          <cell r="Q65">
            <v>21.08</v>
          </cell>
          <cell r="S65">
            <v>21.05</v>
          </cell>
        </row>
        <row r="66">
          <cell r="A66" t="str">
            <v>1 A 01 404 01</v>
          </cell>
          <cell r="B66" t="str">
            <v>Fôrma para tubulão</v>
          </cell>
          <cell r="E66" t="str">
            <v>m2</v>
          </cell>
          <cell r="G66">
            <v>10.78</v>
          </cell>
          <cell r="M66">
            <v>12.33</v>
          </cell>
          <cell r="O66">
            <v>12.33</v>
          </cell>
          <cell r="Q66">
            <v>12.51</v>
          </cell>
          <cell r="S66">
            <v>12.47</v>
          </cell>
        </row>
        <row r="67">
          <cell r="A67" t="str">
            <v>1 A 01 407 01</v>
          </cell>
          <cell r="B67" t="str">
            <v>Confecção e lançam. de concreto magro em betoneira</v>
          </cell>
          <cell r="E67" t="str">
            <v>m3</v>
          </cell>
          <cell r="G67">
            <v>119.39</v>
          </cell>
          <cell r="M67">
            <v>131.79</v>
          </cell>
          <cell r="O67">
            <v>134.68</v>
          </cell>
          <cell r="Q67">
            <v>130.16999999999999</v>
          </cell>
          <cell r="S67">
            <v>135.97999999999999</v>
          </cell>
        </row>
        <row r="68">
          <cell r="A68" t="str">
            <v>1 A 01 408 01</v>
          </cell>
          <cell r="B68" t="str">
            <v>Concreto fck=8MPa contr raz uso geral conf e lanç</v>
          </cell>
          <cell r="E68" t="str">
            <v>m3</v>
          </cell>
          <cell r="G68">
            <v>143.19</v>
          </cell>
          <cell r="M68">
            <v>157.05000000000001</v>
          </cell>
          <cell r="O68">
            <v>160.74</v>
          </cell>
          <cell r="Q68">
            <v>154.88999999999999</v>
          </cell>
          <cell r="S68">
            <v>162.44</v>
          </cell>
        </row>
        <row r="69">
          <cell r="A69" t="str">
            <v>1 A 01 410 01</v>
          </cell>
          <cell r="B69" t="str">
            <v>Concreto fck=10MPa contr raz uso geral conf e lanç</v>
          </cell>
          <cell r="E69" t="str">
            <v>m3</v>
          </cell>
          <cell r="G69">
            <v>151.36000000000001</v>
          </cell>
          <cell r="M69">
            <v>165.73</v>
          </cell>
          <cell r="O69">
            <v>169.68</v>
          </cell>
          <cell r="Q69">
            <v>163.38</v>
          </cell>
          <cell r="S69">
            <v>171.52</v>
          </cell>
        </row>
        <row r="70">
          <cell r="A70" t="str">
            <v>1 A 01 412 01</v>
          </cell>
          <cell r="B70" t="str">
            <v>Concreto fck=12MPa contr raz uso geral conf e lanç</v>
          </cell>
          <cell r="E70" t="str">
            <v>m3</v>
          </cell>
          <cell r="G70">
            <v>159.88999999999999</v>
          </cell>
          <cell r="M70">
            <v>174.78</v>
          </cell>
          <cell r="O70">
            <v>179.02</v>
          </cell>
          <cell r="Q70">
            <v>172.23</v>
          </cell>
          <cell r="S70">
            <v>181.01</v>
          </cell>
        </row>
        <row r="71">
          <cell r="A71" t="str">
            <v>1 A 01 415 01</v>
          </cell>
          <cell r="B71" t="str">
            <v>Concr estr fck=15MPa contr raz uso ger conf e lanç</v>
          </cell>
          <cell r="E71" t="str">
            <v>m3</v>
          </cell>
          <cell r="G71">
            <v>169.13</v>
          </cell>
          <cell r="M71">
            <v>184.58</v>
          </cell>
          <cell r="O71">
            <v>189.13</v>
          </cell>
          <cell r="Q71">
            <v>181.82</v>
          </cell>
          <cell r="S71">
            <v>191.27</v>
          </cell>
        </row>
        <row r="72">
          <cell r="A72" t="str">
            <v>1 A 01 418 01</v>
          </cell>
          <cell r="B72" t="str">
            <v>Concr estr fck=18MPa contr raz uso ger conf e lanç</v>
          </cell>
          <cell r="E72" t="str">
            <v>m3</v>
          </cell>
          <cell r="G72">
            <v>178.01</v>
          </cell>
          <cell r="M72">
            <v>194.01</v>
          </cell>
          <cell r="O72">
            <v>198.85</v>
          </cell>
          <cell r="Q72">
            <v>191.04</v>
          </cell>
          <cell r="S72">
            <v>201.14</v>
          </cell>
        </row>
        <row r="73">
          <cell r="A73" t="str">
            <v>1 A 01 422 01</v>
          </cell>
          <cell r="B73" t="str">
            <v>Concr estr fck=22MPa contr raz uso ger conf e lanç</v>
          </cell>
          <cell r="E73" t="str">
            <v>m3</v>
          </cell>
          <cell r="G73">
            <v>194</v>
          </cell>
          <cell r="M73">
            <v>210.98</v>
          </cell>
          <cell r="O73">
            <v>216.35</v>
          </cell>
          <cell r="Q73">
            <v>207.65</v>
          </cell>
          <cell r="S73">
            <v>218.91</v>
          </cell>
        </row>
        <row r="74">
          <cell r="A74" t="str">
            <v>1 A 01 423 00</v>
          </cell>
          <cell r="B74" t="str">
            <v>Concreto fck=18MPa para pré-moldados (tubos)</v>
          </cell>
          <cell r="E74" t="str">
            <v>m3</v>
          </cell>
          <cell r="G74">
            <v>171.87</v>
          </cell>
          <cell r="M74">
            <v>187.38</v>
          </cell>
          <cell r="O74">
            <v>192.05</v>
          </cell>
          <cell r="Q74">
            <v>184.54</v>
          </cell>
          <cell r="S74">
            <v>194.27</v>
          </cell>
        </row>
        <row r="75">
          <cell r="A75" t="str">
            <v>1 A 01 424 00</v>
          </cell>
          <cell r="B75" t="str">
            <v>Concreto poroso para pré-moldados (tubos)</v>
          </cell>
          <cell r="E75" t="str">
            <v>m3</v>
          </cell>
          <cell r="G75">
            <v>174.93</v>
          </cell>
          <cell r="M75">
            <v>190.91</v>
          </cell>
          <cell r="O75">
            <v>195.59</v>
          </cell>
          <cell r="Q75">
            <v>187.98</v>
          </cell>
          <cell r="S75">
            <v>198</v>
          </cell>
        </row>
        <row r="76">
          <cell r="A76" t="str">
            <v>1 A 01 450 01</v>
          </cell>
          <cell r="B76" t="str">
            <v>Escoramento de bueiros celulares</v>
          </cell>
          <cell r="E76" t="str">
            <v>m3</v>
          </cell>
          <cell r="G76">
            <v>19.52</v>
          </cell>
          <cell r="M76">
            <v>22.81</v>
          </cell>
          <cell r="O76">
            <v>22.81</v>
          </cell>
          <cell r="Q76">
            <v>22.57</v>
          </cell>
          <cell r="S76">
            <v>22.47</v>
          </cell>
        </row>
        <row r="77">
          <cell r="A77" t="str">
            <v>1 A 01 512 10</v>
          </cell>
          <cell r="B77" t="str">
            <v>Concreto ciclópico fck=12 MPa</v>
          </cell>
          <cell r="E77" t="str">
            <v>m3</v>
          </cell>
          <cell r="G77">
            <v>120.72</v>
          </cell>
          <cell r="M77">
            <v>132.54</v>
          </cell>
          <cell r="O77">
            <v>135.63</v>
          </cell>
          <cell r="Q77">
            <v>130.75</v>
          </cell>
          <cell r="S77">
            <v>137.21</v>
          </cell>
        </row>
        <row r="78">
          <cell r="A78" t="str">
            <v>1 A 01 515 10</v>
          </cell>
          <cell r="B78" t="str">
            <v>Concreto ciclópico fck=15 MPa</v>
          </cell>
          <cell r="E78" t="str">
            <v>m3</v>
          </cell>
          <cell r="G78">
            <v>127.18</v>
          </cell>
          <cell r="M78">
            <v>139.41</v>
          </cell>
          <cell r="O78">
            <v>142.71</v>
          </cell>
          <cell r="Q78">
            <v>137.47</v>
          </cell>
          <cell r="S78">
            <v>144.4</v>
          </cell>
        </row>
        <row r="79">
          <cell r="A79" t="str">
            <v>1 A 01 580 01</v>
          </cell>
          <cell r="B79" t="str">
            <v>Fornecimento, preparo e colocação formas aço CA 60</v>
          </cell>
          <cell r="E79" t="str">
            <v>kg</v>
          </cell>
          <cell r="G79">
            <v>3.43</v>
          </cell>
          <cell r="M79">
            <v>3.62</v>
          </cell>
          <cell r="O79">
            <v>3.8</v>
          </cell>
          <cell r="Q79">
            <v>3.79</v>
          </cell>
          <cell r="S79">
            <v>3.79</v>
          </cell>
        </row>
        <row r="80">
          <cell r="A80" t="str">
            <v>1 A 01 580 02</v>
          </cell>
          <cell r="B80" t="str">
            <v>Fornecimento, preparo e colocação formas aço CA 50</v>
          </cell>
          <cell r="E80" t="str">
            <v>kg</v>
          </cell>
          <cell r="G80">
            <v>3.09</v>
          </cell>
          <cell r="M80">
            <v>3.46</v>
          </cell>
          <cell r="O80">
            <v>3.62</v>
          </cell>
          <cell r="Q80">
            <v>3.62</v>
          </cell>
          <cell r="S80">
            <v>3.62</v>
          </cell>
        </row>
        <row r="81">
          <cell r="A81" t="str">
            <v>1 A 01 580 03</v>
          </cell>
          <cell r="B81" t="str">
            <v>Fornecimento, preparo e colocação formas aço CA 25</v>
          </cell>
          <cell r="E81" t="str">
            <v>kg</v>
          </cell>
          <cell r="G81">
            <v>3.09</v>
          </cell>
          <cell r="M81">
            <v>3.65</v>
          </cell>
          <cell r="O81">
            <v>3.65</v>
          </cell>
          <cell r="Q81">
            <v>3.88</v>
          </cell>
          <cell r="S81">
            <v>3.88</v>
          </cell>
        </row>
        <row r="82">
          <cell r="A82" t="str">
            <v>1 A 01 603 01</v>
          </cell>
          <cell r="B82" t="str">
            <v>Argamassa cimento-areia 1:3</v>
          </cell>
          <cell r="E82" t="str">
            <v>m3</v>
          </cell>
          <cell r="G82">
            <v>195.66</v>
          </cell>
          <cell r="M82">
            <v>211.5</v>
          </cell>
          <cell r="O82">
            <v>217.24</v>
          </cell>
          <cell r="Q82">
            <v>207.98</v>
          </cell>
          <cell r="S82">
            <v>219.61</v>
          </cell>
        </row>
        <row r="83">
          <cell r="A83" t="str">
            <v>1 A 01 604 01</v>
          </cell>
          <cell r="B83" t="str">
            <v>Argamassa cimento-areia 1:4</v>
          </cell>
          <cell r="E83" t="str">
            <v>m3</v>
          </cell>
          <cell r="G83">
            <v>160.26</v>
          </cell>
          <cell r="M83">
            <v>173.92</v>
          </cell>
          <cell r="O83">
            <v>178.49</v>
          </cell>
          <cell r="Q83">
            <v>171.23</v>
          </cell>
          <cell r="S83">
            <v>180.25</v>
          </cell>
        </row>
        <row r="84">
          <cell r="A84" t="str">
            <v>1 A 01 606 01</v>
          </cell>
          <cell r="B84" t="str">
            <v>Argamassa cimento-areia 1:6</v>
          </cell>
          <cell r="E84" t="str">
            <v>m3</v>
          </cell>
          <cell r="G84">
            <v>133.6</v>
          </cell>
          <cell r="M84">
            <v>145.63</v>
          </cell>
          <cell r="O84">
            <v>149.31</v>
          </cell>
          <cell r="Q84">
            <v>143.55000000000001</v>
          </cell>
          <cell r="S84">
            <v>150.63</v>
          </cell>
        </row>
        <row r="85">
          <cell r="A85" t="str">
            <v>1 A 01 620 01</v>
          </cell>
          <cell r="B85" t="str">
            <v>Argamassa cimento-solo 1:10</v>
          </cell>
          <cell r="E85" t="str">
            <v>m3</v>
          </cell>
          <cell r="G85">
            <v>82.23</v>
          </cell>
          <cell r="M85">
            <v>90.97</v>
          </cell>
          <cell r="O85">
            <v>92.93</v>
          </cell>
          <cell r="Q85">
            <v>89.93</v>
          </cell>
          <cell r="S85">
            <v>93.53</v>
          </cell>
        </row>
        <row r="86">
          <cell r="A86" t="str">
            <v>1 A 01 653 00</v>
          </cell>
          <cell r="B86" t="str">
            <v>Usinagem para sub-base de concreto rolado</v>
          </cell>
          <cell r="E86" t="str">
            <v>m3</v>
          </cell>
          <cell r="G86">
            <v>52.54</v>
          </cell>
          <cell r="M86">
            <v>77.67</v>
          </cell>
          <cell r="O86">
            <v>78.349999999999994</v>
          </cell>
          <cell r="Q86">
            <v>77.7</v>
          </cell>
          <cell r="S86">
            <v>61.18</v>
          </cell>
        </row>
        <row r="87">
          <cell r="A87" t="str">
            <v>1 A 01 654 00</v>
          </cell>
          <cell r="B87" t="str">
            <v>Usinagem p/ sub-base de concr. de cimento portland</v>
          </cell>
          <cell r="E87" t="str">
            <v>m3</v>
          </cell>
          <cell r="G87">
            <v>71.38</v>
          </cell>
          <cell r="M87">
            <v>79.010000000000005</v>
          </cell>
          <cell r="O87">
            <v>80.790000000000006</v>
          </cell>
          <cell r="Q87">
            <v>78.150000000000006</v>
          </cell>
          <cell r="S87">
            <v>82.22</v>
          </cell>
        </row>
        <row r="88">
          <cell r="A88" t="str">
            <v>1 A 01 656 00</v>
          </cell>
          <cell r="B88" t="str">
            <v>Usinagem p/ conc. de cim. portland c/ forma desliz</v>
          </cell>
          <cell r="E88" t="str">
            <v>m3</v>
          </cell>
          <cell r="G88">
            <v>117.34</v>
          </cell>
          <cell r="M88">
            <v>197.42</v>
          </cell>
          <cell r="O88">
            <v>198.02</v>
          </cell>
          <cell r="Q88">
            <v>197.64</v>
          </cell>
          <cell r="S88">
            <v>135.16999999999999</v>
          </cell>
        </row>
        <row r="89">
          <cell r="A89" t="str">
            <v>1 A 01 657 00</v>
          </cell>
          <cell r="B89" t="str">
            <v>Usinagem p/ conc.cim. portland c/ equip. peq. por.</v>
          </cell>
          <cell r="E89" t="str">
            <v>m3</v>
          </cell>
          <cell r="G89">
            <v>184.24</v>
          </cell>
          <cell r="M89">
            <v>199.04</v>
          </cell>
          <cell r="O89">
            <v>204.65</v>
          </cell>
          <cell r="Q89">
            <v>195.7</v>
          </cell>
          <cell r="S89">
            <v>207.56</v>
          </cell>
        </row>
        <row r="90">
          <cell r="A90" t="str">
            <v>1 A 01 700 00</v>
          </cell>
          <cell r="B90" t="str">
            <v>Fabricação de peças pré mold. de conc. p/ pavim.</v>
          </cell>
          <cell r="E90" t="str">
            <v>m3</v>
          </cell>
          <cell r="G90">
            <v>178.97</v>
          </cell>
          <cell r="M90">
            <v>287.48</v>
          </cell>
          <cell r="O90">
            <v>287.92</v>
          </cell>
          <cell r="Q90">
            <v>287.33</v>
          </cell>
          <cell r="S90">
            <v>206.95</v>
          </cell>
        </row>
        <row r="91">
          <cell r="A91" t="str">
            <v>1 A 01 720 00</v>
          </cell>
          <cell r="B91" t="str">
            <v>Concreto fck=18MPa p/ pré-moldados (guarda-corpo)</v>
          </cell>
          <cell r="E91" t="str">
            <v>m3</v>
          </cell>
          <cell r="G91">
            <v>173.36</v>
          </cell>
          <cell r="M91">
            <v>189.28</v>
          </cell>
          <cell r="O91">
            <v>193.95</v>
          </cell>
          <cell r="Q91">
            <v>186.38</v>
          </cell>
          <cell r="S91">
            <v>196.11</v>
          </cell>
        </row>
        <row r="92">
          <cell r="A92" t="str">
            <v>1 A 01 720 01</v>
          </cell>
          <cell r="B92" t="str">
            <v>Guarda-corpo tipo GM, moldado no local</v>
          </cell>
          <cell r="E92" t="str">
            <v>m</v>
          </cell>
          <cell r="G92">
            <v>119.27</v>
          </cell>
          <cell r="M92">
            <v>132.01</v>
          </cell>
          <cell r="O92">
            <v>135.57</v>
          </cell>
          <cell r="Q92">
            <v>134.96</v>
          </cell>
          <cell r="S92">
            <v>137.24</v>
          </cell>
        </row>
        <row r="93">
          <cell r="A93" t="str">
            <v>1 A 01 720 02</v>
          </cell>
          <cell r="B93" t="str">
            <v>Fabricação de Guarda-corpo</v>
          </cell>
          <cell r="E93" t="str">
            <v>m</v>
          </cell>
          <cell r="G93">
            <v>20.95</v>
          </cell>
          <cell r="M93">
            <v>23.41</v>
          </cell>
          <cell r="O93">
            <v>24.2</v>
          </cell>
          <cell r="Q93">
            <v>23.89</v>
          </cell>
          <cell r="S93">
            <v>24.29</v>
          </cell>
        </row>
        <row r="94">
          <cell r="A94" t="str">
            <v>1 A 01 725 01</v>
          </cell>
          <cell r="B94" t="str">
            <v>Fabricação de balizador de concreto</v>
          </cell>
          <cell r="E94" t="str">
            <v>un</v>
          </cell>
          <cell r="G94">
            <v>6.6</v>
          </cell>
          <cell r="M94">
            <v>7.52</v>
          </cell>
          <cell r="O94">
            <v>7.61</v>
          </cell>
          <cell r="Q94">
            <v>7.51</v>
          </cell>
          <cell r="S94">
            <v>7.58</v>
          </cell>
        </row>
        <row r="95">
          <cell r="A95" t="str">
            <v>1 A 01 730 00</v>
          </cell>
          <cell r="B95" t="str">
            <v>Concreto fck=18MPa p/ pré moldados (mourões)</v>
          </cell>
          <cell r="E95" t="str">
            <v>m3</v>
          </cell>
          <cell r="G95">
            <v>138.57</v>
          </cell>
          <cell r="M95">
            <v>222.33</v>
          </cell>
          <cell r="O95">
            <v>222.81</v>
          </cell>
          <cell r="Q95">
            <v>222.23</v>
          </cell>
          <cell r="S95">
            <v>159.86000000000001</v>
          </cell>
        </row>
        <row r="96">
          <cell r="A96" t="str">
            <v>1 A 01 730 01</v>
          </cell>
          <cell r="B96" t="str">
            <v>Fabr. mourão de concr. esticador seção quad. 15cm</v>
          </cell>
          <cell r="E96" t="str">
            <v>un</v>
          </cell>
          <cell r="G96">
            <v>17.46</v>
          </cell>
          <cell r="M96">
            <v>23.06</v>
          </cell>
          <cell r="O96">
            <v>23.5</v>
          </cell>
          <cell r="Q96">
            <v>23.47</v>
          </cell>
          <cell r="S96">
            <v>20.38</v>
          </cell>
        </row>
        <row r="97">
          <cell r="A97" t="str">
            <v>1 A 01 730 02</v>
          </cell>
          <cell r="B97" t="str">
            <v>Fabr. mourão de concr esticador seção triang. 15cm</v>
          </cell>
          <cell r="E97" t="str">
            <v>un</v>
          </cell>
          <cell r="G97">
            <v>11.32</v>
          </cell>
          <cell r="M97">
            <v>14.48</v>
          </cell>
          <cell r="O97">
            <v>14.8</v>
          </cell>
          <cell r="Q97">
            <v>14.79</v>
          </cell>
          <cell r="S97">
            <v>13.24</v>
          </cell>
        </row>
        <row r="98">
          <cell r="A98" t="str">
            <v>1 A 01 735 01</v>
          </cell>
          <cell r="B98" t="str">
            <v>Fabr. mourão de concreto suporte seção quad. 11cm</v>
          </cell>
          <cell r="E98" t="str">
            <v>un</v>
          </cell>
          <cell r="G98">
            <v>12.46</v>
          </cell>
          <cell r="M98">
            <v>15.79</v>
          </cell>
          <cell r="O98">
            <v>16.170000000000002</v>
          </cell>
          <cell r="Q98">
            <v>16.149999999999999</v>
          </cell>
          <cell r="S98">
            <v>14.57</v>
          </cell>
        </row>
        <row r="99">
          <cell r="A99" t="str">
            <v>1 A 01 735 02</v>
          </cell>
          <cell r="B99" t="str">
            <v>Fabr. mourão de concr. suporte seção triang. 11cm</v>
          </cell>
          <cell r="E99" t="str">
            <v>un</v>
          </cell>
          <cell r="G99">
            <v>8.33</v>
          </cell>
          <cell r="M99">
            <v>10.29</v>
          </cell>
          <cell r="O99">
            <v>10.56</v>
          </cell>
          <cell r="Q99">
            <v>10.56</v>
          </cell>
          <cell r="S99">
            <v>9.76</v>
          </cell>
        </row>
        <row r="100">
          <cell r="A100" t="str">
            <v>1 A 01 739 01</v>
          </cell>
          <cell r="B100" t="str">
            <v>Confecção de tubos de concreto D=0,20m</v>
          </cell>
          <cell r="E100" t="str">
            <v>m</v>
          </cell>
          <cell r="G100">
            <v>8.16</v>
          </cell>
          <cell r="M100">
            <v>9.07</v>
          </cell>
          <cell r="O100">
            <v>9.2100000000000009</v>
          </cell>
          <cell r="Q100">
            <v>8.98</v>
          </cell>
          <cell r="S100">
            <v>9.27</v>
          </cell>
        </row>
        <row r="101">
          <cell r="A101" t="str">
            <v>1 A 01 740 01</v>
          </cell>
          <cell r="B101" t="str">
            <v>Confecção de tubos de concreto perfurado D=0,20m</v>
          </cell>
          <cell r="E101" t="str">
            <v>m</v>
          </cell>
          <cell r="G101">
            <v>8.35</v>
          </cell>
          <cell r="M101">
            <v>9.2899999999999991</v>
          </cell>
          <cell r="O101">
            <v>9.43</v>
          </cell>
          <cell r="Q101">
            <v>9.1999999999999993</v>
          </cell>
          <cell r="S101">
            <v>9.49</v>
          </cell>
        </row>
        <row r="102">
          <cell r="A102" t="str">
            <v>1 A 01 741 01</v>
          </cell>
          <cell r="B102" t="str">
            <v>Confecção de tubos de concreto poroso D=0,20m</v>
          </cell>
          <cell r="E102" t="str">
            <v>m</v>
          </cell>
          <cell r="G102">
            <v>8.25</v>
          </cell>
          <cell r="M102">
            <v>9.17</v>
          </cell>
          <cell r="O102">
            <v>9.31</v>
          </cell>
          <cell r="Q102">
            <v>9.08</v>
          </cell>
          <cell r="S102">
            <v>9.39</v>
          </cell>
        </row>
        <row r="103">
          <cell r="A103" t="str">
            <v>1 A 01 745 01</v>
          </cell>
          <cell r="B103" t="str">
            <v>Confecção de tubos de concreto D=0,30m</v>
          </cell>
          <cell r="E103" t="str">
            <v>m</v>
          </cell>
          <cell r="G103">
            <v>13.44</v>
          </cell>
          <cell r="M103">
            <v>14.91</v>
          </cell>
          <cell r="O103">
            <v>15.16</v>
          </cell>
          <cell r="Q103">
            <v>14.75</v>
          </cell>
          <cell r="S103">
            <v>15.29</v>
          </cell>
        </row>
        <row r="104">
          <cell r="A104" t="str">
            <v>1 A 01 746 01</v>
          </cell>
          <cell r="B104" t="str">
            <v>Confecção de tubos de concreto perfurado D=0,30m</v>
          </cell>
          <cell r="E104" t="str">
            <v>m</v>
          </cell>
          <cell r="G104">
            <v>13.63</v>
          </cell>
          <cell r="M104">
            <v>15.13</v>
          </cell>
          <cell r="O104">
            <v>15.38</v>
          </cell>
          <cell r="Q104">
            <v>14.97</v>
          </cell>
          <cell r="S104">
            <v>15.51</v>
          </cell>
        </row>
        <row r="105">
          <cell r="A105" t="str">
            <v>1 A 01 747 01</v>
          </cell>
          <cell r="B105" t="str">
            <v>Confecção de tubos de concreto poroso D=0,30m</v>
          </cell>
          <cell r="E105" t="str">
            <v>m</v>
          </cell>
          <cell r="G105">
            <v>13.61</v>
          </cell>
          <cell r="M105">
            <v>15.1</v>
          </cell>
          <cell r="O105">
            <v>15.36</v>
          </cell>
          <cell r="Q105">
            <v>14.94</v>
          </cell>
          <cell r="S105">
            <v>15.49</v>
          </cell>
        </row>
        <row r="106">
          <cell r="A106" t="str">
            <v>1 A 01 751 01</v>
          </cell>
          <cell r="B106" t="str">
            <v>Confecção de tubos de concreto D=0,40m</v>
          </cell>
          <cell r="E106" t="str">
            <v>m</v>
          </cell>
          <cell r="G106">
            <v>19.95</v>
          </cell>
          <cell r="M106">
            <v>22.13</v>
          </cell>
          <cell r="O106">
            <v>22.53</v>
          </cell>
          <cell r="Q106">
            <v>21.88</v>
          </cell>
          <cell r="S106">
            <v>22.72</v>
          </cell>
        </row>
        <row r="107">
          <cell r="A107" t="str">
            <v>1 A 01 752 01</v>
          </cell>
          <cell r="B107" t="str">
            <v>Confecção de tubos de concreto perfurado D=0,40m</v>
          </cell>
          <cell r="E107" t="str">
            <v>m</v>
          </cell>
          <cell r="G107">
            <v>20.14</v>
          </cell>
          <cell r="M107">
            <v>22.35</v>
          </cell>
          <cell r="O107">
            <v>22.75</v>
          </cell>
          <cell r="Q107">
            <v>22.1</v>
          </cell>
          <cell r="S107">
            <v>22.94</v>
          </cell>
        </row>
        <row r="108">
          <cell r="A108" t="str">
            <v>1 A 01 753 01</v>
          </cell>
          <cell r="B108" t="str">
            <v>Confecção de tubos de concreto poroso D=0,40m</v>
          </cell>
          <cell r="E108" t="str">
            <v>m</v>
          </cell>
          <cell r="G108">
            <v>20.22</v>
          </cell>
          <cell r="M108">
            <v>22.43</v>
          </cell>
          <cell r="O108">
            <v>22.84</v>
          </cell>
          <cell r="Q108">
            <v>22.18</v>
          </cell>
          <cell r="S108">
            <v>23.05</v>
          </cell>
        </row>
        <row r="109">
          <cell r="A109" t="str">
            <v>1 A 01 755 01</v>
          </cell>
          <cell r="B109" t="str">
            <v>Confecção de tubos de concreto armado D=0,60m CA-4</v>
          </cell>
          <cell r="E109" t="str">
            <v>m</v>
          </cell>
          <cell r="G109">
            <v>81.11</v>
          </cell>
          <cell r="M109">
            <v>87.4</v>
          </cell>
          <cell r="O109">
            <v>90.58</v>
          </cell>
          <cell r="Q109">
            <v>89.15</v>
          </cell>
          <cell r="S109">
            <v>90.81</v>
          </cell>
        </row>
        <row r="110">
          <cell r="A110" t="str">
            <v>1 A 01 760 01</v>
          </cell>
          <cell r="B110" t="str">
            <v>Confecção de tubos de concreto armado D=0,80m CA-4</v>
          </cell>
          <cell r="E110" t="str">
            <v>m</v>
          </cell>
          <cell r="G110">
            <v>124.25</v>
          </cell>
          <cell r="M110">
            <v>133.6</v>
          </cell>
          <cell r="O110">
            <v>138.6</v>
          </cell>
          <cell r="Q110">
            <v>136.25</v>
          </cell>
          <cell r="S110">
            <v>139.01</v>
          </cell>
        </row>
        <row r="111">
          <cell r="A111" t="str">
            <v>1 A 01 765 01</v>
          </cell>
          <cell r="B111" t="str">
            <v>Confecção de tubos de concreto armado D=1,00m CA-4</v>
          </cell>
          <cell r="E111" t="str">
            <v>m</v>
          </cell>
          <cell r="G111">
            <v>187.48</v>
          </cell>
          <cell r="M111">
            <v>201.38</v>
          </cell>
          <cell r="O111">
            <v>209.05</v>
          </cell>
          <cell r="Q111">
            <v>205.53</v>
          </cell>
          <cell r="S111">
            <v>209.64</v>
          </cell>
        </row>
        <row r="112">
          <cell r="A112" t="str">
            <v>1 A 01 770 01</v>
          </cell>
          <cell r="B112" t="str">
            <v>Confecção de tubos de concreto armado D=1,20m CA-4</v>
          </cell>
          <cell r="E112" t="str">
            <v>m</v>
          </cell>
          <cell r="G112">
            <v>260.77999999999997</v>
          </cell>
          <cell r="M112">
            <v>280.08999999999997</v>
          </cell>
          <cell r="O112">
            <v>290.89</v>
          </cell>
          <cell r="Q112">
            <v>286.31</v>
          </cell>
          <cell r="S112">
            <v>291.60000000000002</v>
          </cell>
        </row>
        <row r="113">
          <cell r="A113" t="str">
            <v>1 A 01 775 01</v>
          </cell>
          <cell r="B113" t="str">
            <v>Confecção de tubos de concreto armado D=1,50m CA-4</v>
          </cell>
          <cell r="E113" t="str">
            <v>m</v>
          </cell>
          <cell r="G113">
            <v>406.02</v>
          </cell>
          <cell r="M113">
            <v>435.61</v>
          </cell>
          <cell r="O113">
            <v>452.94</v>
          </cell>
          <cell r="Q113">
            <v>446.68</v>
          </cell>
          <cell r="S113">
            <v>453.7</v>
          </cell>
        </row>
        <row r="114">
          <cell r="A114" t="str">
            <v>1 A 01 780 01</v>
          </cell>
          <cell r="B114" t="str">
            <v>Obtenção de grama para replantio</v>
          </cell>
          <cell r="E114" t="str">
            <v>m2</v>
          </cell>
          <cell r="G114">
            <v>0.56000000000000005</v>
          </cell>
          <cell r="M114">
            <v>0.67</v>
          </cell>
          <cell r="O114">
            <v>0.67</v>
          </cell>
          <cell r="Q114">
            <v>0.66</v>
          </cell>
          <cell r="S114">
            <v>0.66</v>
          </cell>
        </row>
        <row r="115">
          <cell r="A115" t="str">
            <v>1 A 01 790 01</v>
          </cell>
          <cell r="B115" t="str">
            <v>Guia de madeira - 2,5 x 7,0 cm</v>
          </cell>
          <cell r="E115" t="str">
            <v>m</v>
          </cell>
          <cell r="G115">
            <v>0.9</v>
          </cell>
          <cell r="M115">
            <v>0.94</v>
          </cell>
          <cell r="O115">
            <v>0.94</v>
          </cell>
          <cell r="Q115">
            <v>0.94</v>
          </cell>
          <cell r="S115">
            <v>0.93</v>
          </cell>
        </row>
        <row r="116">
          <cell r="A116" t="str">
            <v>1 A 01 790 02</v>
          </cell>
          <cell r="B116" t="str">
            <v>Guia de madeira - 2,5 x 10,0 cm</v>
          </cell>
          <cell r="E116" t="str">
            <v>m</v>
          </cell>
          <cell r="G116">
            <v>1.1399999999999999</v>
          </cell>
          <cell r="M116">
            <v>1.19</v>
          </cell>
          <cell r="O116">
            <v>1.19</v>
          </cell>
          <cell r="Q116">
            <v>1.18</v>
          </cell>
          <cell r="S116">
            <v>1.18</v>
          </cell>
        </row>
        <row r="117">
          <cell r="A117" t="str">
            <v>1 A 01 800 01</v>
          </cell>
          <cell r="B117" t="str">
            <v>Chapa de aço 16 rec. para placa de sinalização</v>
          </cell>
          <cell r="E117" t="str">
            <v>m2</v>
          </cell>
          <cell r="G117">
            <v>12.31</v>
          </cell>
          <cell r="M117">
            <v>14.52</v>
          </cell>
          <cell r="O117">
            <v>14.12</v>
          </cell>
          <cell r="Q117">
            <v>14.12</v>
          </cell>
          <cell r="S117">
            <v>14.22</v>
          </cell>
        </row>
        <row r="118">
          <cell r="A118" t="str">
            <v>1 A 01 810 01</v>
          </cell>
          <cell r="B118" t="str">
            <v>Calha metálica semi-circular D=0,40 m</v>
          </cell>
          <cell r="E118" t="str">
            <v>m</v>
          </cell>
          <cell r="G118">
            <v>70.099999999999994</v>
          </cell>
          <cell r="M118">
            <v>84.66</v>
          </cell>
          <cell r="O118">
            <v>94.26</v>
          </cell>
          <cell r="Q118">
            <v>94.86</v>
          </cell>
          <cell r="S118">
            <v>94.86</v>
          </cell>
        </row>
        <row r="119">
          <cell r="A119" t="str">
            <v>1 A 01 850 01</v>
          </cell>
          <cell r="B119" t="str">
            <v>Confecção de placa de sinalização semi-refletiva</v>
          </cell>
          <cell r="E119" t="str">
            <v>m2</v>
          </cell>
          <cell r="G119">
            <v>108.17</v>
          </cell>
          <cell r="M119">
            <v>110.98</v>
          </cell>
          <cell r="O119">
            <v>111.28</v>
          </cell>
          <cell r="Q119">
            <v>113.27</v>
          </cell>
          <cell r="S119">
            <v>113.27</v>
          </cell>
        </row>
        <row r="120">
          <cell r="A120" t="str">
            <v>1 A 01 860 01</v>
          </cell>
          <cell r="B120" t="str">
            <v>Confecção de placa de sinalização tot. refletiva</v>
          </cell>
          <cell r="E120" t="str">
            <v>m2</v>
          </cell>
          <cell r="G120">
            <v>150.41</v>
          </cell>
          <cell r="M120">
            <v>154.43</v>
          </cell>
          <cell r="O120">
            <v>156.53</v>
          </cell>
          <cell r="Q120">
            <v>156.46</v>
          </cell>
          <cell r="S120">
            <v>156.46</v>
          </cell>
        </row>
        <row r="121">
          <cell r="A121" t="str">
            <v>1 A 01 870 01</v>
          </cell>
          <cell r="B121" t="str">
            <v>Confecção de suporte e travessa p/ placa de sinal.</v>
          </cell>
          <cell r="E121" t="str">
            <v>un</v>
          </cell>
          <cell r="G121">
            <v>17.41</v>
          </cell>
          <cell r="M121">
            <v>18.64</v>
          </cell>
          <cell r="O121">
            <v>18.64</v>
          </cell>
          <cell r="Q121">
            <v>19.48</v>
          </cell>
          <cell r="S121">
            <v>19.48</v>
          </cell>
        </row>
        <row r="122">
          <cell r="A122" t="str">
            <v>1 A 01 890 01</v>
          </cell>
          <cell r="B122" t="str">
            <v>Escavação manual em material de 1a categoria</v>
          </cell>
          <cell r="E122" t="str">
            <v>m3</v>
          </cell>
          <cell r="G122">
            <v>11.72</v>
          </cell>
          <cell r="M122">
            <v>14.07</v>
          </cell>
          <cell r="O122">
            <v>14.07</v>
          </cell>
          <cell r="Q122">
            <v>14.07</v>
          </cell>
          <cell r="S122">
            <v>14.07</v>
          </cell>
        </row>
        <row r="123">
          <cell r="A123" t="str">
            <v>1 A 01 891 01</v>
          </cell>
          <cell r="B123" t="str">
            <v>Escavação manual de vala em material de 1a cat.</v>
          </cell>
          <cell r="E123" t="str">
            <v>m3</v>
          </cell>
          <cell r="G123">
            <v>13.56</v>
          </cell>
          <cell r="M123">
            <v>16.27</v>
          </cell>
          <cell r="O123">
            <v>16.27</v>
          </cell>
          <cell r="Q123">
            <v>16.27</v>
          </cell>
          <cell r="S123">
            <v>16.27</v>
          </cell>
        </row>
        <row r="124">
          <cell r="A124" t="str">
            <v>1 A 01 892 01</v>
          </cell>
          <cell r="B124" t="str">
            <v>Escavação mecânica de vala em material de 1a cat.</v>
          </cell>
          <cell r="E124" t="str">
            <v>m3</v>
          </cell>
          <cell r="G124">
            <v>2.39</v>
          </cell>
          <cell r="M124">
            <v>2.74</v>
          </cell>
          <cell r="O124">
            <v>2.74</v>
          </cell>
          <cell r="Q124">
            <v>2.67</v>
          </cell>
          <cell r="S124">
            <v>2.67</v>
          </cell>
        </row>
        <row r="125">
          <cell r="A125" t="str">
            <v>1 A 01 893 01</v>
          </cell>
          <cell r="B125" t="str">
            <v>Compactação manual</v>
          </cell>
          <cell r="E125" t="str">
            <v>m3</v>
          </cell>
          <cell r="G125">
            <v>6.36</v>
          </cell>
          <cell r="M125">
            <v>7.11</v>
          </cell>
          <cell r="O125">
            <v>7.11</v>
          </cell>
          <cell r="Q125">
            <v>7.07</v>
          </cell>
          <cell r="S125">
            <v>7.07</v>
          </cell>
        </row>
        <row r="126">
          <cell r="A126" t="str">
            <v>1 A 01 894 01</v>
          </cell>
          <cell r="B126" t="str">
            <v>Lastro de brita</v>
          </cell>
          <cell r="E126" t="str">
            <v>m3</v>
          </cell>
          <cell r="G126">
            <v>20.95</v>
          </cell>
          <cell r="M126">
            <v>23.71</v>
          </cell>
          <cell r="O126">
            <v>24.14</v>
          </cell>
          <cell r="Q126">
            <v>23.67</v>
          </cell>
          <cell r="S126">
            <v>24.78</v>
          </cell>
        </row>
        <row r="127">
          <cell r="A127" t="str">
            <v>1 A 99 001 00</v>
          </cell>
          <cell r="B127" t="str">
            <v>Mistura areia-asfalto usinada a frio</v>
          </cell>
          <cell r="E127" t="str">
            <v>m3</v>
          </cell>
          <cell r="G127">
            <v>0</v>
          </cell>
          <cell r="M127">
            <v>0</v>
          </cell>
          <cell r="O127">
            <v>0</v>
          </cell>
          <cell r="Q127">
            <v>0</v>
          </cell>
          <cell r="S127">
            <v>0</v>
          </cell>
        </row>
        <row r="128">
          <cell r="A128" t="str">
            <v>1 A 99 002 00</v>
          </cell>
          <cell r="B128" t="str">
            <v>Mistura areia-asfalto usinada a quente</v>
          </cell>
          <cell r="E128" t="str">
            <v>m3</v>
          </cell>
          <cell r="G128">
            <v>0</v>
          </cell>
          <cell r="M128">
            <v>0</v>
          </cell>
          <cell r="O128">
            <v>0</v>
          </cell>
          <cell r="Q128">
            <v>0</v>
          </cell>
          <cell r="S128">
            <v>0</v>
          </cell>
        </row>
        <row r="129">
          <cell r="A129" t="str">
            <v>1 A 99 003 00</v>
          </cell>
          <cell r="B129" t="str">
            <v>Mistura betuminosa usinada a frio</v>
          </cell>
          <cell r="E129" t="str">
            <v>m3</v>
          </cell>
          <cell r="G129">
            <v>0</v>
          </cell>
          <cell r="M129">
            <v>0</v>
          </cell>
          <cell r="O129">
            <v>0</v>
          </cell>
          <cell r="Q129">
            <v>0</v>
          </cell>
          <cell r="S129">
            <v>0</v>
          </cell>
        </row>
        <row r="130">
          <cell r="A130" t="str">
            <v>1 A 99 004 00</v>
          </cell>
          <cell r="B130" t="str">
            <v>Mistura betuminosa usinada a quente</v>
          </cell>
          <cell r="E130" t="str">
            <v>m3</v>
          </cell>
          <cell r="G130">
            <v>0</v>
          </cell>
          <cell r="M130">
            <v>0</v>
          </cell>
          <cell r="O130">
            <v>0</v>
          </cell>
          <cell r="Q130">
            <v>0</v>
          </cell>
          <cell r="S130">
            <v>0</v>
          </cell>
        </row>
        <row r="131">
          <cell r="A131" t="str">
            <v>1 A 99 005 00</v>
          </cell>
          <cell r="B131" t="str">
            <v>Mistura betuminosa</v>
          </cell>
          <cell r="E131" t="str">
            <v>m3</v>
          </cell>
          <cell r="G131">
            <v>0</v>
          </cell>
          <cell r="M131">
            <v>0</v>
          </cell>
          <cell r="O131">
            <v>0</v>
          </cell>
          <cell r="Q131">
            <v>0</v>
          </cell>
          <cell r="S131">
            <v>0</v>
          </cell>
        </row>
        <row r="132">
          <cell r="A132" t="str">
            <v>1 B 00 301 00</v>
          </cell>
          <cell r="B132" t="str">
            <v>Alvenaria de pedra argamassada</v>
          </cell>
          <cell r="E132" t="str">
            <v>m3</v>
          </cell>
          <cell r="G132">
            <v>92.71</v>
          </cell>
          <cell r="M132">
            <v>102.93</v>
          </cell>
          <cell r="O132">
            <v>105.07</v>
          </cell>
          <cell r="Q132">
            <v>101.78</v>
          </cell>
          <cell r="S132">
            <v>106.24</v>
          </cell>
        </row>
        <row r="133">
          <cell r="A133" t="str">
            <v>1 B 00 902 01</v>
          </cell>
          <cell r="B133" t="str">
            <v>Alvenaria de tijolos</v>
          </cell>
          <cell r="E133" t="str">
            <v>m2</v>
          </cell>
          <cell r="G133">
            <v>20.100000000000001</v>
          </cell>
          <cell r="M133">
            <v>24.92</v>
          </cell>
          <cell r="O133">
            <v>25</v>
          </cell>
          <cell r="Q133">
            <v>24.88</v>
          </cell>
          <cell r="S133">
            <v>25.03</v>
          </cell>
        </row>
        <row r="134">
          <cell r="A134" t="str">
            <v>1 B 00 903 01</v>
          </cell>
          <cell r="B134" t="str">
            <v>Dentes para bueiros duplos D=1,00 m</v>
          </cell>
          <cell r="E134" t="str">
            <v>und</v>
          </cell>
          <cell r="G134">
            <v>70.02</v>
          </cell>
          <cell r="M134">
            <v>77.59</v>
          </cell>
          <cell r="O134">
            <v>79.489999999999995</v>
          </cell>
          <cell r="Q134">
            <v>77.239999999999995</v>
          </cell>
          <cell r="S134">
            <v>80.22</v>
          </cell>
        </row>
        <row r="135">
          <cell r="A135" t="str">
            <v>1 B 00 904 01</v>
          </cell>
          <cell r="B135" t="str">
            <v>Dentes para bueiros duplos D=1,20 m</v>
          </cell>
          <cell r="E135" t="str">
            <v>und</v>
          </cell>
          <cell r="G135">
            <v>79.25</v>
          </cell>
          <cell r="M135">
            <v>87.74</v>
          </cell>
          <cell r="O135">
            <v>89.9</v>
          </cell>
          <cell r="Q135">
            <v>87.31</v>
          </cell>
          <cell r="S135">
            <v>90.74</v>
          </cell>
        </row>
        <row r="136">
          <cell r="A136" t="str">
            <v>1 B 00 905 01</v>
          </cell>
          <cell r="B136" t="str">
            <v>Dentes para bueiros duplos D=1,50 m</v>
          </cell>
          <cell r="E136" t="str">
            <v>und</v>
          </cell>
          <cell r="G136">
            <v>97.77</v>
          </cell>
          <cell r="M136">
            <v>108.36</v>
          </cell>
          <cell r="O136">
            <v>111.04</v>
          </cell>
          <cell r="Q136">
            <v>107.95</v>
          </cell>
          <cell r="S136">
            <v>112.05</v>
          </cell>
        </row>
        <row r="137">
          <cell r="A137" t="str">
            <v>1 B 00 906 01</v>
          </cell>
          <cell r="B137" t="str">
            <v>Dentes para bueiros simples D=0,60 m</v>
          </cell>
          <cell r="E137" t="str">
            <v>und</v>
          </cell>
          <cell r="G137">
            <v>23.61</v>
          </cell>
          <cell r="M137">
            <v>26.19</v>
          </cell>
          <cell r="O137">
            <v>26.82</v>
          </cell>
          <cell r="Q137">
            <v>26.07</v>
          </cell>
          <cell r="S137">
            <v>27.07</v>
          </cell>
        </row>
        <row r="138">
          <cell r="A138" t="str">
            <v>1 B 00 907 01</v>
          </cell>
          <cell r="B138" t="str">
            <v>Dentes para bueiros simples D=0,80 m</v>
          </cell>
          <cell r="E138" t="str">
            <v>und</v>
          </cell>
          <cell r="G138">
            <v>29.4</v>
          </cell>
          <cell r="M138">
            <v>32.56</v>
          </cell>
          <cell r="O138">
            <v>33.369999999999997</v>
          </cell>
          <cell r="Q138">
            <v>32.44</v>
          </cell>
          <cell r="S138">
            <v>33.68</v>
          </cell>
        </row>
        <row r="139">
          <cell r="A139" t="str">
            <v>1 B 00 908 01</v>
          </cell>
          <cell r="B139" t="str">
            <v>Dentes para bueiros simples D=1,00 m</v>
          </cell>
          <cell r="E139" t="str">
            <v>und</v>
          </cell>
          <cell r="G139">
            <v>34.950000000000003</v>
          </cell>
          <cell r="M139">
            <v>38.72</v>
          </cell>
          <cell r="O139">
            <v>39.67</v>
          </cell>
          <cell r="Q139">
            <v>38.549999999999997</v>
          </cell>
          <cell r="S139">
            <v>40.04</v>
          </cell>
        </row>
        <row r="140">
          <cell r="A140" t="str">
            <v>1 B 00 909 01</v>
          </cell>
          <cell r="B140" t="str">
            <v>Dentes para bueiros simples D=1,20 m</v>
          </cell>
          <cell r="E140" t="str">
            <v>und</v>
          </cell>
          <cell r="G140">
            <v>39.68</v>
          </cell>
          <cell r="M140">
            <v>43.93</v>
          </cell>
          <cell r="O140">
            <v>45.01</v>
          </cell>
          <cell r="Q140">
            <v>43.72</v>
          </cell>
          <cell r="S140">
            <v>45.43</v>
          </cell>
        </row>
        <row r="141">
          <cell r="A141" t="str">
            <v>1 B 00 910 01</v>
          </cell>
          <cell r="B141" t="str">
            <v>Dentes para bueiros simples D=1,50 m</v>
          </cell>
          <cell r="E141" t="str">
            <v>und</v>
          </cell>
          <cell r="G141">
            <v>50.3</v>
          </cell>
          <cell r="M141">
            <v>55.77</v>
          </cell>
          <cell r="O141">
            <v>57.18</v>
          </cell>
          <cell r="Q141">
            <v>55.64</v>
          </cell>
          <cell r="S141">
            <v>57.69</v>
          </cell>
        </row>
        <row r="142">
          <cell r="A142" t="str">
            <v>1 B 00 911 01</v>
          </cell>
          <cell r="B142" t="str">
            <v>Dentes para bueiros triplos D=1,00 m</v>
          </cell>
          <cell r="E142" t="str">
            <v>und</v>
          </cell>
          <cell r="G142">
            <v>102.63</v>
          </cell>
          <cell r="M142">
            <v>113.7</v>
          </cell>
          <cell r="O142">
            <v>116.43</v>
          </cell>
          <cell r="Q142">
            <v>113.06</v>
          </cell>
          <cell r="S142">
            <v>117.52</v>
          </cell>
        </row>
        <row r="143">
          <cell r="A143" t="str">
            <v>1 B 00 912 01</v>
          </cell>
          <cell r="B143" t="str">
            <v>Dentes para bueiros triplos D=1,20 m</v>
          </cell>
          <cell r="E143" t="str">
            <v>und</v>
          </cell>
          <cell r="G143">
            <v>118.94</v>
          </cell>
          <cell r="M143">
            <v>131.68</v>
          </cell>
          <cell r="O143">
            <v>134.91999999999999</v>
          </cell>
          <cell r="Q143">
            <v>131.03</v>
          </cell>
          <cell r="S143">
            <v>136.18</v>
          </cell>
        </row>
        <row r="144">
          <cell r="A144" t="str">
            <v>1 B 00 913 01</v>
          </cell>
          <cell r="B144" t="str">
            <v>Dentes para bueiros triplos D=1,50 m</v>
          </cell>
          <cell r="E144" t="str">
            <v>und</v>
          </cell>
          <cell r="G144">
            <v>144.85</v>
          </cell>
          <cell r="M144">
            <v>160.5</v>
          </cell>
          <cell r="O144">
            <v>164.46</v>
          </cell>
          <cell r="Q144">
            <v>159.82</v>
          </cell>
          <cell r="S144">
            <v>165.96</v>
          </cell>
        </row>
        <row r="145">
          <cell r="A145" t="str">
            <v>1 B 00 999 06</v>
          </cell>
          <cell r="B145" t="str">
            <v>Solo local / selo de argila apiloado</v>
          </cell>
          <cell r="E145" t="str">
            <v>m3</v>
          </cell>
          <cell r="G145">
            <v>6.35</v>
          </cell>
          <cell r="M145">
            <v>7.62</v>
          </cell>
          <cell r="O145">
            <v>7.62</v>
          </cell>
          <cell r="Q145">
            <v>7.62</v>
          </cell>
          <cell r="S145">
            <v>7.62</v>
          </cell>
        </row>
        <row r="146">
          <cell r="A146" t="str">
            <v>1 B 02 702 00</v>
          </cell>
          <cell r="B146" t="str">
            <v>Limp. e enchim. junta pav. concr. (const e rest)</v>
          </cell>
          <cell r="E146" t="str">
            <v>m</v>
          </cell>
          <cell r="G146">
            <v>2.17</v>
          </cell>
          <cell r="M146">
            <v>2.11</v>
          </cell>
          <cell r="O146">
            <v>1.99</v>
          </cell>
          <cell r="Q146">
            <v>1.89</v>
          </cell>
          <cell r="S146">
            <v>1.9</v>
          </cell>
        </row>
        <row r="147">
          <cell r="B147" t="str">
            <v>Construção</v>
          </cell>
        </row>
        <row r="148">
          <cell r="A148" t="str">
            <v>2 S 01 000 00</v>
          </cell>
          <cell r="B148" t="str">
            <v>Desm. dest. limpeza áreas c/arv. diam. até 0,15 m</v>
          </cell>
          <cell r="E148" t="str">
            <v>m2</v>
          </cell>
          <cell r="G148">
            <v>0.19</v>
          </cell>
          <cell r="M148">
            <v>0.2</v>
          </cell>
          <cell r="O148">
            <v>0.21</v>
          </cell>
          <cell r="Q148">
            <v>0.21</v>
          </cell>
          <cell r="S148">
            <v>0.21</v>
          </cell>
        </row>
        <row r="149">
          <cell r="A149" t="str">
            <v>2 S 01 010 00</v>
          </cell>
          <cell r="B149" t="str">
            <v>Destocamento de árvores D=0,15 a 0,30 m</v>
          </cell>
          <cell r="E149" t="str">
            <v>und</v>
          </cell>
          <cell r="G149">
            <v>18.46</v>
          </cell>
          <cell r="M149">
            <v>19.72</v>
          </cell>
          <cell r="O149">
            <v>21.1</v>
          </cell>
          <cell r="Q149">
            <v>20.57</v>
          </cell>
          <cell r="S149">
            <v>20.57</v>
          </cell>
        </row>
        <row r="150">
          <cell r="A150" t="str">
            <v>2 S 01 012 00</v>
          </cell>
          <cell r="B150" t="str">
            <v>Destocamento de árvores c/diâm. &gt; 0,30 m</v>
          </cell>
          <cell r="E150" t="str">
            <v>und</v>
          </cell>
          <cell r="G150">
            <v>46.15</v>
          </cell>
          <cell r="M150">
            <v>49.3</v>
          </cell>
          <cell r="O150">
            <v>52.76</v>
          </cell>
          <cell r="Q150">
            <v>51.43</v>
          </cell>
          <cell r="S150">
            <v>51.43</v>
          </cell>
        </row>
        <row r="151">
          <cell r="A151" t="str">
            <v>2 S 01 100 01</v>
          </cell>
          <cell r="B151" t="str">
            <v>Esc. carga transp. mat 1ª cat DMT 50 m</v>
          </cell>
          <cell r="E151" t="str">
            <v>m3</v>
          </cell>
          <cell r="G151">
            <v>0.98</v>
          </cell>
          <cell r="M151">
            <v>1.04</v>
          </cell>
          <cell r="O151">
            <v>1.1200000000000001</v>
          </cell>
          <cell r="Q151">
            <v>1.0900000000000001</v>
          </cell>
          <cell r="S151">
            <v>1.0900000000000001</v>
          </cell>
        </row>
        <row r="152">
          <cell r="A152" t="str">
            <v>2 S 01 100 02</v>
          </cell>
          <cell r="B152" t="str">
            <v>Esc. carga transp. mat 1ª cat DMT 50 a 200m c/m</v>
          </cell>
          <cell r="E152" t="str">
            <v>m3</v>
          </cell>
          <cell r="G152">
            <v>2.8</v>
          </cell>
          <cell r="M152">
            <v>3.42</v>
          </cell>
          <cell r="O152">
            <v>3.48</v>
          </cell>
          <cell r="Q152">
            <v>3.4</v>
          </cell>
          <cell r="S152">
            <v>3.4</v>
          </cell>
        </row>
        <row r="153">
          <cell r="A153" t="str">
            <v>2 S 01 100 03</v>
          </cell>
          <cell r="B153" t="str">
            <v>Esc. carga transp. mat 1ª cat DMT 200 a 400m c/m</v>
          </cell>
          <cell r="E153" t="str">
            <v>m3</v>
          </cell>
          <cell r="G153">
            <v>3.38</v>
          </cell>
          <cell r="M153">
            <v>4.16</v>
          </cell>
          <cell r="O153">
            <v>4.2300000000000004</v>
          </cell>
          <cell r="Q153">
            <v>4.12</v>
          </cell>
          <cell r="S153">
            <v>4.12</v>
          </cell>
        </row>
        <row r="154">
          <cell r="A154" t="str">
            <v>2 S 01 100 04</v>
          </cell>
          <cell r="B154" t="str">
            <v>Esc. carga transp. mat 1ª cat DMT 400 a 600m c/m</v>
          </cell>
          <cell r="E154" t="str">
            <v>m3</v>
          </cell>
          <cell r="G154">
            <v>3.99</v>
          </cell>
          <cell r="M154">
            <v>4.95</v>
          </cell>
          <cell r="O154">
            <v>5.0199999999999996</v>
          </cell>
          <cell r="Q154">
            <v>4.8899999999999997</v>
          </cell>
          <cell r="S154">
            <v>4.8899999999999997</v>
          </cell>
        </row>
        <row r="155">
          <cell r="A155" t="str">
            <v>2 S 01 100 05</v>
          </cell>
          <cell r="B155" t="str">
            <v>Esc. carga transp. mat 1ª cat DMT 600 a 800m c/m</v>
          </cell>
          <cell r="E155" t="str">
            <v>m3</v>
          </cell>
          <cell r="G155">
            <v>4.53</v>
          </cell>
          <cell r="M155">
            <v>5.65</v>
          </cell>
          <cell r="O155">
            <v>5.72</v>
          </cell>
          <cell r="Q155">
            <v>5.57</v>
          </cell>
          <cell r="S155">
            <v>5.57</v>
          </cell>
        </row>
        <row r="156">
          <cell r="A156" t="str">
            <v>2 S 01 100 06</v>
          </cell>
          <cell r="B156" t="str">
            <v>Esc. carga transp. mat 1ª cat DMT 800 a 1000m c/m</v>
          </cell>
          <cell r="E156" t="str">
            <v>m3</v>
          </cell>
          <cell r="G156">
            <v>5.21</v>
          </cell>
          <cell r="M156">
            <v>6.52</v>
          </cell>
          <cell r="O156">
            <v>6.59</v>
          </cell>
          <cell r="Q156">
            <v>6.42</v>
          </cell>
          <cell r="S156">
            <v>6.42</v>
          </cell>
        </row>
        <row r="157">
          <cell r="A157" t="str">
            <v>2 S 01 100 07</v>
          </cell>
          <cell r="B157" t="str">
            <v>Esc. carga transp. mat 1ª cat DMT 1000 a 1200m c/m</v>
          </cell>
          <cell r="E157" t="str">
            <v>m3</v>
          </cell>
          <cell r="G157">
            <v>5.92</v>
          </cell>
          <cell r="M157">
            <v>7.44</v>
          </cell>
          <cell r="O157">
            <v>7.51</v>
          </cell>
          <cell r="Q157">
            <v>7.32</v>
          </cell>
          <cell r="S157">
            <v>7.32</v>
          </cell>
        </row>
        <row r="158">
          <cell r="A158" t="str">
            <v>2 S 01 100 08</v>
          </cell>
          <cell r="B158" t="str">
            <v>Esc. carga transp. mat 1ª cat DMT 1200 a 1400m c/m</v>
          </cell>
          <cell r="E158" t="str">
            <v>m3</v>
          </cell>
          <cell r="G158">
            <v>6.58</v>
          </cell>
          <cell r="M158">
            <v>8.2899999999999991</v>
          </cell>
          <cell r="O158">
            <v>8.36</v>
          </cell>
          <cell r="Q158">
            <v>8.14</v>
          </cell>
          <cell r="S158">
            <v>8.14</v>
          </cell>
        </row>
        <row r="159">
          <cell r="A159" t="str">
            <v>2 S 01 100 09</v>
          </cell>
          <cell r="B159" t="str">
            <v>Esc. carga tr. mat 1ª c. DMT 50 a 200m c/carreg</v>
          </cell>
          <cell r="E159" t="str">
            <v>m3</v>
          </cell>
          <cell r="G159">
            <v>3.17</v>
          </cell>
          <cell r="M159">
            <v>3.46</v>
          </cell>
          <cell r="O159">
            <v>3.63</v>
          </cell>
          <cell r="Q159">
            <v>3.53</v>
          </cell>
          <cell r="S159">
            <v>3.53</v>
          </cell>
        </row>
        <row r="160">
          <cell r="A160" t="str">
            <v>2 S 01 100 10</v>
          </cell>
          <cell r="B160" t="str">
            <v>Esc. carga tr. mat 1ª c. DMT 200 a 400m c/carreg</v>
          </cell>
          <cell r="E160" t="str">
            <v>m3</v>
          </cell>
          <cell r="G160">
            <v>3.43</v>
          </cell>
          <cell r="M160">
            <v>3.74</v>
          </cell>
          <cell r="O160">
            <v>3.91</v>
          </cell>
          <cell r="Q160">
            <v>3.8</v>
          </cell>
          <cell r="S160">
            <v>3.8</v>
          </cell>
        </row>
        <row r="161">
          <cell r="A161" t="str">
            <v>2 S 01 100 11</v>
          </cell>
          <cell r="B161" t="str">
            <v>Esc. carga tr. mat 1ª c. DMT 400 a 600m c/carreg</v>
          </cell>
          <cell r="E161" t="str">
            <v>m3</v>
          </cell>
          <cell r="G161">
            <v>3.61</v>
          </cell>
          <cell r="M161">
            <v>3.94</v>
          </cell>
          <cell r="O161">
            <v>4.1100000000000003</v>
          </cell>
          <cell r="Q161">
            <v>3.99</v>
          </cell>
          <cell r="S161">
            <v>3.99</v>
          </cell>
        </row>
        <row r="162">
          <cell r="A162" t="str">
            <v>2 S 01 100 12</v>
          </cell>
          <cell r="B162" t="str">
            <v>Esc. carga tr. mat 1ª c. DMT 600 a 800m c/carreg</v>
          </cell>
          <cell r="E162" t="str">
            <v>m3</v>
          </cell>
          <cell r="G162">
            <v>3.94</v>
          </cell>
          <cell r="M162">
            <v>4.29</v>
          </cell>
          <cell r="O162">
            <v>4.47</v>
          </cell>
          <cell r="Q162">
            <v>4.33</v>
          </cell>
          <cell r="S162">
            <v>4.33</v>
          </cell>
        </row>
        <row r="163">
          <cell r="A163" t="str">
            <v>2 S 01 100 13</v>
          </cell>
          <cell r="B163" t="str">
            <v>Esc. carga tr. mat 1ª c. DMT 800 a 1000m c/carreg</v>
          </cell>
          <cell r="E163" t="str">
            <v>m3</v>
          </cell>
          <cell r="G163">
            <v>4.13</v>
          </cell>
          <cell r="M163">
            <v>4.5</v>
          </cell>
          <cell r="O163">
            <v>4.68</v>
          </cell>
          <cell r="Q163">
            <v>4.54</v>
          </cell>
          <cell r="S163">
            <v>4.54</v>
          </cell>
        </row>
        <row r="164">
          <cell r="A164" t="str">
            <v>2 S 01 100 14</v>
          </cell>
          <cell r="B164" t="str">
            <v>Esc. carga tr. mat 1ª c. DMT 1000 a 1200m c/carreg</v>
          </cell>
          <cell r="E164" t="str">
            <v>m3</v>
          </cell>
          <cell r="G164">
            <v>4.3899999999999997</v>
          </cell>
          <cell r="M164">
            <v>4.79</v>
          </cell>
          <cell r="O164">
            <v>4.97</v>
          </cell>
          <cell r="Q164">
            <v>4.8099999999999996</v>
          </cell>
          <cell r="S164">
            <v>4.8099999999999996</v>
          </cell>
        </row>
        <row r="165">
          <cell r="A165" t="str">
            <v>2 S 01 100 15</v>
          </cell>
          <cell r="B165" t="str">
            <v>Esc. carga tr. mat 1ª c. DMT 1200 a 1400m c/carreg</v>
          </cell>
          <cell r="E165" t="str">
            <v>m3</v>
          </cell>
          <cell r="G165">
            <v>4.5599999999999996</v>
          </cell>
          <cell r="M165">
            <v>4.96</v>
          </cell>
          <cell r="O165">
            <v>5.14</v>
          </cell>
          <cell r="Q165">
            <v>4.9800000000000004</v>
          </cell>
          <cell r="S165">
            <v>4.9800000000000004</v>
          </cell>
        </row>
        <row r="166">
          <cell r="A166" t="str">
            <v>2 S 01 100 16</v>
          </cell>
          <cell r="B166" t="str">
            <v>Esc. carga tr. mat 1ª c. DMT 1400 a 1600m c/carreg</v>
          </cell>
          <cell r="E166" t="str">
            <v>m3</v>
          </cell>
          <cell r="G166">
            <v>4.71</v>
          </cell>
          <cell r="M166">
            <v>5.13</v>
          </cell>
          <cell r="O166">
            <v>5.31</v>
          </cell>
          <cell r="Q166">
            <v>5.14</v>
          </cell>
          <cell r="S166">
            <v>5.14</v>
          </cell>
        </row>
        <row r="167">
          <cell r="A167" t="str">
            <v>2 S 01 100 17</v>
          </cell>
          <cell r="B167" t="str">
            <v>Esc. carga tr. mat 1ª c. DMT 1600 a 1800m c/carreg</v>
          </cell>
          <cell r="E167" t="str">
            <v>m3</v>
          </cell>
          <cell r="G167">
            <v>4.83</v>
          </cell>
          <cell r="M167">
            <v>5.26</v>
          </cell>
          <cell r="O167">
            <v>5.44</v>
          </cell>
          <cell r="Q167">
            <v>5.27</v>
          </cell>
          <cell r="S167">
            <v>5.27</v>
          </cell>
        </row>
        <row r="168">
          <cell r="A168" t="str">
            <v>2 S 01 100 18</v>
          </cell>
          <cell r="B168" t="str">
            <v>Esc. carga tr. mat 1ª c. DMT 1800 a 2000m c/carreg</v>
          </cell>
          <cell r="E168" t="str">
            <v>m3</v>
          </cell>
          <cell r="G168">
            <v>5.09</v>
          </cell>
          <cell r="M168">
            <v>5.54</v>
          </cell>
          <cell r="O168">
            <v>5.72</v>
          </cell>
          <cell r="Q168">
            <v>5.54</v>
          </cell>
          <cell r="S168">
            <v>5.54</v>
          </cell>
        </row>
        <row r="169">
          <cell r="A169" t="str">
            <v>2 S 01 100 19</v>
          </cell>
          <cell r="B169" t="str">
            <v>Esc. carga tr. mat 1ª c. DMT 2000 a 3000m c/carreg</v>
          </cell>
          <cell r="E169" t="str">
            <v>m3</v>
          </cell>
          <cell r="G169">
            <v>5.72</v>
          </cell>
          <cell r="M169">
            <v>6.23</v>
          </cell>
          <cell r="O169">
            <v>6.42</v>
          </cell>
          <cell r="Q169">
            <v>6.21</v>
          </cell>
          <cell r="S169">
            <v>6.21</v>
          </cell>
        </row>
        <row r="170">
          <cell r="A170" t="str">
            <v>2 S 01 100 20</v>
          </cell>
          <cell r="B170" t="str">
            <v>Esc. carga tr. mat 1ª c. DMT 3000 a 5000m c/carreg</v>
          </cell>
          <cell r="E170" t="str">
            <v>m3</v>
          </cell>
          <cell r="G170">
            <v>7.5</v>
          </cell>
          <cell r="M170">
            <v>8.15</v>
          </cell>
          <cell r="O170">
            <v>8.36</v>
          </cell>
          <cell r="Q170">
            <v>8.08</v>
          </cell>
          <cell r="S170">
            <v>8.08</v>
          </cell>
        </row>
        <row r="171">
          <cell r="A171" t="str">
            <v>2 S 01 100 21</v>
          </cell>
          <cell r="B171" t="str">
            <v>Escavação carga transp. manual mat.1a cat. DT=20m</v>
          </cell>
          <cell r="E171" t="str">
            <v>m3</v>
          </cell>
          <cell r="G171">
            <v>13.02</v>
          </cell>
          <cell r="M171">
            <v>15.59</v>
          </cell>
          <cell r="O171">
            <v>15.59</v>
          </cell>
          <cell r="Q171">
            <v>15.59</v>
          </cell>
          <cell r="S171">
            <v>15.59</v>
          </cell>
        </row>
        <row r="172">
          <cell r="A172" t="str">
            <v>2 S 01 100 22</v>
          </cell>
          <cell r="B172" t="str">
            <v>Esc. carga transp. mat 1ª cat DMT 50 a 200m c/e</v>
          </cell>
          <cell r="E172" t="str">
            <v>m3</v>
          </cell>
          <cell r="G172">
            <v>3.36</v>
          </cell>
          <cell r="M172">
            <v>3.51</v>
          </cell>
          <cell r="O172">
            <v>3.51</v>
          </cell>
          <cell r="Q172">
            <v>3.02</v>
          </cell>
          <cell r="S172">
            <v>3.02</v>
          </cell>
        </row>
        <row r="173">
          <cell r="A173" t="str">
            <v>2 S 01 100 23</v>
          </cell>
          <cell r="B173" t="str">
            <v>Esc. carga transp. mat 1ª cat DMT 200 a 400m c/e</v>
          </cell>
          <cell r="E173" t="str">
            <v>m3</v>
          </cell>
          <cell r="G173">
            <v>3.67</v>
          </cell>
          <cell r="M173">
            <v>3.85</v>
          </cell>
          <cell r="O173">
            <v>3.86</v>
          </cell>
          <cell r="Q173">
            <v>3.36</v>
          </cell>
          <cell r="S173">
            <v>3.36</v>
          </cell>
        </row>
        <row r="174">
          <cell r="A174" t="str">
            <v>2 S 01 100 24</v>
          </cell>
          <cell r="B174" t="str">
            <v>Esc. carga transp. mat 1ª cat DMT 400 a 600m c/e</v>
          </cell>
          <cell r="E174" t="str">
            <v>m3</v>
          </cell>
          <cell r="G174">
            <v>3.86</v>
          </cell>
          <cell r="M174">
            <v>4.05</v>
          </cell>
          <cell r="O174">
            <v>4.0599999999999996</v>
          </cell>
          <cell r="Q174">
            <v>3.55</v>
          </cell>
          <cell r="S174">
            <v>3.55</v>
          </cell>
        </row>
        <row r="175">
          <cell r="A175" t="str">
            <v>2 S 01 100 25</v>
          </cell>
          <cell r="B175" t="str">
            <v>Esc. carga transp. mat 1ª cat DMT 600 a 800m c/e</v>
          </cell>
          <cell r="E175" t="str">
            <v>m3</v>
          </cell>
          <cell r="G175">
            <v>4.1399999999999997</v>
          </cell>
          <cell r="M175">
            <v>4.3499999999999996</v>
          </cell>
          <cell r="O175">
            <v>4.3600000000000003</v>
          </cell>
          <cell r="Q175">
            <v>3.84</v>
          </cell>
          <cell r="S175">
            <v>3.84</v>
          </cell>
        </row>
        <row r="176">
          <cell r="A176" t="str">
            <v>2 S 01 100 26</v>
          </cell>
          <cell r="B176" t="str">
            <v>Esc. carga transp. mat 1ª cat DMT 800 a 1000m c/e</v>
          </cell>
          <cell r="E176" t="str">
            <v>m3</v>
          </cell>
          <cell r="G176">
            <v>4.4000000000000004</v>
          </cell>
          <cell r="M176">
            <v>4.6399999999999997</v>
          </cell>
          <cell r="O176">
            <v>4.6500000000000004</v>
          </cell>
          <cell r="Q176">
            <v>4.12</v>
          </cell>
          <cell r="S176">
            <v>4.12</v>
          </cell>
        </row>
        <row r="177">
          <cell r="A177" t="str">
            <v>2 S 01 100 27</v>
          </cell>
          <cell r="B177" t="str">
            <v>Esc. carga transp. mat 1ª cat DMT 1000 a 1200m c/e</v>
          </cell>
          <cell r="E177" t="str">
            <v>m3</v>
          </cell>
          <cell r="G177">
            <v>4.62</v>
          </cell>
          <cell r="M177">
            <v>4.87</v>
          </cell>
          <cell r="O177">
            <v>4.88</v>
          </cell>
          <cell r="Q177">
            <v>4.3499999999999996</v>
          </cell>
          <cell r="S177">
            <v>4.3499999999999996</v>
          </cell>
        </row>
        <row r="178">
          <cell r="A178" t="str">
            <v>2 S 01 100 28</v>
          </cell>
          <cell r="B178" t="str">
            <v>Esc. carga transp. mat 1ª cat DMT 1200 a 1400m c/e</v>
          </cell>
          <cell r="E178" t="str">
            <v>m3</v>
          </cell>
          <cell r="G178">
            <v>4.76</v>
          </cell>
          <cell r="M178">
            <v>5.03</v>
          </cell>
          <cell r="O178">
            <v>5.05</v>
          </cell>
          <cell r="Q178">
            <v>4.5</v>
          </cell>
          <cell r="S178">
            <v>4.5</v>
          </cell>
        </row>
        <row r="179">
          <cell r="A179" t="str">
            <v>2 S 01 100 29</v>
          </cell>
          <cell r="B179" t="str">
            <v>Esc. carga transp. mat 1ª cat DMT 1400 a 1600m c/e</v>
          </cell>
          <cell r="E179" t="str">
            <v>m3</v>
          </cell>
          <cell r="G179">
            <v>5.0199999999999996</v>
          </cell>
          <cell r="M179">
            <v>5.31</v>
          </cell>
          <cell r="O179">
            <v>5.33</v>
          </cell>
          <cell r="Q179">
            <v>4.7699999999999996</v>
          </cell>
          <cell r="S179">
            <v>4.7699999999999996</v>
          </cell>
        </row>
        <row r="180">
          <cell r="A180" t="str">
            <v>2 S 01 100 30</v>
          </cell>
          <cell r="B180" t="str">
            <v>Esc. carga transp. mat 1ª cat DMT 1600 a 1800m c/e</v>
          </cell>
          <cell r="E180" t="str">
            <v>m3</v>
          </cell>
          <cell r="G180">
            <v>5.09</v>
          </cell>
          <cell r="M180">
            <v>5.39</v>
          </cell>
          <cell r="O180">
            <v>5.41</v>
          </cell>
          <cell r="Q180">
            <v>4.8499999999999996</v>
          </cell>
          <cell r="S180">
            <v>4.8499999999999996</v>
          </cell>
        </row>
        <row r="181">
          <cell r="A181" t="str">
            <v>2 S 01 100 31</v>
          </cell>
          <cell r="B181" t="str">
            <v>Esc. carga transp. mat 1ª cat DMT 1800 a 2000m c/e</v>
          </cell>
          <cell r="E181" t="str">
            <v>m3</v>
          </cell>
          <cell r="G181">
            <v>5.3</v>
          </cell>
          <cell r="M181">
            <v>5.61</v>
          </cell>
          <cell r="O181">
            <v>5.63</v>
          </cell>
          <cell r="Q181">
            <v>5.07</v>
          </cell>
          <cell r="S181">
            <v>5.07</v>
          </cell>
        </row>
        <row r="182">
          <cell r="A182" t="str">
            <v>2 S 01 100 32</v>
          </cell>
          <cell r="B182" t="str">
            <v>Esc. carga transp. mat 1ª cat DMT 2000 a 3000m c/e</v>
          </cell>
          <cell r="E182" t="str">
            <v>m3</v>
          </cell>
          <cell r="G182">
            <v>5.96</v>
          </cell>
          <cell r="M182">
            <v>6.33</v>
          </cell>
          <cell r="O182">
            <v>6.35</v>
          </cell>
          <cell r="Q182">
            <v>5.76</v>
          </cell>
          <cell r="S182">
            <v>5.76</v>
          </cell>
        </row>
        <row r="183">
          <cell r="A183" t="str">
            <v>2 S 01 100 33</v>
          </cell>
          <cell r="B183" t="str">
            <v>Esc. carga transp. mat 1ª cat DMT 3000 a 5000m c/e</v>
          </cell>
          <cell r="E183" t="str">
            <v>m3</v>
          </cell>
          <cell r="G183">
            <v>7.77</v>
          </cell>
          <cell r="M183">
            <v>8.2799999999999994</v>
          </cell>
          <cell r="O183">
            <v>8.32</v>
          </cell>
          <cell r="Q183">
            <v>7.66</v>
          </cell>
          <cell r="S183">
            <v>7.66</v>
          </cell>
        </row>
        <row r="184">
          <cell r="A184" t="str">
            <v>2 S 01 101 01</v>
          </cell>
          <cell r="B184" t="str">
            <v>Esc. carga transp. mat 2ª cat DMT 50m</v>
          </cell>
          <cell r="E184" t="str">
            <v>m3</v>
          </cell>
          <cell r="G184">
            <v>2.08</v>
          </cell>
          <cell r="M184">
            <v>2.2200000000000002</v>
          </cell>
          <cell r="O184">
            <v>2.38</v>
          </cell>
          <cell r="Q184">
            <v>2.3199999999999998</v>
          </cell>
          <cell r="S184">
            <v>2.3199999999999998</v>
          </cell>
        </row>
        <row r="185">
          <cell r="A185" t="str">
            <v>2 S 01 101 02</v>
          </cell>
          <cell r="B185" t="str">
            <v>Esc. carga transp. mat 2ª cat DMT 50 a 200m c/m</v>
          </cell>
          <cell r="E185" t="str">
            <v>m3</v>
          </cell>
          <cell r="G185">
            <v>4.88</v>
          </cell>
          <cell r="M185">
            <v>5.9</v>
          </cell>
          <cell r="O185">
            <v>6.04</v>
          </cell>
          <cell r="Q185">
            <v>5.88</v>
          </cell>
          <cell r="S185">
            <v>5.88</v>
          </cell>
        </row>
        <row r="186">
          <cell r="A186" t="str">
            <v>2 S 01 101 03</v>
          </cell>
          <cell r="B186" t="str">
            <v>Esc. carga transp. mat 2ª cat DMT 200 a 400m c/m</v>
          </cell>
          <cell r="E186" t="str">
            <v>m3</v>
          </cell>
          <cell r="G186">
            <v>4.9000000000000004</v>
          </cell>
          <cell r="M186">
            <v>5.92</v>
          </cell>
          <cell r="O186">
            <v>6.06</v>
          </cell>
          <cell r="Q186">
            <v>5.9</v>
          </cell>
          <cell r="S186">
            <v>5.9</v>
          </cell>
        </row>
        <row r="187">
          <cell r="A187" t="str">
            <v>2 S 01 101 04</v>
          </cell>
          <cell r="B187" t="str">
            <v>Esc. carga transp. mat 2ª cat DMT 400 a 600m c/m</v>
          </cell>
          <cell r="E187" t="str">
            <v>m3</v>
          </cell>
          <cell r="G187">
            <v>5.9</v>
          </cell>
          <cell r="M187">
            <v>7.21</v>
          </cell>
          <cell r="O187">
            <v>7.35</v>
          </cell>
          <cell r="Q187">
            <v>7.16</v>
          </cell>
          <cell r="S187">
            <v>7.16</v>
          </cell>
        </row>
        <row r="188">
          <cell r="A188" t="str">
            <v>2 S 01 101 05</v>
          </cell>
          <cell r="B188" t="str">
            <v>Esc. carga transp. mat 2ª cat DMT 600 a 800m c/m</v>
          </cell>
          <cell r="E188" t="str">
            <v>m3</v>
          </cell>
          <cell r="G188">
            <v>6.91</v>
          </cell>
          <cell r="M188">
            <v>8.5</v>
          </cell>
          <cell r="O188">
            <v>8.65</v>
          </cell>
          <cell r="Q188">
            <v>8.42</v>
          </cell>
          <cell r="S188">
            <v>8.42</v>
          </cell>
        </row>
        <row r="189">
          <cell r="A189" t="str">
            <v>2 S 01 101 06</v>
          </cell>
          <cell r="B189" t="str">
            <v>Esc. carga transp. mat 2ª cat DMT 800 a 1000m c/m</v>
          </cell>
          <cell r="E189" t="str">
            <v>m3</v>
          </cell>
          <cell r="G189">
            <v>7.91</v>
          </cell>
          <cell r="M189">
            <v>9.8000000000000007</v>
          </cell>
          <cell r="O189">
            <v>9.9499999999999993</v>
          </cell>
          <cell r="Q189">
            <v>9.68</v>
          </cell>
          <cell r="S189">
            <v>9.68</v>
          </cell>
        </row>
        <row r="190">
          <cell r="A190" t="str">
            <v>2 S 01 101 07</v>
          </cell>
          <cell r="B190" t="str">
            <v>Esc. carga transp. mat 2ª cat DMT 1000 a 1200m c/m</v>
          </cell>
          <cell r="E190" t="str">
            <v>m3</v>
          </cell>
          <cell r="G190">
            <v>7.92</v>
          </cell>
          <cell r="M190">
            <v>9.81</v>
          </cell>
          <cell r="O190">
            <v>9.9600000000000009</v>
          </cell>
          <cell r="Q190">
            <v>9.6999999999999993</v>
          </cell>
          <cell r="S190">
            <v>9.6999999999999993</v>
          </cell>
        </row>
        <row r="191">
          <cell r="A191" t="str">
            <v>2 S 01 101 08</v>
          </cell>
          <cell r="B191" t="str">
            <v>Esc. carga transp. mat 2ª cat DMT 1200 a 1400m c/m</v>
          </cell>
          <cell r="E191" t="str">
            <v>m3</v>
          </cell>
          <cell r="G191">
            <v>8.93</v>
          </cell>
          <cell r="M191">
            <v>11.11</v>
          </cell>
          <cell r="O191">
            <v>11.26</v>
          </cell>
          <cell r="Q191">
            <v>10.96</v>
          </cell>
          <cell r="S191">
            <v>10.96</v>
          </cell>
        </row>
        <row r="192">
          <cell r="A192" t="str">
            <v>2 S 01 101 09</v>
          </cell>
          <cell r="B192" t="str">
            <v>Esc. carga tr. mat 2ª c. DMT 50 a 200m c/carreg</v>
          </cell>
          <cell r="E192" t="str">
            <v>m3</v>
          </cell>
          <cell r="G192">
            <v>5.0599999999999996</v>
          </cell>
          <cell r="M192">
            <v>5.49</v>
          </cell>
          <cell r="O192">
            <v>5.79</v>
          </cell>
          <cell r="Q192">
            <v>5.63</v>
          </cell>
          <cell r="S192">
            <v>5.63</v>
          </cell>
        </row>
        <row r="193">
          <cell r="A193" t="str">
            <v>2 S 01 101 10</v>
          </cell>
          <cell r="B193" t="str">
            <v>Esc. carga tr. mat 2ª c. DMT 200 a 400m c/carreg</v>
          </cell>
          <cell r="E193" t="str">
            <v>m3</v>
          </cell>
          <cell r="G193">
            <v>5.46</v>
          </cell>
          <cell r="M193">
            <v>5.94</v>
          </cell>
          <cell r="O193">
            <v>6.24</v>
          </cell>
          <cell r="Q193">
            <v>6.06</v>
          </cell>
          <cell r="S193">
            <v>6.06</v>
          </cell>
        </row>
        <row r="194">
          <cell r="A194" t="str">
            <v>2 S 01 101 11</v>
          </cell>
          <cell r="B194" t="str">
            <v>Esc. carga tr. mat 2a c. DMT 400 a 600m c/carreg</v>
          </cell>
          <cell r="E194" t="str">
            <v>m3</v>
          </cell>
          <cell r="G194">
            <v>5.68</v>
          </cell>
          <cell r="M194">
            <v>6.17</v>
          </cell>
          <cell r="O194">
            <v>6.48</v>
          </cell>
          <cell r="Q194">
            <v>6.29</v>
          </cell>
          <cell r="S194">
            <v>6.29</v>
          </cell>
        </row>
        <row r="195">
          <cell r="A195" t="str">
            <v>2 S 01 101 12</v>
          </cell>
          <cell r="B195" t="str">
            <v>Esc. carga tr. mat 2a c. DMT 600 a 800m c/carreg</v>
          </cell>
          <cell r="E195" t="str">
            <v>m3</v>
          </cell>
          <cell r="G195">
            <v>6.01</v>
          </cell>
          <cell r="M195">
            <v>6.53</v>
          </cell>
          <cell r="O195">
            <v>6.84</v>
          </cell>
          <cell r="Q195">
            <v>6.64</v>
          </cell>
          <cell r="S195">
            <v>6.64</v>
          </cell>
        </row>
        <row r="196">
          <cell r="A196" t="str">
            <v>2 S 01 101 13</v>
          </cell>
          <cell r="B196" t="str">
            <v>Esc. carga tr. mat 2a c. DMT 800 a 1000m c/carreg</v>
          </cell>
          <cell r="E196" t="str">
            <v>m3</v>
          </cell>
          <cell r="G196">
            <v>6.27</v>
          </cell>
          <cell r="M196">
            <v>6.81</v>
          </cell>
          <cell r="O196">
            <v>7.12</v>
          </cell>
          <cell r="Q196">
            <v>6.91</v>
          </cell>
          <cell r="S196">
            <v>6.91</v>
          </cell>
        </row>
        <row r="197">
          <cell r="A197" t="str">
            <v>2 S 01 101 14</v>
          </cell>
          <cell r="B197" t="str">
            <v>Esc. carga tr. mat 2a c. DMT 1000 a 1200m c/carreg</v>
          </cell>
          <cell r="E197" t="str">
            <v>m3</v>
          </cell>
          <cell r="G197">
            <v>6.52</v>
          </cell>
          <cell r="M197">
            <v>7.08</v>
          </cell>
          <cell r="O197">
            <v>7.39</v>
          </cell>
          <cell r="Q197">
            <v>7.17</v>
          </cell>
          <cell r="S197">
            <v>7.17</v>
          </cell>
        </row>
        <row r="198">
          <cell r="A198" t="str">
            <v>2 S 01 101 15</v>
          </cell>
          <cell r="B198" t="str">
            <v>Esc. carga tr. mat 2a c. DMT 1200 a 1400m c/carreg</v>
          </cell>
          <cell r="E198" t="str">
            <v>m3</v>
          </cell>
          <cell r="G198">
            <v>6.76</v>
          </cell>
          <cell r="M198">
            <v>7.33</v>
          </cell>
          <cell r="O198">
            <v>7.65</v>
          </cell>
          <cell r="Q198">
            <v>7.42</v>
          </cell>
          <cell r="S198">
            <v>7.42</v>
          </cell>
        </row>
        <row r="199">
          <cell r="A199" t="str">
            <v>2 S 01 101 16</v>
          </cell>
          <cell r="B199" t="str">
            <v>Esc. carga tr. mat 2a c. DMT 1400 a 1600m c/carreg</v>
          </cell>
          <cell r="E199" t="str">
            <v>m3</v>
          </cell>
          <cell r="G199">
            <v>7</v>
          </cell>
          <cell r="M199">
            <v>7.61</v>
          </cell>
          <cell r="O199">
            <v>7.92</v>
          </cell>
          <cell r="Q199">
            <v>7.68</v>
          </cell>
          <cell r="S199">
            <v>7.68</v>
          </cell>
        </row>
        <row r="200">
          <cell r="A200" t="str">
            <v>2 S 01 101 17</v>
          </cell>
          <cell r="B200" t="str">
            <v>Esc. carga tr. mat 2a c. DMT 1600 a 1800m c/carreg</v>
          </cell>
          <cell r="E200" t="str">
            <v>m3</v>
          </cell>
          <cell r="G200">
            <v>7.17</v>
          </cell>
          <cell r="M200">
            <v>7.78</v>
          </cell>
          <cell r="O200">
            <v>8.1</v>
          </cell>
          <cell r="Q200">
            <v>7.86</v>
          </cell>
          <cell r="S200">
            <v>7.86</v>
          </cell>
        </row>
        <row r="201">
          <cell r="A201" t="str">
            <v>2 S 01 101 18</v>
          </cell>
          <cell r="B201" t="str">
            <v>Esc. carga tr. mat 2a c. DMT 1800 a 2000m c/carreg</v>
          </cell>
          <cell r="E201" t="str">
            <v>m3</v>
          </cell>
          <cell r="G201">
            <v>7.45</v>
          </cell>
          <cell r="M201">
            <v>8.08</v>
          </cell>
          <cell r="O201">
            <v>8.41</v>
          </cell>
          <cell r="Q201">
            <v>8.15</v>
          </cell>
          <cell r="S201">
            <v>8.15</v>
          </cell>
        </row>
        <row r="202">
          <cell r="A202" t="str">
            <v>2 S 01 101 19</v>
          </cell>
          <cell r="B202" t="str">
            <v>Esc. carga tr. mat 2a c. DMT 2000 a 3000m c/carreg</v>
          </cell>
          <cell r="E202" t="str">
            <v>m3</v>
          </cell>
          <cell r="G202">
            <v>8.17</v>
          </cell>
          <cell r="M202">
            <v>8.8699999999999992</v>
          </cell>
          <cell r="O202">
            <v>9.1999999999999993</v>
          </cell>
          <cell r="Q202">
            <v>8.91</v>
          </cell>
          <cell r="S202">
            <v>8.91</v>
          </cell>
        </row>
        <row r="203">
          <cell r="A203" t="str">
            <v>2 S 01 101 20</v>
          </cell>
          <cell r="B203" t="str">
            <v>Esc. carga tr. mat 2a c. DMT 3000 a 5000m c/carreg</v>
          </cell>
          <cell r="E203" t="str">
            <v>m3</v>
          </cell>
          <cell r="G203">
            <v>10.35</v>
          </cell>
          <cell r="M203">
            <v>11.24</v>
          </cell>
          <cell r="O203">
            <v>11.58</v>
          </cell>
          <cell r="Q203">
            <v>11.21</v>
          </cell>
          <cell r="S203">
            <v>11.21</v>
          </cell>
        </row>
        <row r="204">
          <cell r="A204" t="str">
            <v>2 S 01 101 22</v>
          </cell>
          <cell r="B204" t="str">
            <v>Esc. carga transp. mat 2a cat DMT 50 a 200m c/e</v>
          </cell>
          <cell r="E204" t="str">
            <v>m3</v>
          </cell>
          <cell r="G204">
            <v>4.72</v>
          </cell>
          <cell r="M204">
            <v>4.92</v>
          </cell>
          <cell r="O204">
            <v>4.92</v>
          </cell>
          <cell r="Q204">
            <v>4.2</v>
          </cell>
          <cell r="S204">
            <v>4.2</v>
          </cell>
        </row>
        <row r="205">
          <cell r="A205" t="str">
            <v>2 S 01 101 23</v>
          </cell>
          <cell r="B205" t="str">
            <v>Esc. carga transp. mat 2a cat DMT 200 a 400m c/e</v>
          </cell>
          <cell r="E205" t="str">
            <v>m3</v>
          </cell>
          <cell r="G205">
            <v>5.05</v>
          </cell>
          <cell r="M205">
            <v>5.26</v>
          </cell>
          <cell r="O205">
            <v>5.27</v>
          </cell>
          <cell r="Q205">
            <v>4.54</v>
          </cell>
          <cell r="S205">
            <v>4.54</v>
          </cell>
        </row>
        <row r="206">
          <cell r="A206" t="str">
            <v>2 S 01 101 24</v>
          </cell>
          <cell r="B206" t="str">
            <v>Esc. carga transp. mat 2a cat DMT 400 a 600m c/e</v>
          </cell>
          <cell r="E206" t="str">
            <v>m3</v>
          </cell>
          <cell r="G206">
            <v>5.35</v>
          </cell>
          <cell r="M206">
            <v>5.6</v>
          </cell>
          <cell r="O206">
            <v>5.61</v>
          </cell>
          <cell r="Q206">
            <v>4.87</v>
          </cell>
          <cell r="S206">
            <v>4.87</v>
          </cell>
        </row>
        <row r="207">
          <cell r="A207" t="str">
            <v>2 S 01 101 25</v>
          </cell>
          <cell r="B207" t="str">
            <v>Esc. carga transp. mat 2a cat DMT 600 a 800m c/e</v>
          </cell>
          <cell r="E207" t="str">
            <v>m3</v>
          </cell>
          <cell r="G207">
            <v>5.69</v>
          </cell>
          <cell r="M207">
            <v>5.97</v>
          </cell>
          <cell r="O207">
            <v>5.98</v>
          </cell>
          <cell r="Q207">
            <v>5.22</v>
          </cell>
          <cell r="S207">
            <v>5.22</v>
          </cell>
        </row>
        <row r="208">
          <cell r="A208" t="str">
            <v>2 S 01 101 26</v>
          </cell>
          <cell r="B208" t="str">
            <v>Esc. carga transp. mat 2a cat DMT 800 a 1000m c/e</v>
          </cell>
          <cell r="E208" t="str">
            <v>m3</v>
          </cell>
          <cell r="G208">
            <v>5.95</v>
          </cell>
          <cell r="M208">
            <v>6.24</v>
          </cell>
          <cell r="O208">
            <v>6.26</v>
          </cell>
          <cell r="Q208">
            <v>5.49</v>
          </cell>
          <cell r="S208">
            <v>5.49</v>
          </cell>
        </row>
        <row r="209">
          <cell r="A209" t="str">
            <v>2 S 01 101 27</v>
          </cell>
          <cell r="B209" t="str">
            <v>Esc. carga transp. mat 2a cat DMT 1000 a 1200m c/e</v>
          </cell>
          <cell r="E209" t="str">
            <v>m3</v>
          </cell>
          <cell r="G209">
            <v>6.19</v>
          </cell>
          <cell r="M209">
            <v>6.51</v>
          </cell>
          <cell r="O209">
            <v>6.53</v>
          </cell>
          <cell r="Q209">
            <v>5.75</v>
          </cell>
          <cell r="S209">
            <v>5.75</v>
          </cell>
        </row>
        <row r="210">
          <cell r="A210" t="str">
            <v>2 S 01 101 28</v>
          </cell>
          <cell r="B210" t="str">
            <v>Esc. carga transp. mat 2a cat DMT 1200 a 1400m c/e</v>
          </cell>
          <cell r="E210" t="str">
            <v>m3</v>
          </cell>
          <cell r="G210">
            <v>6.49</v>
          </cell>
          <cell r="M210">
            <v>6.83</v>
          </cell>
          <cell r="O210">
            <v>6.86</v>
          </cell>
          <cell r="Q210">
            <v>6.06</v>
          </cell>
          <cell r="S210">
            <v>6.06</v>
          </cell>
        </row>
        <row r="211">
          <cell r="A211" t="str">
            <v>2 S 01 101 29</v>
          </cell>
          <cell r="B211" t="str">
            <v>Esc. carga transp. mat 2a cat DMT 1400 a 1600m c/e</v>
          </cell>
          <cell r="E211" t="str">
            <v>m3</v>
          </cell>
          <cell r="G211">
            <v>6.7</v>
          </cell>
          <cell r="M211">
            <v>7.06</v>
          </cell>
          <cell r="O211">
            <v>7.08</v>
          </cell>
          <cell r="Q211">
            <v>6.28</v>
          </cell>
          <cell r="S211">
            <v>6.28</v>
          </cell>
        </row>
        <row r="212">
          <cell r="A212" t="str">
            <v>2 S 01 101 30</v>
          </cell>
          <cell r="B212" t="str">
            <v>Esc. carga transp. mat 2a cat DMT 1600 a 1800m c/e</v>
          </cell>
          <cell r="E212" t="str">
            <v>m3</v>
          </cell>
          <cell r="G212">
            <v>6.79</v>
          </cell>
          <cell r="M212">
            <v>7.16</v>
          </cell>
          <cell r="O212">
            <v>7.19</v>
          </cell>
          <cell r="Q212">
            <v>6.39</v>
          </cell>
          <cell r="S212">
            <v>6.39</v>
          </cell>
        </row>
        <row r="213">
          <cell r="A213" t="str">
            <v>2 S 01 101 31</v>
          </cell>
          <cell r="B213" t="str">
            <v>Esc. carga transp. mat 2a cat DMT 1800 a 2000m c/e</v>
          </cell>
          <cell r="E213" t="str">
            <v>m3</v>
          </cell>
          <cell r="G213">
            <v>7.09</v>
          </cell>
          <cell r="M213">
            <v>7.47</v>
          </cell>
          <cell r="O213">
            <v>7.51</v>
          </cell>
          <cell r="Q213">
            <v>6.69</v>
          </cell>
          <cell r="S213">
            <v>6.69</v>
          </cell>
        </row>
        <row r="214">
          <cell r="A214" t="str">
            <v>2 S 01 101 32</v>
          </cell>
          <cell r="B214" t="str">
            <v>Esc. carga transp. mat 2a cat DMT 2000 a 3000m c/e</v>
          </cell>
          <cell r="E214" t="str">
            <v>m3</v>
          </cell>
          <cell r="G214">
            <v>7.94</v>
          </cell>
          <cell r="M214">
            <v>8.4</v>
          </cell>
          <cell r="O214">
            <v>8.44</v>
          </cell>
          <cell r="Q214">
            <v>7.59</v>
          </cell>
          <cell r="S214">
            <v>7.59</v>
          </cell>
        </row>
        <row r="215">
          <cell r="A215" t="str">
            <v>2 S 01 101 33</v>
          </cell>
          <cell r="B215" t="str">
            <v>Esc. carga transp. mat 2a cat DMT 3000 a 5000m c/e</v>
          </cell>
          <cell r="E215" t="str">
            <v>m3</v>
          </cell>
          <cell r="G215">
            <v>10.14</v>
          </cell>
          <cell r="M215">
            <v>10.78</v>
          </cell>
          <cell r="O215">
            <v>10.84</v>
          </cell>
          <cell r="Q215">
            <v>9.91</v>
          </cell>
          <cell r="S215">
            <v>9.91</v>
          </cell>
        </row>
        <row r="216">
          <cell r="A216" t="str">
            <v>2 S 01 102 01</v>
          </cell>
          <cell r="B216" t="str">
            <v>Esc. carga transp. mat 3a cat DMT até 50m</v>
          </cell>
          <cell r="E216" t="str">
            <v>m3</v>
          </cell>
          <cell r="G216">
            <v>15.53</v>
          </cell>
          <cell r="M216">
            <v>16.93</v>
          </cell>
          <cell r="O216">
            <v>17.61</v>
          </cell>
          <cell r="Q216">
            <v>17.11</v>
          </cell>
          <cell r="S216">
            <v>19.27</v>
          </cell>
        </row>
        <row r="217">
          <cell r="A217" t="str">
            <v>2 S 01 102 02</v>
          </cell>
          <cell r="B217" t="str">
            <v>Esc. carga transp. mat 3a cat DMT 50 a 200m</v>
          </cell>
          <cell r="E217" t="str">
            <v>m3</v>
          </cell>
          <cell r="G217">
            <v>17.59</v>
          </cell>
          <cell r="M217">
            <v>19.350000000000001</v>
          </cell>
          <cell r="O217">
            <v>20.02</v>
          </cell>
          <cell r="Q217">
            <v>19.43</v>
          </cell>
          <cell r="S217">
            <v>21.59</v>
          </cell>
        </row>
        <row r="218">
          <cell r="A218" t="str">
            <v>2 S 01 102 03</v>
          </cell>
          <cell r="B218" t="str">
            <v>Esc. carga transp. mat 3a cat DMT 200 a 400m</v>
          </cell>
          <cell r="E218" t="str">
            <v>m3</v>
          </cell>
          <cell r="G218">
            <v>18.059999999999999</v>
          </cell>
          <cell r="M218">
            <v>19.86</v>
          </cell>
          <cell r="O218">
            <v>20.54</v>
          </cell>
          <cell r="Q218">
            <v>19.93</v>
          </cell>
          <cell r="S218">
            <v>22.09</v>
          </cell>
        </row>
        <row r="219">
          <cell r="A219" t="str">
            <v>2 S 01 102 04</v>
          </cell>
          <cell r="B219" t="str">
            <v>Esc. carga transp. mat 3a cat DMT 400 a 600m</v>
          </cell>
          <cell r="E219" t="str">
            <v>m3</v>
          </cell>
          <cell r="G219">
            <v>18.7</v>
          </cell>
          <cell r="M219">
            <v>20.6</v>
          </cell>
          <cell r="O219">
            <v>21.27</v>
          </cell>
          <cell r="Q219">
            <v>20.65</v>
          </cell>
          <cell r="S219">
            <v>22.81</v>
          </cell>
        </row>
        <row r="220">
          <cell r="A220" t="str">
            <v>2 S 01 102 05</v>
          </cell>
          <cell r="B220" t="str">
            <v>Esc. carga transp. mat 3a cat DMT 600 a 800m</v>
          </cell>
          <cell r="E220" t="str">
            <v>m3</v>
          </cell>
          <cell r="G220">
            <v>19.170000000000002</v>
          </cell>
          <cell r="M220">
            <v>21.12</v>
          </cell>
          <cell r="O220">
            <v>21.79</v>
          </cell>
          <cell r="Q220">
            <v>21.15</v>
          </cell>
          <cell r="S220">
            <v>23.31</v>
          </cell>
        </row>
        <row r="221">
          <cell r="A221" t="str">
            <v>2 S 01 102 06</v>
          </cell>
          <cell r="B221" t="str">
            <v>Esc. carga transp. mat 3a cat DMT 800 a 1000m</v>
          </cell>
          <cell r="E221" t="str">
            <v>m3</v>
          </cell>
          <cell r="G221">
            <v>19.64</v>
          </cell>
          <cell r="M221">
            <v>21.64</v>
          </cell>
          <cell r="O221">
            <v>22.31</v>
          </cell>
          <cell r="Q221">
            <v>21.65</v>
          </cell>
          <cell r="S221">
            <v>23.81</v>
          </cell>
        </row>
        <row r="222">
          <cell r="A222" t="str">
            <v>2 S 01 102 07</v>
          </cell>
          <cell r="B222" t="str">
            <v>Esc. carga transp. mat 3a cat DMT 1000 a 1200m</v>
          </cell>
          <cell r="E222" t="str">
            <v>m3</v>
          </cell>
          <cell r="G222">
            <v>19.84</v>
          </cell>
          <cell r="M222">
            <v>21.86</v>
          </cell>
          <cell r="O222">
            <v>22.54</v>
          </cell>
          <cell r="Q222">
            <v>21.87</v>
          </cell>
          <cell r="S222">
            <v>24.02</v>
          </cell>
        </row>
        <row r="223">
          <cell r="A223" t="str">
            <v>2 S 01 300 01</v>
          </cell>
          <cell r="B223" t="str">
            <v>Esc. carga transp. solos moles DMT 0 a 200m</v>
          </cell>
          <cell r="E223" t="str">
            <v>m3</v>
          </cell>
          <cell r="G223">
            <v>9.18</v>
          </cell>
          <cell r="M223">
            <v>9.98</v>
          </cell>
          <cell r="O223">
            <v>10.49</v>
          </cell>
          <cell r="Q223">
            <v>10.210000000000001</v>
          </cell>
          <cell r="S223">
            <v>10.210000000000001</v>
          </cell>
        </row>
        <row r="224">
          <cell r="A224" t="str">
            <v>2 S 01 300 02</v>
          </cell>
          <cell r="B224" t="str">
            <v>Esc. carga transp. solos moles DMT 200 a 400m</v>
          </cell>
          <cell r="E224" t="str">
            <v>m3</v>
          </cell>
          <cell r="G224">
            <v>9.91</v>
          </cell>
          <cell r="M224">
            <v>10.78</v>
          </cell>
          <cell r="O224">
            <v>11.3</v>
          </cell>
          <cell r="Q224">
            <v>10.98</v>
          </cell>
          <cell r="S224">
            <v>10.98</v>
          </cell>
        </row>
        <row r="225">
          <cell r="A225" t="str">
            <v>2 S 01 300 03</v>
          </cell>
          <cell r="B225" t="str">
            <v>Esc. carga transp. solos moles DMT 400 a 600m</v>
          </cell>
          <cell r="E225" t="str">
            <v>m3</v>
          </cell>
          <cell r="G225">
            <v>10.220000000000001</v>
          </cell>
          <cell r="M225">
            <v>11.13</v>
          </cell>
          <cell r="O225">
            <v>11.64</v>
          </cell>
          <cell r="Q225">
            <v>11.31</v>
          </cell>
          <cell r="S225">
            <v>11.31</v>
          </cell>
        </row>
        <row r="226">
          <cell r="A226" t="str">
            <v>2 S 01 300 04</v>
          </cell>
          <cell r="B226" t="str">
            <v>Esc. carga transp. solos moles DMT 600 a 800m</v>
          </cell>
          <cell r="E226" t="str">
            <v>m3</v>
          </cell>
          <cell r="G226">
            <v>10.59</v>
          </cell>
          <cell r="M226">
            <v>11.53</v>
          </cell>
          <cell r="O226">
            <v>12.04</v>
          </cell>
          <cell r="Q226">
            <v>11.7</v>
          </cell>
          <cell r="S226">
            <v>11.7</v>
          </cell>
        </row>
        <row r="227">
          <cell r="A227" t="str">
            <v>2 S 01 300 05</v>
          </cell>
          <cell r="B227" t="str">
            <v>Esc. carga transp. solos moles DMT 800 a 1000m</v>
          </cell>
          <cell r="E227" t="str">
            <v>m3</v>
          </cell>
          <cell r="G227">
            <v>11.25</v>
          </cell>
          <cell r="M227">
            <v>12.29</v>
          </cell>
          <cell r="O227">
            <v>12.8</v>
          </cell>
          <cell r="Q227">
            <v>12.43</v>
          </cell>
          <cell r="S227">
            <v>12.43</v>
          </cell>
        </row>
        <row r="228">
          <cell r="A228" t="str">
            <v>2 S 01 510 00</v>
          </cell>
          <cell r="B228" t="str">
            <v>Compactação de aterros a 95% proctor normal</v>
          </cell>
          <cell r="E228" t="str">
            <v>m3</v>
          </cell>
          <cell r="G228">
            <v>1.37</v>
          </cell>
          <cell r="M228">
            <v>1.53</v>
          </cell>
          <cell r="O228">
            <v>1.56</v>
          </cell>
          <cell r="Q228">
            <v>1.51</v>
          </cell>
          <cell r="S228">
            <v>1.51</v>
          </cell>
        </row>
        <row r="229">
          <cell r="A229" t="str">
            <v>2 S 01 511 00</v>
          </cell>
          <cell r="B229" t="str">
            <v>Compactação de aterros a 100% proctor normal</v>
          </cell>
          <cell r="E229" t="str">
            <v>m3</v>
          </cell>
          <cell r="G229">
            <v>1.59</v>
          </cell>
          <cell r="M229">
            <v>1.78</v>
          </cell>
          <cell r="O229">
            <v>1.81</v>
          </cell>
          <cell r="Q229">
            <v>1.75</v>
          </cell>
          <cell r="S229">
            <v>1.75</v>
          </cell>
        </row>
        <row r="230">
          <cell r="A230" t="str">
            <v>2 S 01 512 01</v>
          </cell>
          <cell r="B230" t="str">
            <v>Construção de corpo de aterro em rocha</v>
          </cell>
          <cell r="E230" t="str">
            <v>m3</v>
          </cell>
          <cell r="G230">
            <v>4.46</v>
          </cell>
          <cell r="M230">
            <v>4.78</v>
          </cell>
          <cell r="O230">
            <v>5.1100000000000003</v>
          </cell>
          <cell r="Q230">
            <v>4.9800000000000004</v>
          </cell>
          <cell r="S230">
            <v>4.9800000000000004</v>
          </cell>
        </row>
        <row r="231">
          <cell r="A231" t="str">
            <v>2 S 01 512 02</v>
          </cell>
          <cell r="B231" t="str">
            <v>Compactação de camada final de aterro de rocha</v>
          </cell>
          <cell r="E231" t="str">
            <v>m3</v>
          </cell>
          <cell r="G231">
            <v>11.7</v>
          </cell>
          <cell r="M231">
            <v>12.93</v>
          </cell>
          <cell r="O231">
            <v>13.4</v>
          </cell>
          <cell r="Q231">
            <v>13.07</v>
          </cell>
          <cell r="S231">
            <v>13.43</v>
          </cell>
        </row>
        <row r="232">
          <cell r="A232" t="str">
            <v>2 S 01 513 01</v>
          </cell>
          <cell r="B232" t="str">
            <v>Compactação de material de "bota-fora"</v>
          </cell>
          <cell r="E232" t="str">
            <v>m3</v>
          </cell>
          <cell r="G232">
            <v>1.07</v>
          </cell>
          <cell r="M232">
            <v>1.2</v>
          </cell>
          <cell r="O232">
            <v>1.22</v>
          </cell>
          <cell r="Q232">
            <v>1.18</v>
          </cell>
          <cell r="S232">
            <v>1.18</v>
          </cell>
        </row>
        <row r="233">
          <cell r="A233" t="str">
            <v>2 S 02 100 00</v>
          </cell>
          <cell r="B233" t="str">
            <v>Reforço do subleito</v>
          </cell>
          <cell r="E233" t="str">
            <v>m3</v>
          </cell>
          <cell r="G233">
            <v>7.38</v>
          </cell>
          <cell r="M233">
            <v>7.89</v>
          </cell>
          <cell r="O233">
            <v>8.2899999999999991</v>
          </cell>
          <cell r="Q233">
            <v>8.11</v>
          </cell>
          <cell r="S233">
            <v>8.11</v>
          </cell>
        </row>
        <row r="234">
          <cell r="A234" t="str">
            <v>2 S 02 110 00</v>
          </cell>
          <cell r="B234" t="str">
            <v>Regularização do subleito</v>
          </cell>
          <cell r="E234" t="str">
            <v>m2</v>
          </cell>
          <cell r="G234">
            <v>0.42</v>
          </cell>
          <cell r="M234">
            <v>0.47</v>
          </cell>
          <cell r="O234">
            <v>0.48</v>
          </cell>
          <cell r="Q234">
            <v>0.46</v>
          </cell>
          <cell r="S234">
            <v>0.46</v>
          </cell>
        </row>
        <row r="235">
          <cell r="A235" t="str">
            <v>2 S 02 110 01</v>
          </cell>
          <cell r="B235" t="str">
            <v>Regul. subleito c/ fres. corte contr.autom. greide</v>
          </cell>
          <cell r="E235" t="str">
            <v>m2</v>
          </cell>
          <cell r="G235">
            <v>0.69</v>
          </cell>
          <cell r="M235">
            <v>0.75</v>
          </cell>
          <cell r="O235">
            <v>0.75</v>
          </cell>
          <cell r="Q235">
            <v>0.73</v>
          </cell>
          <cell r="S235">
            <v>0.73</v>
          </cell>
        </row>
        <row r="236">
          <cell r="A236" t="str">
            <v>2 S 02 200 00</v>
          </cell>
          <cell r="B236" t="str">
            <v>Sub-base solo estabilizado granul. s/ mistura</v>
          </cell>
          <cell r="E236" t="str">
            <v>m3</v>
          </cell>
          <cell r="G236">
            <v>7.38</v>
          </cell>
          <cell r="M236">
            <v>7.89</v>
          </cell>
          <cell r="O236">
            <v>8.2899999999999991</v>
          </cell>
          <cell r="Q236">
            <v>8.11</v>
          </cell>
          <cell r="S236">
            <v>8.11</v>
          </cell>
        </row>
        <row r="237">
          <cell r="A237" t="str">
            <v>2 S 02 200 01</v>
          </cell>
          <cell r="B237" t="str">
            <v>Base solo estabilizado granul. s/ mistura</v>
          </cell>
          <cell r="E237" t="str">
            <v>m3</v>
          </cell>
          <cell r="G237">
            <v>7.38</v>
          </cell>
          <cell r="M237">
            <v>7.89</v>
          </cell>
          <cell r="O237">
            <v>8.2899999999999991</v>
          </cell>
          <cell r="Q237">
            <v>8.11</v>
          </cell>
          <cell r="S237">
            <v>8.11</v>
          </cell>
        </row>
        <row r="238">
          <cell r="A238" t="str">
            <v>2 S 02 210 00</v>
          </cell>
          <cell r="B238" t="str">
            <v>Sub-base estab. granul. c/ mistura solo na pista</v>
          </cell>
          <cell r="E238" t="str">
            <v>m3</v>
          </cell>
          <cell r="G238">
            <v>7.94</v>
          </cell>
          <cell r="M238">
            <v>8.51</v>
          </cell>
          <cell r="O238">
            <v>8.93</v>
          </cell>
          <cell r="Q238">
            <v>8.73</v>
          </cell>
          <cell r="S238">
            <v>8.73</v>
          </cell>
        </row>
        <row r="239">
          <cell r="A239" t="str">
            <v>2 S 02 210 01</v>
          </cell>
          <cell r="B239" t="str">
            <v>Sub-base estab. granul. c/ mist. solo-areia pista</v>
          </cell>
          <cell r="E239" t="str">
            <v>m3</v>
          </cell>
          <cell r="G239">
            <v>8.86</v>
          </cell>
          <cell r="M239">
            <v>9.49</v>
          </cell>
          <cell r="O239">
            <v>10.02</v>
          </cell>
          <cell r="Q239">
            <v>9.81</v>
          </cell>
          <cell r="S239">
            <v>9.81</v>
          </cell>
        </row>
        <row r="240">
          <cell r="A240" t="str">
            <v>2 S 02 210 02</v>
          </cell>
          <cell r="B240" t="str">
            <v>Base estab.granul.c/ mist.solo - areia na pista</v>
          </cell>
          <cell r="E240" t="str">
            <v>m3</v>
          </cell>
          <cell r="G240">
            <v>8.86</v>
          </cell>
          <cell r="M240">
            <v>9.49</v>
          </cell>
          <cell r="O240">
            <v>10.02</v>
          </cell>
          <cell r="Q240">
            <v>9.81</v>
          </cell>
          <cell r="S240">
            <v>9.81</v>
          </cell>
        </row>
        <row r="241">
          <cell r="A241" t="str">
            <v>2 S 02 220 00</v>
          </cell>
          <cell r="B241" t="str">
            <v>Base estab.granul.c/ mistura solo - brita</v>
          </cell>
          <cell r="E241" t="str">
            <v>m3</v>
          </cell>
          <cell r="G241">
            <v>23.78</v>
          </cell>
          <cell r="M241">
            <v>26.3</v>
          </cell>
          <cell r="O241">
            <v>27.11</v>
          </cell>
          <cell r="Q241">
            <v>26.45</v>
          </cell>
          <cell r="S241">
            <v>27.24</v>
          </cell>
        </row>
        <row r="242">
          <cell r="A242" t="str">
            <v>2 S 02 230 00</v>
          </cell>
          <cell r="B242" t="str">
            <v>Base de brita graduada</v>
          </cell>
          <cell r="E242" t="str">
            <v>m3</v>
          </cell>
          <cell r="G242">
            <v>37.299999999999997</v>
          </cell>
          <cell r="M242">
            <v>41.95</v>
          </cell>
          <cell r="O242">
            <v>42.92</v>
          </cell>
          <cell r="Q242">
            <v>41.88</v>
          </cell>
          <cell r="S242">
            <v>43.85</v>
          </cell>
        </row>
        <row r="243">
          <cell r="A243" t="str">
            <v>2 S 02 230 01</v>
          </cell>
          <cell r="B243" t="str">
            <v>Base brita grad. c/ dist. agreg. contr. de greide</v>
          </cell>
          <cell r="E243" t="str">
            <v>m3</v>
          </cell>
          <cell r="G243">
            <v>38.340000000000003</v>
          </cell>
          <cell r="M243">
            <v>42.98</v>
          </cell>
          <cell r="O243">
            <v>43.93</v>
          </cell>
          <cell r="Q243">
            <v>42.88</v>
          </cell>
          <cell r="S243">
            <v>44.85</v>
          </cell>
        </row>
        <row r="244">
          <cell r="A244" t="str">
            <v>2 S 02 231 00</v>
          </cell>
          <cell r="B244" t="str">
            <v>Base de macadame hidráulico</v>
          </cell>
          <cell r="E244" t="str">
            <v>m3</v>
          </cell>
          <cell r="G244">
            <v>32.799999999999997</v>
          </cell>
          <cell r="M244">
            <v>36.840000000000003</v>
          </cell>
          <cell r="O244">
            <v>37.630000000000003</v>
          </cell>
          <cell r="Q244">
            <v>36.729999999999997</v>
          </cell>
          <cell r="S244">
            <v>38.57</v>
          </cell>
        </row>
        <row r="245">
          <cell r="A245" t="str">
            <v>2 S 02 241 01</v>
          </cell>
          <cell r="B245" t="str">
            <v>Base de solo cimento c/ mistura em usina</v>
          </cell>
          <cell r="E245" t="str">
            <v>m3</v>
          </cell>
          <cell r="G245">
            <v>99.82</v>
          </cell>
          <cell r="M245">
            <v>105.98</v>
          </cell>
          <cell r="O245">
            <v>109.32</v>
          </cell>
          <cell r="Q245">
            <v>104.26</v>
          </cell>
          <cell r="S245">
            <v>110.33</v>
          </cell>
        </row>
        <row r="246">
          <cell r="A246" t="str">
            <v>2 S 02 243 01</v>
          </cell>
          <cell r="B246" t="str">
            <v>Sub-base de solo melhor. c/ cimento mist. em usina</v>
          </cell>
          <cell r="E246" t="str">
            <v>m3</v>
          </cell>
          <cell r="G246">
            <v>57.1</v>
          </cell>
          <cell r="M246">
            <v>60.64</v>
          </cell>
          <cell r="O246">
            <v>62.57</v>
          </cell>
          <cell r="Q246">
            <v>59.86</v>
          </cell>
          <cell r="S246">
            <v>62.89</v>
          </cell>
        </row>
        <row r="247">
          <cell r="A247" t="str">
            <v>2 S 02 300 00</v>
          </cell>
          <cell r="B247" t="str">
            <v>Imprimação</v>
          </cell>
          <cell r="E247" t="str">
            <v>m2</v>
          </cell>
          <cell r="G247">
            <v>0.12</v>
          </cell>
          <cell r="M247">
            <v>0.14000000000000001</v>
          </cell>
          <cell r="O247">
            <v>0.14000000000000001</v>
          </cell>
          <cell r="Q247">
            <v>0.13</v>
          </cell>
          <cell r="S247">
            <v>0.13</v>
          </cell>
        </row>
        <row r="248">
          <cell r="A248" t="str">
            <v>2 S 02 400 00</v>
          </cell>
          <cell r="B248" t="str">
            <v>Pintura de ligação</v>
          </cell>
          <cell r="E248" t="str">
            <v>m2</v>
          </cell>
          <cell r="G248">
            <v>0.08</v>
          </cell>
          <cell r="M248">
            <v>0.1</v>
          </cell>
          <cell r="O248">
            <v>0.1</v>
          </cell>
          <cell r="Q248">
            <v>0.09</v>
          </cell>
          <cell r="S248">
            <v>0.09</v>
          </cell>
        </row>
        <row r="249">
          <cell r="A249" t="str">
            <v>2 S 02 500 00</v>
          </cell>
          <cell r="B249" t="str">
            <v>Tratamento superficial simples c/ cap</v>
          </cell>
          <cell r="E249" t="str">
            <v>m2</v>
          </cell>
          <cell r="G249">
            <v>0.43</v>
          </cell>
          <cell r="M249">
            <v>0.49</v>
          </cell>
          <cell r="O249">
            <v>0.49</v>
          </cell>
          <cell r="Q249">
            <v>0.48</v>
          </cell>
          <cell r="S249">
            <v>0.5</v>
          </cell>
        </row>
        <row r="250">
          <cell r="A250" t="str">
            <v>2 S 02 500 01</v>
          </cell>
          <cell r="B250" t="str">
            <v>Tratamento superficial simples c/ emulsão</v>
          </cell>
          <cell r="E250" t="str">
            <v>m2</v>
          </cell>
          <cell r="G250">
            <v>0.4</v>
          </cell>
          <cell r="M250">
            <v>0.46</v>
          </cell>
          <cell r="O250">
            <v>0.46</v>
          </cell>
          <cell r="Q250">
            <v>0.45</v>
          </cell>
          <cell r="S250">
            <v>0.46</v>
          </cell>
        </row>
        <row r="251">
          <cell r="A251" t="str">
            <v>2 S 02 500 02</v>
          </cell>
          <cell r="B251" t="str">
            <v>Tratamento superficial simples c/ banho diluído</v>
          </cell>
          <cell r="E251" t="str">
            <v>m2</v>
          </cell>
          <cell r="G251">
            <v>0.46</v>
          </cell>
          <cell r="M251">
            <v>0.53</v>
          </cell>
          <cell r="O251">
            <v>0.53</v>
          </cell>
          <cell r="Q251">
            <v>0.52</v>
          </cell>
          <cell r="S251">
            <v>0.53</v>
          </cell>
        </row>
        <row r="252">
          <cell r="A252" t="str">
            <v>2 S 02 501 00</v>
          </cell>
          <cell r="B252" t="str">
            <v>Tratamento superficial duplo c/ cap</v>
          </cell>
          <cell r="E252" t="str">
            <v>m2</v>
          </cell>
          <cell r="G252">
            <v>1.26</v>
          </cell>
          <cell r="M252">
            <v>1.44</v>
          </cell>
          <cell r="O252">
            <v>1.45</v>
          </cell>
          <cell r="Q252">
            <v>1.42</v>
          </cell>
          <cell r="S252">
            <v>1.46</v>
          </cell>
        </row>
        <row r="253">
          <cell r="A253" t="str">
            <v>2 S 02 501 01</v>
          </cell>
          <cell r="B253" t="str">
            <v>Tratamento superficial duplo c/ emulsão</v>
          </cell>
          <cell r="E253" t="str">
            <v>m2</v>
          </cell>
          <cell r="G253">
            <v>1.25</v>
          </cell>
          <cell r="M253">
            <v>1.43</v>
          </cell>
          <cell r="O253">
            <v>1.44</v>
          </cell>
          <cell r="Q253">
            <v>1.41</v>
          </cell>
          <cell r="S253">
            <v>1.45</v>
          </cell>
        </row>
        <row r="254">
          <cell r="A254" t="str">
            <v>2 S 02 501 02</v>
          </cell>
          <cell r="B254" t="str">
            <v>Tratamento superficial duplo c/ banho diluído</v>
          </cell>
          <cell r="E254" t="str">
            <v>m2</v>
          </cell>
          <cell r="G254">
            <v>1.39</v>
          </cell>
          <cell r="M254">
            <v>1.58</v>
          </cell>
          <cell r="O254">
            <v>1.6</v>
          </cell>
          <cell r="Q254">
            <v>1.56</v>
          </cell>
          <cell r="S254">
            <v>1.6</v>
          </cell>
        </row>
        <row r="255">
          <cell r="A255" t="str">
            <v>2 S 02 502 00</v>
          </cell>
          <cell r="B255" t="str">
            <v>Tratamento superficial triplo c/ cap</v>
          </cell>
          <cell r="E255" t="str">
            <v>m2</v>
          </cell>
          <cell r="G255">
            <v>1.81</v>
          </cell>
          <cell r="M255">
            <v>2.06</v>
          </cell>
          <cell r="O255">
            <v>2.08</v>
          </cell>
          <cell r="Q255">
            <v>2.0299999999999998</v>
          </cell>
          <cell r="S255">
            <v>2.0699999999999998</v>
          </cell>
        </row>
        <row r="256">
          <cell r="A256" t="str">
            <v>2 S 02 502 01</v>
          </cell>
          <cell r="B256" t="str">
            <v>Tratamento superficial triplo c/ emulsão</v>
          </cell>
          <cell r="E256" t="str">
            <v>m2</v>
          </cell>
          <cell r="G256">
            <v>1.83</v>
          </cell>
          <cell r="M256">
            <v>2.09</v>
          </cell>
          <cell r="O256">
            <v>2.1</v>
          </cell>
          <cell r="Q256">
            <v>2.0499999999999998</v>
          </cell>
          <cell r="S256">
            <v>2.1</v>
          </cell>
        </row>
        <row r="257">
          <cell r="A257" t="str">
            <v>2 S 02 502 02</v>
          </cell>
          <cell r="B257" t="str">
            <v>Tratamento superficial triplo c/ banho diluído</v>
          </cell>
          <cell r="E257" t="str">
            <v>m2</v>
          </cell>
          <cell r="G257">
            <v>1.99</v>
          </cell>
          <cell r="M257">
            <v>2.27</v>
          </cell>
          <cell r="O257">
            <v>2.29</v>
          </cell>
          <cell r="Q257">
            <v>2.23</v>
          </cell>
          <cell r="S257">
            <v>2.2799999999999998</v>
          </cell>
        </row>
        <row r="258">
          <cell r="A258" t="str">
            <v>2 S 02 530 00</v>
          </cell>
          <cell r="B258" t="str">
            <v>Pré-misturado a frio</v>
          </cell>
          <cell r="E258" t="str">
            <v>m3</v>
          </cell>
          <cell r="G258">
            <v>51.95</v>
          </cell>
          <cell r="M258">
            <v>58.27</v>
          </cell>
          <cell r="O258">
            <v>59.33</v>
          </cell>
          <cell r="Q258">
            <v>57.91</v>
          </cell>
          <cell r="S258">
            <v>59.46</v>
          </cell>
        </row>
        <row r="259">
          <cell r="A259" t="str">
            <v>2 S 02 531 00</v>
          </cell>
          <cell r="B259" t="str">
            <v>Macadame betuminoso por penetração</v>
          </cell>
          <cell r="E259" t="str">
            <v>m3</v>
          </cell>
          <cell r="G259">
            <v>44.59</v>
          </cell>
          <cell r="M259">
            <v>50.28</v>
          </cell>
          <cell r="O259">
            <v>51.03</v>
          </cell>
          <cell r="Q259">
            <v>49.93</v>
          </cell>
          <cell r="S259">
            <v>51.81</v>
          </cell>
        </row>
        <row r="260">
          <cell r="A260" t="str">
            <v>2 S 02 532 00</v>
          </cell>
          <cell r="B260" t="str">
            <v>Areia-asfalto a quente</v>
          </cell>
          <cell r="E260" t="str">
            <v>t</v>
          </cell>
          <cell r="G260">
            <v>35.71</v>
          </cell>
          <cell r="M260">
            <v>38.22</v>
          </cell>
          <cell r="O260">
            <v>38.67</v>
          </cell>
          <cell r="Q260">
            <v>45.7</v>
          </cell>
          <cell r="S260">
            <v>37.369999999999997</v>
          </cell>
        </row>
        <row r="261">
          <cell r="A261" t="str">
            <v>2 S 02 540 01</v>
          </cell>
          <cell r="B261" t="str">
            <v>Conc. betuminoso usinado a quente - capa rolamento</v>
          </cell>
          <cell r="E261" t="str">
            <v>t</v>
          </cell>
          <cell r="G261">
            <v>30.94</v>
          </cell>
          <cell r="M261">
            <v>33.76</v>
          </cell>
          <cell r="O261">
            <v>34.15</v>
          </cell>
          <cell r="Q261">
            <v>37.6</v>
          </cell>
          <cell r="S261">
            <v>33.72</v>
          </cell>
        </row>
        <row r="262">
          <cell r="A262" t="str">
            <v>2 S 02 540 02</v>
          </cell>
          <cell r="B262" t="str">
            <v>Concreto betuminoso usinado a quente - "binder"</v>
          </cell>
          <cell r="E262" t="str">
            <v>t</v>
          </cell>
          <cell r="G262">
            <v>30.33</v>
          </cell>
          <cell r="M262">
            <v>33.21</v>
          </cell>
          <cell r="O262">
            <v>33.619999999999997</v>
          </cell>
          <cell r="Q262">
            <v>37.049999999999997</v>
          </cell>
          <cell r="S262">
            <v>33.200000000000003</v>
          </cell>
        </row>
        <row r="263">
          <cell r="A263" t="str">
            <v>2 S 02 603 00</v>
          </cell>
          <cell r="B263" t="str">
            <v>Sub-base de concreto rolado</v>
          </cell>
          <cell r="E263" t="str">
            <v>m3</v>
          </cell>
          <cell r="G263">
            <v>74.19</v>
          </cell>
          <cell r="M263">
            <v>107.78</v>
          </cell>
          <cell r="O263">
            <v>108.71</v>
          </cell>
          <cell r="Q263">
            <v>107.73</v>
          </cell>
          <cell r="S263">
            <v>85.81</v>
          </cell>
        </row>
        <row r="264">
          <cell r="A264" t="str">
            <v>2 S 02 604 00</v>
          </cell>
          <cell r="B264" t="str">
            <v>Sub-base de concreto de cimento portland</v>
          </cell>
          <cell r="E264" t="str">
            <v>m3</v>
          </cell>
          <cell r="G264">
            <v>119.92</v>
          </cell>
          <cell r="M264">
            <v>134.34</v>
          </cell>
          <cell r="O264">
            <v>136.71</v>
          </cell>
          <cell r="Q264">
            <v>132.68</v>
          </cell>
          <cell r="S264">
            <v>138.08000000000001</v>
          </cell>
        </row>
        <row r="265">
          <cell r="A265" t="str">
            <v>2 S 02 606 00</v>
          </cell>
          <cell r="B265" t="str">
            <v>Concreto de cimento portland com fôrma deslizante</v>
          </cell>
          <cell r="E265" t="str">
            <v>m3</v>
          </cell>
          <cell r="G265">
            <v>175.29</v>
          </cell>
          <cell r="M265">
            <v>282.95</v>
          </cell>
          <cell r="O265">
            <v>283.45999999999998</v>
          </cell>
          <cell r="Q265">
            <v>283.08999999999997</v>
          </cell>
          <cell r="S265">
            <v>200.22</v>
          </cell>
        </row>
        <row r="266">
          <cell r="A266" t="str">
            <v>2 S 02 607 00</v>
          </cell>
          <cell r="B266" t="str">
            <v>Concreto cimento portland c/ equip. pequeno porte</v>
          </cell>
          <cell r="E266" t="str">
            <v>m3</v>
          </cell>
          <cell r="G266">
            <v>278.25</v>
          </cell>
          <cell r="M266">
            <v>302.01</v>
          </cell>
          <cell r="O266">
            <v>309.39999999999998</v>
          </cell>
          <cell r="Q266">
            <v>297.07</v>
          </cell>
          <cell r="S266">
            <v>312.82</v>
          </cell>
        </row>
        <row r="267">
          <cell r="A267" t="str">
            <v>2 S 02 700 01</v>
          </cell>
          <cell r="B267" t="str">
            <v>Execução pavim. c/ peças pré-moldadas concr.</v>
          </cell>
          <cell r="E267" t="str">
            <v>m2</v>
          </cell>
          <cell r="G267">
            <v>36.909999999999997</v>
          </cell>
          <cell r="M267">
            <v>53.46</v>
          </cell>
          <cell r="O267">
            <v>53.64</v>
          </cell>
          <cell r="Q267">
            <v>53.31</v>
          </cell>
          <cell r="S267">
            <v>42.64</v>
          </cell>
        </row>
        <row r="268">
          <cell r="A268" t="str">
            <v>2 S 02 702 00</v>
          </cell>
          <cell r="B268" t="str">
            <v>Limpeza e enchimento de junta de pavimento de conc</v>
          </cell>
          <cell r="E268" t="str">
            <v>m</v>
          </cell>
          <cell r="G268">
            <v>2.87</v>
          </cell>
          <cell r="M268">
            <v>2.8</v>
          </cell>
          <cell r="O268">
            <v>2.64</v>
          </cell>
          <cell r="Q268">
            <v>2.5099999999999998</v>
          </cell>
          <cell r="S268">
            <v>2.52</v>
          </cell>
        </row>
        <row r="269">
          <cell r="A269" t="str">
            <v>2 S 03 000 02</v>
          </cell>
          <cell r="B269" t="str">
            <v>Escavação manual de cavas em material 1a cat</v>
          </cell>
          <cell r="E269" t="str">
            <v>m3</v>
          </cell>
          <cell r="G269">
            <v>21.92</v>
          </cell>
          <cell r="M269">
            <v>26.31</v>
          </cell>
          <cell r="O269">
            <v>26.31</v>
          </cell>
          <cell r="Q269">
            <v>26.31</v>
          </cell>
          <cell r="S269">
            <v>26.31</v>
          </cell>
        </row>
        <row r="270">
          <cell r="A270" t="str">
            <v>2 S 03 000 03</v>
          </cell>
          <cell r="B270" t="str">
            <v>Escavação manual de cavas em material 2a cat</v>
          </cell>
          <cell r="E270" t="str">
            <v>m3</v>
          </cell>
          <cell r="G270">
            <v>29.23</v>
          </cell>
          <cell r="M270">
            <v>35.08</v>
          </cell>
          <cell r="O270">
            <v>35.08</v>
          </cell>
          <cell r="Q270">
            <v>35.08</v>
          </cell>
          <cell r="S270">
            <v>35.08</v>
          </cell>
        </row>
        <row r="271">
          <cell r="A271" t="str">
            <v>2 S 03 010 01</v>
          </cell>
          <cell r="B271" t="str">
            <v>Escavação em cavas de fundação com esgotamento</v>
          </cell>
          <cell r="E271" t="str">
            <v>m3</v>
          </cell>
          <cell r="G271">
            <v>25</v>
          </cell>
          <cell r="M271">
            <v>29.91</v>
          </cell>
          <cell r="O271">
            <v>29.91</v>
          </cell>
          <cell r="Q271">
            <v>29.88</v>
          </cell>
          <cell r="S271">
            <v>29.88</v>
          </cell>
        </row>
        <row r="272">
          <cell r="A272" t="str">
            <v>2 S 03 119 01</v>
          </cell>
          <cell r="B272" t="str">
            <v>Escoramento com madeira de OAE</v>
          </cell>
          <cell r="E272" t="str">
            <v>m3</v>
          </cell>
          <cell r="G272">
            <v>18.87</v>
          </cell>
          <cell r="M272">
            <v>20.49</v>
          </cell>
          <cell r="O272">
            <v>21</v>
          </cell>
          <cell r="Q272">
            <v>21</v>
          </cell>
          <cell r="S272">
            <v>21</v>
          </cell>
        </row>
        <row r="273">
          <cell r="A273" t="str">
            <v>2 S 03 300 01</v>
          </cell>
          <cell r="B273" t="str">
            <v>Confecção e lançamento concr. magro em betoneira</v>
          </cell>
          <cell r="E273" t="str">
            <v>m3</v>
          </cell>
          <cell r="G273">
            <v>160.36000000000001</v>
          </cell>
          <cell r="M273">
            <v>177.03</v>
          </cell>
          <cell r="O273">
            <v>180.91</v>
          </cell>
          <cell r="Q273">
            <v>174.83</v>
          </cell>
          <cell r="S273">
            <v>182.54</v>
          </cell>
        </row>
        <row r="274">
          <cell r="A274" t="str">
            <v>2 S 03 321 00</v>
          </cell>
          <cell r="B274" t="str">
            <v>Conc.estr.fck=8 MPa-contr.raz.uso ger.conf. e lanç</v>
          </cell>
          <cell r="E274" t="str">
            <v>m3</v>
          </cell>
          <cell r="G274">
            <v>192.27</v>
          </cell>
          <cell r="M274">
            <v>210.91</v>
          </cell>
          <cell r="O274">
            <v>215.84</v>
          </cell>
          <cell r="Q274">
            <v>207.98</v>
          </cell>
          <cell r="S274">
            <v>218</v>
          </cell>
        </row>
        <row r="275">
          <cell r="A275" t="str">
            <v>2 S 03 322 00</v>
          </cell>
          <cell r="B275" t="str">
            <v>Conc.estr.fck=10 MPa-contr.raz.uso ger.conf.e lanç</v>
          </cell>
          <cell r="E275" t="str">
            <v>m3</v>
          </cell>
          <cell r="G275">
            <v>203.11</v>
          </cell>
          <cell r="M275">
            <v>222.42</v>
          </cell>
          <cell r="O275">
            <v>227.71</v>
          </cell>
          <cell r="Q275">
            <v>219.24</v>
          </cell>
          <cell r="S275">
            <v>230.05</v>
          </cell>
        </row>
        <row r="276">
          <cell r="A276" t="str">
            <v>2 S 03 323 00</v>
          </cell>
          <cell r="B276" t="str">
            <v>Conc.estr.fck=12 MPa-contr.raz.uso ger.conf.e lanç</v>
          </cell>
          <cell r="E276" t="str">
            <v>m3</v>
          </cell>
          <cell r="G276">
            <v>214.75</v>
          </cell>
          <cell r="M276">
            <v>234.78</v>
          </cell>
          <cell r="O276">
            <v>240.46</v>
          </cell>
          <cell r="Q276">
            <v>231.34</v>
          </cell>
          <cell r="S276">
            <v>242.98</v>
          </cell>
        </row>
        <row r="277">
          <cell r="A277" t="str">
            <v>2 S 03 324 00</v>
          </cell>
          <cell r="B277" t="str">
            <v>Conc.estr.fck=15 MPa-contr.raz.uso ger.conf.e lanç</v>
          </cell>
          <cell r="E277" t="str">
            <v>m3</v>
          </cell>
          <cell r="G277">
            <v>227.01</v>
          </cell>
          <cell r="M277">
            <v>247.79</v>
          </cell>
          <cell r="O277">
            <v>253.88</v>
          </cell>
          <cell r="Q277">
            <v>244.06</v>
          </cell>
          <cell r="S277">
            <v>256.60000000000002</v>
          </cell>
        </row>
        <row r="278">
          <cell r="A278" t="str">
            <v>2 S 03 324 01</v>
          </cell>
          <cell r="B278" t="str">
            <v>Conc.estr.fck=15 MPa-contr.raz.c/adit.conf. e lanç</v>
          </cell>
          <cell r="E278" t="str">
            <v>m3</v>
          </cell>
          <cell r="G278">
            <v>209.63</v>
          </cell>
          <cell r="M278">
            <v>228.71</v>
          </cell>
          <cell r="O278">
            <v>234.5</v>
          </cell>
          <cell r="Q278">
            <v>225.34</v>
          </cell>
          <cell r="S278">
            <v>237.26</v>
          </cell>
        </row>
        <row r="279">
          <cell r="A279" t="str">
            <v>2 S 03 325 00</v>
          </cell>
          <cell r="B279" t="str">
            <v>Conc.estr.fck=18 MPa-contr.raz.uso ger.conf.e lanç</v>
          </cell>
          <cell r="E279" t="str">
            <v>m3</v>
          </cell>
          <cell r="G279">
            <v>239.11</v>
          </cell>
          <cell r="M279">
            <v>260.66000000000003</v>
          </cell>
          <cell r="O279">
            <v>267.14</v>
          </cell>
          <cell r="Q279">
            <v>256.64999999999998</v>
          </cell>
          <cell r="S279">
            <v>270.05</v>
          </cell>
        </row>
        <row r="280">
          <cell r="A280" t="str">
            <v>2 S 03 325 01</v>
          </cell>
          <cell r="B280" t="str">
            <v>Conc.estr.fck=18 MPa-contr.raz.c/adit.conf. e lanç</v>
          </cell>
          <cell r="E280" t="str">
            <v>m3</v>
          </cell>
          <cell r="G280">
            <v>220.81</v>
          </cell>
          <cell r="M280">
            <v>240.62</v>
          </cell>
          <cell r="O280">
            <v>246.77</v>
          </cell>
          <cell r="Q280">
            <v>237</v>
          </cell>
          <cell r="S280">
            <v>249.72</v>
          </cell>
        </row>
        <row r="281">
          <cell r="A281" t="str">
            <v>2 S 03 326 00</v>
          </cell>
          <cell r="B281" t="str">
            <v>Conc.estr.fck=20 MPa-contr.raz.uso ger.conf.e lanç</v>
          </cell>
          <cell r="E281" t="str">
            <v>m3</v>
          </cell>
          <cell r="G281">
            <v>249.01</v>
          </cell>
          <cell r="M281">
            <v>271.17</v>
          </cell>
          <cell r="O281">
            <v>277.97000000000003</v>
          </cell>
          <cell r="Q281">
            <v>266.93</v>
          </cell>
          <cell r="S281">
            <v>281.05</v>
          </cell>
        </row>
        <row r="282">
          <cell r="A282" t="str">
            <v>2 S 03 326 01</v>
          </cell>
          <cell r="B282" t="str">
            <v>Conc.estr.fck=20 MPa-contr.raz.c/adit.conf. e lanç</v>
          </cell>
          <cell r="E282" t="str">
            <v>m3</v>
          </cell>
          <cell r="G282">
            <v>230.98</v>
          </cell>
          <cell r="M282">
            <v>251.38</v>
          </cell>
          <cell r="O282">
            <v>257.87</v>
          </cell>
          <cell r="Q282">
            <v>247.52</v>
          </cell>
          <cell r="S282">
            <v>260.99</v>
          </cell>
        </row>
        <row r="283">
          <cell r="A283" t="str">
            <v>2 S 03 327 00</v>
          </cell>
          <cell r="B283" t="str">
            <v>Conc.estr.fck=22 MPa-contr.raz.uso ger.conf.e lanç</v>
          </cell>
          <cell r="E283" t="str">
            <v>m3</v>
          </cell>
          <cell r="G283">
            <v>260.64999999999998</v>
          </cell>
          <cell r="M283">
            <v>283.52999999999997</v>
          </cell>
          <cell r="O283">
            <v>290.72000000000003</v>
          </cell>
          <cell r="Q283">
            <v>279.02</v>
          </cell>
          <cell r="S283">
            <v>293.98</v>
          </cell>
        </row>
        <row r="284">
          <cell r="A284" t="str">
            <v>2 S 03 328 00</v>
          </cell>
          <cell r="B284" t="str">
            <v>Conc.estr.fck=24 MPa-contr.raz.uso ger.conf.e lanç</v>
          </cell>
          <cell r="E284" t="str">
            <v>m3</v>
          </cell>
          <cell r="G284">
            <v>272.52</v>
          </cell>
          <cell r="M284">
            <v>296.13</v>
          </cell>
          <cell r="O284">
            <v>303.72000000000003</v>
          </cell>
          <cell r="Q284">
            <v>291.36</v>
          </cell>
          <cell r="S284">
            <v>307.18</v>
          </cell>
        </row>
        <row r="285">
          <cell r="A285" t="str">
            <v>2 S 03 329 00</v>
          </cell>
          <cell r="B285" t="str">
            <v>Conc.estr.fck=25 MPa-contr.raz.c/adit.conf. e lanç</v>
          </cell>
          <cell r="E285" t="str">
            <v>m3</v>
          </cell>
          <cell r="G285">
            <v>253.24</v>
          </cell>
          <cell r="M285">
            <v>275.2</v>
          </cell>
          <cell r="O285">
            <v>282.39999999999998</v>
          </cell>
          <cell r="Q285">
            <v>270.83999999999997</v>
          </cell>
          <cell r="S285">
            <v>285.87</v>
          </cell>
        </row>
        <row r="286">
          <cell r="A286" t="str">
            <v>2 S 03 329 01</v>
          </cell>
          <cell r="B286" t="str">
            <v>Conc.estr.fck=26 MPa-contr.raz.uso ger.conf.e lanç</v>
          </cell>
          <cell r="E286" t="str">
            <v>m3</v>
          </cell>
          <cell r="G286">
            <v>283.35000000000002</v>
          </cell>
          <cell r="M286">
            <v>307.63</v>
          </cell>
          <cell r="O286">
            <v>315.58</v>
          </cell>
          <cell r="Q286">
            <v>302.61</v>
          </cell>
          <cell r="S286">
            <v>319.22000000000003</v>
          </cell>
        </row>
        <row r="287">
          <cell r="A287" t="str">
            <v>2 S 03 329 02</v>
          </cell>
          <cell r="B287" t="str">
            <v>Conc.estr.fck=30 MPa-contr.raz.uso ger.conf.e lanç</v>
          </cell>
          <cell r="E287" t="str">
            <v>m3</v>
          </cell>
          <cell r="G287">
            <v>293.95999999999998</v>
          </cell>
          <cell r="M287">
            <v>318.91000000000003</v>
          </cell>
          <cell r="O287">
            <v>327.2</v>
          </cell>
          <cell r="Q287">
            <v>313.64</v>
          </cell>
          <cell r="S287">
            <v>331</v>
          </cell>
        </row>
        <row r="288">
          <cell r="A288" t="str">
            <v>2 S 03 329 03</v>
          </cell>
          <cell r="B288" t="str">
            <v>Conc.estr.fck=30 MPa-contr.raz.uso ger.conf.e lanç</v>
          </cell>
          <cell r="E288" t="str">
            <v>m3</v>
          </cell>
          <cell r="G288">
            <v>273.69</v>
          </cell>
          <cell r="M288">
            <v>297</v>
          </cell>
          <cell r="O288">
            <v>304.86</v>
          </cell>
          <cell r="Q288">
            <v>292.18</v>
          </cell>
          <cell r="S288">
            <v>308.64999999999998</v>
          </cell>
        </row>
        <row r="289">
          <cell r="A289" t="str">
            <v>2 S 03 329 04</v>
          </cell>
          <cell r="B289" t="str">
            <v>Conc.estr.fck=35 MPa-contr.raz.c/adit.conf. e lanç</v>
          </cell>
          <cell r="E289" t="str">
            <v>m3</v>
          </cell>
          <cell r="G289">
            <v>294.66000000000003</v>
          </cell>
          <cell r="M289">
            <v>319.14999999999998</v>
          </cell>
          <cell r="O289">
            <v>327.78</v>
          </cell>
          <cell r="Q289">
            <v>313.89</v>
          </cell>
          <cell r="S289">
            <v>332.06</v>
          </cell>
        </row>
        <row r="290">
          <cell r="A290" t="str">
            <v>2 S 03 370 00</v>
          </cell>
          <cell r="B290" t="str">
            <v>Forma comum de madeira</v>
          </cell>
          <cell r="E290" t="str">
            <v>m2</v>
          </cell>
          <cell r="G290">
            <v>27.54</v>
          </cell>
          <cell r="M290">
            <v>30.48</v>
          </cell>
          <cell r="O290">
            <v>30.53</v>
          </cell>
          <cell r="Q290">
            <v>30.74</v>
          </cell>
          <cell r="S290">
            <v>30.69</v>
          </cell>
        </row>
        <row r="291">
          <cell r="A291" t="str">
            <v>2 S 03 371 01</v>
          </cell>
          <cell r="B291" t="str">
            <v>Forma de placa compensada resinada</v>
          </cell>
          <cell r="E291" t="str">
            <v>m2</v>
          </cell>
          <cell r="G291">
            <v>21.92</v>
          </cell>
          <cell r="M291">
            <v>24.19</v>
          </cell>
          <cell r="O291">
            <v>24.24</v>
          </cell>
          <cell r="Q291">
            <v>25.15</v>
          </cell>
          <cell r="S291">
            <v>25.11</v>
          </cell>
        </row>
        <row r="292">
          <cell r="A292" t="str">
            <v>2 S 03 371 02</v>
          </cell>
          <cell r="B292" t="str">
            <v>Forma de placa compensada plastificada</v>
          </cell>
          <cell r="E292" t="str">
            <v>m2</v>
          </cell>
          <cell r="G292">
            <v>24.51</v>
          </cell>
          <cell r="M292">
            <v>26.78</v>
          </cell>
          <cell r="O292">
            <v>26.83</v>
          </cell>
          <cell r="Q292">
            <v>27.98</v>
          </cell>
          <cell r="S292">
            <v>27.93</v>
          </cell>
        </row>
        <row r="293">
          <cell r="A293" t="str">
            <v>2 S 03 372 01</v>
          </cell>
          <cell r="B293" t="str">
            <v>Formas para tubulão</v>
          </cell>
          <cell r="E293" t="str">
            <v>m2</v>
          </cell>
          <cell r="G293">
            <v>13.34</v>
          </cell>
          <cell r="M293">
            <v>15.39</v>
          </cell>
          <cell r="O293">
            <v>15.4</v>
          </cell>
          <cell r="Q293">
            <v>15.63</v>
          </cell>
          <cell r="S293">
            <v>15.59</v>
          </cell>
        </row>
        <row r="294">
          <cell r="A294" t="str">
            <v>2 S 03 401 01</v>
          </cell>
          <cell r="B294" t="str">
            <v>Estaca tipo Franki D=350 mm</v>
          </cell>
          <cell r="E294" t="str">
            <v>m</v>
          </cell>
          <cell r="G294">
            <v>106.96</v>
          </cell>
          <cell r="M294">
            <v>121.37</v>
          </cell>
          <cell r="O294">
            <v>125.92</v>
          </cell>
          <cell r="Q294">
            <v>122.8</v>
          </cell>
          <cell r="S294">
            <v>124.06</v>
          </cell>
        </row>
        <row r="295">
          <cell r="A295" t="str">
            <v>2 S 03 401 02</v>
          </cell>
          <cell r="B295" t="str">
            <v>Estaca tipo Franki D=400 mm</v>
          </cell>
          <cell r="E295" t="str">
            <v>m</v>
          </cell>
          <cell r="G295">
            <v>117.69</v>
          </cell>
          <cell r="M295">
            <v>133.51</v>
          </cell>
          <cell r="O295">
            <v>138.46</v>
          </cell>
          <cell r="Q295">
            <v>134.91</v>
          </cell>
          <cell r="S295">
            <v>136.41</v>
          </cell>
        </row>
        <row r="296">
          <cell r="A296" t="str">
            <v>2 S 03 401 03</v>
          </cell>
          <cell r="B296" t="str">
            <v>Estaca tipo Franki D=520 mm</v>
          </cell>
          <cell r="E296" t="str">
            <v>m</v>
          </cell>
          <cell r="G296">
            <v>163.25</v>
          </cell>
          <cell r="M296">
            <v>184.25</v>
          </cell>
          <cell r="O296">
            <v>190.99</v>
          </cell>
          <cell r="Q296">
            <v>186.27</v>
          </cell>
          <cell r="S296">
            <v>188.9</v>
          </cell>
        </row>
        <row r="297">
          <cell r="A297" t="str">
            <v>2 S 03 401 04</v>
          </cell>
          <cell r="B297" t="str">
            <v>Estaca tipo Franki D=600 mm</v>
          </cell>
          <cell r="E297" t="str">
            <v>m</v>
          </cell>
          <cell r="G297">
            <v>204.35</v>
          </cell>
          <cell r="M297">
            <v>230.21</v>
          </cell>
          <cell r="O297">
            <v>238.61</v>
          </cell>
          <cell r="Q297">
            <v>232.82</v>
          </cell>
          <cell r="S297">
            <v>236.33</v>
          </cell>
        </row>
        <row r="298">
          <cell r="A298" t="str">
            <v>2 S 03 402 01</v>
          </cell>
          <cell r="B298" t="str">
            <v>Cravação estacas pré-mold. de concreto 30 x 30 cm</v>
          </cell>
          <cell r="E298" t="str">
            <v>m</v>
          </cell>
          <cell r="G298">
            <v>109.09</v>
          </cell>
          <cell r="M298">
            <v>123.59</v>
          </cell>
          <cell r="O298">
            <v>127.15</v>
          </cell>
          <cell r="Q298">
            <v>124.9</v>
          </cell>
          <cell r="S298">
            <v>126</v>
          </cell>
        </row>
        <row r="299">
          <cell r="A299" t="str">
            <v>2 S 03 404 01</v>
          </cell>
          <cell r="B299" t="str">
            <v>Forn. e crav. estacas perfil met. I de 10" simples</v>
          </cell>
          <cell r="E299" t="str">
            <v>m</v>
          </cell>
          <cell r="G299">
            <v>240.04</v>
          </cell>
          <cell r="M299">
            <v>257.08</v>
          </cell>
          <cell r="O299">
            <v>260.58999999999997</v>
          </cell>
          <cell r="Q299">
            <v>231.62</v>
          </cell>
          <cell r="S299">
            <v>231.62</v>
          </cell>
        </row>
        <row r="300">
          <cell r="A300" t="str">
            <v>2 S 03 404 04</v>
          </cell>
          <cell r="B300" t="str">
            <v>Forn. e crav. estacas perfil met. I de 10" duplo</v>
          </cell>
          <cell r="E300" t="str">
            <v>m</v>
          </cell>
          <cell r="G300">
            <v>382.91</v>
          </cell>
          <cell r="M300">
            <v>400.25</v>
          </cell>
          <cell r="O300">
            <v>403.83</v>
          </cell>
          <cell r="Q300">
            <v>348.91</v>
          </cell>
          <cell r="S300">
            <v>348.91</v>
          </cell>
        </row>
        <row r="301">
          <cell r="A301" t="str">
            <v>2 S 03 404 11</v>
          </cell>
          <cell r="B301" t="str">
            <v>Cravação estacas met. trilhos soldados - estrela</v>
          </cell>
          <cell r="E301" t="str">
            <v>m</v>
          </cell>
          <cell r="G301">
            <v>214.28</v>
          </cell>
          <cell r="M301">
            <v>255.04</v>
          </cell>
          <cell r="O301">
            <v>266.54000000000002</v>
          </cell>
          <cell r="Q301">
            <v>255.43</v>
          </cell>
          <cell r="S301">
            <v>255.43</v>
          </cell>
        </row>
        <row r="302">
          <cell r="A302" t="str">
            <v>2 S 03 410 01</v>
          </cell>
          <cell r="B302" t="str">
            <v>Tubulão a céu aberto diâmetro externo = 1,00 m</v>
          </cell>
          <cell r="E302" t="str">
            <v>m</v>
          </cell>
          <cell r="G302">
            <v>666.11</v>
          </cell>
          <cell r="M302">
            <v>754.53</v>
          </cell>
          <cell r="O302">
            <v>773.36</v>
          </cell>
          <cell r="Q302">
            <v>768.06</v>
          </cell>
          <cell r="S302">
            <v>776.36</v>
          </cell>
        </row>
        <row r="303">
          <cell r="A303" t="str">
            <v>2 S 03 410 11</v>
          </cell>
          <cell r="B303" t="str">
            <v>Tubulão a céu aberto diâmetro externo = 1,20 m</v>
          </cell>
          <cell r="E303" t="str">
            <v>m</v>
          </cell>
          <cell r="G303">
            <v>864.88</v>
          </cell>
          <cell r="M303">
            <v>979.92</v>
          </cell>
          <cell r="O303">
            <v>1002.96</v>
          </cell>
          <cell r="Q303">
            <v>994.85</v>
          </cell>
          <cell r="S303">
            <v>1007.05</v>
          </cell>
        </row>
        <row r="304">
          <cell r="A304" t="str">
            <v>2 S 03 410 21</v>
          </cell>
          <cell r="B304" t="str">
            <v>Tubulão a céu aberto diâmetro externo = 1,40 m</v>
          </cell>
          <cell r="E304" t="str">
            <v>m</v>
          </cell>
          <cell r="G304">
            <v>1080.8399999999999</v>
          </cell>
          <cell r="M304">
            <v>1225.73</v>
          </cell>
          <cell r="O304">
            <v>1253.0999999999999</v>
          </cell>
          <cell r="Q304">
            <v>1242.0999999999999</v>
          </cell>
          <cell r="S304">
            <v>1258.42</v>
          </cell>
        </row>
        <row r="305">
          <cell r="A305" t="str">
            <v>2 S 03 410 31</v>
          </cell>
          <cell r="B305" t="str">
            <v>Tubulão a céu aberto diâmetro externo = 1,60 m</v>
          </cell>
          <cell r="E305" t="str">
            <v>m</v>
          </cell>
          <cell r="G305">
            <v>1306.05</v>
          </cell>
          <cell r="M305">
            <v>1482.49</v>
          </cell>
          <cell r="O305">
            <v>1513.82</v>
          </cell>
          <cell r="Q305">
            <v>1499.5</v>
          </cell>
          <cell r="S305">
            <v>1520.5</v>
          </cell>
        </row>
        <row r="306">
          <cell r="A306" t="str">
            <v>2 S 03 410 41</v>
          </cell>
          <cell r="B306" t="str">
            <v>Tubulão a céu aberto diâmetro externo = 1,80 m</v>
          </cell>
          <cell r="E306" t="str">
            <v>m</v>
          </cell>
          <cell r="G306">
            <v>1576.57</v>
          </cell>
          <cell r="M306">
            <v>1790.53</v>
          </cell>
          <cell r="O306">
            <v>1826.88</v>
          </cell>
          <cell r="Q306">
            <v>1808.13</v>
          </cell>
          <cell r="S306">
            <v>1835.14</v>
          </cell>
        </row>
        <row r="307">
          <cell r="A307" t="str">
            <v>2 S 03 410 51</v>
          </cell>
          <cell r="B307" t="str">
            <v>Tubulão a céu aberto diâmetro externo = 2,00 m</v>
          </cell>
          <cell r="E307" t="str">
            <v>m</v>
          </cell>
          <cell r="G307">
            <v>1876.88</v>
          </cell>
          <cell r="M307">
            <v>2131.48</v>
          </cell>
          <cell r="O307">
            <v>2174.0300000000002</v>
          </cell>
          <cell r="Q307">
            <v>2150.31</v>
          </cell>
          <cell r="S307">
            <v>2184.04</v>
          </cell>
        </row>
        <row r="308">
          <cell r="A308" t="str">
            <v>2 S 03 410 61</v>
          </cell>
          <cell r="B308" t="str">
            <v>Tubulão a céu aberto diâmetro externo = 2,20 m</v>
          </cell>
          <cell r="E308" t="str">
            <v>m</v>
          </cell>
          <cell r="G308">
            <v>2234.09</v>
          </cell>
          <cell r="M308">
            <v>2538.9699999999998</v>
          </cell>
          <cell r="O308">
            <v>2588.98</v>
          </cell>
          <cell r="Q308">
            <v>2560.4499999999998</v>
          </cell>
          <cell r="S308">
            <v>2600.8200000000002</v>
          </cell>
        </row>
        <row r="309">
          <cell r="A309" t="str">
            <v>2 S 03 411 11</v>
          </cell>
          <cell r="B309" t="str">
            <v>Tub.ar comp.D=1,2 m prof.até 12 m lâmina d'água LF</v>
          </cell>
          <cell r="E309" t="str">
            <v>m</v>
          </cell>
          <cell r="G309">
            <v>2096.86</v>
          </cell>
          <cell r="M309">
            <v>2358.8200000000002</v>
          </cell>
          <cell r="O309">
            <v>2381.86</v>
          </cell>
          <cell r="Q309">
            <v>2340.0100000000002</v>
          </cell>
          <cell r="S309">
            <v>2352.1999999999998</v>
          </cell>
        </row>
        <row r="310">
          <cell r="A310" t="str">
            <v>2 S 03 411 12</v>
          </cell>
          <cell r="B310" t="str">
            <v>Tub.ar comp.D=1,2 m prof. 12/18 m lâmina d'água LF</v>
          </cell>
          <cell r="E310" t="str">
            <v>m</v>
          </cell>
          <cell r="G310">
            <v>2331.33</v>
          </cell>
          <cell r="M310">
            <v>2625.51</v>
          </cell>
          <cell r="O310">
            <v>2648.55</v>
          </cell>
          <cell r="Q310">
            <v>2601.63</v>
          </cell>
          <cell r="S310">
            <v>2613.83</v>
          </cell>
        </row>
        <row r="311">
          <cell r="A311" t="str">
            <v>2 S 03 411 13</v>
          </cell>
          <cell r="B311" t="str">
            <v>Tub.ar comp.D=1,2 m prof. 18/24 m lâmina d'água LF</v>
          </cell>
          <cell r="E311" t="str">
            <v>m</v>
          </cell>
          <cell r="G311">
            <v>2584.09</v>
          </cell>
          <cell r="M311">
            <v>2914.15</v>
          </cell>
          <cell r="O311">
            <v>2937.19</v>
          </cell>
          <cell r="Q311">
            <v>2885.21</v>
          </cell>
          <cell r="S311">
            <v>2897.4</v>
          </cell>
        </row>
        <row r="312">
          <cell r="A312" t="str">
            <v>2 S 03 411 14</v>
          </cell>
          <cell r="B312" t="str">
            <v>Tub.ar comp.D=1,2 m prof. 24/27 m lâmina d'água LF</v>
          </cell>
          <cell r="E312" t="str">
            <v>m</v>
          </cell>
          <cell r="G312">
            <v>2951.84</v>
          </cell>
          <cell r="M312">
            <v>3335.86</v>
          </cell>
          <cell r="O312">
            <v>3358.9</v>
          </cell>
          <cell r="Q312">
            <v>3300.16</v>
          </cell>
          <cell r="S312">
            <v>3312.35</v>
          </cell>
        </row>
        <row r="313">
          <cell r="A313" t="str">
            <v>2 S 03 411 15</v>
          </cell>
          <cell r="B313" t="str">
            <v>Tub.ar.comp.D=1,2 m prof. 27/31 m lâmina d'água LF</v>
          </cell>
          <cell r="E313" t="str">
            <v>m</v>
          </cell>
          <cell r="G313">
            <v>3455.78</v>
          </cell>
          <cell r="M313">
            <v>3921.4</v>
          </cell>
          <cell r="O313">
            <v>3944.44</v>
          </cell>
          <cell r="Q313">
            <v>3879.59</v>
          </cell>
          <cell r="S313">
            <v>3891.79</v>
          </cell>
        </row>
        <row r="314">
          <cell r="A314" t="str">
            <v>2 S 03 411 21</v>
          </cell>
          <cell r="B314" t="str">
            <v>Tub.ar.comp.D=1,4 m prof.até 12 m lâmina d'água LF</v>
          </cell>
          <cell r="E314" t="str">
            <v>m</v>
          </cell>
          <cell r="G314">
            <v>2716.75</v>
          </cell>
          <cell r="M314">
            <v>3055.52</v>
          </cell>
          <cell r="O314">
            <v>3082.9</v>
          </cell>
          <cell r="Q314">
            <v>3026.57</v>
          </cell>
          <cell r="S314">
            <v>3042.89</v>
          </cell>
        </row>
        <row r="315">
          <cell r="A315" t="str">
            <v>2 S 03 411 22</v>
          </cell>
          <cell r="B315" t="str">
            <v>Tub.ar comp.D=1,4 m prof. 12/18 m lâmina d'água LF</v>
          </cell>
          <cell r="E315" t="str">
            <v>m</v>
          </cell>
          <cell r="G315">
            <v>3031.84</v>
          </cell>
          <cell r="M315">
            <v>3413.88</v>
          </cell>
          <cell r="O315">
            <v>3441.26</v>
          </cell>
          <cell r="Q315">
            <v>3378.11</v>
          </cell>
          <cell r="S315">
            <v>3394.43</v>
          </cell>
        </row>
        <row r="316">
          <cell r="A316" t="str">
            <v>2 S 03 411 23</v>
          </cell>
          <cell r="B316" t="str">
            <v>Tub.ar comp.D=1,4 m prof. 18/24 m lâmina d'água LF</v>
          </cell>
          <cell r="E316" t="str">
            <v>m</v>
          </cell>
          <cell r="G316">
            <v>3370.75</v>
          </cell>
          <cell r="M316">
            <v>3800.9</v>
          </cell>
          <cell r="O316">
            <v>3828.28</v>
          </cell>
          <cell r="Q316">
            <v>3758.35</v>
          </cell>
          <cell r="S316">
            <v>3774.67</v>
          </cell>
        </row>
        <row r="317">
          <cell r="A317" t="str">
            <v>2 S 03 411 24</v>
          </cell>
          <cell r="B317" t="str">
            <v>Tub.ar comp.D=1,4 m prof. 24/27 m lâmina d'água LF</v>
          </cell>
          <cell r="E317" t="str">
            <v>m</v>
          </cell>
          <cell r="G317">
            <v>3864.15</v>
          </cell>
          <cell r="M317">
            <v>4366.71</v>
          </cell>
          <cell r="O317">
            <v>4394.09</v>
          </cell>
          <cell r="Q317">
            <v>4315.09</v>
          </cell>
          <cell r="S317">
            <v>4331.41</v>
          </cell>
        </row>
        <row r="318">
          <cell r="A318" t="str">
            <v>2 S 03 411 25</v>
          </cell>
          <cell r="B318" t="str">
            <v>Tub.ar comp.D=1,4 m prof. 27/31 m lâmina d'água LF</v>
          </cell>
          <cell r="E318" t="str">
            <v>m</v>
          </cell>
          <cell r="G318">
            <v>4690.3900000000003</v>
          </cell>
          <cell r="M318">
            <v>5318.78</v>
          </cell>
          <cell r="O318">
            <v>5346.16</v>
          </cell>
          <cell r="Q318">
            <v>5253.55</v>
          </cell>
          <cell r="S318">
            <v>5269.87</v>
          </cell>
        </row>
        <row r="319">
          <cell r="A319" t="str">
            <v>2 S 03 411 31</v>
          </cell>
          <cell r="B319" t="str">
            <v>Tub.ar comp.D=1,6 m prof.até 12 m lâmina d'água LF</v>
          </cell>
          <cell r="E319" t="str">
            <v>m</v>
          </cell>
          <cell r="G319">
            <v>3458.71</v>
          </cell>
          <cell r="M319">
            <v>3889.69</v>
          </cell>
          <cell r="O319">
            <v>3921.04</v>
          </cell>
          <cell r="Q319">
            <v>3846.85</v>
          </cell>
          <cell r="S319">
            <v>3867.86</v>
          </cell>
        </row>
        <row r="320">
          <cell r="A320" t="str">
            <v>2 S 03 411 32</v>
          </cell>
          <cell r="B320" t="str">
            <v>Tub.ar comp.D=1,6 m prof. 12/18 m lâmina d'água LF</v>
          </cell>
          <cell r="E320" t="str">
            <v>m</v>
          </cell>
          <cell r="G320">
            <v>3874.71</v>
          </cell>
          <cell r="M320">
            <v>4362.84</v>
          </cell>
          <cell r="O320">
            <v>4394.1899999999996</v>
          </cell>
          <cell r="Q320">
            <v>4311.01</v>
          </cell>
          <cell r="S320">
            <v>4332.0200000000004</v>
          </cell>
        </row>
        <row r="321">
          <cell r="A321" t="str">
            <v>2 S 03 411 33</v>
          </cell>
          <cell r="B321" t="str">
            <v>Tub.ar comp.D=1,6 m prof. 18/24 m lâmina d'água LF</v>
          </cell>
          <cell r="E321" t="str">
            <v>m</v>
          </cell>
          <cell r="G321">
            <v>4322.53</v>
          </cell>
          <cell r="M321">
            <v>4874.25</v>
          </cell>
          <cell r="O321">
            <v>4905.6000000000004</v>
          </cell>
          <cell r="Q321">
            <v>4813.46</v>
          </cell>
          <cell r="S321">
            <v>4834.47</v>
          </cell>
        </row>
        <row r="322">
          <cell r="A322" t="str">
            <v>2 S 03 411 34</v>
          </cell>
          <cell r="B322" t="str">
            <v>Tub.ar comp.D=1,6 m prof. 24/27 m lâmina d'água LF</v>
          </cell>
          <cell r="E322" t="str">
            <v>m</v>
          </cell>
          <cell r="G322">
            <v>4974.83</v>
          </cell>
          <cell r="M322">
            <v>5622.28</v>
          </cell>
          <cell r="O322">
            <v>5653.63</v>
          </cell>
          <cell r="Q322">
            <v>5549.51</v>
          </cell>
          <cell r="S322">
            <v>5570.51</v>
          </cell>
        </row>
        <row r="323">
          <cell r="A323" t="str">
            <v>2 S 03 411 35</v>
          </cell>
          <cell r="B323" t="str">
            <v>Tub.ar comp.D=1,6 m prof. 27/31 m lâmina d'água LF</v>
          </cell>
          <cell r="E323" t="str">
            <v>m</v>
          </cell>
          <cell r="G323">
            <v>6066.28</v>
          </cell>
          <cell r="M323">
            <v>6879.99</v>
          </cell>
          <cell r="O323">
            <v>6911.34</v>
          </cell>
          <cell r="Q323">
            <v>6789.28</v>
          </cell>
          <cell r="S323">
            <v>6810.28</v>
          </cell>
        </row>
        <row r="324">
          <cell r="A324" t="str">
            <v>2 S 03 411 41</v>
          </cell>
          <cell r="B324" t="str">
            <v>Tub.ar comp.D=1,8 m prof.até 12 m lâmina d'água LF</v>
          </cell>
          <cell r="E324" t="str">
            <v>m</v>
          </cell>
          <cell r="G324">
            <v>4347.7299999999996</v>
          </cell>
          <cell r="M324">
            <v>4888.6499999999996</v>
          </cell>
          <cell r="O324">
            <v>4925.0200000000004</v>
          </cell>
          <cell r="Q324">
            <v>4828.9399999999996</v>
          </cell>
          <cell r="S324">
            <v>4855.95</v>
          </cell>
        </row>
        <row r="325">
          <cell r="A325" t="str">
            <v>2 S 03 411 42</v>
          </cell>
          <cell r="B325" t="str">
            <v>Tub.ar comp.D=1,8 m prof. 12/18 m lâmina d'água LF</v>
          </cell>
          <cell r="E325" t="str">
            <v>m</v>
          </cell>
          <cell r="G325">
            <v>4882.32</v>
          </cell>
          <cell r="M325">
            <v>5496.51</v>
          </cell>
          <cell r="O325">
            <v>5532.88</v>
          </cell>
          <cell r="Q325">
            <v>5425.18</v>
          </cell>
          <cell r="S325">
            <v>5452.19</v>
          </cell>
        </row>
        <row r="326">
          <cell r="A326" t="str">
            <v>2 S 03 411 43</v>
          </cell>
          <cell r="B326" t="str">
            <v>Tub.ar comp.D=1,8 m prof. 18/24 m lâmina d'água LF</v>
          </cell>
          <cell r="E326" t="str">
            <v>m</v>
          </cell>
          <cell r="G326">
            <v>5461.05</v>
          </cell>
          <cell r="M326">
            <v>6157.39</v>
          </cell>
          <cell r="O326">
            <v>6193.77</v>
          </cell>
          <cell r="Q326">
            <v>6074.49</v>
          </cell>
          <cell r="S326">
            <v>6101.49</v>
          </cell>
        </row>
        <row r="327">
          <cell r="A327" t="str">
            <v>2 S 03 411 44</v>
          </cell>
          <cell r="B327" t="str">
            <v>Tub.ar comp.D=1,8 m prof. 24/27 m lâmina d'água LF</v>
          </cell>
          <cell r="E327" t="str">
            <v>m</v>
          </cell>
          <cell r="G327">
            <v>6306.55</v>
          </cell>
          <cell r="M327">
            <v>7127.13</v>
          </cell>
          <cell r="O327">
            <v>7163.5</v>
          </cell>
          <cell r="Q327">
            <v>7028.73</v>
          </cell>
          <cell r="S327">
            <v>7055.74</v>
          </cell>
        </row>
        <row r="328">
          <cell r="A328" t="str">
            <v>2 S 03 411 45</v>
          </cell>
          <cell r="B328" t="str">
            <v>Tub.ar comp.D=1,8 m prof. 27/31 m lâmina d'água LF</v>
          </cell>
          <cell r="E328" t="str">
            <v>m</v>
          </cell>
          <cell r="G328">
            <v>7716.75</v>
          </cell>
          <cell r="M328">
            <v>8752.1200000000008</v>
          </cell>
          <cell r="O328">
            <v>8788.49</v>
          </cell>
          <cell r="Q328">
            <v>8630.5300000000007</v>
          </cell>
          <cell r="S328">
            <v>8657.5400000000009</v>
          </cell>
        </row>
        <row r="329">
          <cell r="A329" t="str">
            <v>2 S 03 411 51</v>
          </cell>
          <cell r="B329" t="str">
            <v>Tub.ar comp.D=2,0 m até 12 m lâmina d'água LF</v>
          </cell>
          <cell r="E329" t="str">
            <v>m</v>
          </cell>
          <cell r="G329">
            <v>5185.8599999999997</v>
          </cell>
          <cell r="M329">
            <v>5829.45</v>
          </cell>
          <cell r="O329">
            <v>5872.03</v>
          </cell>
          <cell r="Q329">
            <v>5755.52</v>
          </cell>
          <cell r="S329">
            <v>5789.24</v>
          </cell>
        </row>
        <row r="330">
          <cell r="A330" t="str">
            <v>2 S 03 411 52</v>
          </cell>
          <cell r="B330" t="str">
            <v>Tub.ar comp.D=2,0 m prof. 12/18 m lâmina d'água LF</v>
          </cell>
          <cell r="E330" t="str">
            <v>m</v>
          </cell>
          <cell r="G330">
            <v>5830.39</v>
          </cell>
          <cell r="M330">
            <v>6562.53</v>
          </cell>
          <cell r="O330">
            <v>6605.12</v>
          </cell>
          <cell r="Q330">
            <v>6474.68</v>
          </cell>
          <cell r="S330">
            <v>6508.41</v>
          </cell>
        </row>
        <row r="331">
          <cell r="A331" t="str">
            <v>2 S 03 411 53</v>
          </cell>
          <cell r="B331" t="str">
            <v>Tub.ar comp.D=2,0 m prof.18/24 m lâmina d'água LF</v>
          </cell>
          <cell r="E331" t="str">
            <v>m</v>
          </cell>
          <cell r="G331">
            <v>6525.75</v>
          </cell>
          <cell r="M331">
            <v>7388.27</v>
          </cell>
          <cell r="O331">
            <v>7430.86</v>
          </cell>
          <cell r="Q331">
            <v>7286.51</v>
          </cell>
          <cell r="S331">
            <v>7320.23</v>
          </cell>
        </row>
        <row r="332">
          <cell r="A332" t="str">
            <v>2 S 03 411 54</v>
          </cell>
          <cell r="B332" t="str">
            <v>Tub.ar comp.D=2,0 m prof.24/27 m lâmina d'água LF</v>
          </cell>
          <cell r="E332" t="str">
            <v>m</v>
          </cell>
          <cell r="G332">
            <v>7535.9</v>
          </cell>
          <cell r="M332">
            <v>8515.02</v>
          </cell>
          <cell r="O332">
            <v>8557.61</v>
          </cell>
          <cell r="Q332">
            <v>8394.7000000000007</v>
          </cell>
          <cell r="S332">
            <v>8428.42</v>
          </cell>
        </row>
        <row r="333">
          <cell r="A333" t="str">
            <v>2 S 03 411 55</v>
          </cell>
          <cell r="B333" t="str">
            <v>Tub.ar comp.D=2,0 m prof.27/31 m lâmina d'água LF</v>
          </cell>
          <cell r="E333" t="str">
            <v>m</v>
          </cell>
          <cell r="G333">
            <v>9228.16</v>
          </cell>
          <cell r="M333">
            <v>10465.049999999999</v>
          </cell>
          <cell r="O333">
            <v>10507.63</v>
          </cell>
          <cell r="Q333">
            <v>10316.89</v>
          </cell>
          <cell r="S333">
            <v>10350.61</v>
          </cell>
        </row>
        <row r="334">
          <cell r="A334" t="str">
            <v>2 S 03 411 61</v>
          </cell>
          <cell r="B334" t="str">
            <v>Tub.ar comp.D=2,2 m prof.até 12 m lâmina d'água LF</v>
          </cell>
          <cell r="E334" t="str">
            <v>m</v>
          </cell>
          <cell r="G334">
            <v>6370.51</v>
          </cell>
          <cell r="M334">
            <v>7161.42</v>
          </cell>
          <cell r="O334">
            <v>7211.43</v>
          </cell>
          <cell r="Q334">
            <v>7066.91</v>
          </cell>
          <cell r="S334">
            <v>7107.28</v>
          </cell>
        </row>
        <row r="335">
          <cell r="A335" t="str">
            <v>2 S 03 411 62</v>
          </cell>
          <cell r="B335" t="str">
            <v>Tub.ar comp.D=2,2 m prof.12/18 m lâmina d'água LF</v>
          </cell>
          <cell r="E335" t="str">
            <v>m</v>
          </cell>
          <cell r="G335">
            <v>7175.96</v>
          </cell>
          <cell r="M335">
            <v>8077.55</v>
          </cell>
          <cell r="O335">
            <v>8127.56</v>
          </cell>
          <cell r="Q335">
            <v>7965.65</v>
          </cell>
          <cell r="S335">
            <v>8006.02</v>
          </cell>
        </row>
        <row r="336">
          <cell r="A336" t="str">
            <v>2 S 03 411 63</v>
          </cell>
          <cell r="B336" t="str">
            <v>Tub.ar comp.D=2,2 m prof.18/24 m lâmina d'água LF</v>
          </cell>
          <cell r="E336" t="str">
            <v>m</v>
          </cell>
          <cell r="G336">
            <v>8045.16</v>
          </cell>
          <cell r="M336">
            <v>9070.11</v>
          </cell>
          <cell r="O336">
            <v>9120.11</v>
          </cell>
          <cell r="Q336">
            <v>8940.7800000000007</v>
          </cell>
          <cell r="S336">
            <v>8981.15</v>
          </cell>
        </row>
        <row r="337">
          <cell r="A337" t="str">
            <v>2 S 03 411 64</v>
          </cell>
          <cell r="B337" t="str">
            <v>Tub.ar comp.D=2,2 m prof.24/27 m lâmina d'água LF</v>
          </cell>
          <cell r="E337" t="str">
            <v>m</v>
          </cell>
          <cell r="G337">
            <v>9308.5</v>
          </cell>
          <cell r="M337">
            <v>10518.88</v>
          </cell>
          <cell r="O337">
            <v>10568.89</v>
          </cell>
          <cell r="Q337">
            <v>10366.36</v>
          </cell>
          <cell r="S337">
            <v>10406.73</v>
          </cell>
        </row>
        <row r="338">
          <cell r="A338" t="str">
            <v>2 S 03 411 65</v>
          </cell>
          <cell r="B338" t="str">
            <v>Tub.ar comp.D=2,2 m prof.27/31m lâmina d'água LF</v>
          </cell>
          <cell r="E338" t="str">
            <v>m</v>
          </cell>
          <cell r="G338">
            <v>11024.28</v>
          </cell>
          <cell r="M338">
            <v>12477.1</v>
          </cell>
          <cell r="O338">
            <v>12527.11</v>
          </cell>
          <cell r="Q338">
            <v>12289.79</v>
          </cell>
          <cell r="S338">
            <v>12330.16</v>
          </cell>
        </row>
        <row r="339">
          <cell r="A339" t="str">
            <v>2 S 03 412 01</v>
          </cell>
          <cell r="B339" t="str">
            <v>Esc.p/alarg. base tub.ar comp.prof. até 12 m LF</v>
          </cell>
          <cell r="E339" t="str">
            <v>m3</v>
          </cell>
          <cell r="G339">
            <v>1197.69</v>
          </cell>
          <cell r="M339">
            <v>1352.9</v>
          </cell>
          <cell r="O339">
            <v>1352.9</v>
          </cell>
          <cell r="Q339">
            <v>1323.45</v>
          </cell>
          <cell r="S339">
            <v>1323.45</v>
          </cell>
        </row>
        <row r="340">
          <cell r="A340" t="str">
            <v>2 S 03 412 02</v>
          </cell>
          <cell r="B340" t="str">
            <v>Esc.p/alarg. base tub.ar comp.prof.12/18 m LF</v>
          </cell>
          <cell r="E340" t="str">
            <v>m3</v>
          </cell>
          <cell r="G340">
            <v>1401.59</v>
          </cell>
          <cell r="M340">
            <v>1584.9</v>
          </cell>
          <cell r="O340">
            <v>1584.9</v>
          </cell>
          <cell r="Q340">
            <v>1551.02</v>
          </cell>
          <cell r="S340">
            <v>1551.02</v>
          </cell>
        </row>
        <row r="341">
          <cell r="A341" t="str">
            <v>2 S 03 412 03</v>
          </cell>
          <cell r="B341" t="str">
            <v>Esc.p/alarg. base tub.ar comp.prof.18/24 m LF</v>
          </cell>
          <cell r="E341" t="str">
            <v>m3</v>
          </cell>
          <cell r="G341">
            <v>1621.05</v>
          </cell>
          <cell r="M341">
            <v>1835.63</v>
          </cell>
          <cell r="O341">
            <v>1835.63</v>
          </cell>
          <cell r="Q341">
            <v>1797.33</v>
          </cell>
          <cell r="S341">
            <v>1797.33</v>
          </cell>
        </row>
        <row r="342">
          <cell r="A342" t="str">
            <v>2 S 03 412 04</v>
          </cell>
          <cell r="B342" t="str">
            <v>Esc.p/alarg. base tub.ar comp.prof.24/27 m LF</v>
          </cell>
          <cell r="E342" t="str">
            <v>m3</v>
          </cell>
          <cell r="G342">
            <v>1940.1</v>
          </cell>
          <cell r="M342">
            <v>2201.66</v>
          </cell>
          <cell r="O342">
            <v>2201.66</v>
          </cell>
          <cell r="Q342">
            <v>2157.4899999999998</v>
          </cell>
          <cell r="S342">
            <v>2157.4899999999998</v>
          </cell>
        </row>
        <row r="343">
          <cell r="A343" t="str">
            <v>2 S 03 412 05</v>
          </cell>
          <cell r="B343" t="str">
            <v>Esc.p/alarg. base tub.ar comp.prof.27/31m LF</v>
          </cell>
          <cell r="E343" t="str">
            <v>m3</v>
          </cell>
          <cell r="G343">
            <v>2475.7199999999998</v>
          </cell>
          <cell r="M343">
            <v>2819.05</v>
          </cell>
          <cell r="O343">
            <v>2819.05</v>
          </cell>
          <cell r="Q343">
            <v>2766.03</v>
          </cell>
          <cell r="S343">
            <v>2766.03</v>
          </cell>
        </row>
        <row r="344">
          <cell r="A344" t="str">
            <v>2 S 03 412 11</v>
          </cell>
          <cell r="B344" t="str">
            <v>Forn.lanç.conc. base tub.ar comp.até 12m LF</v>
          </cell>
          <cell r="E344" t="str">
            <v>m3</v>
          </cell>
          <cell r="G344">
            <v>264.22000000000003</v>
          </cell>
          <cell r="M344">
            <v>291.95</v>
          </cell>
          <cell r="O344">
            <v>296.33</v>
          </cell>
          <cell r="Q344">
            <v>286.73</v>
          </cell>
          <cell r="S344">
            <v>295.92</v>
          </cell>
        </row>
        <row r="345">
          <cell r="A345" t="str">
            <v>2 S 03 412 12</v>
          </cell>
          <cell r="B345" t="str">
            <v>Forn.lanc.conc.base tub.ar comp.prof.12/18m LF</v>
          </cell>
          <cell r="E345" t="str">
            <v>m3</v>
          </cell>
          <cell r="G345">
            <v>281.77</v>
          </cell>
          <cell r="M345">
            <v>311.86</v>
          </cell>
          <cell r="O345">
            <v>316.25</v>
          </cell>
          <cell r="Q345">
            <v>306.24</v>
          </cell>
          <cell r="S345">
            <v>315.44</v>
          </cell>
        </row>
        <row r="346">
          <cell r="A346" t="str">
            <v>2 S 03 412 13</v>
          </cell>
          <cell r="B346" t="str">
            <v>Forn.lanç.conc.base tub.ar comp.prof.18/24m LF</v>
          </cell>
          <cell r="E346" t="str">
            <v>m3</v>
          </cell>
          <cell r="G346">
            <v>300.69</v>
          </cell>
          <cell r="M346">
            <v>333.43</v>
          </cell>
          <cell r="O346">
            <v>337.81</v>
          </cell>
          <cell r="Q346">
            <v>327.41000000000003</v>
          </cell>
          <cell r="S346">
            <v>336.61</v>
          </cell>
        </row>
        <row r="347">
          <cell r="A347" t="str">
            <v>2 S 03 412 14</v>
          </cell>
          <cell r="B347" t="str">
            <v>Forn.lanç.conc.base tub.ar comp.prof.24/27m LF</v>
          </cell>
          <cell r="E347" t="str">
            <v>m3</v>
          </cell>
          <cell r="G347">
            <v>327.9</v>
          </cell>
          <cell r="M347">
            <v>364.56</v>
          </cell>
          <cell r="O347">
            <v>368.94</v>
          </cell>
          <cell r="Q347">
            <v>358.01</v>
          </cell>
          <cell r="S347">
            <v>367.21</v>
          </cell>
        </row>
        <row r="348">
          <cell r="A348" t="str">
            <v>2 S 03 412 15</v>
          </cell>
          <cell r="B348" t="str">
            <v>Forn.lanç.conc.base tub.ar comp.prof. 27/31m LF</v>
          </cell>
          <cell r="E348" t="str">
            <v>m3</v>
          </cell>
          <cell r="G348">
            <v>373.05</v>
          </cell>
          <cell r="M348">
            <v>416.46</v>
          </cell>
          <cell r="O348">
            <v>420.85</v>
          </cell>
          <cell r="Q348">
            <v>409.12</v>
          </cell>
          <cell r="S348">
            <v>418.32</v>
          </cell>
        </row>
        <row r="349">
          <cell r="A349" t="str">
            <v>2 S 03 510 00</v>
          </cell>
          <cell r="B349" t="str">
            <v>Aparelho apoio em neoprene fretado-forn. e aplic.</v>
          </cell>
          <cell r="E349" t="str">
            <v>kg</v>
          </cell>
          <cell r="G349">
            <v>48.27</v>
          </cell>
          <cell r="M349">
            <v>49.23</v>
          </cell>
          <cell r="O349">
            <v>43.54</v>
          </cell>
          <cell r="Q349">
            <v>43.54</v>
          </cell>
          <cell r="S349">
            <v>43.54</v>
          </cell>
        </row>
        <row r="350">
          <cell r="A350" t="str">
            <v>2 S 03 700 01</v>
          </cell>
          <cell r="B350" t="str">
            <v>Fabricação guarda-corpo tipo GM, moldado no local</v>
          </cell>
          <cell r="E350" t="str">
            <v>m</v>
          </cell>
          <cell r="G350">
            <v>165.2</v>
          </cell>
          <cell r="M350">
            <v>178.58</v>
          </cell>
          <cell r="O350">
            <v>183.82</v>
          </cell>
          <cell r="Q350">
            <v>182.79</v>
          </cell>
          <cell r="S350">
            <v>185.82</v>
          </cell>
        </row>
        <row r="351">
          <cell r="A351" t="str">
            <v>2 S 03 920 01</v>
          </cell>
          <cell r="B351" t="str">
            <v>Abertura concretagem bases tubulões céu aberto</v>
          </cell>
          <cell r="E351" t="str">
            <v>m3</v>
          </cell>
          <cell r="G351">
            <v>494.53</v>
          </cell>
          <cell r="M351">
            <v>566.62</v>
          </cell>
          <cell r="O351">
            <v>573.25</v>
          </cell>
          <cell r="Q351">
            <v>562.59</v>
          </cell>
          <cell r="S351">
            <v>576.38</v>
          </cell>
        </row>
        <row r="352">
          <cell r="A352" t="str">
            <v>2 S 03 930 00</v>
          </cell>
          <cell r="B352" t="str">
            <v>Junta de cantoneira</v>
          </cell>
          <cell r="E352" t="str">
            <v>m</v>
          </cell>
          <cell r="G352">
            <v>64.41</v>
          </cell>
          <cell r="M352">
            <v>70.930000000000007</v>
          </cell>
          <cell r="O352">
            <v>71.989999999999995</v>
          </cell>
          <cell r="Q352">
            <v>65.599999999999994</v>
          </cell>
          <cell r="S352">
            <v>65.599999999999994</v>
          </cell>
        </row>
        <row r="353">
          <cell r="A353" t="str">
            <v>2 S 03 940 00</v>
          </cell>
          <cell r="B353" t="str">
            <v>Compactação manual</v>
          </cell>
          <cell r="E353" t="str">
            <v>m3</v>
          </cell>
          <cell r="G353">
            <v>8.44</v>
          </cell>
          <cell r="M353">
            <v>9.44</v>
          </cell>
          <cell r="O353">
            <v>9.44</v>
          </cell>
          <cell r="Q353">
            <v>9.3800000000000008</v>
          </cell>
          <cell r="S353">
            <v>9.3800000000000008</v>
          </cell>
        </row>
        <row r="354">
          <cell r="A354" t="str">
            <v>2 S 03 940 01</v>
          </cell>
          <cell r="B354" t="str">
            <v>Reaterro e compactação</v>
          </cell>
          <cell r="E354" t="str">
            <v>m3</v>
          </cell>
          <cell r="G354">
            <v>13.94</v>
          </cell>
          <cell r="M354">
            <v>16.04</v>
          </cell>
          <cell r="O354">
            <v>16.04</v>
          </cell>
          <cell r="Q354">
            <v>15.98</v>
          </cell>
          <cell r="S354">
            <v>15.98</v>
          </cell>
        </row>
        <row r="355">
          <cell r="A355" t="str">
            <v>2 S 03 951 01</v>
          </cell>
          <cell r="B355" t="str">
            <v>Pintura com nata de cimento</v>
          </cell>
          <cell r="E355" t="str">
            <v>m2</v>
          </cell>
          <cell r="G355">
            <v>3.22</v>
          </cell>
          <cell r="M355">
            <v>3.8</v>
          </cell>
          <cell r="O355">
            <v>3.82</v>
          </cell>
          <cell r="Q355">
            <v>3.79</v>
          </cell>
          <cell r="S355">
            <v>3.82</v>
          </cell>
        </row>
        <row r="356">
          <cell r="A356" t="str">
            <v>2 S 03 990 01</v>
          </cell>
          <cell r="B356" t="str">
            <v>Confecção e colocação cabo 4 cord de 12,7 mm - MAC</v>
          </cell>
          <cell r="E356" t="str">
            <v>kg</v>
          </cell>
          <cell r="G356">
            <v>9.58</v>
          </cell>
          <cell r="M356">
            <v>10.54</v>
          </cell>
          <cell r="O356">
            <v>10.93</v>
          </cell>
          <cell r="Q356">
            <v>11.39</v>
          </cell>
          <cell r="S356">
            <v>11.39</v>
          </cell>
        </row>
        <row r="357">
          <cell r="A357" t="str">
            <v>2 S 03 990 02</v>
          </cell>
          <cell r="B357" t="str">
            <v>Confecção e colocação cabo 6 cord de 12,7 mm - MAC</v>
          </cell>
          <cell r="E357" t="str">
            <v>kg</v>
          </cell>
          <cell r="G357">
            <v>9.32</v>
          </cell>
          <cell r="M357">
            <v>10.220000000000001</v>
          </cell>
          <cell r="O357">
            <v>10.61</v>
          </cell>
          <cell r="Q357">
            <v>11.06</v>
          </cell>
          <cell r="S357">
            <v>11.06</v>
          </cell>
        </row>
        <row r="358">
          <cell r="A358" t="str">
            <v>2 S 03 990 03</v>
          </cell>
          <cell r="B358" t="str">
            <v>Confecção e colocação cabo 7 cord de 12,7 mm - MAC</v>
          </cell>
          <cell r="E358" t="str">
            <v>kg</v>
          </cell>
          <cell r="G358">
            <v>8.2799999999999994</v>
          </cell>
          <cell r="M358">
            <v>9.17</v>
          </cell>
          <cell r="O358">
            <v>9.56</v>
          </cell>
          <cell r="Q358">
            <v>9.89</v>
          </cell>
          <cell r="S358">
            <v>9.89</v>
          </cell>
        </row>
        <row r="359">
          <cell r="A359" t="str">
            <v>2 S 03 990 04</v>
          </cell>
          <cell r="B359" t="str">
            <v>Confecção e colocação cabo 12 cord de 12,7 mm -MAC</v>
          </cell>
          <cell r="E359" t="str">
            <v>kg</v>
          </cell>
          <cell r="G359">
            <v>7.47</v>
          </cell>
          <cell r="M359">
            <v>8.31</v>
          </cell>
          <cell r="O359">
            <v>8.6999999999999993</v>
          </cell>
          <cell r="Q359">
            <v>8.9499999999999993</v>
          </cell>
          <cell r="S359">
            <v>8.9499999999999993</v>
          </cell>
        </row>
        <row r="360">
          <cell r="A360" t="str">
            <v>2 S 03 990 05</v>
          </cell>
          <cell r="B360" t="str">
            <v>Confecção e colocação cabo 4 cord. D=12,7mm FREYSS</v>
          </cell>
          <cell r="E360" t="str">
            <v>kg</v>
          </cell>
          <cell r="G360">
            <v>9.33</v>
          </cell>
          <cell r="M360">
            <v>11</v>
          </cell>
          <cell r="O360">
            <v>11.39</v>
          </cell>
          <cell r="Q360">
            <v>11.39</v>
          </cell>
          <cell r="S360">
            <v>11.39</v>
          </cell>
        </row>
        <row r="361">
          <cell r="A361" t="str">
            <v>2 S 03 990 06</v>
          </cell>
          <cell r="B361" t="str">
            <v>Confecção e colocação cabo 6 cord. D=12,7mm FREYSS</v>
          </cell>
          <cell r="E361" t="str">
            <v>kg</v>
          </cell>
          <cell r="G361">
            <v>8.2799999999999994</v>
          </cell>
          <cell r="M361">
            <v>9.7100000000000009</v>
          </cell>
          <cell r="O361">
            <v>10.1</v>
          </cell>
          <cell r="Q361">
            <v>10.1</v>
          </cell>
          <cell r="S361">
            <v>10.1</v>
          </cell>
        </row>
        <row r="362">
          <cell r="A362" t="str">
            <v>2 S 03 990 07</v>
          </cell>
          <cell r="B362" t="str">
            <v>Confecção e colocação cabo 7 cord. D=12,7mm FREYSS</v>
          </cell>
          <cell r="E362" t="str">
            <v>kg</v>
          </cell>
          <cell r="G362">
            <v>7.72</v>
          </cell>
          <cell r="M362">
            <v>9.0500000000000007</v>
          </cell>
          <cell r="O362">
            <v>9.44</v>
          </cell>
          <cell r="Q362">
            <v>9.44</v>
          </cell>
          <cell r="S362">
            <v>9.44</v>
          </cell>
        </row>
        <row r="363">
          <cell r="A363" t="str">
            <v>2 S 03 990 08</v>
          </cell>
          <cell r="B363" t="str">
            <v>Confecção e colocação cabo 12cord. D=12,7mm FREYSS</v>
          </cell>
          <cell r="E363" t="str">
            <v>kg</v>
          </cell>
          <cell r="G363">
            <v>6.86</v>
          </cell>
          <cell r="M363">
            <v>8.02</v>
          </cell>
          <cell r="O363">
            <v>8.41</v>
          </cell>
          <cell r="Q363">
            <v>8.41</v>
          </cell>
          <cell r="S363">
            <v>8.41</v>
          </cell>
        </row>
        <row r="364">
          <cell r="A364" t="str">
            <v>2 S 03 991 01</v>
          </cell>
          <cell r="B364" t="str">
            <v>Dreno de PVC D=75 mm</v>
          </cell>
          <cell r="E364" t="str">
            <v>und</v>
          </cell>
          <cell r="G364">
            <v>6.65</v>
          </cell>
          <cell r="M364">
            <v>7.7</v>
          </cell>
          <cell r="O364">
            <v>7.79</v>
          </cell>
          <cell r="Q364">
            <v>7.78</v>
          </cell>
          <cell r="S364">
            <v>7.78</v>
          </cell>
        </row>
        <row r="365">
          <cell r="A365" t="str">
            <v>2 S 03 991 02</v>
          </cell>
          <cell r="B365" t="str">
            <v>Dreno de PVC D=100 mm</v>
          </cell>
          <cell r="E365" t="str">
            <v>und</v>
          </cell>
          <cell r="G365">
            <v>7.06</v>
          </cell>
          <cell r="M365">
            <v>8.0500000000000007</v>
          </cell>
          <cell r="O365">
            <v>8.1999999999999993</v>
          </cell>
          <cell r="Q365">
            <v>8.18</v>
          </cell>
          <cell r="S365">
            <v>8.18</v>
          </cell>
        </row>
        <row r="366">
          <cell r="A366" t="str">
            <v>2 S 03 999 01</v>
          </cell>
          <cell r="B366" t="str">
            <v>Protensão e injeção cabo 4 cord. D=12,7 mm - MAC</v>
          </cell>
          <cell r="E366" t="str">
            <v>und</v>
          </cell>
          <cell r="G366">
            <v>322.27</v>
          </cell>
          <cell r="M366">
            <v>302.01</v>
          </cell>
          <cell r="O366">
            <v>302.45999999999998</v>
          </cell>
          <cell r="Q366">
            <v>327.17</v>
          </cell>
          <cell r="S366">
            <v>328.14</v>
          </cell>
        </row>
        <row r="367">
          <cell r="A367" t="str">
            <v>2 S 03 999 02</v>
          </cell>
          <cell r="B367" t="str">
            <v>Protensão e injeção cabo 6 cord. D=12,7 mm - MAC</v>
          </cell>
          <cell r="E367" t="str">
            <v>und</v>
          </cell>
          <cell r="G367">
            <v>471.75</v>
          </cell>
          <cell r="M367">
            <v>443.35</v>
          </cell>
          <cell r="O367">
            <v>443.97</v>
          </cell>
          <cell r="Q367">
            <v>483.01</v>
          </cell>
          <cell r="S367">
            <v>484.37</v>
          </cell>
        </row>
        <row r="368">
          <cell r="A368" t="str">
            <v>2 S 03 999 03</v>
          </cell>
          <cell r="B368" t="str">
            <v>Protensão e injeção cabo 7 cord. D=12,7 mm - MAC</v>
          </cell>
          <cell r="E368" t="str">
            <v>und</v>
          </cell>
          <cell r="G368">
            <v>470.03</v>
          </cell>
          <cell r="M368">
            <v>441.41</v>
          </cell>
          <cell r="O368">
            <v>441.99</v>
          </cell>
          <cell r="Q368">
            <v>481.11</v>
          </cell>
          <cell r="S368">
            <v>482.37</v>
          </cell>
        </row>
        <row r="369">
          <cell r="A369" t="str">
            <v>2 S 03 999 04</v>
          </cell>
          <cell r="B369" t="str">
            <v>Protensão e injeção cabo 12 cord. D=12,7 mm - MAC</v>
          </cell>
          <cell r="E369" t="str">
            <v>und</v>
          </cell>
          <cell r="G369">
            <v>869.74</v>
          </cell>
          <cell r="M369">
            <v>826.41</v>
          </cell>
          <cell r="O369">
            <v>827.42</v>
          </cell>
          <cell r="Q369">
            <v>906.29</v>
          </cell>
          <cell r="S369">
            <v>908.48</v>
          </cell>
        </row>
        <row r="370">
          <cell r="A370" t="str">
            <v>2 S 03 999 05</v>
          </cell>
          <cell r="B370" t="str">
            <v>Protensão e injeção cabo 4 cord. D=12,7mm - FREYSS</v>
          </cell>
          <cell r="E370" t="str">
            <v>und</v>
          </cell>
          <cell r="G370">
            <v>298.43</v>
          </cell>
          <cell r="M370">
            <v>340.97</v>
          </cell>
          <cell r="O370">
            <v>341.41</v>
          </cell>
          <cell r="Q370">
            <v>340.67</v>
          </cell>
          <cell r="S370">
            <v>341.64</v>
          </cell>
        </row>
        <row r="371">
          <cell r="A371" t="str">
            <v>2 S 03 999 06</v>
          </cell>
          <cell r="B371" t="str">
            <v>Protensão e injeção cabo 6 cord. D=12,7mm - FREYSS</v>
          </cell>
          <cell r="E371" t="str">
            <v>und</v>
          </cell>
          <cell r="G371">
            <v>416.8</v>
          </cell>
          <cell r="M371">
            <v>477.49</v>
          </cell>
          <cell r="O371">
            <v>478.11</v>
          </cell>
          <cell r="Q371">
            <v>477.07</v>
          </cell>
          <cell r="S371">
            <v>478.42</v>
          </cell>
        </row>
        <row r="372">
          <cell r="A372" t="str">
            <v>2 S 03 999 07</v>
          </cell>
          <cell r="B372" t="str">
            <v>Protensão e injeção cabo 7 cord. D=12,7mm - FREYSS</v>
          </cell>
          <cell r="E372" t="str">
            <v>und</v>
          </cell>
          <cell r="G372">
            <v>461.52</v>
          </cell>
          <cell r="M372">
            <v>528.63</v>
          </cell>
          <cell r="O372">
            <v>529.21</v>
          </cell>
          <cell r="Q372">
            <v>528.24</v>
          </cell>
          <cell r="S372">
            <v>529.5</v>
          </cell>
        </row>
        <row r="373">
          <cell r="A373" t="str">
            <v>2 S 03 999 08</v>
          </cell>
          <cell r="B373" t="str">
            <v>Protensão e injeção cabo 12 cord. D=12,7mm FREYSS</v>
          </cell>
          <cell r="E373" t="str">
            <v>und</v>
          </cell>
          <cell r="G373">
            <v>835.19</v>
          </cell>
          <cell r="M373">
            <v>954.69</v>
          </cell>
          <cell r="O373">
            <v>955.7</v>
          </cell>
          <cell r="Q373">
            <v>954.02</v>
          </cell>
          <cell r="S373">
            <v>956.21</v>
          </cell>
        </row>
        <row r="374">
          <cell r="A374" t="str">
            <v>2 S 04 000 00</v>
          </cell>
          <cell r="B374" t="str">
            <v>Escavação manual em material de 1a cat</v>
          </cell>
          <cell r="E374" t="str">
            <v>m3</v>
          </cell>
          <cell r="G374">
            <v>19.48</v>
          </cell>
          <cell r="M374">
            <v>23.38</v>
          </cell>
          <cell r="O374">
            <v>23.38</v>
          </cell>
          <cell r="Q374">
            <v>23.38</v>
          </cell>
          <cell r="S374">
            <v>23.38</v>
          </cell>
        </row>
        <row r="375">
          <cell r="A375" t="str">
            <v>2 S 04 000 01</v>
          </cell>
          <cell r="B375" t="str">
            <v>Escavação manual reat.compact.mat.1a cat.</v>
          </cell>
          <cell r="E375" t="str">
            <v>m3</v>
          </cell>
          <cell r="G375">
            <v>22.02</v>
          </cell>
          <cell r="M375">
            <v>26.21</v>
          </cell>
          <cell r="O375">
            <v>26.21</v>
          </cell>
          <cell r="Q375">
            <v>26.2</v>
          </cell>
          <cell r="S375">
            <v>26.2</v>
          </cell>
        </row>
        <row r="376">
          <cell r="A376" t="str">
            <v>2 S 04 001 00</v>
          </cell>
          <cell r="B376" t="str">
            <v>Escavação mecânica de vala em mat.1a cat.</v>
          </cell>
          <cell r="E376" t="str">
            <v>m3</v>
          </cell>
          <cell r="G376">
            <v>3.18</v>
          </cell>
          <cell r="M376">
            <v>3.64</v>
          </cell>
          <cell r="O376">
            <v>3.64</v>
          </cell>
          <cell r="Q376">
            <v>3.55</v>
          </cell>
          <cell r="S376">
            <v>3.55</v>
          </cell>
        </row>
        <row r="377">
          <cell r="A377" t="str">
            <v>2 S 04 001 01</v>
          </cell>
          <cell r="B377" t="str">
            <v>Escavação mecânica reat. e comp. vala mat.1a cat.</v>
          </cell>
          <cell r="E377" t="str">
            <v>m3</v>
          </cell>
          <cell r="G377">
            <v>5.29</v>
          </cell>
          <cell r="M377">
            <v>6</v>
          </cell>
          <cell r="O377">
            <v>6</v>
          </cell>
          <cell r="Q377">
            <v>5.89</v>
          </cell>
          <cell r="S377">
            <v>5.89</v>
          </cell>
        </row>
        <row r="378">
          <cell r="A378" t="str">
            <v>2 S 04 002 01</v>
          </cell>
          <cell r="B378" t="str">
            <v>Perfuração para dreno sub-horizontal mat. 1a cat.</v>
          </cell>
          <cell r="E378" t="str">
            <v>m</v>
          </cell>
          <cell r="G378">
            <v>67.650000000000006</v>
          </cell>
          <cell r="M378">
            <v>77</v>
          </cell>
          <cell r="O378">
            <v>77</v>
          </cell>
          <cell r="Q378">
            <v>77.73</v>
          </cell>
          <cell r="S378">
            <v>77.73</v>
          </cell>
        </row>
        <row r="379">
          <cell r="A379" t="str">
            <v>2 S 04 010 00</v>
          </cell>
          <cell r="B379" t="str">
            <v>Escavação manual material 2a categoria</v>
          </cell>
          <cell r="E379" t="str">
            <v>m3</v>
          </cell>
          <cell r="G379">
            <v>20.43</v>
          </cell>
          <cell r="M379">
            <v>24.52</v>
          </cell>
          <cell r="O379">
            <v>24.52</v>
          </cell>
          <cell r="Q379">
            <v>24.52</v>
          </cell>
          <cell r="S379">
            <v>24.52</v>
          </cell>
        </row>
        <row r="380">
          <cell r="A380" t="str">
            <v>2 S 04 010 01</v>
          </cell>
          <cell r="B380" t="str">
            <v>Escavação manual reat.compactação em mat.2a cat.</v>
          </cell>
          <cell r="E380" t="str">
            <v>m3</v>
          </cell>
          <cell r="G380">
            <v>27.64</v>
          </cell>
          <cell r="M380">
            <v>32.909999999999997</v>
          </cell>
          <cell r="O380">
            <v>32.909999999999997</v>
          </cell>
          <cell r="Q380">
            <v>32.89</v>
          </cell>
          <cell r="S380">
            <v>32.89</v>
          </cell>
        </row>
        <row r="381">
          <cell r="A381" t="str">
            <v>2 S 04 011 00</v>
          </cell>
          <cell r="B381" t="str">
            <v>Escavação mecânica de vala em mat. 2a categoria</v>
          </cell>
          <cell r="E381" t="str">
            <v>m3</v>
          </cell>
          <cell r="G381">
            <v>3.82</v>
          </cell>
          <cell r="M381">
            <v>4.37</v>
          </cell>
          <cell r="O381">
            <v>4.37</v>
          </cell>
          <cell r="Q381">
            <v>4.26</v>
          </cell>
          <cell r="S381">
            <v>4.26</v>
          </cell>
        </row>
        <row r="382">
          <cell r="A382" t="str">
            <v>2 S 04 011 01</v>
          </cell>
          <cell r="B382" t="str">
            <v>Escavação mecânica reat.compact. vala mat.2a cat.</v>
          </cell>
          <cell r="E382" t="str">
            <v>m3</v>
          </cell>
          <cell r="G382">
            <v>6.35</v>
          </cell>
          <cell r="M382">
            <v>7.2</v>
          </cell>
          <cell r="O382">
            <v>7.2</v>
          </cell>
          <cell r="Q382">
            <v>7.07</v>
          </cell>
          <cell r="S382">
            <v>7.07</v>
          </cell>
        </row>
        <row r="383">
          <cell r="A383" t="str">
            <v>2 S 04 012 01</v>
          </cell>
          <cell r="B383" t="str">
            <v>Perfuração para dreno sub-horizontal mat 2a cat.</v>
          </cell>
          <cell r="E383" t="str">
            <v>m</v>
          </cell>
          <cell r="G383">
            <v>159.72999999999999</v>
          </cell>
          <cell r="M383">
            <v>169.21</v>
          </cell>
          <cell r="O383">
            <v>169.21</v>
          </cell>
          <cell r="Q383">
            <v>171.37</v>
          </cell>
          <cell r="S383">
            <v>171.37</v>
          </cell>
        </row>
        <row r="384">
          <cell r="A384" t="str">
            <v>2 S 04 020 00</v>
          </cell>
          <cell r="B384" t="str">
            <v>Escavação em vala material de 3a categoria</v>
          </cell>
          <cell r="E384" t="str">
            <v>m3</v>
          </cell>
          <cell r="G384">
            <v>46.48</v>
          </cell>
          <cell r="M384">
            <v>50.78</v>
          </cell>
          <cell r="O384">
            <v>52.49</v>
          </cell>
          <cell r="Q384">
            <v>51.87</v>
          </cell>
          <cell r="S384">
            <v>62.39</v>
          </cell>
        </row>
        <row r="385">
          <cell r="A385" t="str">
            <v>2 S 04 100 01</v>
          </cell>
          <cell r="B385" t="str">
            <v>Corpo BSTC D=0,60m</v>
          </cell>
          <cell r="E385" t="str">
            <v>m</v>
          </cell>
          <cell r="G385">
            <v>191.22</v>
          </cell>
          <cell r="M385">
            <v>211.13</v>
          </cell>
          <cell r="O385">
            <v>216.56</v>
          </cell>
          <cell r="Q385">
            <v>212.8</v>
          </cell>
          <cell r="S385">
            <v>217.36</v>
          </cell>
        </row>
        <row r="386">
          <cell r="A386" t="str">
            <v>2 S 04 100 02</v>
          </cell>
          <cell r="B386" t="str">
            <v>Corpo BSTC D=0,80m</v>
          </cell>
          <cell r="E386" t="str">
            <v>m</v>
          </cell>
          <cell r="G386">
            <v>279.49</v>
          </cell>
          <cell r="M386">
            <v>306.76</v>
          </cell>
          <cell r="O386">
            <v>315.29000000000002</v>
          </cell>
          <cell r="Q386">
            <v>309.20999999999998</v>
          </cell>
          <cell r="S386">
            <v>316.60000000000002</v>
          </cell>
        </row>
        <row r="387">
          <cell r="A387" t="str">
            <v>2 S 04 100 03</v>
          </cell>
          <cell r="B387" t="str">
            <v>Corpo BSTC D=1,00m</v>
          </cell>
          <cell r="E387" t="str">
            <v>m</v>
          </cell>
          <cell r="G387">
            <v>400.13</v>
          </cell>
          <cell r="M387">
            <v>437.28</v>
          </cell>
          <cell r="O387">
            <v>450.19</v>
          </cell>
          <cell r="Q387">
            <v>441.22</v>
          </cell>
          <cell r="S387">
            <v>452.1</v>
          </cell>
        </row>
        <row r="388">
          <cell r="A388" t="str">
            <v>2 S 04 100 04</v>
          </cell>
          <cell r="B388" t="str">
            <v>Corpo BSTC D=1,20m</v>
          </cell>
          <cell r="E388" t="str">
            <v>m</v>
          </cell>
          <cell r="G388">
            <v>538.65</v>
          </cell>
          <cell r="M388">
            <v>587.27</v>
          </cell>
          <cell r="O388">
            <v>605.29999999999995</v>
          </cell>
          <cell r="Q388">
            <v>593.39</v>
          </cell>
          <cell r="S388">
            <v>607.77</v>
          </cell>
        </row>
        <row r="389">
          <cell r="A389" t="str">
            <v>2 S 04 100 05</v>
          </cell>
          <cell r="B389" t="str">
            <v>Corpo BSTC D=1,50m</v>
          </cell>
          <cell r="E389" t="str">
            <v>m</v>
          </cell>
          <cell r="G389">
            <v>800.78</v>
          </cell>
          <cell r="M389">
            <v>870.21</v>
          </cell>
          <cell r="O389">
            <v>898.56</v>
          </cell>
          <cell r="Q389">
            <v>881.85</v>
          </cell>
          <cell r="S389">
            <v>901.86</v>
          </cell>
        </row>
        <row r="390">
          <cell r="A390" t="str">
            <v>2 S 04 101 01</v>
          </cell>
          <cell r="B390" t="str">
            <v>Boca BSTC D=0,60 m normal</v>
          </cell>
          <cell r="E390" t="str">
            <v>und</v>
          </cell>
          <cell r="G390">
            <v>417.58</v>
          </cell>
          <cell r="M390">
            <v>461.59</v>
          </cell>
          <cell r="O390">
            <v>467.01</v>
          </cell>
          <cell r="Q390">
            <v>460.48</v>
          </cell>
          <cell r="S390">
            <v>470.63</v>
          </cell>
        </row>
        <row r="391">
          <cell r="A391" t="str">
            <v>2 S 04 101 02</v>
          </cell>
          <cell r="B391" t="str">
            <v>Boca BSTC D=0,80m normal</v>
          </cell>
          <cell r="E391" t="str">
            <v>und</v>
          </cell>
          <cell r="G391">
            <v>695.6</v>
          </cell>
          <cell r="M391">
            <v>768.69</v>
          </cell>
          <cell r="O391">
            <v>778.51</v>
          </cell>
          <cell r="Q391">
            <v>766.03</v>
          </cell>
          <cell r="S391">
            <v>784.77</v>
          </cell>
        </row>
        <row r="392">
          <cell r="A392" t="str">
            <v>2 S 04 101 03</v>
          </cell>
          <cell r="B392" t="str">
            <v>Boca BSTC D=1,00m normal</v>
          </cell>
          <cell r="E392" t="str">
            <v>und</v>
          </cell>
          <cell r="G392">
            <v>1075.82</v>
          </cell>
          <cell r="M392">
            <v>1188.52</v>
          </cell>
          <cell r="O392">
            <v>1204.75</v>
          </cell>
          <cell r="Q392">
            <v>1183.3399999999999</v>
          </cell>
          <cell r="S392">
            <v>1214.72</v>
          </cell>
        </row>
        <row r="393">
          <cell r="A393" t="str">
            <v>2 S 04 101 04</v>
          </cell>
          <cell r="B393" t="str">
            <v>Boca BSTC D=1,20m normal</v>
          </cell>
          <cell r="E393" t="str">
            <v>und</v>
          </cell>
          <cell r="G393">
            <v>1556.13</v>
          </cell>
          <cell r="M393">
            <v>1718.76</v>
          </cell>
          <cell r="O393">
            <v>1743.56</v>
          </cell>
          <cell r="Q393">
            <v>1709.94</v>
          </cell>
          <cell r="S393">
            <v>1758.33</v>
          </cell>
        </row>
        <row r="394">
          <cell r="A394" t="str">
            <v>2 S 04 101 05</v>
          </cell>
          <cell r="B394" t="str">
            <v>Boca BSTC D=1,50m normal</v>
          </cell>
          <cell r="E394" t="str">
            <v>und</v>
          </cell>
          <cell r="G394">
            <v>2807.58</v>
          </cell>
          <cell r="M394">
            <v>3100.24</v>
          </cell>
          <cell r="O394">
            <v>3148.01</v>
          </cell>
          <cell r="Q394">
            <v>3081.25</v>
          </cell>
          <cell r="S394">
            <v>3175.46</v>
          </cell>
        </row>
        <row r="395">
          <cell r="A395" t="str">
            <v>2 S 04 101 06</v>
          </cell>
          <cell r="B395" t="str">
            <v>Boca BSTC D=0,60m - esc.=15</v>
          </cell>
          <cell r="E395" t="str">
            <v>und</v>
          </cell>
          <cell r="G395">
            <v>438.82</v>
          </cell>
          <cell r="M395">
            <v>485.06</v>
          </cell>
          <cell r="O395">
            <v>490.76</v>
          </cell>
          <cell r="Q395">
            <v>483.89</v>
          </cell>
          <cell r="S395">
            <v>494.58</v>
          </cell>
        </row>
        <row r="396">
          <cell r="A396" t="str">
            <v>2 S 04 101 07</v>
          </cell>
          <cell r="B396" t="str">
            <v>Boca BSTC D=0,80 m - esc.=15</v>
          </cell>
          <cell r="E396" t="str">
            <v>und</v>
          </cell>
          <cell r="G396">
            <v>731.83</v>
          </cell>
          <cell r="M396">
            <v>808.73</v>
          </cell>
          <cell r="O396">
            <v>819.08</v>
          </cell>
          <cell r="Q396">
            <v>805.92</v>
          </cell>
          <cell r="S396">
            <v>825.68</v>
          </cell>
        </row>
        <row r="397">
          <cell r="A397" t="str">
            <v>2 S 04 101 08</v>
          </cell>
          <cell r="B397" t="str">
            <v>Boca BSTC D=1,00 m - esc.=15</v>
          </cell>
          <cell r="E397" t="str">
            <v>und</v>
          </cell>
          <cell r="G397">
            <v>1128.07</v>
          </cell>
          <cell r="M397">
            <v>1246.24</v>
          </cell>
          <cell r="O397">
            <v>1263.28</v>
          </cell>
          <cell r="Q397">
            <v>1240.8</v>
          </cell>
          <cell r="S397">
            <v>1273.78</v>
          </cell>
        </row>
        <row r="398">
          <cell r="A398" t="str">
            <v>2 S 04 101 09</v>
          </cell>
          <cell r="B398" t="str">
            <v>Boca BSTC D=1,20 m - esc.=15</v>
          </cell>
          <cell r="E398" t="str">
            <v>und</v>
          </cell>
          <cell r="G398">
            <v>1636.86</v>
          </cell>
          <cell r="M398">
            <v>1807.93</v>
          </cell>
          <cell r="O398">
            <v>1834.07</v>
          </cell>
          <cell r="Q398">
            <v>1798.6</v>
          </cell>
          <cell r="S398">
            <v>1849.62</v>
          </cell>
        </row>
        <row r="399">
          <cell r="A399" t="str">
            <v>2 S 04 101 10</v>
          </cell>
          <cell r="B399" t="str">
            <v>Boca BSTC D=1,50 m - esc.=15</v>
          </cell>
          <cell r="E399" t="str">
            <v>und</v>
          </cell>
          <cell r="G399">
            <v>2958.41</v>
          </cell>
          <cell r="M399">
            <v>3266.81</v>
          </cell>
          <cell r="O399">
            <v>3317.23</v>
          </cell>
          <cell r="Q399">
            <v>3246.71</v>
          </cell>
          <cell r="S399">
            <v>3346.17</v>
          </cell>
        </row>
        <row r="400">
          <cell r="A400" t="str">
            <v>2 S 04 101 11</v>
          </cell>
          <cell r="B400" t="str">
            <v>Boca BSTC D=0,60 m - esc.=30</v>
          </cell>
          <cell r="E400" t="str">
            <v>und</v>
          </cell>
          <cell r="G400">
            <v>489.66</v>
          </cell>
          <cell r="M400">
            <v>541.29999999999995</v>
          </cell>
          <cell r="O400">
            <v>547.66</v>
          </cell>
          <cell r="Q400">
            <v>540</v>
          </cell>
          <cell r="S400">
            <v>551.95000000000005</v>
          </cell>
        </row>
        <row r="401">
          <cell r="A401" t="str">
            <v>2 S 04 101 12</v>
          </cell>
          <cell r="B401" t="str">
            <v>Boca BSTC D=0,80 m - esc.=30</v>
          </cell>
          <cell r="E401" t="str">
            <v>und</v>
          </cell>
          <cell r="G401">
            <v>814.29</v>
          </cell>
          <cell r="M401">
            <v>899.88</v>
          </cell>
          <cell r="O401">
            <v>911.4</v>
          </cell>
          <cell r="Q401">
            <v>896.75</v>
          </cell>
          <cell r="S401">
            <v>918.75</v>
          </cell>
        </row>
        <row r="402">
          <cell r="A402" t="str">
            <v>2 S 04 101 13</v>
          </cell>
          <cell r="B402" t="str">
            <v>Boca BSTC D=1,00 m - esc.=30</v>
          </cell>
          <cell r="E402" t="str">
            <v>und</v>
          </cell>
          <cell r="G402">
            <v>1254.82</v>
          </cell>
          <cell r="M402">
            <v>1386.3</v>
          </cell>
          <cell r="O402">
            <v>1405.29</v>
          </cell>
          <cell r="Q402">
            <v>1380.21</v>
          </cell>
          <cell r="S402">
            <v>1416.94</v>
          </cell>
        </row>
        <row r="403">
          <cell r="A403" t="str">
            <v>2 S 04 101 14</v>
          </cell>
          <cell r="B403" t="str">
            <v>Boca BSTC D=1,20 m - esc.=30</v>
          </cell>
          <cell r="E403" t="str">
            <v>und</v>
          </cell>
          <cell r="G403">
            <v>1825.52</v>
          </cell>
          <cell r="M403">
            <v>2016.34</v>
          </cell>
          <cell r="O403">
            <v>2045.56</v>
          </cell>
          <cell r="Q403">
            <v>2005.86</v>
          </cell>
          <cell r="S403">
            <v>2062.9299999999998</v>
          </cell>
        </row>
        <row r="404">
          <cell r="A404" t="str">
            <v>2 S 04 101 15</v>
          </cell>
          <cell r="B404" t="str">
            <v>Boca BSTC D=1,50 m - esc.=30</v>
          </cell>
          <cell r="E404" t="str">
            <v>und</v>
          </cell>
          <cell r="G404">
            <v>3308.94</v>
          </cell>
          <cell r="M404">
            <v>3653.9</v>
          </cell>
          <cell r="O404">
            <v>3710.45</v>
          </cell>
          <cell r="Q404">
            <v>3631.28</v>
          </cell>
          <cell r="S404">
            <v>3742.88</v>
          </cell>
        </row>
        <row r="405">
          <cell r="A405" t="str">
            <v>2 S 04 101 16</v>
          </cell>
          <cell r="B405" t="str">
            <v>Boca BSTC D=0,60 m - esc.=45</v>
          </cell>
          <cell r="E405" t="str">
            <v>und</v>
          </cell>
          <cell r="G405">
            <v>605.23</v>
          </cell>
          <cell r="M405">
            <v>669.06</v>
          </cell>
          <cell r="O405">
            <v>676.96</v>
          </cell>
          <cell r="Q405">
            <v>667.38</v>
          </cell>
          <cell r="S405">
            <v>682.24</v>
          </cell>
        </row>
        <row r="406">
          <cell r="A406" t="str">
            <v>2 S 04 101 17</v>
          </cell>
          <cell r="B406" t="str">
            <v>Boca BSTC D=0,80 m - esc.=45</v>
          </cell>
          <cell r="E406" t="str">
            <v>und</v>
          </cell>
          <cell r="G406">
            <v>1095.04</v>
          </cell>
          <cell r="M406">
            <v>1210.54</v>
          </cell>
          <cell r="O406">
            <v>1226.7</v>
          </cell>
          <cell r="Q406">
            <v>1204.3599999999999</v>
          </cell>
          <cell r="S406">
            <v>1231.8599999999999</v>
          </cell>
        </row>
        <row r="407">
          <cell r="A407" t="str">
            <v>2 S 04 101 18</v>
          </cell>
          <cell r="B407" t="str">
            <v>Boca BSTC D=1,00 m - esc.=45</v>
          </cell>
          <cell r="E407" t="str">
            <v>und</v>
          </cell>
          <cell r="G407">
            <v>1555.91</v>
          </cell>
          <cell r="M407">
            <v>1718.98</v>
          </cell>
          <cell r="O407">
            <v>1742.67</v>
          </cell>
          <cell r="Q407">
            <v>1711.27</v>
          </cell>
          <cell r="S407">
            <v>1757.13</v>
          </cell>
        </row>
        <row r="408">
          <cell r="A408" t="str">
            <v>2 S 04 101 19</v>
          </cell>
          <cell r="B408" t="str">
            <v>Boca BSTC D=1,20 m - esc.=45</v>
          </cell>
          <cell r="E408" t="str">
            <v>und</v>
          </cell>
          <cell r="G408">
            <v>2265.17</v>
          </cell>
          <cell r="M408">
            <v>2501.98</v>
          </cell>
          <cell r="O408">
            <v>2538.5</v>
          </cell>
          <cell r="Q408">
            <v>2488.71</v>
          </cell>
          <cell r="S408">
            <v>2560.14</v>
          </cell>
        </row>
        <row r="409">
          <cell r="A409" t="str">
            <v>2 S 04 101 20</v>
          </cell>
          <cell r="B409" t="str">
            <v>Boca BSTC D=1,50 m - esc.=45</v>
          </cell>
          <cell r="E409" t="str">
            <v>und</v>
          </cell>
          <cell r="G409">
            <v>4158.87</v>
          </cell>
          <cell r="M409">
            <v>4594.7299999999996</v>
          </cell>
          <cell r="O409">
            <v>4665.8900000000003</v>
          </cell>
          <cell r="Q409">
            <v>4565.95</v>
          </cell>
          <cell r="S409">
            <v>4706.58</v>
          </cell>
        </row>
        <row r="410">
          <cell r="A410" t="str">
            <v>2 S 04 110 01</v>
          </cell>
          <cell r="B410" t="str">
            <v>Corpo BDTC D=1,00m</v>
          </cell>
          <cell r="E410" t="str">
            <v>m</v>
          </cell>
          <cell r="G410">
            <v>824.9</v>
          </cell>
          <cell r="M410">
            <v>900.22</v>
          </cell>
          <cell r="O410">
            <v>927.15</v>
          </cell>
          <cell r="Q410">
            <v>907.37</v>
          </cell>
          <cell r="S410">
            <v>931.46</v>
          </cell>
        </row>
        <row r="411">
          <cell r="A411" t="str">
            <v>2 S 04 110 02</v>
          </cell>
          <cell r="B411" t="str">
            <v>Corpo BDTC D=1,20m</v>
          </cell>
          <cell r="E411" t="str">
            <v>m</v>
          </cell>
          <cell r="G411">
            <v>1056.6500000000001</v>
          </cell>
          <cell r="M411">
            <v>1150.45</v>
          </cell>
          <cell r="O411">
            <v>1186.5</v>
          </cell>
          <cell r="Q411">
            <v>1162.6199999999999</v>
          </cell>
          <cell r="S411">
            <v>1191.3900000000001</v>
          </cell>
        </row>
        <row r="412">
          <cell r="A412" t="str">
            <v>2 S 04 110 03</v>
          </cell>
          <cell r="B412" t="str">
            <v>Corpo BDTC D=1,50m</v>
          </cell>
          <cell r="E412" t="str">
            <v>m</v>
          </cell>
          <cell r="G412">
            <v>1691.15</v>
          </cell>
          <cell r="M412">
            <v>1834.73</v>
          </cell>
          <cell r="O412">
            <v>1894.91</v>
          </cell>
          <cell r="Q412">
            <v>1855.82</v>
          </cell>
          <cell r="S412">
            <v>1902.9</v>
          </cell>
        </row>
        <row r="413">
          <cell r="A413" t="str">
            <v>2 S 04 111 01</v>
          </cell>
          <cell r="B413" t="str">
            <v>Boca BDTC D=1,00m normal</v>
          </cell>
          <cell r="E413" t="str">
            <v>und</v>
          </cell>
          <cell r="G413">
            <v>1506.31</v>
          </cell>
          <cell r="M413">
            <v>1663.87</v>
          </cell>
          <cell r="O413">
            <v>1687.18</v>
          </cell>
          <cell r="Q413">
            <v>1656.03</v>
          </cell>
          <cell r="S413">
            <v>1701.27</v>
          </cell>
        </row>
        <row r="414">
          <cell r="A414" t="str">
            <v>2 S 04 111 02</v>
          </cell>
          <cell r="B414" t="str">
            <v>Boca BDTC D=1,20m normal</v>
          </cell>
          <cell r="E414" t="str">
            <v>und</v>
          </cell>
          <cell r="G414">
            <v>2185.6999999999998</v>
          </cell>
          <cell r="M414">
            <v>2413.77</v>
          </cell>
          <cell r="O414">
            <v>2449.44</v>
          </cell>
          <cell r="Q414">
            <v>2400.54</v>
          </cell>
          <cell r="S414">
            <v>2470.4</v>
          </cell>
        </row>
        <row r="415">
          <cell r="A415" t="str">
            <v>2 S 04 111 03</v>
          </cell>
          <cell r="B415" t="str">
            <v>Boca BDTC D=1,50m normal</v>
          </cell>
          <cell r="E415" t="str">
            <v>und</v>
          </cell>
          <cell r="G415">
            <v>3835.64</v>
          </cell>
          <cell r="M415">
            <v>4236.74</v>
          </cell>
          <cell r="O415">
            <v>4303.68</v>
          </cell>
          <cell r="Q415">
            <v>4208.88</v>
          </cell>
          <cell r="S415">
            <v>4341.4799999999996</v>
          </cell>
        </row>
        <row r="416">
          <cell r="A416" t="str">
            <v>2 S 04 111 05</v>
          </cell>
          <cell r="B416" t="str">
            <v>Boca BDTC D=1,00 m - esc.=15</v>
          </cell>
          <cell r="E416" t="str">
            <v>und</v>
          </cell>
          <cell r="G416">
            <v>1573.89</v>
          </cell>
          <cell r="M416">
            <v>1738.53</v>
          </cell>
          <cell r="O416">
            <v>1762.9</v>
          </cell>
          <cell r="Q416">
            <v>1730.33</v>
          </cell>
          <cell r="S416">
            <v>1777.62</v>
          </cell>
        </row>
        <row r="417">
          <cell r="A417" t="str">
            <v>2 S 04 111 06</v>
          </cell>
          <cell r="B417" t="str">
            <v>Boca BDTC D=1,20 m - esc.=15</v>
          </cell>
          <cell r="E417" t="str">
            <v>und</v>
          </cell>
          <cell r="G417">
            <v>2288.25</v>
          </cell>
          <cell r="M417">
            <v>2527.0300000000002</v>
          </cell>
          <cell r="O417">
            <v>2564.41</v>
          </cell>
          <cell r="Q417">
            <v>2513.14</v>
          </cell>
          <cell r="S417">
            <v>2586.38</v>
          </cell>
        </row>
        <row r="418">
          <cell r="A418" t="str">
            <v>2 S 04 111 07</v>
          </cell>
          <cell r="B418" t="str">
            <v>Boca BDTC D=1,50 m - esc.=15</v>
          </cell>
          <cell r="E418" t="str">
            <v>und</v>
          </cell>
          <cell r="G418">
            <v>4029</v>
          </cell>
          <cell r="M418">
            <v>4448.3999999999996</v>
          </cell>
          <cell r="O418">
            <v>4518.67</v>
          </cell>
          <cell r="Q418">
            <v>4419.41</v>
          </cell>
          <cell r="S418">
            <v>4558.51</v>
          </cell>
        </row>
        <row r="419">
          <cell r="A419" t="str">
            <v>2 S 04 111 08</v>
          </cell>
          <cell r="B419" t="str">
            <v>Boca BDTC D=1,00 - esc.=30</v>
          </cell>
          <cell r="E419" t="str">
            <v>und</v>
          </cell>
          <cell r="G419">
            <v>1750.25</v>
          </cell>
          <cell r="M419">
            <v>1933.39</v>
          </cell>
          <cell r="O419">
            <v>1960.49</v>
          </cell>
          <cell r="Q419">
            <v>1924.28</v>
          </cell>
          <cell r="S419">
            <v>1976.92</v>
          </cell>
        </row>
        <row r="420">
          <cell r="A420" t="str">
            <v>2 S 04 111 09</v>
          </cell>
          <cell r="B420" t="str">
            <v>Boca BDTC D=1,20 m - esc.=30</v>
          </cell>
          <cell r="E420" t="str">
            <v>und</v>
          </cell>
          <cell r="G420">
            <v>2546.83</v>
          </cell>
          <cell r="M420">
            <v>2812.66</v>
          </cell>
          <cell r="O420">
            <v>2854.31</v>
          </cell>
          <cell r="Q420">
            <v>2797.16</v>
          </cell>
          <cell r="S420">
            <v>2878.78</v>
          </cell>
        </row>
        <row r="421">
          <cell r="A421" t="str">
            <v>2 S 04 111 10</v>
          </cell>
          <cell r="B421" t="str">
            <v>Boca BDTC D=1,50 m - esc.=30</v>
          </cell>
          <cell r="E421" t="str">
            <v>und</v>
          </cell>
          <cell r="G421">
            <v>4502.21</v>
          </cell>
          <cell r="M421">
            <v>4970.95</v>
          </cell>
          <cell r="O421">
            <v>5049.58</v>
          </cell>
          <cell r="Q421">
            <v>4938.4399999999996</v>
          </cell>
          <cell r="S421">
            <v>5094.1400000000003</v>
          </cell>
        </row>
        <row r="422">
          <cell r="A422" t="str">
            <v>2 S 04 111 11</v>
          </cell>
          <cell r="B422" t="str">
            <v>Boca BDTC D=1,00 m - esc.=45</v>
          </cell>
          <cell r="E422" t="str">
            <v>und</v>
          </cell>
          <cell r="G422">
            <v>2160.3000000000002</v>
          </cell>
          <cell r="M422">
            <v>2386.7399999999998</v>
          </cell>
          <cell r="O422">
            <v>2420.2399999999998</v>
          </cell>
          <cell r="Q422">
            <v>2375.41</v>
          </cell>
          <cell r="S422">
            <v>2440.5</v>
          </cell>
        </row>
        <row r="423">
          <cell r="A423" t="str">
            <v>2 S 04 111 12</v>
          </cell>
          <cell r="B423" t="str">
            <v>Boca BDTC D=1,20 m - esc.=45</v>
          </cell>
          <cell r="E423" t="str">
            <v>und</v>
          </cell>
          <cell r="G423">
            <v>3143.21</v>
          </cell>
          <cell r="M423">
            <v>3471.42</v>
          </cell>
          <cell r="O423">
            <v>3523.01</v>
          </cell>
          <cell r="Q423">
            <v>3452.09</v>
          </cell>
          <cell r="S423">
            <v>3553.27</v>
          </cell>
        </row>
        <row r="424">
          <cell r="A424" t="str">
            <v>2 S 04 111 13</v>
          </cell>
          <cell r="B424" t="str">
            <v>Boca BDTC D=1,50 m - esc.=45</v>
          </cell>
          <cell r="E424" t="str">
            <v>und</v>
          </cell>
          <cell r="G424">
            <v>5571.34</v>
          </cell>
          <cell r="M424">
            <v>6150.05</v>
          </cell>
          <cell r="O424">
            <v>6248.02</v>
          </cell>
          <cell r="Q424">
            <v>6109.3</v>
          </cell>
          <cell r="S424">
            <v>6303.43</v>
          </cell>
        </row>
        <row r="425">
          <cell r="A425" t="str">
            <v>2 S 04 120 01</v>
          </cell>
          <cell r="B425" t="str">
            <v>Corpo BTTC D=1,00m</v>
          </cell>
          <cell r="E425" t="str">
            <v>m</v>
          </cell>
          <cell r="G425">
            <v>1163.6400000000001</v>
          </cell>
          <cell r="M425">
            <v>1268.79</v>
          </cell>
          <cell r="O425">
            <v>1307.51</v>
          </cell>
          <cell r="Q425">
            <v>1280.4100000000001</v>
          </cell>
          <cell r="S425">
            <v>1313.08</v>
          </cell>
        </row>
        <row r="426">
          <cell r="A426" t="str">
            <v>2 S 04 120 02</v>
          </cell>
          <cell r="B426" t="str">
            <v>Corpo BTTC D=1,20m</v>
          </cell>
          <cell r="E426" t="str">
            <v>m</v>
          </cell>
          <cell r="G426">
            <v>1575.6</v>
          </cell>
          <cell r="M426">
            <v>1714.77</v>
          </cell>
          <cell r="O426">
            <v>1768.82</v>
          </cell>
          <cell r="Q426">
            <v>1732.97</v>
          </cell>
          <cell r="S426">
            <v>1776.14</v>
          </cell>
        </row>
        <row r="427">
          <cell r="A427" t="str">
            <v>2 S 04 120 03</v>
          </cell>
          <cell r="B427" t="str">
            <v>Corpo BTTC D=1,50m</v>
          </cell>
          <cell r="E427" t="str">
            <v>m</v>
          </cell>
          <cell r="G427">
            <v>2352.62</v>
          </cell>
          <cell r="M427">
            <v>2552.98</v>
          </cell>
          <cell r="O427">
            <v>2637.95</v>
          </cell>
          <cell r="Q427">
            <v>2587.77</v>
          </cell>
          <cell r="S427">
            <v>2647.81</v>
          </cell>
        </row>
        <row r="428">
          <cell r="A428" t="str">
            <v>2 S 04 121 01</v>
          </cell>
          <cell r="B428" t="str">
            <v>Boca BTTC D=1,00m normal</v>
          </cell>
          <cell r="E428" t="str">
            <v>und</v>
          </cell>
          <cell r="G428">
            <v>1943.6</v>
          </cell>
          <cell r="M428">
            <v>2146.69</v>
          </cell>
          <cell r="O428">
            <v>2177.25</v>
          </cell>
          <cell r="Q428">
            <v>2136.0500000000002</v>
          </cell>
          <cell r="S428">
            <v>2195.31</v>
          </cell>
        </row>
        <row r="429">
          <cell r="A429" t="str">
            <v>2 S 04 121 02</v>
          </cell>
          <cell r="B429" t="str">
            <v>Boca BTTC D=1,20m normal</v>
          </cell>
          <cell r="E429" t="str">
            <v>und</v>
          </cell>
          <cell r="G429">
            <v>2821.36</v>
          </cell>
          <cell r="M429">
            <v>3115.53</v>
          </cell>
          <cell r="O429">
            <v>3162.21</v>
          </cell>
          <cell r="Q429">
            <v>3097.71</v>
          </cell>
          <cell r="S429">
            <v>3189.06</v>
          </cell>
        </row>
        <row r="430">
          <cell r="A430" t="str">
            <v>2 S 04 121 03</v>
          </cell>
          <cell r="B430" t="str">
            <v>Boca BTTC D=1,50m normal</v>
          </cell>
          <cell r="E430" t="str">
            <v>und</v>
          </cell>
          <cell r="G430">
            <v>4904.9799999999996</v>
          </cell>
          <cell r="M430">
            <v>5415.17</v>
          </cell>
          <cell r="O430">
            <v>5501.76</v>
          </cell>
          <cell r="Q430">
            <v>5378.69</v>
          </cell>
          <cell r="S430">
            <v>5550</v>
          </cell>
        </row>
        <row r="431">
          <cell r="A431" t="str">
            <v>2 S 04 121 04</v>
          </cell>
          <cell r="B431" t="str">
            <v>Boca BTTC D=1,00 m - esc.=15</v>
          </cell>
          <cell r="E431" t="str">
            <v>und</v>
          </cell>
          <cell r="G431">
            <v>2025.35</v>
          </cell>
          <cell r="M431">
            <v>2237.0100000000002</v>
          </cell>
          <cell r="O431">
            <v>2268.85</v>
          </cell>
          <cell r="Q431">
            <v>2225.9299999999998</v>
          </cell>
          <cell r="S431">
            <v>2287.6799999999998</v>
          </cell>
        </row>
        <row r="432">
          <cell r="A432" t="str">
            <v>2 S 04 121 05</v>
          </cell>
          <cell r="B432" t="str">
            <v>Boca BTTC D=1,20 m - esc.=15</v>
          </cell>
          <cell r="E432" t="str">
            <v>und</v>
          </cell>
          <cell r="G432">
            <v>2946.92</v>
          </cell>
          <cell r="M432">
            <v>3254.21</v>
          </cell>
          <cell r="O432">
            <v>3302.99</v>
          </cell>
          <cell r="Q432">
            <v>3235.59</v>
          </cell>
          <cell r="S432">
            <v>3331.03</v>
          </cell>
        </row>
        <row r="433">
          <cell r="A433" t="str">
            <v>2 S 04 121 06</v>
          </cell>
          <cell r="B433" t="str">
            <v>Boca BTTC D=1,50 m - esc.=15</v>
          </cell>
          <cell r="E433" t="str">
            <v>und</v>
          </cell>
          <cell r="G433">
            <v>5127.67</v>
          </cell>
          <cell r="M433">
            <v>5661.06</v>
          </cell>
          <cell r="O433">
            <v>5751.61</v>
          </cell>
          <cell r="Q433">
            <v>5622.9</v>
          </cell>
          <cell r="S433">
            <v>5802.08</v>
          </cell>
        </row>
        <row r="434">
          <cell r="A434" t="str">
            <v>2 S 04 121 07</v>
          </cell>
          <cell r="B434" t="str">
            <v>Boca BTTC D=1,00 m - esc.=30</v>
          </cell>
          <cell r="E434" t="str">
            <v>und</v>
          </cell>
          <cell r="G434">
            <v>2253.5300000000002</v>
          </cell>
          <cell r="M434">
            <v>2489.14</v>
          </cell>
          <cell r="O434">
            <v>2524.5500000000002</v>
          </cell>
          <cell r="Q434">
            <v>2476.8000000000002</v>
          </cell>
          <cell r="S434">
            <v>2545.4699999999998</v>
          </cell>
        </row>
        <row r="435">
          <cell r="A435" t="str">
            <v>2 S 04 121 08</v>
          </cell>
          <cell r="B435" t="str">
            <v>Boca BTTC D=1,20 m - esc.=30</v>
          </cell>
          <cell r="E435" t="str">
            <v>und</v>
          </cell>
          <cell r="G435">
            <v>3277.95</v>
          </cell>
          <cell r="M435">
            <v>3619.87</v>
          </cell>
          <cell r="O435">
            <v>3674.13</v>
          </cell>
          <cell r="Q435">
            <v>3599.12</v>
          </cell>
          <cell r="S435">
            <v>3705.34</v>
          </cell>
        </row>
        <row r="436">
          <cell r="A436" t="str">
            <v>2 S 04 121 09</v>
          </cell>
          <cell r="B436" t="str">
            <v>Boca BTTC D=1,50 m - esc.=30</v>
          </cell>
          <cell r="E436" t="str">
            <v>und</v>
          </cell>
          <cell r="G436">
            <v>5719.92</v>
          </cell>
          <cell r="M436">
            <v>6315.06</v>
          </cell>
          <cell r="O436">
            <v>6416.14</v>
          </cell>
          <cell r="Q436">
            <v>6272.41</v>
          </cell>
          <cell r="S436">
            <v>6472.46</v>
          </cell>
        </row>
        <row r="437">
          <cell r="A437" t="str">
            <v>2 S 04 121 10</v>
          </cell>
          <cell r="B437" t="str">
            <v>Boca BTTC D=1,00 m - esc.=45</v>
          </cell>
          <cell r="E437" t="str">
            <v>und</v>
          </cell>
          <cell r="G437">
            <v>2769.56</v>
          </cell>
          <cell r="M437">
            <v>3059.28</v>
          </cell>
          <cell r="O437">
            <v>3102.83</v>
          </cell>
          <cell r="Q437">
            <v>3044.07</v>
          </cell>
          <cell r="S437">
            <v>3128.59</v>
          </cell>
        </row>
        <row r="438">
          <cell r="A438" t="str">
            <v>2 S 04 121 11</v>
          </cell>
          <cell r="B438" t="str">
            <v>Boca BTTC D=1,20 m - esc.=45</v>
          </cell>
          <cell r="E438" t="str">
            <v>und</v>
          </cell>
          <cell r="G438">
            <v>4032.88</v>
          </cell>
          <cell r="M438">
            <v>4453.74</v>
          </cell>
          <cell r="O438">
            <v>4520.6400000000003</v>
          </cell>
          <cell r="Q438">
            <v>4428.1000000000004</v>
          </cell>
          <cell r="S438">
            <v>4559.1400000000003</v>
          </cell>
        </row>
        <row r="439">
          <cell r="A439" t="str">
            <v>2 S 04 121 12</v>
          </cell>
          <cell r="B439" t="str">
            <v>Boca BTTC D=1,50 m - esc.=45</v>
          </cell>
          <cell r="E439" t="str">
            <v>und</v>
          </cell>
          <cell r="G439">
            <v>7075.55</v>
          </cell>
          <cell r="M439">
            <v>7811.96</v>
          </cell>
          <cell r="O439">
            <v>7937.31</v>
          </cell>
          <cell r="Q439">
            <v>7758.88</v>
          </cell>
          <cell r="S439">
            <v>8007.15</v>
          </cell>
        </row>
        <row r="440">
          <cell r="A440" t="str">
            <v>2 S 04 200 01</v>
          </cell>
          <cell r="B440" t="str">
            <v>Corpo BSCC 1,50 x 1,50 m alt. 0 a 1,00 m</v>
          </cell>
          <cell r="E440" t="str">
            <v>und</v>
          </cell>
          <cell r="G440">
            <v>822.42</v>
          </cell>
          <cell r="M440">
            <v>917.39</v>
          </cell>
          <cell r="O440">
            <v>943.77</v>
          </cell>
          <cell r="Q440">
            <v>932.16</v>
          </cell>
          <cell r="S440">
            <v>947.34</v>
          </cell>
        </row>
        <row r="441">
          <cell r="A441" t="str">
            <v>2 S 04 200 02</v>
          </cell>
          <cell r="B441" t="str">
            <v>Corpo BSCC 2,00 x 2,00 m alt. 0 a 1,00 m</v>
          </cell>
          <cell r="E441" t="str">
            <v>und</v>
          </cell>
          <cell r="G441">
            <v>1185.29</v>
          </cell>
          <cell r="M441">
            <v>1327.48</v>
          </cell>
          <cell r="O441">
            <v>1364.43</v>
          </cell>
          <cell r="Q441">
            <v>1349.32</v>
          </cell>
          <cell r="S441">
            <v>1368.6</v>
          </cell>
        </row>
        <row r="442">
          <cell r="A442" t="str">
            <v>2 S 04 200 03</v>
          </cell>
          <cell r="B442" t="str">
            <v>Corpo BSCC 2,50 x 2,50 m alt. 0 a 1,00 m</v>
          </cell>
          <cell r="E442" t="str">
            <v>m</v>
          </cell>
          <cell r="G442">
            <v>1690.52</v>
          </cell>
          <cell r="M442">
            <v>1890.75</v>
          </cell>
          <cell r="O442">
            <v>1942.01</v>
          </cell>
          <cell r="Q442">
            <v>1915.9</v>
          </cell>
          <cell r="S442">
            <v>1948.04</v>
          </cell>
        </row>
        <row r="443">
          <cell r="A443" t="str">
            <v>2 S 04 200 04</v>
          </cell>
          <cell r="B443" t="str">
            <v>Corpo BSCC 3,00 x 3,00 m alt. 0 a 1,00 m</v>
          </cell>
          <cell r="E443" t="str">
            <v>m</v>
          </cell>
          <cell r="G443">
            <v>2227.0300000000002</v>
          </cell>
          <cell r="M443">
            <v>2492.56</v>
          </cell>
          <cell r="O443">
            <v>2556.91</v>
          </cell>
          <cell r="Q443">
            <v>2519.34</v>
          </cell>
          <cell r="S443">
            <v>2564.52</v>
          </cell>
        </row>
        <row r="444">
          <cell r="A444" t="str">
            <v>2 S 04 200 05</v>
          </cell>
          <cell r="B444" t="str">
            <v>Corpo BSCC 1,50 x 1,50 m alt. 1,00 a 2,50 m</v>
          </cell>
          <cell r="E444" t="str">
            <v>m</v>
          </cell>
          <cell r="G444">
            <v>745.56</v>
          </cell>
          <cell r="M444">
            <v>832.37</v>
          </cell>
          <cell r="O444">
            <v>854.14</v>
          </cell>
          <cell r="Q444">
            <v>842.4</v>
          </cell>
          <cell r="S444">
            <v>858.14</v>
          </cell>
        </row>
        <row r="445">
          <cell r="A445" t="str">
            <v>2 S 04 200 06</v>
          </cell>
          <cell r="B445" t="str">
            <v>Corpo BSCC 2,00 x 2,00 m alt. 1,00 a 2,50 m</v>
          </cell>
          <cell r="E445" t="str">
            <v>m</v>
          </cell>
          <cell r="G445">
            <v>1063.6500000000001</v>
          </cell>
          <cell r="M445">
            <v>1189.33</v>
          </cell>
          <cell r="O445">
            <v>1220.78</v>
          </cell>
          <cell r="Q445">
            <v>1205.04</v>
          </cell>
          <cell r="S445">
            <v>1225.1199999999999</v>
          </cell>
        </row>
        <row r="446">
          <cell r="A446" t="str">
            <v>2 S 04 200 07</v>
          </cell>
          <cell r="B446" t="str">
            <v>Corpo BSCC 2,50 x 2,50 m alt. 1,00 a 2,50 m</v>
          </cell>
          <cell r="E446" t="str">
            <v>m</v>
          </cell>
          <cell r="G446">
            <v>1600.15</v>
          </cell>
          <cell r="M446">
            <v>1789.64</v>
          </cell>
          <cell r="O446">
            <v>1836.29</v>
          </cell>
          <cell r="Q446">
            <v>1810.18</v>
          </cell>
          <cell r="S446">
            <v>1842.33</v>
          </cell>
        </row>
        <row r="447">
          <cell r="A447" t="str">
            <v>2 S 04 200 08</v>
          </cell>
          <cell r="B447" t="str">
            <v>Corpo BSCC 3,00 x 3,00 m alt. 1,00 a 2,50 m</v>
          </cell>
          <cell r="E447" t="str">
            <v>m</v>
          </cell>
          <cell r="G447">
            <v>2177.2600000000002</v>
          </cell>
          <cell r="M447">
            <v>2432.6</v>
          </cell>
          <cell r="O447">
            <v>2496.2199999999998</v>
          </cell>
          <cell r="Q447">
            <v>2457.7399999999998</v>
          </cell>
          <cell r="S447">
            <v>2504.1</v>
          </cell>
        </row>
        <row r="448">
          <cell r="A448" t="str">
            <v>2 S 04 200 09</v>
          </cell>
          <cell r="B448" t="str">
            <v>Corpo BSCC 1,50 x 1,50 m alt. 2,50 a 5,00 m</v>
          </cell>
          <cell r="E448" t="str">
            <v>m</v>
          </cell>
          <cell r="G448">
            <v>812.04</v>
          </cell>
          <cell r="M448">
            <v>907.14</v>
          </cell>
          <cell r="O448">
            <v>932.05</v>
          </cell>
          <cell r="Q448">
            <v>920.31</v>
          </cell>
          <cell r="S448">
            <v>936.06</v>
          </cell>
        </row>
        <row r="449">
          <cell r="A449" t="str">
            <v>2 S 04 200 10</v>
          </cell>
          <cell r="B449" t="str">
            <v>Corpo BSCC 2,00 x 2,00 m alt. 2,50 a 5,00 m</v>
          </cell>
          <cell r="E449" t="str">
            <v>m</v>
          </cell>
          <cell r="G449">
            <v>1258.22</v>
          </cell>
          <cell r="M449">
            <v>1405.85</v>
          </cell>
          <cell r="O449">
            <v>1443.11</v>
          </cell>
          <cell r="Q449">
            <v>1422.47</v>
          </cell>
          <cell r="S449">
            <v>1448.93</v>
          </cell>
        </row>
        <row r="450">
          <cell r="A450" t="str">
            <v>2 S 04 200 11</v>
          </cell>
          <cell r="B450" t="str">
            <v>Corpo BSCC 2,50 x 2,50 m alt. 2,50 a 5,00 m</v>
          </cell>
          <cell r="E450" t="str">
            <v>m</v>
          </cell>
          <cell r="G450">
            <v>1840.82</v>
          </cell>
          <cell r="M450">
            <v>2060.6999999999998</v>
          </cell>
          <cell r="O450">
            <v>2118.4699999999998</v>
          </cell>
          <cell r="Q450">
            <v>2092.33</v>
          </cell>
          <cell r="S450">
            <v>2124.4699999999998</v>
          </cell>
        </row>
        <row r="451">
          <cell r="A451" t="str">
            <v>2 S 04 200 12</v>
          </cell>
          <cell r="B451" t="str">
            <v>Corpo BSCC 3,00 x 3,00 m alt. 2,50 a 5,00 m</v>
          </cell>
          <cell r="E451" t="str">
            <v>m</v>
          </cell>
          <cell r="G451">
            <v>2671.12</v>
          </cell>
          <cell r="M451">
            <v>2987.72</v>
          </cell>
          <cell r="O451">
            <v>3067.32</v>
          </cell>
          <cell r="Q451">
            <v>3021.05</v>
          </cell>
          <cell r="S451">
            <v>3077.43</v>
          </cell>
        </row>
        <row r="452">
          <cell r="A452" t="str">
            <v>2 S 04 200 13</v>
          </cell>
          <cell r="B452" t="str">
            <v>Corpo BSCC 1,50 x 1,50 m alt. 5,00 a 7,50 m</v>
          </cell>
          <cell r="E452" t="str">
            <v>m</v>
          </cell>
          <cell r="G452">
            <v>923.94</v>
          </cell>
          <cell r="M452">
            <v>1033.67</v>
          </cell>
          <cell r="O452">
            <v>1063.42</v>
          </cell>
          <cell r="Q452">
            <v>1051.6400000000001</v>
          </cell>
          <cell r="S452">
            <v>1067.3900000000001</v>
          </cell>
        </row>
        <row r="453">
          <cell r="A453" t="str">
            <v>2 S 04 200 14</v>
          </cell>
          <cell r="B453" t="str">
            <v>Corpo BSCC 2,00 x 2,00 m alt. 5,00 a 7,50 m</v>
          </cell>
          <cell r="E453" t="str">
            <v>m</v>
          </cell>
          <cell r="G453">
            <v>1411.89</v>
          </cell>
          <cell r="M453">
            <v>1578.59</v>
          </cell>
          <cell r="O453">
            <v>1623.18</v>
          </cell>
          <cell r="Q453">
            <v>1602.54</v>
          </cell>
          <cell r="S453">
            <v>1629</v>
          </cell>
        </row>
        <row r="454">
          <cell r="A454" t="str">
            <v>2 S 04 200 15</v>
          </cell>
          <cell r="B454" t="str">
            <v>Corpo BSCC 2,50 x 2,50 m alt. 5,00 a 7,50 m</v>
          </cell>
          <cell r="E454" t="str">
            <v>m</v>
          </cell>
          <cell r="G454">
            <v>2061.46</v>
          </cell>
          <cell r="M454">
            <v>2305.65</v>
          </cell>
          <cell r="O454">
            <v>2370.19</v>
          </cell>
          <cell r="Q454">
            <v>2338.27</v>
          </cell>
          <cell r="S454">
            <v>2377.92</v>
          </cell>
        </row>
        <row r="455">
          <cell r="A455" t="str">
            <v>2 S 04 200 16</v>
          </cell>
          <cell r="B455" t="str">
            <v>Corpo BSCC 3,00 x 3,00 m alt. 5,00 a 7,50 m</v>
          </cell>
          <cell r="E455" t="str">
            <v>m</v>
          </cell>
          <cell r="G455">
            <v>2921</v>
          </cell>
          <cell r="M455">
            <v>3267.57</v>
          </cell>
          <cell r="O455">
            <v>3359.73</v>
          </cell>
          <cell r="Q455">
            <v>3313.47</v>
          </cell>
          <cell r="S455">
            <v>3369.85</v>
          </cell>
        </row>
        <row r="456">
          <cell r="A456" t="str">
            <v>2 S 04 200 17</v>
          </cell>
          <cell r="B456" t="str">
            <v>Corpo BSCC 1,50 x 1,50 m alt. 7,50 a 10,00 m</v>
          </cell>
          <cell r="E456" t="str">
            <v>m</v>
          </cell>
          <cell r="G456">
            <v>1065.05</v>
          </cell>
          <cell r="M456">
            <v>1189.5999999999999</v>
          </cell>
          <cell r="O456">
            <v>1223.9100000000001</v>
          </cell>
          <cell r="Q456">
            <v>1208.22</v>
          </cell>
          <cell r="S456">
            <v>1229.0899999999999</v>
          </cell>
        </row>
        <row r="457">
          <cell r="A457" t="str">
            <v>2 S 04 200 18</v>
          </cell>
          <cell r="B457" t="str">
            <v>Corpo BSCC 2,00 x 2,00 m alt. 7,50 a 10,00 m</v>
          </cell>
          <cell r="E457" t="str">
            <v>m</v>
          </cell>
          <cell r="G457">
            <v>1592.09</v>
          </cell>
          <cell r="M457">
            <v>1778.46</v>
          </cell>
          <cell r="O457">
            <v>1828.6</v>
          </cell>
          <cell r="Q457">
            <v>1803.09</v>
          </cell>
          <cell r="S457">
            <v>1835.8</v>
          </cell>
        </row>
        <row r="458">
          <cell r="A458" t="str">
            <v>2 S 04 200 19</v>
          </cell>
          <cell r="B458" t="str">
            <v>Corpo BSCC 2,50 x 2,50 m alt. 7,50 a 10,00 m</v>
          </cell>
          <cell r="E458" t="str">
            <v>m</v>
          </cell>
          <cell r="G458">
            <v>2268.02</v>
          </cell>
          <cell r="M458">
            <v>2539.52</v>
          </cell>
          <cell r="O458">
            <v>2612.86</v>
          </cell>
          <cell r="Q458">
            <v>2580.9499999999998</v>
          </cell>
          <cell r="S458">
            <v>2620.6</v>
          </cell>
        </row>
        <row r="459">
          <cell r="A459" t="str">
            <v>2 S 04 200 20</v>
          </cell>
          <cell r="B459" t="str">
            <v>Corpo BSCC 3,00 x 3,00 m alt. 7,50 a 10,00 m</v>
          </cell>
          <cell r="E459" t="str">
            <v>m</v>
          </cell>
          <cell r="G459">
            <v>3212.14</v>
          </cell>
          <cell r="M459">
            <v>3590.38</v>
          </cell>
          <cell r="O459">
            <v>3692.26</v>
          </cell>
          <cell r="Q459">
            <v>3638.87</v>
          </cell>
          <cell r="S459">
            <v>3704.5</v>
          </cell>
        </row>
        <row r="460">
          <cell r="A460" t="str">
            <v>2 S 04 200 21</v>
          </cell>
          <cell r="B460" t="str">
            <v>Corpo BSCC 1,50 x 1,50 m alt. 10,00 a 12,50 m</v>
          </cell>
          <cell r="E460" t="str">
            <v>m</v>
          </cell>
          <cell r="G460">
            <v>1108.5</v>
          </cell>
          <cell r="M460">
            <v>1238.74</v>
          </cell>
          <cell r="O460">
            <v>1274.94</v>
          </cell>
          <cell r="Q460">
            <v>1259.25</v>
          </cell>
          <cell r="S460">
            <v>1280.1199999999999</v>
          </cell>
        </row>
        <row r="461">
          <cell r="A461" t="str">
            <v>2 S 04 200 22</v>
          </cell>
          <cell r="B461" t="str">
            <v>Corpo BSCC 2,00 x 2,00 m alt. 10,00 a 12,50 m</v>
          </cell>
          <cell r="E461" t="str">
            <v>m</v>
          </cell>
          <cell r="G461">
            <v>1730.26</v>
          </cell>
          <cell r="M461">
            <v>1934.99</v>
          </cell>
          <cell r="O461">
            <v>1990.99</v>
          </cell>
          <cell r="Q461">
            <v>1965.51</v>
          </cell>
          <cell r="S461">
            <v>1998.22</v>
          </cell>
        </row>
        <row r="462">
          <cell r="A462" t="str">
            <v>2 S 04 200 23</v>
          </cell>
          <cell r="B462" t="str">
            <v>Corpo BSCC 2,50 x 2,50 m alt. 10,00 a 12,50 m</v>
          </cell>
          <cell r="E462" t="str">
            <v>m</v>
          </cell>
          <cell r="G462">
            <v>2498.04</v>
          </cell>
          <cell r="M462">
            <v>2793.54</v>
          </cell>
          <cell r="O462">
            <v>2874.2</v>
          </cell>
          <cell r="Q462">
            <v>2835.64</v>
          </cell>
          <cell r="S462">
            <v>2883.91</v>
          </cell>
        </row>
        <row r="463">
          <cell r="A463" t="str">
            <v>2 S 04 200 24</v>
          </cell>
          <cell r="B463" t="str">
            <v>Corpo BSCC 3,00 a 3,00 m alt. 10,00 a 12,50 m</v>
          </cell>
          <cell r="E463" t="str">
            <v>m</v>
          </cell>
          <cell r="G463">
            <v>3485.15</v>
          </cell>
          <cell r="M463">
            <v>3899.1</v>
          </cell>
          <cell r="O463">
            <v>4012.73</v>
          </cell>
          <cell r="Q463">
            <v>3959.37</v>
          </cell>
          <cell r="S463">
            <v>4025</v>
          </cell>
        </row>
        <row r="464">
          <cell r="A464" t="str">
            <v>2 S 04 200 25</v>
          </cell>
          <cell r="B464" t="str">
            <v>Corpo BSCC 1,50 x 1,50 m alt. 12,50 a 15,00 m</v>
          </cell>
          <cell r="E464" t="str">
            <v>m</v>
          </cell>
          <cell r="G464">
            <v>1163.0899999999999</v>
          </cell>
          <cell r="M464">
            <v>1300.9100000000001</v>
          </cell>
          <cell r="O464">
            <v>1339.2</v>
          </cell>
          <cell r="Q464">
            <v>1323.52</v>
          </cell>
          <cell r="S464">
            <v>1344.39</v>
          </cell>
        </row>
        <row r="465">
          <cell r="A465" t="str">
            <v>2 S 04 200 26</v>
          </cell>
          <cell r="B465" t="str">
            <v>Corpo BSCC 2,00 a 2,00 m alt. 12,50 a 15,00 m</v>
          </cell>
          <cell r="E465" t="str">
            <v>m</v>
          </cell>
          <cell r="G465">
            <v>1857.78</v>
          </cell>
          <cell r="M465">
            <v>2079.34</v>
          </cell>
          <cell r="O465">
            <v>2140.7800000000002</v>
          </cell>
          <cell r="Q465">
            <v>2115.31</v>
          </cell>
          <cell r="S465">
            <v>2148.02</v>
          </cell>
        </row>
        <row r="466">
          <cell r="A466" t="str">
            <v>2 S 04 200 27</v>
          </cell>
          <cell r="B466" t="str">
            <v>Corpo BSCC 2,50 x 2,50 m alt. 12,50 a 15,00 m</v>
          </cell>
          <cell r="E466" t="str">
            <v>m</v>
          </cell>
          <cell r="G466">
            <v>2823.4</v>
          </cell>
          <cell r="M466">
            <v>3154.6</v>
          </cell>
          <cell r="O466">
            <v>3247.57</v>
          </cell>
          <cell r="Q466">
            <v>3202.75</v>
          </cell>
          <cell r="S466">
            <v>3259.16</v>
          </cell>
        </row>
        <row r="467">
          <cell r="A467" t="str">
            <v>2 S 04 200 28</v>
          </cell>
          <cell r="B467" t="str">
            <v>Corpo BSCC 3,00 x 3,00 m alt. 12,50 a 15,00 m</v>
          </cell>
          <cell r="E467" t="str">
            <v>m</v>
          </cell>
          <cell r="G467">
            <v>3775.27</v>
          </cell>
          <cell r="M467">
            <v>4219.45</v>
          </cell>
          <cell r="O467">
            <v>4343</v>
          </cell>
          <cell r="Q467">
            <v>4281.7700000000004</v>
          </cell>
          <cell r="S467">
            <v>4357.53</v>
          </cell>
        </row>
        <row r="468">
          <cell r="A468" t="str">
            <v>2 S 04 201 01</v>
          </cell>
          <cell r="B468" t="str">
            <v>Boca BSCC 1,50 x 1,50 m normal</v>
          </cell>
          <cell r="E468" t="str">
            <v>und</v>
          </cell>
          <cell r="G468">
            <v>4755.93</v>
          </cell>
          <cell r="M468">
            <v>5284.16</v>
          </cell>
          <cell r="O468">
            <v>5412.49</v>
          </cell>
          <cell r="Q468">
            <v>5346.3</v>
          </cell>
          <cell r="S468">
            <v>5440.11</v>
          </cell>
        </row>
        <row r="469">
          <cell r="A469" t="str">
            <v>2 S 04 201 02</v>
          </cell>
          <cell r="B469" t="str">
            <v>Boca BSCC 2,00 x 2,00 m normal</v>
          </cell>
          <cell r="E469" t="str">
            <v>und</v>
          </cell>
          <cell r="G469">
            <v>7436.42</v>
          </cell>
          <cell r="M469">
            <v>8265.6299999999992</v>
          </cell>
          <cell r="O469">
            <v>8475.8799999999992</v>
          </cell>
          <cell r="Q469">
            <v>8368.31</v>
          </cell>
          <cell r="S469">
            <v>8518.3700000000008</v>
          </cell>
        </row>
        <row r="470">
          <cell r="A470" t="str">
            <v>2 S 04 201 03</v>
          </cell>
          <cell r="B470" t="str">
            <v>Boca BSCC 2,50 x 2,50 m normal</v>
          </cell>
          <cell r="E470" t="str">
            <v>und</v>
          </cell>
          <cell r="G470">
            <v>10042.129999999999</v>
          </cell>
          <cell r="M470">
            <v>11159.79</v>
          </cell>
          <cell r="O470">
            <v>11448.96</v>
          </cell>
          <cell r="Q470">
            <v>11299.85</v>
          </cell>
          <cell r="S470">
            <v>11506.55</v>
          </cell>
        </row>
        <row r="471">
          <cell r="A471" t="str">
            <v>2 S 04 201 04</v>
          </cell>
          <cell r="B471" t="str">
            <v>Boca BSCC 3,00 x 3,00 m normal</v>
          </cell>
          <cell r="E471" t="str">
            <v>und</v>
          </cell>
          <cell r="G471">
            <v>14367.56</v>
          </cell>
          <cell r="M471">
            <v>15975.33</v>
          </cell>
          <cell r="O471">
            <v>16400.13</v>
          </cell>
          <cell r="Q471">
            <v>16180.92</v>
          </cell>
          <cell r="S471">
            <v>16481.59</v>
          </cell>
        </row>
        <row r="472">
          <cell r="A472" t="str">
            <v>2 S 04 201 05</v>
          </cell>
          <cell r="B472" t="str">
            <v>Boca BSCC 1,50 x 1,50 m - esc.=15</v>
          </cell>
          <cell r="E472" t="str">
            <v>und</v>
          </cell>
          <cell r="G472">
            <v>4831.17</v>
          </cell>
          <cell r="M472">
            <v>5374.49</v>
          </cell>
          <cell r="O472">
            <v>5507.51</v>
          </cell>
          <cell r="Q472">
            <v>5449.48</v>
          </cell>
          <cell r="S472">
            <v>5533.09</v>
          </cell>
        </row>
        <row r="473">
          <cell r="A473" t="str">
            <v>2 S 04 201 06</v>
          </cell>
          <cell r="B473" t="str">
            <v>Boca BSCC 2,00 x 2,00 m - esc.=15</v>
          </cell>
          <cell r="E473" t="str">
            <v>und</v>
          </cell>
          <cell r="G473">
            <v>7513.24</v>
          </cell>
          <cell r="M473">
            <v>8361.4</v>
          </cell>
          <cell r="O473">
            <v>8579.7000000000007</v>
          </cell>
          <cell r="Q473">
            <v>8482.89</v>
          </cell>
          <cell r="S473">
            <v>8618.98</v>
          </cell>
        </row>
        <row r="474">
          <cell r="A474" t="str">
            <v>2 S 04 201 07</v>
          </cell>
          <cell r="B474" t="str">
            <v>Boca BSCC 2,50 x 2,50 m - esc.=15</v>
          </cell>
          <cell r="E474" t="str">
            <v>und</v>
          </cell>
          <cell r="G474">
            <v>10563.11</v>
          </cell>
          <cell r="M474">
            <v>11755.34</v>
          </cell>
          <cell r="O474">
            <v>12065.22</v>
          </cell>
          <cell r="Q474">
            <v>11920.15</v>
          </cell>
          <cell r="S474">
            <v>12121.65</v>
          </cell>
        </row>
        <row r="475">
          <cell r="A475" t="str">
            <v>2 S 04 201 08</v>
          </cell>
          <cell r="B475" t="str">
            <v>Boca BSCC 3,00 x 3,00 m - esc.=15</v>
          </cell>
          <cell r="E475" t="str">
            <v>und</v>
          </cell>
          <cell r="G475">
            <v>15036.8</v>
          </cell>
          <cell r="M475">
            <v>16737.66</v>
          </cell>
          <cell r="O475">
            <v>17191.55</v>
          </cell>
          <cell r="Q475">
            <v>16977.810000000001</v>
          </cell>
          <cell r="S475">
            <v>17271.32</v>
          </cell>
        </row>
        <row r="476">
          <cell r="A476" t="str">
            <v>2 S 04 201 09</v>
          </cell>
          <cell r="B476" t="str">
            <v>Boca BSCC 1,50 x 1,50 m - esc.=30</v>
          </cell>
          <cell r="E476" t="str">
            <v>und</v>
          </cell>
          <cell r="G476">
            <v>5268.96</v>
          </cell>
          <cell r="M476">
            <v>5861.11</v>
          </cell>
          <cell r="O476">
            <v>6004.52</v>
          </cell>
          <cell r="Q476">
            <v>5936.56</v>
          </cell>
          <cell r="S476">
            <v>6033.42</v>
          </cell>
        </row>
        <row r="477">
          <cell r="A477" t="str">
            <v>2 S 04 201 10</v>
          </cell>
          <cell r="B477" t="str">
            <v>Boca BSCC 2,00 x 2,00 m - esc.=30</v>
          </cell>
          <cell r="E477" t="str">
            <v>und</v>
          </cell>
          <cell r="G477">
            <v>8180.57</v>
          </cell>
          <cell r="M477">
            <v>9102.5300000000007</v>
          </cell>
          <cell r="O477">
            <v>9336.23</v>
          </cell>
          <cell r="Q477">
            <v>9227.4599999999991</v>
          </cell>
          <cell r="S477">
            <v>9380.2099999999991</v>
          </cell>
        </row>
        <row r="478">
          <cell r="A478" t="str">
            <v>2 S 04 201 11</v>
          </cell>
          <cell r="B478" t="str">
            <v>Boca BSCC 2,50 x 2,50 m - esc.=30</v>
          </cell>
          <cell r="E478" t="str">
            <v>und</v>
          </cell>
          <cell r="G478">
            <v>11760.2</v>
          </cell>
          <cell r="M478">
            <v>13083.6</v>
          </cell>
          <cell r="O478">
            <v>13432.34</v>
          </cell>
          <cell r="Q478">
            <v>13271.66</v>
          </cell>
          <cell r="S478">
            <v>13494.96</v>
          </cell>
        </row>
        <row r="479">
          <cell r="A479" t="str">
            <v>2 S 04 201 12</v>
          </cell>
          <cell r="B479" t="str">
            <v>Boca BSCC 3,00 x 3,00 m =esc.=30</v>
          </cell>
          <cell r="E479" t="str">
            <v>und</v>
          </cell>
          <cell r="G479">
            <v>16592.310000000001</v>
          </cell>
          <cell r="M479">
            <v>18459.98</v>
          </cell>
          <cell r="O479">
            <v>18960.41</v>
          </cell>
          <cell r="Q479">
            <v>18719.150000000001</v>
          </cell>
          <cell r="S479">
            <v>19050.23</v>
          </cell>
        </row>
        <row r="480">
          <cell r="A480" t="str">
            <v>2 S 04 201 13</v>
          </cell>
          <cell r="B480" t="str">
            <v>Boca BSCC 1,50 x 1,50 m - esc.=45</v>
          </cell>
          <cell r="E480" t="str">
            <v>und</v>
          </cell>
          <cell r="G480">
            <v>6552.38</v>
          </cell>
          <cell r="M480">
            <v>7286.85</v>
          </cell>
          <cell r="O480">
            <v>7470.4</v>
          </cell>
          <cell r="Q480">
            <v>7387.86</v>
          </cell>
          <cell r="S480">
            <v>7505.62</v>
          </cell>
        </row>
        <row r="481">
          <cell r="A481" t="str">
            <v>2 S 04 201 14</v>
          </cell>
          <cell r="B481" t="str">
            <v>Boca BSCC 2,00 x 2,00 m - esc.=45</v>
          </cell>
          <cell r="E481" t="str">
            <v>und</v>
          </cell>
          <cell r="G481">
            <v>10508.8</v>
          </cell>
          <cell r="M481">
            <v>11689.34</v>
          </cell>
          <cell r="O481">
            <v>11996.21</v>
          </cell>
          <cell r="Q481">
            <v>11853.95</v>
          </cell>
          <cell r="S481">
            <v>12052.73</v>
          </cell>
        </row>
        <row r="482">
          <cell r="A482" t="str">
            <v>2 S 04 201 15</v>
          </cell>
          <cell r="B482" t="str">
            <v>Boca BSCC 2,50 x 2,50 m - esc.=45</v>
          </cell>
          <cell r="E482" t="str">
            <v>und</v>
          </cell>
          <cell r="G482">
            <v>14877.5</v>
          </cell>
          <cell r="M482">
            <v>16562.55</v>
          </cell>
          <cell r="O482">
            <v>17013.89</v>
          </cell>
          <cell r="Q482">
            <v>16816.39</v>
          </cell>
          <cell r="S482">
            <v>17090.09</v>
          </cell>
        </row>
        <row r="483">
          <cell r="A483" t="str">
            <v>2 S 04 201 16</v>
          </cell>
          <cell r="B483" t="str">
            <v>Boca BSCC 3,00 x 3,00 m - esc.=45</v>
          </cell>
          <cell r="E483" t="str">
            <v>und</v>
          </cell>
          <cell r="G483">
            <v>20911.740000000002</v>
          </cell>
          <cell r="M483">
            <v>23280.12</v>
          </cell>
          <cell r="O483">
            <v>23924.55</v>
          </cell>
          <cell r="Q483">
            <v>23632.47</v>
          </cell>
          <cell r="S483">
            <v>24032.95</v>
          </cell>
        </row>
        <row r="484">
          <cell r="A484" t="str">
            <v>2 S 04 210 01</v>
          </cell>
          <cell r="B484" t="str">
            <v>Corpo BDCC 1,50 x 1,50 m alt. 0 a 1,00 m</v>
          </cell>
          <cell r="E484" t="str">
            <v>m</v>
          </cell>
          <cell r="G484">
            <v>1435.35</v>
          </cell>
          <cell r="M484">
            <v>1603.8</v>
          </cell>
          <cell r="O484">
            <v>1647.9</v>
          </cell>
          <cell r="Q484">
            <v>1625.92</v>
          </cell>
          <cell r="S484">
            <v>1654.01</v>
          </cell>
        </row>
        <row r="485">
          <cell r="A485" t="str">
            <v>2 S 04 210 02</v>
          </cell>
          <cell r="B485" t="str">
            <v>Corpo BDCC 2,00 x 2,00 m alt. 0 a 1,00 m</v>
          </cell>
          <cell r="E485" t="str">
            <v>m</v>
          </cell>
          <cell r="G485">
            <v>2077.38</v>
          </cell>
          <cell r="M485">
            <v>2327.19</v>
          </cell>
          <cell r="O485">
            <v>2391.0500000000002</v>
          </cell>
          <cell r="Q485">
            <v>2362.67</v>
          </cell>
          <cell r="S485">
            <v>2397.23</v>
          </cell>
        </row>
        <row r="486">
          <cell r="A486" t="str">
            <v>2 S 04 210 03</v>
          </cell>
          <cell r="B486" t="str">
            <v>Corpo BDCC 2,50 x 2,50 m alt. 0 a 1,00 m</v>
          </cell>
          <cell r="E486" t="str">
            <v>m</v>
          </cell>
          <cell r="G486">
            <v>2612.2399999999998</v>
          </cell>
          <cell r="M486">
            <v>2930.38</v>
          </cell>
          <cell r="O486">
            <v>3013.05</v>
          </cell>
          <cell r="Q486">
            <v>2968.65</v>
          </cell>
          <cell r="S486">
            <v>3013.97</v>
          </cell>
        </row>
        <row r="487">
          <cell r="A487" t="str">
            <v>2 S 04 210 04</v>
          </cell>
          <cell r="B487" t="str">
            <v>Corpo BDCC 3,00 x 3,00 m alt. 0 a 1,00</v>
          </cell>
          <cell r="E487" t="str">
            <v>m</v>
          </cell>
          <cell r="G487">
            <v>3605.28</v>
          </cell>
          <cell r="M487">
            <v>4040.07</v>
          </cell>
          <cell r="O487">
            <v>4144.82</v>
          </cell>
          <cell r="Q487">
            <v>4087.18</v>
          </cell>
          <cell r="S487">
            <v>4152.3100000000004</v>
          </cell>
        </row>
        <row r="488">
          <cell r="A488" t="str">
            <v>2 S 04 210 05</v>
          </cell>
          <cell r="B488" t="str">
            <v>Corpo BDCC 1,50 x 1,50 m alt. 1,00 a 2,50 m</v>
          </cell>
          <cell r="E488" t="str">
            <v>m</v>
          </cell>
          <cell r="G488">
            <v>1266.46</v>
          </cell>
          <cell r="M488">
            <v>1414.53</v>
          </cell>
          <cell r="O488">
            <v>1450.24</v>
          </cell>
          <cell r="Q488">
            <v>1428.3</v>
          </cell>
          <cell r="S488">
            <v>1456.38</v>
          </cell>
        </row>
        <row r="489">
          <cell r="A489" t="str">
            <v>2 S 04 210 06</v>
          </cell>
          <cell r="B489" t="str">
            <v>Corpo BDCC 2,00 x 2,00 m alt. 1,00 a 2,50 m</v>
          </cell>
          <cell r="E489" t="str">
            <v>m</v>
          </cell>
          <cell r="G489">
            <v>1850.42</v>
          </cell>
          <cell r="M489">
            <v>2069.7600000000002</v>
          </cell>
          <cell r="O489">
            <v>2123.17</v>
          </cell>
          <cell r="Q489">
            <v>2093.6799999999998</v>
          </cell>
          <cell r="S489">
            <v>2129.73</v>
          </cell>
        </row>
        <row r="490">
          <cell r="A490" t="str">
            <v>2 S 04 210 07</v>
          </cell>
          <cell r="B490" t="str">
            <v>Corpo BDCC 2,50 x 2,50 m alt. 1,00 a 2,50 m</v>
          </cell>
          <cell r="E490" t="str">
            <v>m</v>
          </cell>
          <cell r="G490">
            <v>2493.54</v>
          </cell>
          <cell r="M490">
            <v>2792.54</v>
          </cell>
          <cell r="O490">
            <v>2864.59</v>
          </cell>
          <cell r="Q490">
            <v>2825.63</v>
          </cell>
          <cell r="S490">
            <v>2870.67</v>
          </cell>
        </row>
        <row r="491">
          <cell r="A491" t="str">
            <v>2 S 04 210 08</v>
          </cell>
          <cell r="B491" t="str">
            <v>Corpo BDCC 3,00 x 3,00 m alt. 1,00 a 2,50 m</v>
          </cell>
          <cell r="E491" t="str">
            <v>m</v>
          </cell>
          <cell r="G491">
            <v>3424.26</v>
          </cell>
          <cell r="M491">
            <v>3835.86</v>
          </cell>
          <cell r="O491">
            <v>3930.89</v>
          </cell>
          <cell r="Q491">
            <v>3871.63</v>
          </cell>
          <cell r="S491">
            <v>3938.9</v>
          </cell>
        </row>
        <row r="492">
          <cell r="A492" t="str">
            <v>2 S 04 210 09</v>
          </cell>
          <cell r="B492" t="str">
            <v>Corpo BDCC 1,50 x 1,50 m alt. 2,50 a 5,00 m</v>
          </cell>
          <cell r="E492" t="str">
            <v>m</v>
          </cell>
          <cell r="G492">
            <v>1348.61</v>
          </cell>
          <cell r="M492">
            <v>1506.45</v>
          </cell>
          <cell r="O492">
            <v>1546.34</v>
          </cell>
          <cell r="Q492">
            <v>1524.4</v>
          </cell>
          <cell r="S492">
            <v>1552.48</v>
          </cell>
        </row>
        <row r="493">
          <cell r="A493" t="str">
            <v>2 S 04 210 10</v>
          </cell>
          <cell r="B493" t="str">
            <v>Corpo BDCC 2,00 x 2,00 m alt. 2,50 a 5,00 m</v>
          </cell>
          <cell r="E493" t="str">
            <v>m</v>
          </cell>
          <cell r="G493">
            <v>2092.9299999999998</v>
          </cell>
          <cell r="M493">
            <v>2343.35</v>
          </cell>
          <cell r="O493">
            <v>2407.67</v>
          </cell>
          <cell r="Q493">
            <v>2378.15</v>
          </cell>
          <cell r="S493">
            <v>2414.1999999999998</v>
          </cell>
        </row>
        <row r="494">
          <cell r="A494" t="str">
            <v>2 S 04 210 11</v>
          </cell>
          <cell r="B494" t="str">
            <v>Corpo BDCC 2,50 x 2,50 m alt. 2,50 a 5,00 m</v>
          </cell>
          <cell r="E494" t="str">
            <v>m</v>
          </cell>
          <cell r="G494">
            <v>2912.78</v>
          </cell>
          <cell r="M494">
            <v>3259.56</v>
          </cell>
          <cell r="O494">
            <v>3344.94</v>
          </cell>
          <cell r="Q494">
            <v>3296.39</v>
          </cell>
          <cell r="S494">
            <v>3353.82</v>
          </cell>
        </row>
        <row r="495">
          <cell r="A495" t="str">
            <v>2 S 04 210 12</v>
          </cell>
          <cell r="B495" t="str">
            <v>Corpo BDCC 3,00 x 3,00 m alt. 2,50 a 5,00 m</v>
          </cell>
          <cell r="E495" t="str">
            <v>m</v>
          </cell>
          <cell r="G495">
            <v>3803.79</v>
          </cell>
          <cell r="M495">
            <v>4258.25</v>
          </cell>
          <cell r="O495">
            <v>4362.68</v>
          </cell>
          <cell r="Q495">
            <v>4291.71</v>
          </cell>
          <cell r="S495">
            <v>4374.1099999999997</v>
          </cell>
        </row>
        <row r="496">
          <cell r="A496" t="str">
            <v>2 S 04 210 13</v>
          </cell>
          <cell r="B496" t="str">
            <v>Corpo BDCC 1,50 x 1,50 m alt. 5,00 a 7,50 m</v>
          </cell>
          <cell r="E496" t="str">
            <v>m</v>
          </cell>
          <cell r="G496">
            <v>1531.56</v>
          </cell>
          <cell r="M496">
            <v>1712.57</v>
          </cell>
          <cell r="O496">
            <v>1760.86</v>
          </cell>
          <cell r="Q496">
            <v>1738.89</v>
          </cell>
          <cell r="S496">
            <v>1766.97</v>
          </cell>
        </row>
        <row r="497">
          <cell r="A497" t="str">
            <v>2 S 04 210 14</v>
          </cell>
          <cell r="B497" t="str">
            <v>Corpo BDCC 2,00 a 2,00 m alt. 5,00 a 7,50 m</v>
          </cell>
          <cell r="E497" t="str">
            <v>m</v>
          </cell>
          <cell r="G497">
            <v>2420.3200000000002</v>
          </cell>
          <cell r="M497">
            <v>2705.61</v>
          </cell>
          <cell r="O497">
            <v>2780.87</v>
          </cell>
          <cell r="Q497">
            <v>2742.38</v>
          </cell>
          <cell r="S497">
            <v>2789.83</v>
          </cell>
        </row>
        <row r="498">
          <cell r="A498" t="str">
            <v>2 S 04 210 15</v>
          </cell>
          <cell r="B498" t="str">
            <v>Corpo BDCC 2,50 x 2,50 m alt. 5,00 a 7,50 m</v>
          </cell>
          <cell r="E498" t="str">
            <v>m</v>
          </cell>
          <cell r="G498">
            <v>3307.6</v>
          </cell>
          <cell r="M498">
            <v>3706.58</v>
          </cell>
          <cell r="O498">
            <v>3808.73</v>
          </cell>
          <cell r="Q498">
            <v>3760.16</v>
          </cell>
          <cell r="S498">
            <v>3817.59</v>
          </cell>
        </row>
        <row r="499">
          <cell r="A499" t="str">
            <v>2 S 04 210 16</v>
          </cell>
          <cell r="B499" t="str">
            <v>Corpo BDCC 3,00 x 3,00 m alt. 5,00 a 7,50 m</v>
          </cell>
          <cell r="E499" t="str">
            <v>m</v>
          </cell>
          <cell r="G499">
            <v>4530.1000000000004</v>
          </cell>
          <cell r="M499">
            <v>5076.38</v>
          </cell>
          <cell r="O499">
            <v>5214.3500000000004</v>
          </cell>
          <cell r="Q499">
            <v>5143.3599999999997</v>
          </cell>
          <cell r="S499">
            <v>5225.7700000000004</v>
          </cell>
        </row>
        <row r="500">
          <cell r="A500" t="str">
            <v>2 S 04 210 17</v>
          </cell>
          <cell r="B500" t="str">
            <v>Corpo BDCC 1,50 x 1,50 m alt. 7,50 a 10,00 m</v>
          </cell>
          <cell r="E500" t="str">
            <v>m</v>
          </cell>
          <cell r="G500">
            <v>1684.46</v>
          </cell>
          <cell r="M500">
            <v>1887.24</v>
          </cell>
          <cell r="O500">
            <v>1941.68</v>
          </cell>
          <cell r="Q500">
            <v>1920.49</v>
          </cell>
          <cell r="S500">
            <v>1948.57</v>
          </cell>
        </row>
        <row r="501">
          <cell r="A501" t="str">
            <v>2 S 04 210 18</v>
          </cell>
          <cell r="B501" t="str">
            <v>Corpo BDCC 2,00 x 2,00 m alt. 7,50 a 10,00 m</v>
          </cell>
          <cell r="E501" t="str">
            <v>m</v>
          </cell>
          <cell r="G501">
            <v>2772.85</v>
          </cell>
          <cell r="M501">
            <v>3106.64</v>
          </cell>
          <cell r="O501">
            <v>3195.72</v>
          </cell>
          <cell r="Q501">
            <v>3157.25</v>
          </cell>
          <cell r="S501">
            <v>3204.7</v>
          </cell>
        </row>
        <row r="502">
          <cell r="A502" t="str">
            <v>2 S 04 210 19</v>
          </cell>
          <cell r="B502" t="str">
            <v>Corpo BDCC 2,50 x 2,50 m alt. 7,50 a 10,00 m</v>
          </cell>
          <cell r="E502" t="str">
            <v>m</v>
          </cell>
          <cell r="G502">
            <v>3555.14</v>
          </cell>
          <cell r="M502">
            <v>3979.08</v>
          </cell>
          <cell r="O502">
            <v>4089.68</v>
          </cell>
          <cell r="Q502">
            <v>4034.6</v>
          </cell>
          <cell r="S502">
            <v>4104.91</v>
          </cell>
        </row>
        <row r="503">
          <cell r="A503" t="str">
            <v>2 S 04 210 20</v>
          </cell>
          <cell r="B503" t="str">
            <v>Corpo BDCC 3,00 x 3,00 m alt. 7,50 a 10,00 m</v>
          </cell>
          <cell r="E503" t="str">
            <v>m</v>
          </cell>
          <cell r="G503">
            <v>5072.99</v>
          </cell>
          <cell r="M503">
            <v>5676.92</v>
          </cell>
          <cell r="O503">
            <v>5832.59</v>
          </cell>
          <cell r="Q503">
            <v>5746.52</v>
          </cell>
          <cell r="S503">
            <v>5848.22</v>
          </cell>
        </row>
        <row r="504">
          <cell r="A504" t="str">
            <v>2 S 04 210 21</v>
          </cell>
          <cell r="B504" t="str">
            <v>Corpo BDCC 1,50 x 1,50 m alt. 10,00 a 12,50 m</v>
          </cell>
          <cell r="E504" t="str">
            <v>m</v>
          </cell>
          <cell r="G504">
            <v>1901.48</v>
          </cell>
          <cell r="M504">
            <v>2125.73</v>
          </cell>
          <cell r="O504">
            <v>2186.4499999999998</v>
          </cell>
          <cell r="Q504">
            <v>2157.29</v>
          </cell>
          <cell r="S504">
            <v>2194.63</v>
          </cell>
        </row>
        <row r="505">
          <cell r="A505" t="str">
            <v>2 S 04 210 22</v>
          </cell>
          <cell r="B505" t="str">
            <v>Corpo BDCC 2,00 x 2,00 m alt. 10,00 a 12,50 m</v>
          </cell>
          <cell r="E505" t="str">
            <v>m</v>
          </cell>
          <cell r="G505">
            <v>3036.29</v>
          </cell>
          <cell r="M505">
            <v>3396.59</v>
          </cell>
          <cell r="O505">
            <v>3493.64</v>
          </cell>
          <cell r="Q505">
            <v>3446.46</v>
          </cell>
          <cell r="S505">
            <v>3505.15</v>
          </cell>
        </row>
        <row r="506">
          <cell r="A506" t="str">
            <v>2 S 04 210 23</v>
          </cell>
          <cell r="B506" t="str">
            <v>Corpo BDCC 2,50 x 2,50 m alt. 10,00 a 12,50 m</v>
          </cell>
          <cell r="E506" t="str">
            <v>m</v>
          </cell>
          <cell r="G506">
            <v>4013.83</v>
          </cell>
          <cell r="M506">
            <v>4498.04</v>
          </cell>
          <cell r="O506">
            <v>4625.7</v>
          </cell>
          <cell r="Q506">
            <v>4567.17</v>
          </cell>
          <cell r="S506">
            <v>4637.47</v>
          </cell>
        </row>
        <row r="507">
          <cell r="A507" t="str">
            <v>2 S 04 210 24</v>
          </cell>
          <cell r="B507" t="str">
            <v>Corpo BDCC 3,00 x 3,00 m alt. 10,00 a 12,50 m</v>
          </cell>
          <cell r="E507" t="str">
            <v>m</v>
          </cell>
          <cell r="G507">
            <v>5664.79</v>
          </cell>
          <cell r="M507">
            <v>6347.64</v>
          </cell>
          <cell r="O507">
            <v>6528.06</v>
          </cell>
          <cell r="Q507">
            <v>6441.97</v>
          </cell>
          <cell r="S507">
            <v>6543.67</v>
          </cell>
        </row>
        <row r="508">
          <cell r="A508" t="str">
            <v>2 S 04 210 25</v>
          </cell>
          <cell r="B508" t="str">
            <v>Corpo BDCC 1,50 x 1,50 m alt. 12,50 a 15,00 m</v>
          </cell>
          <cell r="E508" t="str">
            <v>m</v>
          </cell>
          <cell r="G508">
            <v>2022.91</v>
          </cell>
          <cell r="M508">
            <v>2264.92</v>
          </cell>
          <cell r="O508">
            <v>2329.8000000000002</v>
          </cell>
          <cell r="Q508">
            <v>2300.71</v>
          </cell>
          <cell r="S508">
            <v>2338.06</v>
          </cell>
        </row>
        <row r="509">
          <cell r="A509" t="str">
            <v>2 S 04 210 26</v>
          </cell>
          <cell r="B509" t="str">
            <v>Corpo BDCC 2,00 x 2,00 m alt. 12,50 a 15,00 m</v>
          </cell>
          <cell r="E509" t="str">
            <v>m</v>
          </cell>
          <cell r="G509">
            <v>3112.23</v>
          </cell>
          <cell r="M509">
            <v>3482.64</v>
          </cell>
          <cell r="O509">
            <v>3582.84</v>
          </cell>
          <cell r="Q509">
            <v>3535.62</v>
          </cell>
          <cell r="S509">
            <v>3594.32</v>
          </cell>
        </row>
        <row r="510">
          <cell r="A510" t="str">
            <v>2 S 04 210 27</v>
          </cell>
          <cell r="B510" t="str">
            <v>Corpo BDCC 2,50 x 2,50 m alt. 12,50 a 15,00 m</v>
          </cell>
          <cell r="E510" t="str">
            <v>m</v>
          </cell>
          <cell r="G510">
            <v>4382.0200000000004</v>
          </cell>
          <cell r="M510">
            <v>4915.26</v>
          </cell>
          <cell r="O510">
            <v>5058.41</v>
          </cell>
          <cell r="Q510">
            <v>4999.93</v>
          </cell>
          <cell r="S510">
            <v>5070.2299999999996</v>
          </cell>
        </row>
        <row r="511">
          <cell r="A511" t="str">
            <v>2 S 04 210 28</v>
          </cell>
          <cell r="B511" t="str">
            <v>Corpo BDCC 3,00 x 3,00 m alt. 12,50 a 15,00 m</v>
          </cell>
          <cell r="E511" t="str">
            <v>m</v>
          </cell>
          <cell r="G511">
            <v>5650.85</v>
          </cell>
          <cell r="M511">
            <v>6330.24</v>
          </cell>
          <cell r="O511">
            <v>6511.08</v>
          </cell>
          <cell r="Q511">
            <v>6424.99</v>
          </cell>
          <cell r="S511">
            <v>6526.69</v>
          </cell>
        </row>
        <row r="512">
          <cell r="A512" t="str">
            <v>2 S 04 211 01</v>
          </cell>
          <cell r="B512" t="str">
            <v>Boca BDCC 1,50 x 1,50 m normal</v>
          </cell>
          <cell r="E512" t="str">
            <v>und</v>
          </cell>
          <cell r="G512">
            <v>5519.25</v>
          </cell>
          <cell r="M512">
            <v>6136.6</v>
          </cell>
          <cell r="O512">
            <v>6291.38</v>
          </cell>
          <cell r="Q512">
            <v>6219.01</v>
          </cell>
          <cell r="S512">
            <v>6321.6</v>
          </cell>
        </row>
        <row r="513">
          <cell r="A513" t="str">
            <v>2 S 04 211 02</v>
          </cell>
          <cell r="B513" t="str">
            <v>Boca BDCC 2,00 x 2,00 m normal</v>
          </cell>
          <cell r="E513" t="str">
            <v>und</v>
          </cell>
          <cell r="G513">
            <v>8616.7900000000009</v>
          </cell>
          <cell r="M513">
            <v>9579.1299999999992</v>
          </cell>
          <cell r="O513">
            <v>9830.24</v>
          </cell>
          <cell r="Q513">
            <v>9705.02</v>
          </cell>
          <cell r="S513">
            <v>9878.4500000000007</v>
          </cell>
        </row>
        <row r="514">
          <cell r="A514" t="str">
            <v>2 S 04 211 03</v>
          </cell>
          <cell r="B514" t="str">
            <v>Boca BDCC 2,50 x 2,50 m normal</v>
          </cell>
          <cell r="E514" t="str">
            <v>und</v>
          </cell>
          <cell r="G514">
            <v>12113.36</v>
          </cell>
          <cell r="M514">
            <v>13466.77</v>
          </cell>
          <cell r="O514">
            <v>13824.95</v>
          </cell>
          <cell r="Q514">
            <v>13641</v>
          </cell>
          <cell r="S514">
            <v>13893.47</v>
          </cell>
        </row>
        <row r="515">
          <cell r="A515" t="str">
            <v>2 S 04 211 04</v>
          </cell>
          <cell r="B515" t="str">
            <v>Boca BDCC 3,00 x 3,00 m normal</v>
          </cell>
          <cell r="E515" t="str">
            <v>und</v>
          </cell>
          <cell r="G515">
            <v>17590.990000000002</v>
          </cell>
          <cell r="M515">
            <v>19568.900000000001</v>
          </cell>
          <cell r="O515">
            <v>20105.54</v>
          </cell>
          <cell r="Q515">
            <v>19834.14</v>
          </cell>
          <cell r="S515">
            <v>20202.88</v>
          </cell>
        </row>
        <row r="516">
          <cell r="A516" t="str">
            <v>2 S 04 211 05</v>
          </cell>
          <cell r="B516" t="str">
            <v>Boca BDCC 1,50 x 1,50 m esc.=15</v>
          </cell>
          <cell r="E516" t="str">
            <v>und</v>
          </cell>
          <cell r="G516">
            <v>6055.88</v>
          </cell>
          <cell r="M516">
            <v>6734.38</v>
          </cell>
          <cell r="O516">
            <v>6905.86</v>
          </cell>
          <cell r="Q516">
            <v>6827.12</v>
          </cell>
          <cell r="S516">
            <v>6938.57</v>
          </cell>
        </row>
        <row r="517">
          <cell r="A517" t="str">
            <v>2 S 04 211 06</v>
          </cell>
          <cell r="B517" t="str">
            <v>Boca BDCC 2,00 x 2,00 m esc=15</v>
          </cell>
          <cell r="E517" t="str">
            <v>und</v>
          </cell>
          <cell r="G517">
            <v>9476.2000000000007</v>
          </cell>
          <cell r="M517">
            <v>10538.22</v>
          </cell>
          <cell r="O517">
            <v>10814.78</v>
          </cell>
          <cell r="Q517">
            <v>10680.08</v>
          </cell>
          <cell r="S517">
            <v>10866.96</v>
          </cell>
        </row>
        <row r="518">
          <cell r="A518" t="str">
            <v>2 S 04 211 07</v>
          </cell>
          <cell r="B518" t="str">
            <v>Boca BDCC 2,50 x 2,50 m esc=15</v>
          </cell>
          <cell r="E518" t="str">
            <v>und</v>
          </cell>
          <cell r="G518">
            <v>13044.59</v>
          </cell>
          <cell r="M518">
            <v>14507.72</v>
          </cell>
          <cell r="O518">
            <v>14896.79</v>
          </cell>
          <cell r="Q518">
            <v>14708.78</v>
          </cell>
          <cell r="S518">
            <v>14967.91</v>
          </cell>
        </row>
        <row r="519">
          <cell r="A519" t="str">
            <v>2 S 04 211 08</v>
          </cell>
          <cell r="B519" t="str">
            <v>Boca BDCC 3,00 x 3,00 m esc=15</v>
          </cell>
          <cell r="E519" t="str">
            <v>und</v>
          </cell>
          <cell r="G519">
            <v>18866.52</v>
          </cell>
          <cell r="M519">
            <v>20997.27</v>
          </cell>
          <cell r="O519">
            <v>21578.83</v>
          </cell>
          <cell r="Q519">
            <v>21303.93</v>
          </cell>
          <cell r="S519">
            <v>21678.89</v>
          </cell>
        </row>
        <row r="520">
          <cell r="A520" t="str">
            <v>2 S 04 211 09</v>
          </cell>
          <cell r="B520" t="str">
            <v>Boca BDCC 1,50 x 1,50 m - esc.=30</v>
          </cell>
          <cell r="E520" t="str">
            <v>und</v>
          </cell>
          <cell r="G520">
            <v>6267.99</v>
          </cell>
          <cell r="M520">
            <v>6945.62</v>
          </cell>
          <cell r="O520">
            <v>7125.6</v>
          </cell>
          <cell r="Q520">
            <v>7036.58</v>
          </cell>
          <cell r="S520">
            <v>7162.29</v>
          </cell>
        </row>
        <row r="521">
          <cell r="A521" t="str">
            <v>2 S 04 211 10</v>
          </cell>
          <cell r="B521" t="str">
            <v>Boca BDCC 2,00 x 2,00 m esc=30</v>
          </cell>
          <cell r="E521" t="str">
            <v>und</v>
          </cell>
          <cell r="G521">
            <v>10202.17</v>
          </cell>
          <cell r="M521">
            <v>11344.01</v>
          </cell>
          <cell r="O521">
            <v>11637.63</v>
          </cell>
          <cell r="Q521">
            <v>11490.92</v>
          </cell>
          <cell r="S521">
            <v>11695.46</v>
          </cell>
        </row>
        <row r="522">
          <cell r="A522" t="str">
            <v>2 S 04 211 11</v>
          </cell>
          <cell r="B522" t="str">
            <v>Boca BDCC 2,50 x 2,50 m esc.=30</v>
          </cell>
          <cell r="E522" t="str">
            <v>und</v>
          </cell>
          <cell r="G522">
            <v>13841.87</v>
          </cell>
          <cell r="M522">
            <v>15413.26</v>
          </cell>
          <cell r="O522">
            <v>15837.81</v>
          </cell>
          <cell r="Q522">
            <v>15651.43</v>
          </cell>
          <cell r="S522">
            <v>15908.21</v>
          </cell>
        </row>
        <row r="523">
          <cell r="A523" t="str">
            <v>2 S 04 211 12</v>
          </cell>
          <cell r="B523" t="str">
            <v>Boca BDCC 3,00 x 3,00 m esc=30</v>
          </cell>
          <cell r="E523" t="str">
            <v>und</v>
          </cell>
          <cell r="G523">
            <v>21404.79</v>
          </cell>
          <cell r="M523">
            <v>23832.080000000002</v>
          </cell>
          <cell r="O523">
            <v>24495.89</v>
          </cell>
          <cell r="Q523">
            <v>24190.61</v>
          </cell>
          <cell r="S523">
            <v>24607.08</v>
          </cell>
        </row>
        <row r="524">
          <cell r="A524" t="str">
            <v>2 S 04 211 13</v>
          </cell>
          <cell r="B524" t="str">
            <v>Boca BDCC 1,50 x 1,50 m esc=45</v>
          </cell>
          <cell r="E524" t="str">
            <v>und</v>
          </cell>
          <cell r="G524">
            <v>8137.88</v>
          </cell>
          <cell r="M524">
            <v>9047.65</v>
          </cell>
          <cell r="O524">
            <v>9276.3700000000008</v>
          </cell>
          <cell r="Q524">
            <v>9167.41</v>
          </cell>
          <cell r="S524">
            <v>9321.26</v>
          </cell>
        </row>
        <row r="525">
          <cell r="A525" t="str">
            <v>2 S 04 211 14</v>
          </cell>
          <cell r="B525" t="str">
            <v>Boca BDCC 2,00 x 2,00 m esc=45</v>
          </cell>
          <cell r="E525" t="str">
            <v>und</v>
          </cell>
          <cell r="G525">
            <v>12979.58</v>
          </cell>
          <cell r="M525">
            <v>14440.53</v>
          </cell>
          <cell r="O525">
            <v>14818.75</v>
          </cell>
          <cell r="Q525">
            <v>14635.76</v>
          </cell>
          <cell r="S525">
            <v>14889.56</v>
          </cell>
        </row>
        <row r="526">
          <cell r="A526" t="str">
            <v>2 S 04 211 15</v>
          </cell>
          <cell r="B526" t="str">
            <v>Boca BDCC 2,50 x 2,50 m esc=45</v>
          </cell>
          <cell r="E526" t="str">
            <v>und</v>
          </cell>
          <cell r="G526">
            <v>18676.72</v>
          </cell>
          <cell r="M526">
            <v>20788.240000000002</v>
          </cell>
          <cell r="O526">
            <v>21354.27</v>
          </cell>
          <cell r="Q526">
            <v>21094.92</v>
          </cell>
          <cell r="S526">
            <v>21452.59</v>
          </cell>
        </row>
        <row r="527">
          <cell r="A527" t="str">
            <v>2 S 04 211 16</v>
          </cell>
          <cell r="B527" t="str">
            <v>Boca BDCC 3,00x3,00m - esc=45</v>
          </cell>
          <cell r="E527" t="str">
            <v>und</v>
          </cell>
          <cell r="G527">
            <v>27080.46</v>
          </cell>
          <cell r="M527">
            <v>30165.27</v>
          </cell>
          <cell r="O527">
            <v>31015.02</v>
          </cell>
          <cell r="Q527">
            <v>30640.6</v>
          </cell>
          <cell r="S527">
            <v>31151.42</v>
          </cell>
        </row>
        <row r="528">
          <cell r="A528" t="str">
            <v>2 S 04 220 01</v>
          </cell>
          <cell r="B528" t="str">
            <v>Corpo BTCC 1,50 x 1,50 m alt. 0 a 1,00 m</v>
          </cell>
          <cell r="E528" t="str">
            <v>m</v>
          </cell>
          <cell r="G528">
            <v>1989.99</v>
          </cell>
          <cell r="M528">
            <v>2224.6799999999998</v>
          </cell>
          <cell r="O528">
            <v>2285.0500000000002</v>
          </cell>
          <cell r="Q528">
            <v>2254.34</v>
          </cell>
          <cell r="S528">
            <v>2293.12</v>
          </cell>
        </row>
        <row r="529">
          <cell r="A529" t="str">
            <v>2 S 04 220 02</v>
          </cell>
          <cell r="B529" t="str">
            <v>Corpo BTCC 2,00 x 2,00 m alt. 0 a 1,00 m</v>
          </cell>
          <cell r="E529" t="str">
            <v>m</v>
          </cell>
          <cell r="G529">
            <v>2883.97</v>
          </cell>
          <cell r="M529">
            <v>3230.44</v>
          </cell>
          <cell r="O529">
            <v>3317.75</v>
          </cell>
          <cell r="Q529">
            <v>3276.08</v>
          </cell>
          <cell r="S529">
            <v>3325.73</v>
          </cell>
        </row>
        <row r="530">
          <cell r="A530" t="str">
            <v>2 S 04 220 03</v>
          </cell>
          <cell r="B530" t="str">
            <v>Corpo BTCC 2,50 x 2,50 m alt. 0 a 1,00 m</v>
          </cell>
          <cell r="E530" t="str">
            <v>m</v>
          </cell>
          <cell r="G530">
            <v>3903.92</v>
          </cell>
          <cell r="M530">
            <v>4378.4399999999996</v>
          </cell>
          <cell r="O530">
            <v>4495.51</v>
          </cell>
          <cell r="Q530">
            <v>4440</v>
          </cell>
          <cell r="S530">
            <v>4502.7299999999996</v>
          </cell>
        </row>
        <row r="531">
          <cell r="A531" t="str">
            <v>2 S 04 220 04</v>
          </cell>
          <cell r="B531" t="str">
            <v>Corpo BTCC 3,00 x 3,00 m alt. 0 a 1,00 m</v>
          </cell>
          <cell r="E531" t="str">
            <v>m</v>
          </cell>
          <cell r="G531">
            <v>5039.22</v>
          </cell>
          <cell r="M531">
            <v>5648.55</v>
          </cell>
          <cell r="O531">
            <v>5790.65</v>
          </cell>
          <cell r="Q531">
            <v>5706.21</v>
          </cell>
          <cell r="S531">
            <v>5800.13</v>
          </cell>
        </row>
        <row r="532">
          <cell r="A532" t="str">
            <v>2 S 04 220 05</v>
          </cell>
          <cell r="B532" t="str">
            <v>Corpo BTCC 1,50 x 1,50 m alt. 1,00 a 2,50 m</v>
          </cell>
          <cell r="E532" t="str">
            <v>m</v>
          </cell>
          <cell r="G532">
            <v>1801.04</v>
          </cell>
          <cell r="M532">
            <v>2013.28</v>
          </cell>
          <cell r="O532">
            <v>2064.02</v>
          </cell>
          <cell r="Q532">
            <v>2033.29</v>
          </cell>
          <cell r="S532">
            <v>2072.08</v>
          </cell>
        </row>
        <row r="533">
          <cell r="A533" t="str">
            <v>2 S 04 220 06</v>
          </cell>
          <cell r="B533" t="str">
            <v>Corpo BTCC 2,00 x 2,00 m alt. 1,00 a 2,50 m</v>
          </cell>
          <cell r="E533" t="str">
            <v>m</v>
          </cell>
          <cell r="G533">
            <v>2614.15</v>
          </cell>
          <cell r="M533">
            <v>2926.41</v>
          </cell>
          <cell r="O533">
            <v>3001.34</v>
          </cell>
          <cell r="Q533">
            <v>2959.7</v>
          </cell>
          <cell r="S533">
            <v>3009.35</v>
          </cell>
        </row>
        <row r="534">
          <cell r="A534" t="str">
            <v>2 S 04 220 07</v>
          </cell>
          <cell r="B534" t="str">
            <v>Corpo BTCC 2,50 a 2,50 m alt. 1,00 a 2,50 m</v>
          </cell>
          <cell r="E534" t="str">
            <v>m</v>
          </cell>
          <cell r="G534">
            <v>3469.75</v>
          </cell>
          <cell r="M534">
            <v>3888.54</v>
          </cell>
          <cell r="O534">
            <v>3986.11</v>
          </cell>
          <cell r="Q534">
            <v>3930.62</v>
          </cell>
          <cell r="S534">
            <v>3993.35</v>
          </cell>
        </row>
        <row r="535">
          <cell r="A535" t="str">
            <v>2 S 04 220 08</v>
          </cell>
          <cell r="B535" t="str">
            <v>Corpo BTCC 3,00 x 3,00 m alt. 1,00 a 2,50 m</v>
          </cell>
          <cell r="E535" t="str">
            <v>m</v>
          </cell>
          <cell r="G535">
            <v>4776.33</v>
          </cell>
          <cell r="M535">
            <v>5354.43</v>
          </cell>
          <cell r="O535">
            <v>5483.12</v>
          </cell>
          <cell r="Q535">
            <v>5398.68</v>
          </cell>
          <cell r="S535">
            <v>5492.59</v>
          </cell>
        </row>
        <row r="536">
          <cell r="A536" t="str">
            <v>2 S 04 220 09</v>
          </cell>
          <cell r="B536" t="str">
            <v>Corpo BTCC 1,50 x 1,50 m alt. 2,50 a 5,00 m</v>
          </cell>
          <cell r="E536" t="str">
            <v>m</v>
          </cell>
          <cell r="G536">
            <v>1953.02</v>
          </cell>
          <cell r="M536">
            <v>2183.3200000000002</v>
          </cell>
          <cell r="O536">
            <v>2241.81</v>
          </cell>
          <cell r="Q536">
            <v>2211.09</v>
          </cell>
          <cell r="S536">
            <v>2249.88</v>
          </cell>
        </row>
        <row r="537">
          <cell r="A537" t="str">
            <v>2 S 04 220 10</v>
          </cell>
          <cell r="B537" t="str">
            <v>Corpo BTCC 2,00 x 2,00 m alt. 2,50 a 5,00 m</v>
          </cell>
          <cell r="E537" t="str">
            <v>m</v>
          </cell>
          <cell r="G537">
            <v>2985.37</v>
          </cell>
          <cell r="M537">
            <v>3345.11</v>
          </cell>
          <cell r="O537">
            <v>3436.82</v>
          </cell>
          <cell r="Q537">
            <v>3395.15</v>
          </cell>
          <cell r="S537">
            <v>3444.8</v>
          </cell>
        </row>
        <row r="538">
          <cell r="A538" t="str">
            <v>2 S 04 220 11</v>
          </cell>
          <cell r="B538" t="str">
            <v>Corpo BTCC 2,50 x 2,50 m alt. 2,50 a 5,00 m</v>
          </cell>
          <cell r="E538" t="str">
            <v>m</v>
          </cell>
          <cell r="G538">
            <v>4072.54</v>
          </cell>
          <cell r="M538">
            <v>4560.3900000000003</v>
          </cell>
          <cell r="O538">
            <v>4677.1400000000003</v>
          </cell>
          <cell r="Q538">
            <v>4608.05</v>
          </cell>
          <cell r="S538">
            <v>4688.37</v>
          </cell>
        </row>
        <row r="539">
          <cell r="A539" t="str">
            <v>2 S 04 220 12</v>
          </cell>
          <cell r="B539" t="str">
            <v>Corpo BTCC 3,00 x 3,00 m alt. 2,50 a 5,00 m</v>
          </cell>
          <cell r="E539" t="str">
            <v>m</v>
          </cell>
          <cell r="G539">
            <v>5574.88</v>
          </cell>
          <cell r="M539">
            <v>6244.8</v>
          </cell>
          <cell r="O539">
            <v>6400.28</v>
          </cell>
          <cell r="Q539">
            <v>6299.43</v>
          </cell>
          <cell r="S539">
            <v>6414.56</v>
          </cell>
        </row>
        <row r="540">
          <cell r="A540" t="str">
            <v>2 S 04 220 13</v>
          </cell>
          <cell r="B540" t="str">
            <v>Corpo BTCC 1,50 x 1,50 m alt. 5,00 a 7,50 m</v>
          </cell>
          <cell r="E540" t="str">
            <v>m</v>
          </cell>
          <cell r="G540">
            <v>2103.9699999999998</v>
          </cell>
          <cell r="M540">
            <v>2353.38</v>
          </cell>
          <cell r="O540">
            <v>2418.8000000000002</v>
          </cell>
          <cell r="Q540">
            <v>2388.0500000000002</v>
          </cell>
          <cell r="S540">
            <v>2426.84</v>
          </cell>
        </row>
        <row r="541">
          <cell r="A541" t="str">
            <v>2 S 04 220 14</v>
          </cell>
          <cell r="B541" t="str">
            <v>Corpo BTCC 2,00 x 2,00 m alt. 5,00 a 7,50 m</v>
          </cell>
          <cell r="E541" t="str">
            <v>m</v>
          </cell>
          <cell r="G541">
            <v>3358.83</v>
          </cell>
          <cell r="M541">
            <v>3757.18</v>
          </cell>
          <cell r="O541">
            <v>3859.22</v>
          </cell>
          <cell r="Q541">
            <v>3804.61</v>
          </cell>
          <cell r="S541">
            <v>3870.96</v>
          </cell>
        </row>
        <row r="542">
          <cell r="A542" t="str">
            <v>2 S 04 220 15</v>
          </cell>
          <cell r="B542" t="str">
            <v>Corpo BTCC 2,50 x 2,50 m alt. 5,00 a 7,50 m</v>
          </cell>
          <cell r="E542" t="str">
            <v>m</v>
          </cell>
          <cell r="G542">
            <v>4610.87</v>
          </cell>
          <cell r="M542">
            <v>5167.29</v>
          </cell>
          <cell r="O542">
            <v>5308.57</v>
          </cell>
          <cell r="Q542">
            <v>5239.46</v>
          </cell>
          <cell r="S542">
            <v>5319.77</v>
          </cell>
        </row>
        <row r="543">
          <cell r="A543" t="str">
            <v>2 S 04 220 16</v>
          </cell>
          <cell r="B543" t="str">
            <v>Corpo BTCC 3,00 x 3,00 m alt. 5,00 a 7,50 m</v>
          </cell>
          <cell r="E543" t="str">
            <v>m</v>
          </cell>
          <cell r="G543">
            <v>6250.25</v>
          </cell>
          <cell r="M543">
            <v>7003.07</v>
          </cell>
          <cell r="O543">
            <v>7191.27</v>
          </cell>
          <cell r="Q543">
            <v>7090.36</v>
          </cell>
          <cell r="S543">
            <v>7205.49</v>
          </cell>
        </row>
        <row r="544">
          <cell r="A544" t="str">
            <v>2 S 04 220 17</v>
          </cell>
          <cell r="B544" t="str">
            <v>Corpo BTCC 1,50 x 1,50 m alt. 7,50 a 10,00 m</v>
          </cell>
          <cell r="E544" t="str">
            <v>m</v>
          </cell>
          <cell r="G544">
            <v>2340.56</v>
          </cell>
          <cell r="M544">
            <v>2620.94</v>
          </cell>
          <cell r="O544">
            <v>2696.62</v>
          </cell>
          <cell r="Q544">
            <v>2665.88</v>
          </cell>
          <cell r="S544">
            <v>2704.67</v>
          </cell>
        </row>
        <row r="545">
          <cell r="A545" t="str">
            <v>2 S 04 220 18</v>
          </cell>
          <cell r="B545" t="str">
            <v>Corpo BTCC 2,00 x 2,00 m alt. 7,50 m a 10,00 m</v>
          </cell>
          <cell r="E545" t="str">
            <v>m</v>
          </cell>
          <cell r="G545">
            <v>3781.13</v>
          </cell>
          <cell r="M545">
            <v>4236.5200000000004</v>
          </cell>
          <cell r="O545">
            <v>4355.76</v>
          </cell>
          <cell r="Q545">
            <v>4301.12</v>
          </cell>
          <cell r="S545">
            <v>4367.4799999999996</v>
          </cell>
        </row>
        <row r="546">
          <cell r="A546" t="str">
            <v>2 S 04 220 19</v>
          </cell>
          <cell r="B546" t="str">
            <v>Corpo BTCC 2,50 x 2,50 m alt. 7,50 a 10,00 m</v>
          </cell>
          <cell r="E546" t="str">
            <v>m</v>
          </cell>
          <cell r="G546">
            <v>5249.28</v>
          </cell>
          <cell r="M546">
            <v>5877.1</v>
          </cell>
          <cell r="O546">
            <v>6040.14</v>
          </cell>
          <cell r="Q546">
            <v>5956.97</v>
          </cell>
          <cell r="S546">
            <v>6055.36</v>
          </cell>
        </row>
        <row r="547">
          <cell r="A547" t="str">
            <v>2 S 04 220 20</v>
          </cell>
          <cell r="B547" t="str">
            <v>Corpo BTCC 3,00 x 3,00 m alt 7,50 a 10,00 m</v>
          </cell>
          <cell r="E547" t="str">
            <v>m</v>
          </cell>
          <cell r="G547">
            <v>7033.02</v>
          </cell>
          <cell r="M547">
            <v>7872.08</v>
          </cell>
          <cell r="O547">
            <v>8083.17</v>
          </cell>
          <cell r="Q547">
            <v>7959.81</v>
          </cell>
          <cell r="S547">
            <v>8103.69</v>
          </cell>
        </row>
        <row r="548">
          <cell r="A548" t="str">
            <v>2 S 04 220 21</v>
          </cell>
          <cell r="B548" t="str">
            <v>Corpo BTCC 1,50 x 1,50 m alt. 10,00 a 12,50 m</v>
          </cell>
          <cell r="E548" t="str">
            <v>m</v>
          </cell>
          <cell r="G548">
            <v>2772.04</v>
          </cell>
          <cell r="M548">
            <v>3101.58</v>
          </cell>
          <cell r="O548">
            <v>3190.53</v>
          </cell>
          <cell r="Q548">
            <v>3149.19</v>
          </cell>
          <cell r="S548">
            <v>3201.55</v>
          </cell>
        </row>
        <row r="549">
          <cell r="A549" t="str">
            <v>2 S 04 220 22</v>
          </cell>
          <cell r="B549" t="str">
            <v>Corpo BTCC 2,00 x 2,00 m alt. 10,00 a 12,50 m</v>
          </cell>
          <cell r="E549" t="str">
            <v>m</v>
          </cell>
          <cell r="G549">
            <v>4127.93</v>
          </cell>
          <cell r="M549">
            <v>4618.25</v>
          </cell>
          <cell r="O549">
            <v>4747.88</v>
          </cell>
          <cell r="Q549">
            <v>4681.63</v>
          </cell>
          <cell r="S549">
            <v>4762.93</v>
          </cell>
        </row>
        <row r="550">
          <cell r="A550" t="str">
            <v>2 S 04 220 23</v>
          </cell>
          <cell r="B550" t="str">
            <v>Corpo BTCC 2,50 x 2,50 m alt. 10,00 a 12,50 m</v>
          </cell>
          <cell r="E550" t="str">
            <v>m</v>
          </cell>
          <cell r="G550">
            <v>5506.61</v>
          </cell>
          <cell r="M550">
            <v>6169.96</v>
          </cell>
          <cell r="O550">
            <v>6343.05</v>
          </cell>
          <cell r="Q550">
            <v>6259.85</v>
          </cell>
          <cell r="S550">
            <v>6358.25</v>
          </cell>
        </row>
        <row r="551">
          <cell r="A551" t="str">
            <v>2 S 04 220 24</v>
          </cell>
          <cell r="B551" t="str">
            <v>Corpo BTCC 3,00 x 3,00 m alt. 10,00 a 12,50 m</v>
          </cell>
          <cell r="E551" t="str">
            <v>m</v>
          </cell>
          <cell r="G551">
            <v>7506.17</v>
          </cell>
          <cell r="M551">
            <v>8402.76</v>
          </cell>
          <cell r="O551">
            <v>8637.1299999999992</v>
          </cell>
          <cell r="Q551">
            <v>8513.74</v>
          </cell>
          <cell r="S551">
            <v>8657.6200000000008</v>
          </cell>
        </row>
        <row r="552">
          <cell r="A552" t="str">
            <v>2 S 04 220 25</v>
          </cell>
          <cell r="B552" t="str">
            <v>Corpo BTCC 1,50 x 1,50 m alt. 12,50 a 15,00 m</v>
          </cell>
          <cell r="E552" t="str">
            <v>m</v>
          </cell>
          <cell r="G552">
            <v>2817.12</v>
          </cell>
          <cell r="M552">
            <v>3152.67</v>
          </cell>
          <cell r="O552">
            <v>3243.5</v>
          </cell>
          <cell r="Q552">
            <v>3202.17</v>
          </cell>
          <cell r="S552">
            <v>3254.53</v>
          </cell>
        </row>
        <row r="553">
          <cell r="A553" t="str">
            <v>2 S 04 220 26</v>
          </cell>
          <cell r="B553" t="str">
            <v>Corpo BTCC 2,00 x 2,00 m alt. 12,50 a 15,00 m</v>
          </cell>
          <cell r="E553" t="str">
            <v>m</v>
          </cell>
          <cell r="G553">
            <v>4406.42</v>
          </cell>
          <cell r="M553">
            <v>4933.76</v>
          </cell>
          <cell r="O553">
            <v>5075.12</v>
          </cell>
          <cell r="Q553">
            <v>5008.88</v>
          </cell>
          <cell r="S553">
            <v>5090.18</v>
          </cell>
        </row>
        <row r="554">
          <cell r="A554" t="str">
            <v>2 S 04 220 27</v>
          </cell>
          <cell r="B554" t="str">
            <v>Corpo BTCC 2,50 x 2,50 m alt. 12,50 a 15,00 m</v>
          </cell>
          <cell r="E554" t="str">
            <v>m</v>
          </cell>
          <cell r="G554">
            <v>5899.33</v>
          </cell>
          <cell r="M554">
            <v>6611.8</v>
          </cell>
          <cell r="O554">
            <v>6803.35</v>
          </cell>
          <cell r="Q554">
            <v>6720.13</v>
          </cell>
          <cell r="S554">
            <v>6818.52</v>
          </cell>
        </row>
        <row r="555">
          <cell r="A555" t="str">
            <v>2 S 04 220 28</v>
          </cell>
          <cell r="B555" t="str">
            <v>Corpo BTCC 3,00 x 3,00 m alt. 12,50 a 15,00 m</v>
          </cell>
          <cell r="E555" t="str">
            <v>m</v>
          </cell>
          <cell r="G555">
            <v>8137.42</v>
          </cell>
          <cell r="M555">
            <v>9119.17</v>
          </cell>
          <cell r="O555">
            <v>9379.32</v>
          </cell>
          <cell r="Q555">
            <v>9255.92</v>
          </cell>
          <cell r="S555">
            <v>9399.7900000000009</v>
          </cell>
        </row>
        <row r="556">
          <cell r="A556" t="str">
            <v>2 S 04 221 01</v>
          </cell>
          <cell r="B556" t="str">
            <v>Boca BTCC 1,50 x 1,50 m normal</v>
          </cell>
          <cell r="E556" t="str">
            <v>und</v>
          </cell>
          <cell r="G556">
            <v>6834.02</v>
          </cell>
          <cell r="M556">
            <v>7602.28</v>
          </cell>
          <cell r="O556">
            <v>7797.68</v>
          </cell>
          <cell r="Q556">
            <v>7705.31</v>
          </cell>
          <cell r="S556">
            <v>7834.72</v>
          </cell>
        </row>
        <row r="557">
          <cell r="A557" t="str">
            <v>2 S 04 221 02</v>
          </cell>
          <cell r="B557" t="str">
            <v>Boca BTCC 2,00 x 2,00 m normal</v>
          </cell>
          <cell r="E557" t="str">
            <v>und</v>
          </cell>
          <cell r="G557">
            <v>10442.6</v>
          </cell>
          <cell r="M557">
            <v>11617.89</v>
          </cell>
          <cell r="O557">
            <v>11925.54</v>
          </cell>
          <cell r="Q557">
            <v>11773.57</v>
          </cell>
          <cell r="S557">
            <v>11982.73</v>
          </cell>
        </row>
        <row r="558">
          <cell r="A558" t="str">
            <v>2 S 04 221 03</v>
          </cell>
          <cell r="B558" t="str">
            <v>Boca BTCC 2,50 x 2,50 m normal</v>
          </cell>
          <cell r="E558" t="str">
            <v>und</v>
          </cell>
          <cell r="G558">
            <v>14778.85</v>
          </cell>
          <cell r="M558">
            <v>16452.62</v>
          </cell>
          <cell r="O558">
            <v>16899.830000000002</v>
          </cell>
          <cell r="Q558">
            <v>16686.86</v>
          </cell>
          <cell r="S558">
            <v>16978.09</v>
          </cell>
        </row>
        <row r="559">
          <cell r="A559" t="str">
            <v>2 S 04 221 04</v>
          </cell>
          <cell r="B559" t="str">
            <v>Boca BTCC 3,00 x 3,00 m normal</v>
          </cell>
          <cell r="E559" t="str">
            <v>und</v>
          </cell>
          <cell r="G559">
            <v>20968.3</v>
          </cell>
          <cell r="M559">
            <v>23347.09</v>
          </cell>
          <cell r="O559">
            <v>23995.86</v>
          </cell>
          <cell r="Q559">
            <v>23683.61</v>
          </cell>
          <cell r="S559">
            <v>24106.81</v>
          </cell>
        </row>
        <row r="560">
          <cell r="A560" t="str">
            <v>2 S 04 221 05</v>
          </cell>
          <cell r="B560" t="str">
            <v>Boca BTCC 1,50 x 1,50 m esc=15</v>
          </cell>
          <cell r="E560" t="str">
            <v>und</v>
          </cell>
          <cell r="G560">
            <v>7397.26</v>
          </cell>
          <cell r="M560">
            <v>8231.84</v>
          </cell>
          <cell r="O560">
            <v>8445.08</v>
          </cell>
          <cell r="Q560">
            <v>8350.2199999999993</v>
          </cell>
          <cell r="S560">
            <v>8483.83</v>
          </cell>
        </row>
        <row r="561">
          <cell r="A561" t="str">
            <v>2 S 04 221 06</v>
          </cell>
          <cell r="B561" t="str">
            <v>Boca BTCC 2,00 x 2,00 m esc=15</v>
          </cell>
          <cell r="E561" t="str">
            <v>und</v>
          </cell>
          <cell r="G561">
            <v>11225.72</v>
          </cell>
          <cell r="M561">
            <v>12491.76</v>
          </cell>
          <cell r="O561">
            <v>12824.04</v>
          </cell>
          <cell r="Q561">
            <v>12669.76</v>
          </cell>
          <cell r="S561">
            <v>12883.6</v>
          </cell>
        </row>
        <row r="562">
          <cell r="A562" t="str">
            <v>2 S 04 221 07</v>
          </cell>
          <cell r="B562" t="str">
            <v>Boca BTCC 2,50 x 2,50 m esc=15</v>
          </cell>
          <cell r="E562" t="str">
            <v>und</v>
          </cell>
          <cell r="G562">
            <v>15934.13</v>
          </cell>
          <cell r="M562">
            <v>17744.04</v>
          </cell>
          <cell r="O562">
            <v>18228.060000000001</v>
          </cell>
          <cell r="Q562">
            <v>18010.16</v>
          </cell>
          <cell r="S562">
            <v>18309.91</v>
          </cell>
        </row>
        <row r="563">
          <cell r="A563" t="str">
            <v>2 S 04 221 08</v>
          </cell>
          <cell r="B563" t="str">
            <v>Boca BTCC 3,00 x 3,00 m esc=15</v>
          </cell>
          <cell r="E563" t="str">
            <v>und</v>
          </cell>
          <cell r="G563">
            <v>20385.79</v>
          </cell>
          <cell r="M563">
            <v>22727.27</v>
          </cell>
          <cell r="O563">
            <v>23361.34</v>
          </cell>
          <cell r="Q563">
            <v>23106.97</v>
          </cell>
          <cell r="S563">
            <v>23457.64</v>
          </cell>
        </row>
        <row r="564">
          <cell r="A564" t="str">
            <v>2 S 04 221 09</v>
          </cell>
          <cell r="B564" t="str">
            <v>Boca BTCC 1,50 x 1,50 m esc=30</v>
          </cell>
          <cell r="E564" t="str">
            <v>und</v>
          </cell>
          <cell r="G564">
            <v>7769.9</v>
          </cell>
          <cell r="M564">
            <v>8638.36</v>
          </cell>
          <cell r="O564">
            <v>8856.08</v>
          </cell>
          <cell r="Q564">
            <v>8750.32</v>
          </cell>
          <cell r="S564">
            <v>8899.2000000000007</v>
          </cell>
        </row>
        <row r="565">
          <cell r="A565" t="str">
            <v>2 S 04 221 10</v>
          </cell>
          <cell r="B565" t="str">
            <v>Boca BTCC 2,00 x 2,00 m exc.=30</v>
          </cell>
          <cell r="E565" t="str">
            <v>und</v>
          </cell>
          <cell r="G565">
            <v>12407.74</v>
          </cell>
          <cell r="M565">
            <v>13805.31</v>
          </cell>
          <cell r="O565">
            <v>14169.67</v>
          </cell>
          <cell r="Q565">
            <v>13995.46</v>
          </cell>
          <cell r="S565">
            <v>14236.63</v>
          </cell>
        </row>
        <row r="566">
          <cell r="A566" t="str">
            <v>2 S 04 221 11</v>
          </cell>
          <cell r="B566" t="str">
            <v>Boca BTCC 2,50 x 2,50 m esc=30</v>
          </cell>
          <cell r="E566" t="str">
            <v>und</v>
          </cell>
          <cell r="G566">
            <v>18141.84</v>
          </cell>
          <cell r="M566">
            <v>20209.45</v>
          </cell>
          <cell r="O566">
            <v>20764.759999999998</v>
          </cell>
          <cell r="Q566">
            <v>20520.7</v>
          </cell>
          <cell r="S566">
            <v>20856.25</v>
          </cell>
        </row>
        <row r="567">
          <cell r="A567" t="str">
            <v>2 S 04 221 12</v>
          </cell>
          <cell r="B567" t="str">
            <v>Boca BTCC 3,00 x 3,00 m esc=30</v>
          </cell>
          <cell r="E567" t="str">
            <v>und</v>
          </cell>
          <cell r="G567">
            <v>26122.78</v>
          </cell>
          <cell r="M567">
            <v>29122.06</v>
          </cell>
          <cell r="O567">
            <v>29949.200000000001</v>
          </cell>
          <cell r="Q567">
            <v>29600.32</v>
          </cell>
          <cell r="S567">
            <v>30075.55</v>
          </cell>
        </row>
        <row r="568">
          <cell r="A568" t="str">
            <v>2 S 04 221 13</v>
          </cell>
          <cell r="B568" t="str">
            <v>Boca BTCC 1,50 x 1,50 m esc.=45</v>
          </cell>
          <cell r="E568" t="str">
            <v>und</v>
          </cell>
          <cell r="G568">
            <v>9797.1299999999992</v>
          </cell>
          <cell r="M568">
            <v>10898.18</v>
          </cell>
          <cell r="O568">
            <v>11176.09</v>
          </cell>
          <cell r="Q568">
            <v>11045.71</v>
          </cell>
          <cell r="S568">
            <v>11229.12</v>
          </cell>
        </row>
        <row r="569">
          <cell r="A569" t="str">
            <v>2 S 04 221 14</v>
          </cell>
          <cell r="B569" t="str">
            <v>Boca BTCC 2,00 x 2,00 m esc=45</v>
          </cell>
          <cell r="E569" t="str">
            <v>und</v>
          </cell>
          <cell r="G569">
            <v>15697.17</v>
          </cell>
          <cell r="M569">
            <v>17473.490000000002</v>
          </cell>
          <cell r="O569">
            <v>17941.25</v>
          </cell>
          <cell r="Q569">
            <v>17726.71</v>
          </cell>
          <cell r="S569">
            <v>18023.490000000002</v>
          </cell>
        </row>
        <row r="570">
          <cell r="A570" t="str">
            <v>2 S 04 221 15</v>
          </cell>
          <cell r="B570" t="str">
            <v>Boca BTCC 2,50 x 2,50 m esc=45</v>
          </cell>
          <cell r="E570" t="str">
            <v>und</v>
          </cell>
          <cell r="G570">
            <v>22932.6</v>
          </cell>
          <cell r="M570">
            <v>25557.73</v>
          </cell>
          <cell r="O570">
            <v>26268.53</v>
          </cell>
          <cell r="Q570">
            <v>25969.21</v>
          </cell>
          <cell r="S570">
            <v>26380.68</v>
          </cell>
        </row>
        <row r="571">
          <cell r="A571" t="str">
            <v>2 S 04 221 16</v>
          </cell>
          <cell r="B571" t="str">
            <v>Boca BTCC 3,00 x 3,00 m esc=45</v>
          </cell>
          <cell r="E571" t="str">
            <v>und</v>
          </cell>
          <cell r="G571">
            <v>33087.33</v>
          </cell>
          <cell r="M571">
            <v>36898.26</v>
          </cell>
          <cell r="O571">
            <v>37956.39</v>
          </cell>
          <cell r="Q571">
            <v>37523.9</v>
          </cell>
          <cell r="S571">
            <v>38112.68</v>
          </cell>
        </row>
        <row r="572">
          <cell r="A572" t="str">
            <v>2 S 04 300 16</v>
          </cell>
          <cell r="B572" t="str">
            <v>Bueiro met. chapas múltiplas D=1,60 m galv.</v>
          </cell>
          <cell r="E572" t="str">
            <v>m</v>
          </cell>
          <cell r="G572">
            <v>845.64</v>
          </cell>
          <cell r="M572">
            <v>981.36</v>
          </cell>
          <cell r="O572">
            <v>1028.1099999999999</v>
          </cell>
          <cell r="Q572">
            <v>1026.23</v>
          </cell>
          <cell r="S572">
            <v>1027.33</v>
          </cell>
        </row>
        <row r="573">
          <cell r="A573" t="str">
            <v>2 S 04 300 20</v>
          </cell>
          <cell r="B573" t="str">
            <v>Bueiro met.chapas múltiplas D=2,00 m galv.</v>
          </cell>
          <cell r="E573" t="str">
            <v>m</v>
          </cell>
          <cell r="G573">
            <v>1056.94</v>
          </cell>
          <cell r="M573">
            <v>1210.78</v>
          </cell>
          <cell r="O573">
            <v>1279.3399999999999</v>
          </cell>
          <cell r="Q573">
            <v>1277.26</v>
          </cell>
          <cell r="S573">
            <v>1278.49</v>
          </cell>
        </row>
        <row r="574">
          <cell r="A574" t="str">
            <v>2 S 04 301 16</v>
          </cell>
          <cell r="B574" t="str">
            <v>Bueiro met. chapas múltiplas D=1,60 m rev. epoxy</v>
          </cell>
          <cell r="E574" t="str">
            <v>m</v>
          </cell>
          <cell r="G574">
            <v>921.74</v>
          </cell>
          <cell r="M574">
            <v>1066.28</v>
          </cell>
          <cell r="O574">
            <v>1076.94</v>
          </cell>
          <cell r="Q574">
            <v>1075.6600000000001</v>
          </cell>
          <cell r="S574">
            <v>1076.77</v>
          </cell>
        </row>
        <row r="575">
          <cell r="A575" t="str">
            <v>2 S 04 301 20</v>
          </cell>
          <cell r="B575" t="str">
            <v>Bueiro met. chapa múltipla D=2,00 m rev. epoxy</v>
          </cell>
          <cell r="E575" t="str">
            <v>m</v>
          </cell>
          <cell r="G575">
            <v>1150.75</v>
          </cell>
          <cell r="M575">
            <v>1315.77</v>
          </cell>
          <cell r="O575">
            <v>1339.98</v>
          </cell>
          <cell r="Q575">
            <v>1337.99</v>
          </cell>
          <cell r="S575">
            <v>1339.22</v>
          </cell>
        </row>
        <row r="576">
          <cell r="A576" t="str">
            <v>2 S 04 310 16</v>
          </cell>
          <cell r="B576" t="str">
            <v>Bueiro met.s/ interrupção tráf. D=1,60m galv.</v>
          </cell>
          <cell r="E576" t="str">
            <v>m</v>
          </cell>
          <cell r="G576">
            <v>1667.71</v>
          </cell>
          <cell r="M576">
            <v>1957.4</v>
          </cell>
          <cell r="O576">
            <v>1958.05</v>
          </cell>
          <cell r="Q576">
            <v>1892.17</v>
          </cell>
          <cell r="S576">
            <v>1893.36</v>
          </cell>
        </row>
        <row r="577">
          <cell r="A577" t="str">
            <v>2 S 04 310 20</v>
          </cell>
          <cell r="B577" t="str">
            <v>Bueiro met.s/ interrupção tráf. D=2,00m galv.</v>
          </cell>
          <cell r="E577" t="str">
            <v>m</v>
          </cell>
          <cell r="G577">
            <v>2013.11</v>
          </cell>
          <cell r="M577">
            <v>2434.67</v>
          </cell>
          <cell r="O577">
            <v>2435.4499999999998</v>
          </cell>
          <cell r="Q577">
            <v>2282.92</v>
          </cell>
          <cell r="S577">
            <v>2284.36</v>
          </cell>
        </row>
        <row r="578">
          <cell r="A578" t="str">
            <v>2 S 04 311 16</v>
          </cell>
          <cell r="B578" t="str">
            <v>Bueiro met.s/interrupção tráf.D=1,60 m rev.epoxy</v>
          </cell>
          <cell r="E578" t="str">
            <v>m</v>
          </cell>
          <cell r="G578">
            <v>1700.88</v>
          </cell>
          <cell r="M578">
            <v>2030.38</v>
          </cell>
          <cell r="O578">
            <v>2031.03</v>
          </cell>
          <cell r="Q578">
            <v>1828.85</v>
          </cell>
          <cell r="S578">
            <v>1830.05</v>
          </cell>
        </row>
        <row r="579">
          <cell r="A579" t="str">
            <v>2 S 04 311 20</v>
          </cell>
          <cell r="B579" t="str">
            <v>Bueiro met.s/interrupção traf.D=2,00 m rev.epoxy</v>
          </cell>
          <cell r="E579" t="str">
            <v>m</v>
          </cell>
          <cell r="G579">
            <v>2222.9899999999998</v>
          </cell>
          <cell r="M579">
            <v>2441.5700000000002</v>
          </cell>
          <cell r="O579">
            <v>2442.35</v>
          </cell>
          <cell r="Q579">
            <v>2288.87</v>
          </cell>
          <cell r="S579">
            <v>2290.3000000000002</v>
          </cell>
        </row>
        <row r="580">
          <cell r="A580" t="str">
            <v>2 S 04 400 01</v>
          </cell>
          <cell r="B580" t="str">
            <v>Valeta prot.cortes c/revest. vegetal - VPC 01</v>
          </cell>
          <cell r="E580" t="str">
            <v>m</v>
          </cell>
          <cell r="G580">
            <v>34.69</v>
          </cell>
          <cell r="M580">
            <v>41.23</v>
          </cell>
          <cell r="O580">
            <v>41.27</v>
          </cell>
          <cell r="Q580">
            <v>41.16</v>
          </cell>
          <cell r="S580">
            <v>41.16</v>
          </cell>
        </row>
        <row r="581">
          <cell r="A581" t="str">
            <v>2 S 04 400 02</v>
          </cell>
          <cell r="B581" t="str">
            <v>Valeta prot.cortes c/revest. vegetal - VPC 02</v>
          </cell>
          <cell r="E581" t="str">
            <v>m</v>
          </cell>
          <cell r="G581">
            <v>25.86</v>
          </cell>
          <cell r="M581">
            <v>30.72</v>
          </cell>
          <cell r="O581">
            <v>30.75</v>
          </cell>
          <cell r="Q581">
            <v>30.65</v>
          </cell>
          <cell r="S581">
            <v>30.65</v>
          </cell>
        </row>
        <row r="582">
          <cell r="A582" t="str">
            <v>2 S 04 400 03</v>
          </cell>
          <cell r="B582" t="str">
            <v>Valeta prot.cortes c/revest.concreto - VPC 03</v>
          </cell>
          <cell r="E582" t="str">
            <v>m</v>
          </cell>
          <cell r="G582">
            <v>51.72</v>
          </cell>
          <cell r="M582">
            <v>59.04</v>
          </cell>
          <cell r="O582">
            <v>59.73</v>
          </cell>
          <cell r="Q582">
            <v>58.59</v>
          </cell>
          <cell r="S582">
            <v>59.99</v>
          </cell>
        </row>
        <row r="583">
          <cell r="A583" t="str">
            <v>2 S 04 400 04</v>
          </cell>
          <cell r="B583" t="str">
            <v>Valeta prot.cortes c/revest.concreto - VPC 04</v>
          </cell>
          <cell r="E583" t="str">
            <v>m</v>
          </cell>
          <cell r="G583">
            <v>40.29</v>
          </cell>
          <cell r="M583">
            <v>45.99</v>
          </cell>
          <cell r="O583">
            <v>46.54</v>
          </cell>
          <cell r="Q583">
            <v>45.64</v>
          </cell>
          <cell r="S583">
            <v>46.73</v>
          </cell>
        </row>
        <row r="584">
          <cell r="A584" t="str">
            <v>2 S 04 401 01</v>
          </cell>
          <cell r="B584" t="str">
            <v>Valeta prot.aterros c/revest. vegetal - VPA 01</v>
          </cell>
          <cell r="E584" t="str">
            <v>m</v>
          </cell>
          <cell r="G584">
            <v>35.89</v>
          </cell>
          <cell r="M584">
            <v>42.6</v>
          </cell>
          <cell r="O584">
            <v>42.65</v>
          </cell>
          <cell r="Q584">
            <v>42.51</v>
          </cell>
          <cell r="S584">
            <v>42.51</v>
          </cell>
        </row>
        <row r="585">
          <cell r="A585" t="str">
            <v>2 S 04 401 02</v>
          </cell>
          <cell r="B585" t="str">
            <v>Valeta prot.aterros c/revest. vegetal - VPA 02</v>
          </cell>
          <cell r="E585" t="str">
            <v>m</v>
          </cell>
          <cell r="G585">
            <v>26.91</v>
          </cell>
          <cell r="M585">
            <v>31.98</v>
          </cell>
          <cell r="O585">
            <v>32.01</v>
          </cell>
          <cell r="Q585">
            <v>31.91</v>
          </cell>
          <cell r="S585">
            <v>31.91</v>
          </cell>
        </row>
        <row r="586">
          <cell r="A586" t="str">
            <v>2 S 04 401 03</v>
          </cell>
          <cell r="B586" t="str">
            <v>Valeta prot.aterro c/revest. concreto - VPA 03</v>
          </cell>
          <cell r="E586" t="str">
            <v>m</v>
          </cell>
          <cell r="G586">
            <v>51.82</v>
          </cell>
          <cell r="M586">
            <v>59.31</v>
          </cell>
          <cell r="O586">
            <v>59.97</v>
          </cell>
          <cell r="Q586">
            <v>58.88</v>
          </cell>
          <cell r="S586">
            <v>60.16</v>
          </cell>
        </row>
        <row r="587">
          <cell r="A587" t="str">
            <v>2 S 04 401 04</v>
          </cell>
          <cell r="B587" t="str">
            <v>Valeta prot.aterro c/revest. concreto - VPA 04</v>
          </cell>
          <cell r="E587" t="str">
            <v>m</v>
          </cell>
          <cell r="G587">
            <v>39.229999999999997</v>
          </cell>
          <cell r="M587">
            <v>44.9</v>
          </cell>
          <cell r="O587">
            <v>45.4</v>
          </cell>
          <cell r="Q587">
            <v>44.57</v>
          </cell>
          <cell r="S587">
            <v>45.57</v>
          </cell>
        </row>
        <row r="588">
          <cell r="A588" t="str">
            <v>2 S 04 401 05</v>
          </cell>
          <cell r="B588" t="str">
            <v>Valeta prot.corte/aterro s/rev. - VPC 05/VPA 05</v>
          </cell>
          <cell r="E588" t="str">
            <v>m</v>
          </cell>
          <cell r="G588">
            <v>20.6</v>
          </cell>
          <cell r="M588">
            <v>24.52</v>
          </cell>
          <cell r="O588">
            <v>24.52</v>
          </cell>
          <cell r="Q588">
            <v>24.5</v>
          </cell>
          <cell r="S588">
            <v>24.5</v>
          </cell>
        </row>
        <row r="589">
          <cell r="A589" t="str">
            <v>2 S 04 401 06</v>
          </cell>
          <cell r="B589" t="str">
            <v>Valeta prot.corte/aterro s/rev. - VPC 06/VPA 06</v>
          </cell>
          <cell r="E589" t="str">
            <v>m</v>
          </cell>
          <cell r="G589">
            <v>14.72</v>
          </cell>
          <cell r="M589">
            <v>17.53</v>
          </cell>
          <cell r="O589">
            <v>17.53</v>
          </cell>
          <cell r="Q589">
            <v>17.52</v>
          </cell>
          <cell r="S589">
            <v>17.52</v>
          </cell>
        </row>
        <row r="590">
          <cell r="A590" t="str">
            <v>2 S 04 500 01</v>
          </cell>
          <cell r="B590" t="str">
            <v>Dreno longitudinal prof. p/corte em solo - DPS 01</v>
          </cell>
          <cell r="E590" t="str">
            <v>m</v>
          </cell>
          <cell r="G590">
            <v>23.79</v>
          </cell>
          <cell r="M590">
            <v>27.1</v>
          </cell>
          <cell r="O590">
            <v>27.55</v>
          </cell>
          <cell r="Q590">
            <v>27.16</v>
          </cell>
          <cell r="S590">
            <v>27.57</v>
          </cell>
        </row>
        <row r="591">
          <cell r="A591" t="str">
            <v>2 S 04 500 02</v>
          </cell>
          <cell r="B591" t="str">
            <v>Dreno longitudinal prof. p/corte em solo - DPS 02</v>
          </cell>
          <cell r="E591" t="str">
            <v>m</v>
          </cell>
          <cell r="G591">
            <v>23.47</v>
          </cell>
          <cell r="M591">
            <v>26.64</v>
          </cell>
          <cell r="O591">
            <v>27.14</v>
          </cell>
          <cell r="Q591">
            <v>26.74</v>
          </cell>
          <cell r="S591">
            <v>27.14</v>
          </cell>
        </row>
        <row r="592">
          <cell r="A592" t="str">
            <v>2 S 04 500 03</v>
          </cell>
          <cell r="B592" t="str">
            <v>Dreno longitudinal prof. p/corte em solo - DPS 03</v>
          </cell>
          <cell r="E592" t="str">
            <v>m</v>
          </cell>
          <cell r="G592">
            <v>33.57</v>
          </cell>
          <cell r="M592">
            <v>38.21</v>
          </cell>
          <cell r="O592">
            <v>38.75</v>
          </cell>
          <cell r="Q592">
            <v>38.299999999999997</v>
          </cell>
          <cell r="S592">
            <v>38.840000000000003</v>
          </cell>
        </row>
        <row r="593">
          <cell r="A593" t="str">
            <v>2 S 04 500 04</v>
          </cell>
          <cell r="B593" t="str">
            <v>Dreno longitudinal prof. p/corte em solo - DPS 04</v>
          </cell>
          <cell r="E593" t="str">
            <v>m</v>
          </cell>
          <cell r="G593">
            <v>33.18</v>
          </cell>
          <cell r="M593">
            <v>37.67</v>
          </cell>
          <cell r="O593">
            <v>38.26</v>
          </cell>
          <cell r="Q593">
            <v>37.79</v>
          </cell>
          <cell r="S593">
            <v>38.340000000000003</v>
          </cell>
        </row>
        <row r="594">
          <cell r="A594" t="str">
            <v>2 S 04 500 05</v>
          </cell>
          <cell r="B594" t="str">
            <v>Dreno longitudinal prof. p/corte em solo - DPS 05</v>
          </cell>
          <cell r="E594" t="str">
            <v>m</v>
          </cell>
          <cell r="G594">
            <v>36.200000000000003</v>
          </cell>
          <cell r="M594">
            <v>40.58</v>
          </cell>
          <cell r="O594">
            <v>44.31</v>
          </cell>
          <cell r="Q594">
            <v>40.57</v>
          </cell>
          <cell r="S594">
            <v>41.33</v>
          </cell>
        </row>
        <row r="595">
          <cell r="A595" t="str">
            <v>2 S 04 500 06</v>
          </cell>
          <cell r="B595" t="str">
            <v>Dreno longitudinal prof. p/corte em solo - DPS 06</v>
          </cell>
          <cell r="E595" t="str">
            <v>m</v>
          </cell>
          <cell r="G595">
            <v>41.64</v>
          </cell>
          <cell r="M595">
            <v>46.52</v>
          </cell>
          <cell r="O595">
            <v>50.88</v>
          </cell>
          <cell r="Q595">
            <v>46.48</v>
          </cell>
          <cell r="S595">
            <v>47.4</v>
          </cell>
        </row>
        <row r="596">
          <cell r="A596" t="str">
            <v>2 S 04 500 07</v>
          </cell>
          <cell r="B596" t="str">
            <v>Dreno longitudinal prof. p/corte em solo - DPS 07</v>
          </cell>
          <cell r="E596" t="str">
            <v>m</v>
          </cell>
          <cell r="G596">
            <v>50.87</v>
          </cell>
          <cell r="M596">
            <v>57.29</v>
          </cell>
          <cell r="O596">
            <v>61.18</v>
          </cell>
          <cell r="Q596">
            <v>57.17</v>
          </cell>
          <cell r="S596">
            <v>58.24</v>
          </cell>
        </row>
        <row r="597">
          <cell r="A597" t="str">
            <v>2 S 04 500 08</v>
          </cell>
          <cell r="B597" t="str">
            <v>Dreno longitudinal prof. p/corte em solo - DPS 08</v>
          </cell>
          <cell r="E597" t="str">
            <v>m</v>
          </cell>
          <cell r="G597">
            <v>56.3</v>
          </cell>
          <cell r="M597">
            <v>63.23</v>
          </cell>
          <cell r="O597">
            <v>67.75</v>
          </cell>
          <cell r="Q597">
            <v>63.08</v>
          </cell>
          <cell r="S597">
            <v>64.319999999999993</v>
          </cell>
        </row>
        <row r="598">
          <cell r="A598" t="str">
            <v>2 S 04 501 01</v>
          </cell>
          <cell r="B598" t="str">
            <v>Dreno longitudinal prof. p/corte em rocha - DPR 01</v>
          </cell>
          <cell r="E598" t="str">
            <v>m</v>
          </cell>
          <cell r="G598">
            <v>20.65</v>
          </cell>
          <cell r="M598">
            <v>23.64</v>
          </cell>
          <cell r="O598">
            <v>23.89</v>
          </cell>
          <cell r="Q598">
            <v>23.52</v>
          </cell>
          <cell r="S598">
            <v>24.08</v>
          </cell>
        </row>
        <row r="599">
          <cell r="A599" t="str">
            <v>2 S 04 501 02</v>
          </cell>
          <cell r="B599" t="str">
            <v>Dreno longitudinal prof. p/corte em rocha - DPR 02</v>
          </cell>
          <cell r="E599" t="str">
            <v>m</v>
          </cell>
          <cell r="G599">
            <v>32.01</v>
          </cell>
          <cell r="M599">
            <v>36.14</v>
          </cell>
          <cell r="O599">
            <v>38.26</v>
          </cell>
          <cell r="Q599">
            <v>36.03</v>
          </cell>
          <cell r="S599">
            <v>36.590000000000003</v>
          </cell>
        </row>
        <row r="600">
          <cell r="A600" t="str">
            <v>2 S 04 501 03</v>
          </cell>
          <cell r="B600" t="str">
            <v>Dreno longitudinal prof. p/corte em rocha - DPR 03</v>
          </cell>
          <cell r="E600" t="str">
            <v>m</v>
          </cell>
          <cell r="G600">
            <v>17.760000000000002</v>
          </cell>
          <cell r="M600">
            <v>19.940000000000001</v>
          </cell>
          <cell r="O600">
            <v>21.89</v>
          </cell>
          <cell r="Q600">
            <v>19.940000000000001</v>
          </cell>
          <cell r="S600">
            <v>20.18</v>
          </cell>
        </row>
        <row r="601">
          <cell r="A601" t="str">
            <v>2 S 04 501 04</v>
          </cell>
          <cell r="B601" t="str">
            <v>Dreno longitudinal prof. p/corte em rocha - DPR 04</v>
          </cell>
          <cell r="E601" t="str">
            <v>m</v>
          </cell>
          <cell r="G601">
            <v>6.21</v>
          </cell>
          <cell r="M601">
            <v>7.2</v>
          </cell>
          <cell r="O601">
            <v>7.29</v>
          </cell>
          <cell r="Q601">
            <v>7.19</v>
          </cell>
          <cell r="S601">
            <v>7.44</v>
          </cell>
        </row>
        <row r="602">
          <cell r="A602" t="str">
            <v>2 S 04 501 05</v>
          </cell>
          <cell r="B602" t="str">
            <v>Dreno longitudinal prof. p/corte em rocha - DPR 05</v>
          </cell>
          <cell r="E602" t="str">
            <v>m</v>
          </cell>
          <cell r="G602">
            <v>18.64</v>
          </cell>
          <cell r="M602">
            <v>21.3</v>
          </cell>
          <cell r="O602">
            <v>21.55</v>
          </cell>
          <cell r="Q602">
            <v>21.23</v>
          </cell>
          <cell r="S602">
            <v>21.63</v>
          </cell>
        </row>
        <row r="603">
          <cell r="A603" t="str">
            <v>2 S 04 502 01</v>
          </cell>
          <cell r="B603" t="str">
            <v>Boca saída p/dreno longitudinal prof. BSD 01</v>
          </cell>
          <cell r="E603" t="str">
            <v>und</v>
          </cell>
          <cell r="G603">
            <v>62.93</v>
          </cell>
          <cell r="M603">
            <v>70.08</v>
          </cell>
          <cell r="O603">
            <v>71.16</v>
          </cell>
          <cell r="Q603">
            <v>69.53</v>
          </cell>
          <cell r="S603">
            <v>71.72</v>
          </cell>
        </row>
        <row r="604">
          <cell r="A604" t="str">
            <v>2 S 04 502 02</v>
          </cell>
          <cell r="B604" t="str">
            <v>Boca saída p/dreno longitudinal prof. BSD 02</v>
          </cell>
          <cell r="E604" t="str">
            <v>und</v>
          </cell>
          <cell r="G604">
            <v>73.39</v>
          </cell>
          <cell r="M604">
            <v>81.55</v>
          </cell>
          <cell r="O604">
            <v>82.9</v>
          </cell>
          <cell r="Q604">
            <v>80.84</v>
          </cell>
          <cell r="S604">
            <v>83.59</v>
          </cell>
        </row>
        <row r="605">
          <cell r="A605" t="str">
            <v>2 S 04 510 01</v>
          </cell>
          <cell r="B605" t="str">
            <v>Dreno sub-superficial - DSS 01</v>
          </cell>
          <cell r="E605" t="str">
            <v>m</v>
          </cell>
          <cell r="G605">
            <v>6.99</v>
          </cell>
          <cell r="M605">
            <v>7.36</v>
          </cell>
          <cell r="O605">
            <v>7.42</v>
          </cell>
          <cell r="Q605">
            <v>7.62</v>
          </cell>
          <cell r="S605">
            <v>7.62</v>
          </cell>
        </row>
        <row r="606">
          <cell r="A606" t="str">
            <v>2 S 04 510 02</v>
          </cell>
          <cell r="B606" t="str">
            <v>Dreno sub-superficial - DSS 02</v>
          </cell>
          <cell r="E606" t="str">
            <v>m</v>
          </cell>
          <cell r="G606">
            <v>16.21</v>
          </cell>
          <cell r="M606">
            <v>18.05</v>
          </cell>
          <cell r="O606">
            <v>20.12</v>
          </cell>
          <cell r="Q606">
            <v>18.05</v>
          </cell>
          <cell r="S606">
            <v>18.239999999999998</v>
          </cell>
        </row>
        <row r="607">
          <cell r="A607" t="str">
            <v>2 S 04 510 03</v>
          </cell>
          <cell r="B607" t="str">
            <v>Dreno sub-superficial - DSS 03</v>
          </cell>
          <cell r="E607" t="str">
            <v>m</v>
          </cell>
          <cell r="G607">
            <v>4.33</v>
          </cell>
          <cell r="M607">
            <v>4.99</v>
          </cell>
          <cell r="O607">
            <v>5.0599999999999996</v>
          </cell>
          <cell r="Q607">
            <v>4.9800000000000004</v>
          </cell>
          <cell r="S607">
            <v>5.18</v>
          </cell>
        </row>
        <row r="608">
          <cell r="A608" t="str">
            <v>2 S 04 510 04</v>
          </cell>
          <cell r="B608" t="str">
            <v>Dreno sub-superficial - DSS 04</v>
          </cell>
          <cell r="E608" t="str">
            <v>m</v>
          </cell>
          <cell r="G608">
            <v>22.31</v>
          </cell>
          <cell r="M608">
            <v>24.45</v>
          </cell>
          <cell r="O608">
            <v>26.52</v>
          </cell>
          <cell r="Q608">
            <v>24.66</v>
          </cell>
          <cell r="S608">
            <v>24.85</v>
          </cell>
        </row>
        <row r="609">
          <cell r="A609" t="str">
            <v>2 S 04 511 01</v>
          </cell>
          <cell r="B609" t="str">
            <v>Boca saída p/dreno sub-superficial - BSD 03</v>
          </cell>
          <cell r="E609" t="str">
            <v>und</v>
          </cell>
          <cell r="G609">
            <v>29.17</v>
          </cell>
          <cell r="M609">
            <v>32.25</v>
          </cell>
          <cell r="O609">
            <v>32.799999999999997</v>
          </cell>
          <cell r="Q609">
            <v>31.98</v>
          </cell>
          <cell r="S609">
            <v>33.090000000000003</v>
          </cell>
        </row>
        <row r="610">
          <cell r="A610" t="str">
            <v>2 S 04 520 01</v>
          </cell>
          <cell r="B610" t="str">
            <v>Dreno sub-horizontal - DSH 01</v>
          </cell>
          <cell r="E610" t="str">
            <v>m</v>
          </cell>
          <cell r="G610">
            <v>106.82</v>
          </cell>
          <cell r="M610">
            <v>127</v>
          </cell>
          <cell r="O610">
            <v>127.19</v>
          </cell>
          <cell r="Q610">
            <v>127</v>
          </cell>
          <cell r="S610">
            <v>126.96</v>
          </cell>
        </row>
        <row r="611">
          <cell r="A611" t="str">
            <v>2 S 04 521 01</v>
          </cell>
          <cell r="B611" t="str">
            <v>Boca saída p/dreno sub-horizontal - BSD 04</v>
          </cell>
          <cell r="E611" t="str">
            <v>und</v>
          </cell>
          <cell r="G611">
            <v>7.51</v>
          </cell>
          <cell r="M611">
            <v>8.34</v>
          </cell>
          <cell r="O611">
            <v>8.4700000000000006</v>
          </cell>
          <cell r="Q611">
            <v>8.2799999999999994</v>
          </cell>
          <cell r="S611">
            <v>8.5299999999999994</v>
          </cell>
        </row>
        <row r="612">
          <cell r="A612" t="str">
            <v>2 S 04 900 01</v>
          </cell>
          <cell r="B612" t="str">
            <v>Sarjeta triangular de concreto - STC 01</v>
          </cell>
          <cell r="E612" t="str">
            <v>m</v>
          </cell>
          <cell r="G612">
            <v>32.65</v>
          </cell>
          <cell r="M612">
            <v>36.340000000000003</v>
          </cell>
          <cell r="O612">
            <v>37.07</v>
          </cell>
          <cell r="Q612">
            <v>35.979999999999997</v>
          </cell>
          <cell r="S612">
            <v>37.369999999999997</v>
          </cell>
        </row>
        <row r="613">
          <cell r="A613" t="str">
            <v>2 S 04 900 02</v>
          </cell>
          <cell r="B613" t="str">
            <v>Sarjeta triangular de concreto - STC 02</v>
          </cell>
          <cell r="E613" t="str">
            <v>m</v>
          </cell>
          <cell r="G613">
            <v>22</v>
          </cell>
          <cell r="M613">
            <v>24.56</v>
          </cell>
          <cell r="O613">
            <v>25.03</v>
          </cell>
          <cell r="Q613">
            <v>24.34</v>
          </cell>
          <cell r="S613">
            <v>25.22</v>
          </cell>
        </row>
        <row r="614">
          <cell r="A614" t="str">
            <v>2 S 04 900 03</v>
          </cell>
          <cell r="B614" t="str">
            <v>Sarjeta triangular de concreto - STC 03</v>
          </cell>
          <cell r="E614" t="str">
            <v>m</v>
          </cell>
          <cell r="G614">
            <v>19.07</v>
          </cell>
          <cell r="M614">
            <v>21.27</v>
          </cell>
          <cell r="O614">
            <v>21.69</v>
          </cell>
          <cell r="Q614">
            <v>21.08</v>
          </cell>
          <cell r="S614">
            <v>21.85</v>
          </cell>
        </row>
        <row r="615">
          <cell r="A615" t="str">
            <v>2 S 04 900 04</v>
          </cell>
          <cell r="B615" t="str">
            <v>Sarjeta triangular de concreto - STC 04</v>
          </cell>
          <cell r="E615" t="str">
            <v>m</v>
          </cell>
          <cell r="G615">
            <v>15.49</v>
          </cell>
          <cell r="M615">
            <v>17.25</v>
          </cell>
          <cell r="O615">
            <v>17.600000000000001</v>
          </cell>
          <cell r="Q615">
            <v>17.100000000000001</v>
          </cell>
          <cell r="S615">
            <v>17.73</v>
          </cell>
        </row>
        <row r="616">
          <cell r="A616" t="str">
            <v>2 S 04 900 05</v>
          </cell>
          <cell r="B616" t="str">
            <v>Sarjeta triangular de concreto - STC 05</v>
          </cell>
          <cell r="E616" t="str">
            <v>m</v>
          </cell>
          <cell r="G616">
            <v>26.9</v>
          </cell>
          <cell r="M616">
            <v>29.55</v>
          </cell>
          <cell r="O616">
            <v>30.24</v>
          </cell>
          <cell r="Q616">
            <v>29.23</v>
          </cell>
          <cell r="S616">
            <v>30.52</v>
          </cell>
        </row>
        <row r="617">
          <cell r="A617" t="str">
            <v>2 S 04 900 06</v>
          </cell>
          <cell r="B617" t="str">
            <v>Sarjeta triangular de concreto - STC 06</v>
          </cell>
          <cell r="E617" t="str">
            <v>m</v>
          </cell>
          <cell r="G617">
            <v>18.13</v>
          </cell>
          <cell r="M617">
            <v>19.98</v>
          </cell>
          <cell r="O617">
            <v>20.420000000000002</v>
          </cell>
          <cell r="Q617">
            <v>19.78</v>
          </cell>
          <cell r="S617">
            <v>20.6</v>
          </cell>
        </row>
        <row r="618">
          <cell r="A618" t="str">
            <v>2 S 04 900 07</v>
          </cell>
          <cell r="B618" t="str">
            <v>Sarjeta triangular de concreto - STC 07</v>
          </cell>
          <cell r="E618" t="str">
            <v>m</v>
          </cell>
          <cell r="G618">
            <v>15.65</v>
          </cell>
          <cell r="M618">
            <v>17.22</v>
          </cell>
          <cell r="O618">
            <v>17.61</v>
          </cell>
          <cell r="Q618">
            <v>17.059999999999999</v>
          </cell>
          <cell r="S618">
            <v>17.760000000000002</v>
          </cell>
        </row>
        <row r="619">
          <cell r="A619" t="str">
            <v>2 S 04 900 08</v>
          </cell>
          <cell r="B619" t="str">
            <v>Sarjeta triangular de concreto - STC 08</v>
          </cell>
          <cell r="E619" t="str">
            <v>m</v>
          </cell>
          <cell r="G619">
            <v>13.06</v>
          </cell>
          <cell r="M619">
            <v>14.38</v>
          </cell>
          <cell r="O619">
            <v>14.71</v>
          </cell>
          <cell r="Q619">
            <v>14.25</v>
          </cell>
          <cell r="S619">
            <v>14.83</v>
          </cell>
        </row>
        <row r="620">
          <cell r="A620" t="str">
            <v>2 S 04 900 21</v>
          </cell>
          <cell r="B620" t="str">
            <v>Sarjeta canteiro central concreto - SCC 01</v>
          </cell>
          <cell r="E620" t="str">
            <v>m</v>
          </cell>
          <cell r="G620">
            <v>19</v>
          </cell>
          <cell r="M620">
            <v>21.01</v>
          </cell>
          <cell r="O620">
            <v>21.45</v>
          </cell>
          <cell r="Q620">
            <v>20.77</v>
          </cell>
          <cell r="S620">
            <v>21.64</v>
          </cell>
        </row>
        <row r="621">
          <cell r="A621" t="str">
            <v>2 S 04 900 22</v>
          </cell>
          <cell r="B621" t="str">
            <v>Sarjeta canteiro central concreto - SCC 02</v>
          </cell>
          <cell r="E621" t="str">
            <v>m</v>
          </cell>
          <cell r="G621">
            <v>26.2</v>
          </cell>
          <cell r="M621">
            <v>29.11</v>
          </cell>
          <cell r="O621">
            <v>29.69</v>
          </cell>
          <cell r="Q621">
            <v>28.79</v>
          </cell>
          <cell r="S621">
            <v>29.95</v>
          </cell>
        </row>
        <row r="622">
          <cell r="A622" t="str">
            <v>2 S 04 900 31</v>
          </cell>
          <cell r="B622" t="str">
            <v>Sarjeta triangular de grama - STG 01</v>
          </cell>
          <cell r="E622" t="str">
            <v>m</v>
          </cell>
          <cell r="G622">
            <v>11.64</v>
          </cell>
          <cell r="M622">
            <v>13.82</v>
          </cell>
          <cell r="O622">
            <v>13.88</v>
          </cell>
          <cell r="Q622">
            <v>13.86</v>
          </cell>
          <cell r="S622">
            <v>13.86</v>
          </cell>
        </row>
        <row r="623">
          <cell r="A623" t="str">
            <v>2 S 04 900 32</v>
          </cell>
          <cell r="B623" t="str">
            <v>Sarjeta triangular de grama - STG 02</v>
          </cell>
          <cell r="E623" t="str">
            <v>m</v>
          </cell>
          <cell r="G623">
            <v>9.65</v>
          </cell>
          <cell r="M623">
            <v>11.45</v>
          </cell>
          <cell r="O623">
            <v>11.5</v>
          </cell>
          <cell r="Q623">
            <v>11.48</v>
          </cell>
          <cell r="S623">
            <v>11.48</v>
          </cell>
        </row>
        <row r="624">
          <cell r="A624" t="str">
            <v>2 S 04 900 33</v>
          </cell>
          <cell r="B624" t="str">
            <v>Sarjeta triangular de grama - STG 03</v>
          </cell>
          <cell r="E624" t="str">
            <v>m</v>
          </cell>
          <cell r="G624">
            <v>8.31</v>
          </cell>
          <cell r="M624">
            <v>9.85</v>
          </cell>
          <cell r="O624">
            <v>9.89</v>
          </cell>
          <cell r="Q624">
            <v>9.8800000000000008</v>
          </cell>
          <cell r="S624">
            <v>9.8800000000000008</v>
          </cell>
        </row>
        <row r="625">
          <cell r="A625" t="str">
            <v>2 S 04 900 34</v>
          </cell>
          <cell r="B625" t="str">
            <v>Sarjeta triangular de grama - STG 04</v>
          </cell>
          <cell r="E625" t="str">
            <v>m</v>
          </cell>
          <cell r="G625">
            <v>6.39</v>
          </cell>
          <cell r="M625">
            <v>7.55</v>
          </cell>
          <cell r="O625">
            <v>7.59</v>
          </cell>
          <cell r="Q625">
            <v>7.58</v>
          </cell>
          <cell r="S625">
            <v>7.58</v>
          </cell>
        </row>
        <row r="626">
          <cell r="A626" t="str">
            <v>2 S 04 900 41</v>
          </cell>
          <cell r="B626" t="str">
            <v>Sarjeta triangular não revestida - STT 01</v>
          </cell>
          <cell r="E626" t="str">
            <v>m</v>
          </cell>
          <cell r="G626">
            <v>6.45</v>
          </cell>
          <cell r="M626">
            <v>7.6</v>
          </cell>
          <cell r="O626">
            <v>7.66</v>
          </cell>
          <cell r="Q626">
            <v>7.64</v>
          </cell>
          <cell r="S626">
            <v>7.64</v>
          </cell>
        </row>
        <row r="627">
          <cell r="A627" t="str">
            <v>2 S 04 900 42</v>
          </cell>
          <cell r="B627" t="str">
            <v>Sarjeta triangular não revestida - STT 02</v>
          </cell>
          <cell r="E627" t="str">
            <v>m</v>
          </cell>
          <cell r="G627">
            <v>5.38</v>
          </cell>
          <cell r="M627">
            <v>6.35</v>
          </cell>
          <cell r="O627">
            <v>6.4</v>
          </cell>
          <cell r="Q627">
            <v>6.39</v>
          </cell>
          <cell r="S627">
            <v>6.39</v>
          </cell>
        </row>
        <row r="628">
          <cell r="A628" t="str">
            <v>2 S 04 900 43</v>
          </cell>
          <cell r="B628" t="str">
            <v>Sarjeta triangular não revestida - STT 03</v>
          </cell>
          <cell r="E628" t="str">
            <v>m</v>
          </cell>
          <cell r="G628">
            <v>4.58</v>
          </cell>
          <cell r="M628">
            <v>5.39</v>
          </cell>
          <cell r="O628">
            <v>5.44</v>
          </cell>
          <cell r="Q628">
            <v>5.42</v>
          </cell>
          <cell r="S628">
            <v>5.42</v>
          </cell>
        </row>
        <row r="629">
          <cell r="A629" t="str">
            <v>2 S 04 900 44</v>
          </cell>
          <cell r="B629" t="str">
            <v>Sarjeta triangular não revestida - STT 04</v>
          </cell>
          <cell r="E629" t="str">
            <v>m</v>
          </cell>
          <cell r="G629">
            <v>3.38</v>
          </cell>
          <cell r="M629">
            <v>3.94</v>
          </cell>
          <cell r="O629">
            <v>3.99</v>
          </cell>
          <cell r="Q629">
            <v>3.98</v>
          </cell>
          <cell r="S629">
            <v>3.98</v>
          </cell>
        </row>
        <row r="630">
          <cell r="A630" t="str">
            <v>2 S 04 901 01</v>
          </cell>
          <cell r="B630" t="str">
            <v>Sarjeta trapezoidal de concreto - SZC 01</v>
          </cell>
          <cell r="E630" t="str">
            <v>m</v>
          </cell>
          <cell r="G630">
            <v>26.16</v>
          </cell>
          <cell r="M630">
            <v>29.12</v>
          </cell>
          <cell r="O630">
            <v>29.78</v>
          </cell>
          <cell r="Q630">
            <v>29.04</v>
          </cell>
          <cell r="S630">
            <v>29.93</v>
          </cell>
        </row>
        <row r="631">
          <cell r="A631" t="str">
            <v>2 S 04 901 02</v>
          </cell>
          <cell r="B631" t="str">
            <v>Sarjeta trapezoidal de concreto - SZC 02</v>
          </cell>
          <cell r="E631" t="str">
            <v>m</v>
          </cell>
          <cell r="G631">
            <v>16.03</v>
          </cell>
          <cell r="M631">
            <v>17.89</v>
          </cell>
          <cell r="O631">
            <v>18.239999999999998</v>
          </cell>
          <cell r="Q631">
            <v>17.75</v>
          </cell>
          <cell r="S631">
            <v>18.37</v>
          </cell>
        </row>
        <row r="632">
          <cell r="A632" t="str">
            <v>2 S 04 901 21</v>
          </cell>
          <cell r="B632" t="str">
            <v>Sarjeta de canteiro central de concreto - SCC 03</v>
          </cell>
          <cell r="E632" t="str">
            <v>m</v>
          </cell>
          <cell r="G632">
            <v>21.05</v>
          </cell>
          <cell r="M632">
            <v>23.4</v>
          </cell>
          <cell r="O632">
            <v>23.88</v>
          </cell>
          <cell r="Q632">
            <v>23.17</v>
          </cell>
          <cell r="S632">
            <v>24.08</v>
          </cell>
        </row>
        <row r="633">
          <cell r="A633" t="str">
            <v>2 S 04 901 22</v>
          </cell>
          <cell r="B633" t="str">
            <v>Sarjeta de canteiro central de cocnreto - SCC 04</v>
          </cell>
          <cell r="E633" t="str">
            <v>m</v>
          </cell>
          <cell r="G633">
            <v>38.590000000000003</v>
          </cell>
          <cell r="M633">
            <v>42.83</v>
          </cell>
          <cell r="O633">
            <v>43.71</v>
          </cell>
          <cell r="Q633">
            <v>42.36</v>
          </cell>
          <cell r="S633">
            <v>44.09</v>
          </cell>
        </row>
        <row r="634">
          <cell r="A634" t="str">
            <v>2 S 04 901 31</v>
          </cell>
          <cell r="B634" t="str">
            <v>Sarjeta trapezoidal de grama - SZG 01</v>
          </cell>
          <cell r="E634" t="str">
            <v>m</v>
          </cell>
          <cell r="G634">
            <v>10.44</v>
          </cell>
          <cell r="M634">
            <v>12.41</v>
          </cell>
          <cell r="O634">
            <v>12.46</v>
          </cell>
          <cell r="Q634">
            <v>12.44</v>
          </cell>
          <cell r="S634">
            <v>12.44</v>
          </cell>
        </row>
        <row r="635">
          <cell r="A635" t="str">
            <v>2 S 04 901 32</v>
          </cell>
          <cell r="B635" t="str">
            <v>Sarjeta trapezoidal de grama - SZG 02</v>
          </cell>
          <cell r="E635" t="str">
            <v>m</v>
          </cell>
          <cell r="G635">
            <v>6.75</v>
          </cell>
          <cell r="M635">
            <v>7.99</v>
          </cell>
          <cell r="O635">
            <v>8.0299999999999994</v>
          </cell>
          <cell r="Q635">
            <v>8.02</v>
          </cell>
          <cell r="S635">
            <v>8.02</v>
          </cell>
        </row>
        <row r="636">
          <cell r="A636" t="str">
            <v>2 S 04 901 41</v>
          </cell>
          <cell r="B636" t="str">
            <v>Sarjeta trapezoidal não revestida - SZT 01</v>
          </cell>
          <cell r="E636" t="str">
            <v>m</v>
          </cell>
          <cell r="G636">
            <v>6.34</v>
          </cell>
          <cell r="M636">
            <v>7.5</v>
          </cell>
          <cell r="O636">
            <v>7.55</v>
          </cell>
          <cell r="Q636">
            <v>7.54</v>
          </cell>
          <cell r="S636">
            <v>7.54</v>
          </cell>
        </row>
        <row r="637">
          <cell r="A637" t="str">
            <v>2 S 04 901 42</v>
          </cell>
          <cell r="B637" t="str">
            <v>Sarjeta trapezoidal não revestida - SZT 02</v>
          </cell>
          <cell r="E637" t="str">
            <v>m</v>
          </cell>
          <cell r="G637">
            <v>3.93</v>
          </cell>
          <cell r="M637">
            <v>4.6100000000000003</v>
          </cell>
          <cell r="O637">
            <v>4.66</v>
          </cell>
          <cell r="Q637">
            <v>4.6500000000000004</v>
          </cell>
          <cell r="S637">
            <v>4.6500000000000004</v>
          </cell>
        </row>
        <row r="638">
          <cell r="A638" t="str">
            <v>2 S 04 910 01</v>
          </cell>
          <cell r="B638" t="str">
            <v>Meio fio de concreto - MFC 01</v>
          </cell>
          <cell r="E638" t="str">
            <v>m</v>
          </cell>
          <cell r="G638">
            <v>34.21</v>
          </cell>
          <cell r="M638">
            <v>37.880000000000003</v>
          </cell>
          <cell r="O638">
            <v>38.630000000000003</v>
          </cell>
          <cell r="Q638">
            <v>37.479999999999997</v>
          </cell>
          <cell r="S638">
            <v>39.04</v>
          </cell>
        </row>
        <row r="639">
          <cell r="A639" t="str">
            <v>2 S 04 910 02</v>
          </cell>
          <cell r="B639" t="str">
            <v>Meio fio de concreto - MFC 02</v>
          </cell>
          <cell r="E639" t="str">
            <v>m</v>
          </cell>
          <cell r="G639">
            <v>27.19</v>
          </cell>
          <cell r="M639">
            <v>30.16</v>
          </cell>
          <cell r="O639">
            <v>30.75</v>
          </cell>
          <cell r="Q639">
            <v>29.84</v>
          </cell>
          <cell r="S639">
            <v>31.09</v>
          </cell>
        </row>
        <row r="640">
          <cell r="A640" t="str">
            <v>2 S 04 910 03</v>
          </cell>
          <cell r="B640" t="str">
            <v>Meio fio de concreto - MFC 03</v>
          </cell>
          <cell r="E640" t="str">
            <v>m</v>
          </cell>
          <cell r="G640">
            <v>15.95</v>
          </cell>
          <cell r="M640">
            <v>17.72</v>
          </cell>
          <cell r="O640">
            <v>18.04</v>
          </cell>
          <cell r="Q640">
            <v>17.55</v>
          </cell>
          <cell r="S640">
            <v>18.23</v>
          </cell>
        </row>
        <row r="641">
          <cell r="A641" t="str">
            <v>2 S 04 910 04</v>
          </cell>
          <cell r="B641" t="str">
            <v>Meio fio de concreto - MFC 04</v>
          </cell>
          <cell r="E641" t="str">
            <v>m</v>
          </cell>
          <cell r="G641">
            <v>11.19</v>
          </cell>
          <cell r="M641">
            <v>12.46</v>
          </cell>
          <cell r="O641">
            <v>12.69</v>
          </cell>
          <cell r="Q641">
            <v>12.35</v>
          </cell>
          <cell r="S641">
            <v>12.83</v>
          </cell>
        </row>
        <row r="642">
          <cell r="A642" t="str">
            <v>2 S 04 910 05</v>
          </cell>
          <cell r="B642" t="str">
            <v>Meio fio de concreto - MFC 05</v>
          </cell>
          <cell r="E642" t="str">
            <v>m</v>
          </cell>
          <cell r="G642">
            <v>15.64</v>
          </cell>
          <cell r="M642">
            <v>17.420000000000002</v>
          </cell>
          <cell r="O642">
            <v>17.72</v>
          </cell>
          <cell r="Q642">
            <v>17.27</v>
          </cell>
          <cell r="S642">
            <v>17.89</v>
          </cell>
        </row>
        <row r="643">
          <cell r="A643" t="str">
            <v>2 S 04 910 06</v>
          </cell>
          <cell r="B643" t="str">
            <v>Meio fio de concreto - MFC 06</v>
          </cell>
          <cell r="E643" t="str">
            <v>m</v>
          </cell>
          <cell r="G643">
            <v>9.75</v>
          </cell>
          <cell r="M643">
            <v>10.89</v>
          </cell>
          <cell r="O643">
            <v>11.07</v>
          </cell>
          <cell r="Q643">
            <v>10.8</v>
          </cell>
          <cell r="S643">
            <v>11.18</v>
          </cell>
        </row>
        <row r="644">
          <cell r="A644" t="str">
            <v>2 S 04 910 07</v>
          </cell>
          <cell r="B644" t="str">
            <v>Meio fio de concreto - MFC 07</v>
          </cell>
          <cell r="E644" t="str">
            <v>m</v>
          </cell>
          <cell r="G644">
            <v>15.4</v>
          </cell>
          <cell r="M644">
            <v>17.12</v>
          </cell>
          <cell r="O644">
            <v>17.420000000000002</v>
          </cell>
          <cell r="Q644">
            <v>16.96</v>
          </cell>
          <cell r="S644">
            <v>17.600000000000001</v>
          </cell>
        </row>
        <row r="645">
          <cell r="A645" t="str">
            <v>2 S 04 910 08</v>
          </cell>
          <cell r="B645" t="str">
            <v>Meio fio de concreto - MFC 08</v>
          </cell>
          <cell r="E645" t="str">
            <v>m</v>
          </cell>
          <cell r="G645">
            <v>25.94</v>
          </cell>
          <cell r="M645">
            <v>28.71</v>
          </cell>
          <cell r="O645">
            <v>29.27</v>
          </cell>
          <cell r="Q645">
            <v>28.4</v>
          </cell>
          <cell r="S645">
            <v>29.57</v>
          </cell>
        </row>
        <row r="646">
          <cell r="A646" t="str">
            <v>2 S 04 930 01</v>
          </cell>
          <cell r="B646" t="str">
            <v>Caixa coletora de sarjeta - CCS 01</v>
          </cell>
          <cell r="E646" t="str">
            <v>und</v>
          </cell>
          <cell r="G646">
            <v>806.61</v>
          </cell>
          <cell r="M646">
            <v>897.18</v>
          </cell>
          <cell r="O646">
            <v>909.9</v>
          </cell>
          <cell r="Q646">
            <v>891.81</v>
          </cell>
          <cell r="S646">
            <v>917.04</v>
          </cell>
        </row>
        <row r="647">
          <cell r="A647" t="str">
            <v>2 S 04 930 02</v>
          </cell>
          <cell r="B647" t="str">
            <v>Caixa coletora de sarjeta - CCS 02</v>
          </cell>
          <cell r="E647" t="str">
            <v>und</v>
          </cell>
          <cell r="G647">
            <v>785.39</v>
          </cell>
          <cell r="M647">
            <v>873.99</v>
          </cell>
          <cell r="O647">
            <v>886.15</v>
          </cell>
          <cell r="Q647">
            <v>868.96</v>
          </cell>
          <cell r="S647">
            <v>893.02</v>
          </cell>
        </row>
        <row r="648">
          <cell r="A648" t="str">
            <v>2 S 04 930 03</v>
          </cell>
          <cell r="B648" t="str">
            <v>Caixa coletora de sarjeta - CCS 03</v>
          </cell>
          <cell r="E648" t="str">
            <v>und</v>
          </cell>
          <cell r="G648">
            <v>764.18</v>
          </cell>
          <cell r="M648">
            <v>850.8</v>
          </cell>
          <cell r="O648">
            <v>862.39</v>
          </cell>
          <cell r="Q648">
            <v>846.11</v>
          </cell>
          <cell r="S648">
            <v>869</v>
          </cell>
        </row>
        <row r="649">
          <cell r="A649" t="str">
            <v>2 S 04 930 04</v>
          </cell>
          <cell r="B649" t="str">
            <v>Caixa coletora de sarjeta - CCS 04</v>
          </cell>
          <cell r="E649" t="str">
            <v>und</v>
          </cell>
          <cell r="G649">
            <v>742.06</v>
          </cell>
          <cell r="M649">
            <v>826.53</v>
          </cell>
          <cell r="O649">
            <v>837.56</v>
          </cell>
          <cell r="Q649">
            <v>822.17</v>
          </cell>
          <cell r="S649">
            <v>843.91</v>
          </cell>
        </row>
        <row r="650">
          <cell r="A650" t="str">
            <v>2 S 04 930 05</v>
          </cell>
          <cell r="B650" t="str">
            <v>Caixa coletora de sarjeta - CCS 05</v>
          </cell>
          <cell r="E650" t="str">
            <v>und</v>
          </cell>
          <cell r="G650">
            <v>1013.22</v>
          </cell>
          <cell r="M650">
            <v>1127.2</v>
          </cell>
          <cell r="O650">
            <v>1143.0899999999999</v>
          </cell>
          <cell r="Q650">
            <v>1120.5</v>
          </cell>
          <cell r="S650">
            <v>1152.03</v>
          </cell>
        </row>
        <row r="651">
          <cell r="A651" t="str">
            <v>2 S 04 930 06</v>
          </cell>
          <cell r="B651" t="str">
            <v>Caixa coletora de sarjeta - CCS 06</v>
          </cell>
          <cell r="E651" t="str">
            <v>und</v>
          </cell>
          <cell r="G651">
            <v>991.1</v>
          </cell>
          <cell r="M651">
            <v>1102.93</v>
          </cell>
          <cell r="O651">
            <v>1118.26</v>
          </cell>
          <cell r="Q651">
            <v>1096.57</v>
          </cell>
          <cell r="S651">
            <v>1126.93</v>
          </cell>
        </row>
        <row r="652">
          <cell r="A652" t="str">
            <v>2 S 04 930 07</v>
          </cell>
          <cell r="B652" t="str">
            <v>Caixa coletora de sarjeta - CCS 07</v>
          </cell>
          <cell r="E652" t="str">
            <v>und</v>
          </cell>
          <cell r="G652">
            <v>968.98</v>
          </cell>
          <cell r="M652">
            <v>1078.6500000000001</v>
          </cell>
          <cell r="O652">
            <v>1093.43</v>
          </cell>
          <cell r="Q652">
            <v>1072.6400000000001</v>
          </cell>
          <cell r="S652">
            <v>1101.8399999999999</v>
          </cell>
        </row>
        <row r="653">
          <cell r="A653" t="str">
            <v>2 S 04 930 08</v>
          </cell>
          <cell r="B653" t="str">
            <v>Caixa coletora de sarjeta - CCS 08</v>
          </cell>
          <cell r="E653" t="str">
            <v>und</v>
          </cell>
          <cell r="G653">
            <v>947.77</v>
          </cell>
          <cell r="M653">
            <v>1055.46</v>
          </cell>
          <cell r="O653">
            <v>1069.67</v>
          </cell>
          <cell r="Q653">
            <v>1049.78</v>
          </cell>
          <cell r="S653">
            <v>1077.82</v>
          </cell>
        </row>
        <row r="654">
          <cell r="A654" t="str">
            <v>2 S 04 930 09</v>
          </cell>
          <cell r="B654" t="str">
            <v>Caixa coletora de sarjeta - CCS 09</v>
          </cell>
          <cell r="E654" t="str">
            <v>und</v>
          </cell>
          <cell r="G654">
            <v>1218.93</v>
          </cell>
          <cell r="M654">
            <v>1356.13</v>
          </cell>
          <cell r="O654">
            <v>1375.21</v>
          </cell>
          <cell r="Q654">
            <v>1348.12</v>
          </cell>
          <cell r="S654">
            <v>1385.95</v>
          </cell>
        </row>
        <row r="655">
          <cell r="A655" t="str">
            <v>2 S 04 930 10</v>
          </cell>
          <cell r="B655" t="str">
            <v>Caixa coletora de sarjeta - CCS 10</v>
          </cell>
          <cell r="E655" t="str">
            <v>und</v>
          </cell>
          <cell r="G655">
            <v>1196.81</v>
          </cell>
          <cell r="M655">
            <v>1331.86</v>
          </cell>
          <cell r="O655">
            <v>1350.38</v>
          </cell>
          <cell r="Q655">
            <v>1324.18</v>
          </cell>
          <cell r="S655">
            <v>1360.85</v>
          </cell>
        </row>
        <row r="656">
          <cell r="A656" t="str">
            <v>2 S 04 930 11</v>
          </cell>
          <cell r="B656" t="str">
            <v>Caixa coletora de sarjeta - CCS 11</v>
          </cell>
          <cell r="E656" t="str">
            <v>und</v>
          </cell>
          <cell r="G656">
            <v>1174.69</v>
          </cell>
          <cell r="M656">
            <v>1307.5899999999999</v>
          </cell>
          <cell r="O656">
            <v>1325.54</v>
          </cell>
          <cell r="Q656">
            <v>1300.25</v>
          </cell>
          <cell r="S656">
            <v>1335.75</v>
          </cell>
        </row>
        <row r="657">
          <cell r="A657" t="str">
            <v>2 S 04 930 12</v>
          </cell>
          <cell r="B657" t="str">
            <v>Caixa coletora de sarjeta - CCS 12</v>
          </cell>
          <cell r="E657" t="str">
            <v>und</v>
          </cell>
          <cell r="G657">
            <v>1152.58</v>
          </cell>
          <cell r="M657">
            <v>1283.32</v>
          </cell>
          <cell r="O657">
            <v>1300.71</v>
          </cell>
          <cell r="Q657">
            <v>1276.32</v>
          </cell>
          <cell r="S657">
            <v>1310.6500000000001</v>
          </cell>
        </row>
        <row r="658">
          <cell r="A658" t="str">
            <v>2 S 04 930 13</v>
          </cell>
          <cell r="B658" t="str">
            <v>Caixa coletora de sarjeta - CCS 13</v>
          </cell>
          <cell r="E658" t="str">
            <v>und</v>
          </cell>
          <cell r="G658">
            <v>1420.13</v>
          </cell>
          <cell r="M658">
            <v>1579.66</v>
          </cell>
          <cell r="O658">
            <v>1601.92</v>
          </cell>
          <cell r="Q658">
            <v>1570.32</v>
          </cell>
          <cell r="S658">
            <v>1614.46</v>
          </cell>
        </row>
        <row r="659">
          <cell r="A659" t="str">
            <v>2 S 04 930 14</v>
          </cell>
          <cell r="B659" t="str">
            <v>Caixa coletora de sarjeta - CCS14</v>
          </cell>
          <cell r="E659" t="str">
            <v>und</v>
          </cell>
          <cell r="G659">
            <v>1398.01</v>
          </cell>
          <cell r="M659">
            <v>1555.39</v>
          </cell>
          <cell r="O659">
            <v>1577.09</v>
          </cell>
          <cell r="Q659">
            <v>1546.39</v>
          </cell>
          <cell r="S659">
            <v>1589.36</v>
          </cell>
        </row>
        <row r="660">
          <cell r="A660" t="str">
            <v>2 S 04 930 15</v>
          </cell>
          <cell r="B660" t="str">
            <v>Caixa coletora de sarjeta - CCS 15</v>
          </cell>
          <cell r="E660" t="str">
            <v>und</v>
          </cell>
          <cell r="G660">
            <v>1375.9</v>
          </cell>
          <cell r="M660">
            <v>1531.12</v>
          </cell>
          <cell r="O660">
            <v>1552.25</v>
          </cell>
          <cell r="Q660">
            <v>1522.46</v>
          </cell>
          <cell r="S660">
            <v>1564.26</v>
          </cell>
        </row>
        <row r="661">
          <cell r="A661" t="str">
            <v>2 S 04 930 16</v>
          </cell>
          <cell r="B661" t="str">
            <v>Caixa coletora de sarjeta - CCS 16</v>
          </cell>
          <cell r="E661" t="str">
            <v>und</v>
          </cell>
          <cell r="G661">
            <v>1353.78</v>
          </cell>
          <cell r="M661">
            <v>1506.84</v>
          </cell>
          <cell r="O661">
            <v>1527.42</v>
          </cell>
          <cell r="Q661">
            <v>1498.52</v>
          </cell>
          <cell r="S661">
            <v>1539.16</v>
          </cell>
        </row>
        <row r="662">
          <cell r="A662" t="str">
            <v>2 S 04 930 17</v>
          </cell>
          <cell r="B662" t="str">
            <v>Caixa coletora de sarjeta - CCS 17</v>
          </cell>
          <cell r="E662" t="str">
            <v>und</v>
          </cell>
          <cell r="G662">
            <v>1625.84</v>
          </cell>
          <cell r="M662">
            <v>1808.59</v>
          </cell>
          <cell r="O662">
            <v>1834.04</v>
          </cell>
          <cell r="Q662">
            <v>1797.94</v>
          </cell>
          <cell r="S662">
            <v>1848.37</v>
          </cell>
        </row>
        <row r="663">
          <cell r="A663" t="str">
            <v>2 S 04 930 18</v>
          </cell>
          <cell r="B663" t="str">
            <v>Caixa coletora de sarjeta - CCS 18</v>
          </cell>
          <cell r="E663" t="str">
            <v>und</v>
          </cell>
          <cell r="G663">
            <v>1603.72</v>
          </cell>
          <cell r="M663">
            <v>1784.32</v>
          </cell>
          <cell r="O663">
            <v>1809.2</v>
          </cell>
          <cell r="Q663">
            <v>1774</v>
          </cell>
          <cell r="S663">
            <v>1823.27</v>
          </cell>
        </row>
        <row r="664">
          <cell r="A664" t="str">
            <v>2 S 04 930 19</v>
          </cell>
          <cell r="B664" t="str">
            <v>Caixa coletora de sarjeta - CCS 19</v>
          </cell>
          <cell r="E664" t="str">
            <v>und</v>
          </cell>
          <cell r="G664">
            <v>1581.61</v>
          </cell>
          <cell r="M664">
            <v>1760.05</v>
          </cell>
          <cell r="O664">
            <v>1784.37</v>
          </cell>
          <cell r="Q664">
            <v>1750.07</v>
          </cell>
          <cell r="S664">
            <v>1798.18</v>
          </cell>
        </row>
        <row r="665">
          <cell r="A665" t="str">
            <v>2 S 04 930 20</v>
          </cell>
          <cell r="B665" t="str">
            <v>Caixa coletora de sarjeta - CCS 20</v>
          </cell>
          <cell r="E665" t="str">
            <v>und</v>
          </cell>
          <cell r="G665">
            <v>1559.49</v>
          </cell>
          <cell r="M665">
            <v>1735.78</v>
          </cell>
          <cell r="O665">
            <v>1759.53</v>
          </cell>
          <cell r="Q665">
            <v>1726.14</v>
          </cell>
          <cell r="S665">
            <v>1773.08</v>
          </cell>
        </row>
        <row r="666">
          <cell r="A666" t="str">
            <v>2 S 04 931 01</v>
          </cell>
          <cell r="B666" t="str">
            <v>Caixa coletora de talvegue - CCT 01</v>
          </cell>
          <cell r="E666" t="str">
            <v>und</v>
          </cell>
          <cell r="G666">
            <v>821.14</v>
          </cell>
          <cell r="M666">
            <v>913.26</v>
          </cell>
          <cell r="O666">
            <v>926.31</v>
          </cell>
          <cell r="Q666">
            <v>907.68</v>
          </cell>
          <cell r="S666">
            <v>933.61</v>
          </cell>
        </row>
        <row r="667">
          <cell r="A667" t="str">
            <v>2 S 04 931 02</v>
          </cell>
          <cell r="B667" t="str">
            <v>Caixa coletora de talvegue - CCT 02</v>
          </cell>
          <cell r="E667" t="str">
            <v>und</v>
          </cell>
          <cell r="G667">
            <v>799.02</v>
          </cell>
          <cell r="M667">
            <v>888.99</v>
          </cell>
          <cell r="O667">
            <v>901.48</v>
          </cell>
          <cell r="Q667">
            <v>883.75</v>
          </cell>
          <cell r="S667">
            <v>908.51</v>
          </cell>
        </row>
        <row r="668">
          <cell r="A668" t="str">
            <v>2 S 04 931 03</v>
          </cell>
          <cell r="B668" t="str">
            <v>Caixa coletora de talvegue - CCT 03</v>
          </cell>
          <cell r="E668" t="str">
            <v>und</v>
          </cell>
          <cell r="G668">
            <v>779.03</v>
          </cell>
          <cell r="M668">
            <v>867.04</v>
          </cell>
          <cell r="O668">
            <v>879.02</v>
          </cell>
          <cell r="Q668">
            <v>862.1</v>
          </cell>
          <cell r="S668">
            <v>885.82</v>
          </cell>
        </row>
        <row r="669">
          <cell r="A669" t="str">
            <v>2 S 04 931 04</v>
          </cell>
          <cell r="B669" t="str">
            <v>Caixa coletora de talvegue - CCT 04</v>
          </cell>
          <cell r="E669" t="str">
            <v>und</v>
          </cell>
          <cell r="G669">
            <v>754.79</v>
          </cell>
          <cell r="M669">
            <v>840.45</v>
          </cell>
          <cell r="O669">
            <v>851.81</v>
          </cell>
          <cell r="Q669">
            <v>835.88</v>
          </cell>
          <cell r="S669">
            <v>858.32</v>
          </cell>
        </row>
        <row r="670">
          <cell r="A670" t="str">
            <v>2 S 04 931 05</v>
          </cell>
          <cell r="B670" t="str">
            <v>Caixa coletora de talvegue - CCT 05</v>
          </cell>
          <cell r="E670" t="str">
            <v>und</v>
          </cell>
          <cell r="G670">
            <v>1025.95</v>
          </cell>
          <cell r="M670">
            <v>1141.1099999999999</v>
          </cell>
          <cell r="O670">
            <v>1157.3499999999999</v>
          </cell>
          <cell r="Q670">
            <v>1134.21</v>
          </cell>
          <cell r="S670">
            <v>1166.44</v>
          </cell>
        </row>
        <row r="671">
          <cell r="A671" t="str">
            <v>2 S 04 931 06</v>
          </cell>
          <cell r="B671" t="str">
            <v>Caixa coletora de talvegue - CCT 06</v>
          </cell>
          <cell r="E671" t="str">
            <v>und</v>
          </cell>
          <cell r="G671">
            <v>1004.73</v>
          </cell>
          <cell r="M671">
            <v>1117.92</v>
          </cell>
          <cell r="O671">
            <v>1133.5899999999999</v>
          </cell>
          <cell r="Q671">
            <v>1111.3599999999999</v>
          </cell>
          <cell r="S671">
            <v>1142.43</v>
          </cell>
        </row>
        <row r="672">
          <cell r="A672" t="str">
            <v>2 S 04 931 07</v>
          </cell>
          <cell r="B672" t="str">
            <v>Caixa coletora de talvegue - CCT 07</v>
          </cell>
          <cell r="E672" t="str">
            <v>und</v>
          </cell>
          <cell r="G672">
            <v>984.74</v>
          </cell>
          <cell r="M672">
            <v>1095.97</v>
          </cell>
          <cell r="O672">
            <v>1111.1400000000001</v>
          </cell>
          <cell r="Q672">
            <v>1089.71</v>
          </cell>
          <cell r="S672">
            <v>1119.73</v>
          </cell>
        </row>
        <row r="673">
          <cell r="A673" t="str">
            <v>2 S 04 931 08</v>
          </cell>
          <cell r="B673" t="str">
            <v>Caixa coletora de talvegue - CCT 08</v>
          </cell>
          <cell r="E673" t="str">
            <v>und</v>
          </cell>
          <cell r="G673">
            <v>1048.06</v>
          </cell>
          <cell r="M673">
            <v>1165.3800000000001</v>
          </cell>
          <cell r="O673">
            <v>1182.18</v>
          </cell>
          <cell r="Q673">
            <v>1158.1500000000001</v>
          </cell>
          <cell r="S673">
            <v>1191.54</v>
          </cell>
        </row>
        <row r="674">
          <cell r="A674" t="str">
            <v>2 S 04 931 09</v>
          </cell>
          <cell r="B674" t="str">
            <v>Caixa coletora de talvegue - CCT 09</v>
          </cell>
          <cell r="E674" t="str">
            <v>und</v>
          </cell>
          <cell r="G674">
            <v>1231.6500000000001</v>
          </cell>
          <cell r="M674">
            <v>1370.04</v>
          </cell>
          <cell r="O674">
            <v>1389.46</v>
          </cell>
          <cell r="Q674">
            <v>1361.83</v>
          </cell>
          <cell r="S674">
            <v>1400.36</v>
          </cell>
        </row>
        <row r="675">
          <cell r="A675" t="str">
            <v>2 S 04 931 10</v>
          </cell>
          <cell r="B675" t="str">
            <v>Caixa coletora de talvegue - CCT 10</v>
          </cell>
          <cell r="E675" t="str">
            <v>und</v>
          </cell>
          <cell r="G675">
            <v>1210.44</v>
          </cell>
          <cell r="M675">
            <v>1346.85</v>
          </cell>
          <cell r="O675">
            <v>1365.71</v>
          </cell>
          <cell r="Q675">
            <v>1338.97</v>
          </cell>
          <cell r="S675">
            <v>1376.34</v>
          </cell>
        </row>
        <row r="676">
          <cell r="A676" t="str">
            <v>2 S 04 931 11</v>
          </cell>
          <cell r="B676" t="str">
            <v>Caixa coletora de talvegue - CCT 11</v>
          </cell>
          <cell r="E676" t="str">
            <v>und</v>
          </cell>
          <cell r="G676">
            <v>1190.45</v>
          </cell>
          <cell r="M676">
            <v>1324.9</v>
          </cell>
          <cell r="O676">
            <v>1343.25</v>
          </cell>
          <cell r="Q676">
            <v>1317.33</v>
          </cell>
          <cell r="S676">
            <v>1353.64</v>
          </cell>
        </row>
        <row r="677">
          <cell r="A677" t="str">
            <v>2 S 04 931 12</v>
          </cell>
          <cell r="B677" t="str">
            <v>Caixa coletora de talvegue - CCT 12</v>
          </cell>
          <cell r="E677" t="str">
            <v>und</v>
          </cell>
          <cell r="G677">
            <v>1166.21</v>
          </cell>
          <cell r="M677">
            <v>1298.31</v>
          </cell>
          <cell r="O677">
            <v>1316.04</v>
          </cell>
          <cell r="Q677">
            <v>1291.1099999999999</v>
          </cell>
          <cell r="S677">
            <v>1326.15</v>
          </cell>
        </row>
        <row r="678">
          <cell r="A678" t="str">
            <v>2 S 04 931 13</v>
          </cell>
          <cell r="B678" t="str">
            <v>Caixa coletora de talvegue - CCT 13</v>
          </cell>
          <cell r="E678" t="str">
            <v>und</v>
          </cell>
          <cell r="G678">
            <v>1432.86</v>
          </cell>
          <cell r="M678">
            <v>1593.57</v>
          </cell>
          <cell r="O678">
            <v>1616.17</v>
          </cell>
          <cell r="Q678">
            <v>1584.03</v>
          </cell>
          <cell r="S678">
            <v>1628.87</v>
          </cell>
        </row>
        <row r="679">
          <cell r="A679" t="str">
            <v>2 S 04 931 14</v>
          </cell>
          <cell r="B679" t="str">
            <v>Caixa coletora de talvegue - CCT 14</v>
          </cell>
          <cell r="E679" t="str">
            <v>und</v>
          </cell>
          <cell r="G679">
            <v>1410.74</v>
          </cell>
          <cell r="M679">
            <v>1569.3</v>
          </cell>
          <cell r="O679">
            <v>1591.34</v>
          </cell>
          <cell r="Q679">
            <v>1560.1</v>
          </cell>
          <cell r="S679">
            <v>1603.77</v>
          </cell>
        </row>
        <row r="680">
          <cell r="A680" t="str">
            <v>2 S 04 931 15</v>
          </cell>
          <cell r="B680" t="str">
            <v>Caixa coletora de talvegue - CCT 15</v>
          </cell>
          <cell r="E680" t="str">
            <v>und</v>
          </cell>
          <cell r="G680">
            <v>1391.65</v>
          </cell>
          <cell r="M680">
            <v>1548.43</v>
          </cell>
          <cell r="O680">
            <v>1569.96</v>
          </cell>
          <cell r="Q680">
            <v>1539.53</v>
          </cell>
          <cell r="S680">
            <v>1582.15</v>
          </cell>
        </row>
        <row r="681">
          <cell r="A681" t="str">
            <v>2 S 04 931 16</v>
          </cell>
          <cell r="B681" t="str">
            <v>Caixa coletora de talvegue - CCT 16</v>
          </cell>
          <cell r="E681" t="str">
            <v>und</v>
          </cell>
          <cell r="G681">
            <v>1367.41</v>
          </cell>
          <cell r="M681">
            <v>1521.84</v>
          </cell>
          <cell r="O681">
            <v>1542.75</v>
          </cell>
          <cell r="Q681">
            <v>1513.32</v>
          </cell>
          <cell r="S681">
            <v>1554.66</v>
          </cell>
        </row>
        <row r="682">
          <cell r="A682" t="str">
            <v>2 S 04 931 17</v>
          </cell>
          <cell r="B682" t="str">
            <v>Caixa coletora de talvegue - CCT 17</v>
          </cell>
          <cell r="E682" t="str">
            <v>und</v>
          </cell>
          <cell r="G682">
            <v>1638.57</v>
          </cell>
          <cell r="M682">
            <v>1822.51</v>
          </cell>
          <cell r="O682">
            <v>1848.29</v>
          </cell>
          <cell r="Q682">
            <v>1811.65</v>
          </cell>
          <cell r="S682">
            <v>1862.78</v>
          </cell>
        </row>
        <row r="683">
          <cell r="A683" t="str">
            <v>2 S 04 931 18</v>
          </cell>
          <cell r="B683" t="str">
            <v>Caixa coletora de talvegue - CCT 18</v>
          </cell>
          <cell r="E683" t="str">
            <v>und</v>
          </cell>
          <cell r="G683">
            <v>1616.45</v>
          </cell>
          <cell r="M683">
            <v>1798.23</v>
          </cell>
          <cell r="O683">
            <v>1823.45</v>
          </cell>
          <cell r="Q683">
            <v>1787.71</v>
          </cell>
          <cell r="S683">
            <v>1837.68</v>
          </cell>
        </row>
        <row r="684">
          <cell r="A684" t="str">
            <v>2 S 04 931 19</v>
          </cell>
          <cell r="B684" t="str">
            <v>Caixa coletora de talvegue - CCT 19</v>
          </cell>
          <cell r="E684" t="str">
            <v>und</v>
          </cell>
          <cell r="G684">
            <v>1597.36</v>
          </cell>
          <cell r="M684">
            <v>1777.36</v>
          </cell>
          <cell r="O684">
            <v>1802.08</v>
          </cell>
          <cell r="Q684">
            <v>1767.15</v>
          </cell>
          <cell r="S684">
            <v>1816.07</v>
          </cell>
        </row>
        <row r="685">
          <cell r="A685" t="str">
            <v>2 S 04 931 20</v>
          </cell>
          <cell r="B685" t="str">
            <v>Caixa coletora de talvegue - CCT 20</v>
          </cell>
          <cell r="E685" t="str">
            <v>und</v>
          </cell>
          <cell r="G685">
            <v>1573.12</v>
          </cell>
          <cell r="M685">
            <v>1750.77</v>
          </cell>
          <cell r="O685">
            <v>1774.87</v>
          </cell>
          <cell r="Q685">
            <v>1740.93</v>
          </cell>
          <cell r="S685">
            <v>1788.57</v>
          </cell>
        </row>
        <row r="686">
          <cell r="A686" t="str">
            <v>2 S 04 940 01</v>
          </cell>
          <cell r="B686" t="str">
            <v>Descida d'água tipo rap. - calha concr. - DAR 01</v>
          </cell>
          <cell r="E686" t="str">
            <v>m</v>
          </cell>
          <cell r="G686">
            <v>89.54</v>
          </cell>
          <cell r="M686">
            <v>97.74</v>
          </cell>
          <cell r="O686">
            <v>98.8</v>
          </cell>
          <cell r="Q686">
            <v>97.11</v>
          </cell>
          <cell r="S686">
            <v>99.3</v>
          </cell>
        </row>
        <row r="687">
          <cell r="A687" t="str">
            <v>2 S 04 940 02</v>
          </cell>
          <cell r="B687" t="str">
            <v>Descida d'água tipo rap. - canal retang.- DAR 02</v>
          </cell>
          <cell r="E687" t="str">
            <v>m</v>
          </cell>
          <cell r="G687">
            <v>44.36</v>
          </cell>
          <cell r="M687">
            <v>49.51</v>
          </cell>
          <cell r="O687">
            <v>50.34</v>
          </cell>
          <cell r="Q687">
            <v>49.03</v>
          </cell>
          <cell r="S687">
            <v>50.74</v>
          </cell>
        </row>
        <row r="688">
          <cell r="A688" t="str">
            <v>2 S 04 940 03</v>
          </cell>
          <cell r="B688" t="str">
            <v>Descida d'água tipo rap. - canal retang.- DAR 03</v>
          </cell>
          <cell r="E688" t="str">
            <v>m</v>
          </cell>
          <cell r="G688">
            <v>64.510000000000005</v>
          </cell>
          <cell r="M688">
            <v>72.08</v>
          </cell>
          <cell r="O688">
            <v>73.92</v>
          </cell>
          <cell r="Q688">
            <v>72.61</v>
          </cell>
          <cell r="S688">
            <v>74.319999999999993</v>
          </cell>
        </row>
        <row r="689">
          <cell r="A689" t="str">
            <v>2 S 04 940 04</v>
          </cell>
          <cell r="B689" t="str">
            <v>Descida d'água tipo rap. - calha metálica - DAR</v>
          </cell>
          <cell r="E689" t="str">
            <v>m</v>
          </cell>
          <cell r="G689">
            <v>99.1</v>
          </cell>
          <cell r="M689">
            <v>119.12</v>
          </cell>
          <cell r="O689">
            <v>131.97999999999999</v>
          </cell>
          <cell r="Q689">
            <v>132.58000000000001</v>
          </cell>
          <cell r="S689">
            <v>132.83000000000001</v>
          </cell>
        </row>
        <row r="690">
          <cell r="A690" t="str">
            <v>2 S 04 941 01</v>
          </cell>
          <cell r="B690" t="str">
            <v>Descida d'água aterros em degraus - DAD 01</v>
          </cell>
          <cell r="E690" t="str">
            <v>m</v>
          </cell>
          <cell r="G690">
            <v>59.41</v>
          </cell>
          <cell r="M690">
            <v>66.69</v>
          </cell>
          <cell r="O690">
            <v>67.7</v>
          </cell>
          <cell r="Q690">
            <v>66.11</v>
          </cell>
          <cell r="S690">
            <v>68.19</v>
          </cell>
        </row>
        <row r="691">
          <cell r="A691" t="str">
            <v>2 S 04 941 02</v>
          </cell>
          <cell r="B691" t="str">
            <v>Descida d'água aterros em degraus - arm - DAD</v>
          </cell>
          <cell r="E691" t="str">
            <v>m</v>
          </cell>
          <cell r="G691">
            <v>84.63</v>
          </cell>
          <cell r="M691">
            <v>94.91</v>
          </cell>
          <cell r="O691">
            <v>97.2</v>
          </cell>
          <cell r="Q691">
            <v>95.62</v>
          </cell>
          <cell r="S691">
            <v>97.69</v>
          </cell>
        </row>
        <row r="692">
          <cell r="A692" t="str">
            <v>2 S 04 941 03</v>
          </cell>
          <cell r="B692" t="str">
            <v>Descida d'água aterros em degraus - DAD 03</v>
          </cell>
          <cell r="E692" t="str">
            <v>m</v>
          </cell>
          <cell r="G692">
            <v>155.47</v>
          </cell>
          <cell r="M692">
            <v>174.49</v>
          </cell>
          <cell r="O692">
            <v>177.28</v>
          </cell>
          <cell r="Q692">
            <v>172.86</v>
          </cell>
          <cell r="S692">
            <v>178.62</v>
          </cell>
        </row>
        <row r="693">
          <cell r="A693" t="str">
            <v>2 S 04 941 04</v>
          </cell>
          <cell r="B693" t="str">
            <v>Descida d'água aterros em degraus - arm - DAD</v>
          </cell>
          <cell r="E693" t="str">
            <v>m</v>
          </cell>
          <cell r="G693">
            <v>197.66</v>
          </cell>
          <cell r="M693">
            <v>220.43</v>
          </cell>
          <cell r="O693">
            <v>226.16</v>
          </cell>
          <cell r="Q693">
            <v>221.75</v>
          </cell>
          <cell r="S693">
            <v>227.5</v>
          </cell>
        </row>
        <row r="694">
          <cell r="A694" t="str">
            <v>2 S 04 941 05</v>
          </cell>
          <cell r="B694" t="str">
            <v>Descida d'água aterros em degraus - DAD 05</v>
          </cell>
          <cell r="E694" t="str">
            <v>m</v>
          </cell>
          <cell r="G694">
            <v>187.9</v>
          </cell>
          <cell r="M694">
            <v>211.03</v>
          </cell>
          <cell r="O694">
            <v>214.38</v>
          </cell>
          <cell r="Q694">
            <v>209.08</v>
          </cell>
          <cell r="S694">
            <v>215.98</v>
          </cell>
        </row>
        <row r="695">
          <cell r="A695" t="str">
            <v>2 S 04 941 06</v>
          </cell>
          <cell r="B695" t="str">
            <v>Descida d'água aterros em degraus - arm - DAD</v>
          </cell>
          <cell r="E695" t="str">
            <v>m</v>
          </cell>
          <cell r="G695">
            <v>261.95999999999998</v>
          </cell>
          <cell r="M695">
            <v>293.89</v>
          </cell>
          <cell r="O695">
            <v>301.01</v>
          </cell>
          <cell r="Q695">
            <v>295.72000000000003</v>
          </cell>
          <cell r="S695">
            <v>302.62</v>
          </cell>
        </row>
        <row r="696">
          <cell r="A696" t="str">
            <v>2 S 04 941 07</v>
          </cell>
          <cell r="B696" t="str">
            <v>Descida d'água aterros em degraus - DAD 07</v>
          </cell>
          <cell r="E696" t="str">
            <v>m</v>
          </cell>
          <cell r="G696">
            <v>221.32</v>
          </cell>
          <cell r="M696">
            <v>248.68</v>
          </cell>
          <cell r="O696">
            <v>252.6</v>
          </cell>
          <cell r="Q696">
            <v>246.39</v>
          </cell>
          <cell r="S696">
            <v>254.48</v>
          </cell>
        </row>
        <row r="697">
          <cell r="A697" t="str">
            <v>2 S 04 941 08</v>
          </cell>
          <cell r="B697" t="str">
            <v>Descida d'água aterros em degraus - arm - DAD</v>
          </cell>
          <cell r="E697" t="str">
            <v>m</v>
          </cell>
          <cell r="G697">
            <v>304.54000000000002</v>
          </cell>
          <cell r="M697">
            <v>341.79</v>
          </cell>
          <cell r="O697">
            <v>349.95</v>
          </cell>
          <cell r="Q697">
            <v>343.74</v>
          </cell>
          <cell r="S697">
            <v>351.84</v>
          </cell>
        </row>
        <row r="698">
          <cell r="A698" t="str">
            <v>2 S 04 941 09</v>
          </cell>
          <cell r="B698" t="str">
            <v>Descida d'água aterros em degraus - DAD 09</v>
          </cell>
          <cell r="E698" t="str">
            <v>m</v>
          </cell>
          <cell r="G698">
            <v>252.54</v>
          </cell>
          <cell r="M698">
            <v>283.95</v>
          </cell>
          <cell r="O698">
            <v>288.38</v>
          </cell>
          <cell r="Q698">
            <v>281.36</v>
          </cell>
          <cell r="S698">
            <v>290.52</v>
          </cell>
        </row>
        <row r="699">
          <cell r="A699" t="str">
            <v>2 S 04 941 10</v>
          </cell>
          <cell r="B699" t="str">
            <v>Descida d'água aterros em degraus - arm - DAD</v>
          </cell>
          <cell r="E699" t="str">
            <v>m</v>
          </cell>
          <cell r="G699">
            <v>346.89</v>
          </cell>
          <cell r="M699">
            <v>389.52</v>
          </cell>
          <cell r="O699">
            <v>398.76</v>
          </cell>
          <cell r="Q699">
            <v>391.73</v>
          </cell>
          <cell r="S699">
            <v>400.89</v>
          </cell>
        </row>
        <row r="700">
          <cell r="A700" t="str">
            <v>2 S 04 941 11</v>
          </cell>
          <cell r="B700" t="str">
            <v>Descida d'água aterros em degraus - DAD 11</v>
          </cell>
          <cell r="E700" t="str">
            <v>m</v>
          </cell>
          <cell r="G700">
            <v>331.9</v>
          </cell>
          <cell r="M700">
            <v>373.46</v>
          </cell>
          <cell r="O700">
            <v>379.25</v>
          </cell>
          <cell r="Q700">
            <v>370.06</v>
          </cell>
          <cell r="S700">
            <v>382.03</v>
          </cell>
        </row>
        <row r="701">
          <cell r="A701" t="str">
            <v>2 S 04 941 12</v>
          </cell>
          <cell r="B701" t="str">
            <v>Descida d'água aterros em degraus - arm - dad 12</v>
          </cell>
          <cell r="E701" t="str">
            <v>m</v>
          </cell>
          <cell r="G701">
            <v>453.41</v>
          </cell>
          <cell r="M701">
            <v>509.39</v>
          </cell>
          <cell r="O701">
            <v>521.38</v>
          </cell>
          <cell r="Q701">
            <v>512.20000000000005</v>
          </cell>
          <cell r="S701">
            <v>524.16999999999996</v>
          </cell>
        </row>
        <row r="702">
          <cell r="A702" t="str">
            <v>2 S 04 941 13</v>
          </cell>
          <cell r="B702" t="str">
            <v>Descida d'água aterros em degraus - DAD 13</v>
          </cell>
          <cell r="E702" t="str">
            <v>m</v>
          </cell>
          <cell r="G702">
            <v>311.99</v>
          </cell>
          <cell r="M702">
            <v>350.83</v>
          </cell>
          <cell r="O702">
            <v>356.33</v>
          </cell>
          <cell r="Q702">
            <v>347.6</v>
          </cell>
          <cell r="S702">
            <v>358.98</v>
          </cell>
        </row>
        <row r="703">
          <cell r="A703" t="str">
            <v>2 S 04 941 14</v>
          </cell>
          <cell r="B703" t="str">
            <v>Descida d'água aterros em degraus - arm - DAD 14</v>
          </cell>
          <cell r="E703" t="str">
            <v>m</v>
          </cell>
          <cell r="G703">
            <v>426.18</v>
          </cell>
          <cell r="M703">
            <v>478.59</v>
          </cell>
          <cell r="O703">
            <v>489.91</v>
          </cell>
          <cell r="Q703">
            <v>481.19</v>
          </cell>
          <cell r="S703">
            <v>492.56</v>
          </cell>
        </row>
        <row r="704">
          <cell r="A704" t="str">
            <v>2 S 04 941 15</v>
          </cell>
          <cell r="B704" t="str">
            <v>Descida d'água aterros em degraus - DAD 15</v>
          </cell>
          <cell r="E704" t="str">
            <v>m</v>
          </cell>
          <cell r="G704">
            <v>356.8</v>
          </cell>
          <cell r="M704">
            <v>401.49</v>
          </cell>
          <cell r="O704">
            <v>407.72</v>
          </cell>
          <cell r="Q704">
            <v>397.83</v>
          </cell>
          <cell r="S704">
            <v>410.72</v>
          </cell>
        </row>
        <row r="705">
          <cell r="A705" t="str">
            <v>2 S 04 941 16</v>
          </cell>
          <cell r="B705" t="str">
            <v>Descida d'água aterros em degraus - arm - DAD 16</v>
          </cell>
          <cell r="E705" t="str">
            <v>m</v>
          </cell>
          <cell r="G705">
            <v>486.35</v>
          </cell>
          <cell r="M705">
            <v>546.44000000000005</v>
          </cell>
          <cell r="O705">
            <v>559.28</v>
          </cell>
          <cell r="Q705">
            <v>549.39</v>
          </cell>
          <cell r="S705">
            <v>562.28</v>
          </cell>
        </row>
        <row r="706">
          <cell r="A706" t="str">
            <v>2 S 04 941 17</v>
          </cell>
          <cell r="B706" t="str">
            <v>Descida d'água aterros em degraus - DAD 17</v>
          </cell>
          <cell r="E706" t="str">
            <v>m</v>
          </cell>
          <cell r="G706">
            <v>456.27</v>
          </cell>
          <cell r="M706">
            <v>513.77</v>
          </cell>
          <cell r="O706">
            <v>521.67999999999995</v>
          </cell>
          <cell r="Q706">
            <v>509.11</v>
          </cell>
          <cell r="S706">
            <v>525.49</v>
          </cell>
        </row>
        <row r="707">
          <cell r="A707" t="str">
            <v>2 S 04 941 18</v>
          </cell>
          <cell r="B707" t="str">
            <v>Descida d'água aterros em degraus - arm - DAD 18</v>
          </cell>
          <cell r="E707" t="str">
            <v>m</v>
          </cell>
          <cell r="G707">
            <v>617.5</v>
          </cell>
          <cell r="M707">
            <v>694.14</v>
          </cell>
          <cell r="O707">
            <v>710.29</v>
          </cell>
          <cell r="Q707">
            <v>697.72</v>
          </cell>
          <cell r="S707">
            <v>714.1</v>
          </cell>
        </row>
        <row r="708">
          <cell r="A708" t="str">
            <v>2 S 04 941 31</v>
          </cell>
          <cell r="B708" t="str">
            <v>Descida d'água cortes em degraus - DCD 01</v>
          </cell>
          <cell r="E708" t="str">
            <v>m</v>
          </cell>
          <cell r="G708">
            <v>60.11</v>
          </cell>
          <cell r="M708">
            <v>67.47</v>
          </cell>
          <cell r="O708">
            <v>68.489999999999995</v>
          </cell>
          <cell r="Q708">
            <v>66.89</v>
          </cell>
          <cell r="S708">
            <v>68.989999999999995</v>
          </cell>
        </row>
        <row r="709">
          <cell r="A709" t="str">
            <v>2 S 04 941 32</v>
          </cell>
          <cell r="B709" t="str">
            <v>Descida d'água cortes em degraus - arm - DCD 02</v>
          </cell>
          <cell r="E709" t="str">
            <v>m</v>
          </cell>
          <cell r="G709">
            <v>85.42</v>
          </cell>
          <cell r="M709">
            <v>95.78</v>
          </cell>
          <cell r="O709">
            <v>98.09</v>
          </cell>
          <cell r="Q709">
            <v>96.49</v>
          </cell>
          <cell r="S709">
            <v>98.59</v>
          </cell>
        </row>
        <row r="710">
          <cell r="A710" t="str">
            <v>2 S 04 941 33</v>
          </cell>
          <cell r="B710" t="str">
            <v>Descida d'água cortes em degraus - DCD 03</v>
          </cell>
          <cell r="E710" t="str">
            <v>m</v>
          </cell>
          <cell r="G710">
            <v>94.5</v>
          </cell>
          <cell r="M710">
            <v>106.12</v>
          </cell>
          <cell r="O710">
            <v>107.74</v>
          </cell>
          <cell r="Q710">
            <v>105.19</v>
          </cell>
          <cell r="S710">
            <v>108.52</v>
          </cell>
        </row>
        <row r="711">
          <cell r="A711" t="str">
            <v>2 S 04 941 34</v>
          </cell>
          <cell r="B711" t="str">
            <v>Descida d'água cortes em degraus - arm - DCD 04</v>
          </cell>
          <cell r="E711" t="str">
            <v>m</v>
          </cell>
          <cell r="G711">
            <v>134.63</v>
          </cell>
          <cell r="M711">
            <v>151.02000000000001</v>
          </cell>
          <cell r="O711">
            <v>154.69</v>
          </cell>
          <cell r="Q711">
            <v>152.13999999999999</v>
          </cell>
          <cell r="S711">
            <v>155.47</v>
          </cell>
        </row>
        <row r="712">
          <cell r="A712" t="str">
            <v>2 S 04 942 01</v>
          </cell>
          <cell r="B712" t="str">
            <v>Entrada d'água - EDA 01</v>
          </cell>
          <cell r="E712" t="str">
            <v>und</v>
          </cell>
          <cell r="G712">
            <v>25.42</v>
          </cell>
          <cell r="M712">
            <v>27.93</v>
          </cell>
          <cell r="O712">
            <v>28.55</v>
          </cell>
          <cell r="Q712">
            <v>27.57</v>
          </cell>
          <cell r="S712">
            <v>28.85</v>
          </cell>
        </row>
        <row r="713">
          <cell r="A713" t="str">
            <v>2 S 04 942 02</v>
          </cell>
          <cell r="B713" t="str">
            <v>Entrada d'água - EDA 02</v>
          </cell>
          <cell r="E713" t="str">
            <v>und</v>
          </cell>
          <cell r="G713">
            <v>31.14</v>
          </cell>
          <cell r="M713">
            <v>34.17</v>
          </cell>
          <cell r="O713">
            <v>34.96</v>
          </cell>
          <cell r="Q713">
            <v>33.700000000000003</v>
          </cell>
          <cell r="S713">
            <v>35.33</v>
          </cell>
        </row>
        <row r="714">
          <cell r="A714" t="str">
            <v>2 S 04 950 01</v>
          </cell>
          <cell r="B714" t="str">
            <v>Dissipador de energia - DES 01</v>
          </cell>
          <cell r="E714" t="str">
            <v>und</v>
          </cell>
          <cell r="G714">
            <v>109.52</v>
          </cell>
          <cell r="M714">
            <v>122.7</v>
          </cell>
          <cell r="O714">
            <v>124.94</v>
          </cell>
          <cell r="Q714">
            <v>121.49</v>
          </cell>
          <cell r="S714">
            <v>126.17</v>
          </cell>
        </row>
        <row r="715">
          <cell r="A715" t="str">
            <v>2 S 04 950 02</v>
          </cell>
          <cell r="B715" t="str">
            <v>Dissipador de energia - DES 02</v>
          </cell>
          <cell r="E715" t="str">
            <v>und</v>
          </cell>
          <cell r="G715">
            <v>130.26</v>
          </cell>
          <cell r="M715">
            <v>145.93</v>
          </cell>
          <cell r="O715">
            <v>148.59</v>
          </cell>
          <cell r="Q715">
            <v>144.49</v>
          </cell>
          <cell r="S715">
            <v>150.05000000000001</v>
          </cell>
        </row>
        <row r="716">
          <cell r="A716" t="str">
            <v>2 S 04 950 03</v>
          </cell>
          <cell r="B716" t="str">
            <v>Dissipador de energia - DES 03</v>
          </cell>
          <cell r="E716" t="str">
            <v>und</v>
          </cell>
          <cell r="G716">
            <v>155.27000000000001</v>
          </cell>
          <cell r="M716">
            <v>173.95</v>
          </cell>
          <cell r="O716">
            <v>177.12</v>
          </cell>
          <cell r="Q716">
            <v>172.24</v>
          </cell>
          <cell r="S716">
            <v>178.87</v>
          </cell>
        </row>
        <row r="717">
          <cell r="A717" t="str">
            <v>2 S 04 950 04</v>
          </cell>
          <cell r="B717" t="str">
            <v>Dissipador de energia - DES04</v>
          </cell>
          <cell r="E717" t="str">
            <v>und</v>
          </cell>
          <cell r="G717">
            <v>189.74</v>
          </cell>
          <cell r="M717">
            <v>212.56</v>
          </cell>
          <cell r="O717">
            <v>216.44</v>
          </cell>
          <cell r="Q717">
            <v>210.46</v>
          </cell>
          <cell r="S717">
            <v>218.57</v>
          </cell>
        </row>
        <row r="718">
          <cell r="A718" t="str">
            <v>2 S 04 950 21</v>
          </cell>
          <cell r="B718" t="str">
            <v>Dissipador de energia - DEB 01</v>
          </cell>
          <cell r="E718" t="str">
            <v>und</v>
          </cell>
          <cell r="G718">
            <v>133.94999999999999</v>
          </cell>
          <cell r="M718">
            <v>149.51</v>
          </cell>
          <cell r="O718">
            <v>152.07</v>
          </cell>
          <cell r="Q718">
            <v>148.12</v>
          </cell>
          <cell r="S718">
            <v>153.38</v>
          </cell>
        </row>
        <row r="719">
          <cell r="A719" t="str">
            <v>2 S 04 950 22</v>
          </cell>
          <cell r="B719" t="str">
            <v>Dissipador de energia - DEB 02</v>
          </cell>
          <cell r="E719" t="str">
            <v>und</v>
          </cell>
          <cell r="G719">
            <v>438.54</v>
          </cell>
          <cell r="M719">
            <v>489.69</v>
          </cell>
          <cell r="O719">
            <v>498.54</v>
          </cell>
          <cell r="Q719">
            <v>484.76</v>
          </cell>
          <cell r="S719">
            <v>503.09</v>
          </cell>
        </row>
        <row r="720">
          <cell r="A720" t="str">
            <v>2 S 04 950 23</v>
          </cell>
          <cell r="B720" t="str">
            <v>Dissipador de energia - DEB 03</v>
          </cell>
          <cell r="E720" t="str">
            <v>und</v>
          </cell>
          <cell r="G720">
            <v>702.27</v>
          </cell>
          <cell r="M720">
            <v>784.07</v>
          </cell>
          <cell r="O720">
            <v>798.34</v>
          </cell>
          <cell r="Q720">
            <v>776.11</v>
          </cell>
          <cell r="S720">
            <v>805.69</v>
          </cell>
        </row>
        <row r="721">
          <cell r="A721" t="str">
            <v>2 S 04 950 24</v>
          </cell>
          <cell r="B721" t="str">
            <v>Dissipador de energia - DEB 04</v>
          </cell>
          <cell r="E721" t="str">
            <v>und</v>
          </cell>
          <cell r="G721">
            <v>1031.04</v>
          </cell>
          <cell r="M721">
            <v>1151.06</v>
          </cell>
          <cell r="O721">
            <v>1172.0999999999999</v>
          </cell>
          <cell r="Q721">
            <v>1139.32</v>
          </cell>
          <cell r="S721">
            <v>1182.95</v>
          </cell>
        </row>
        <row r="722">
          <cell r="A722" t="str">
            <v>2 S 04 950 25</v>
          </cell>
          <cell r="B722" t="str">
            <v>Dissipador de energia - DEB 05</v>
          </cell>
          <cell r="E722" t="str">
            <v>und</v>
          </cell>
          <cell r="G722">
            <v>1398.85</v>
          </cell>
          <cell r="M722">
            <v>1561.63</v>
          </cell>
          <cell r="O722">
            <v>1590.25</v>
          </cell>
          <cell r="Q722">
            <v>1545.66</v>
          </cell>
          <cell r="S722">
            <v>1605.01</v>
          </cell>
        </row>
        <row r="723">
          <cell r="A723" t="str">
            <v>2 S 04 950 26</v>
          </cell>
          <cell r="B723" t="str">
            <v>Dissipador de energia - DEB 06</v>
          </cell>
          <cell r="E723" t="str">
            <v>und</v>
          </cell>
          <cell r="G723">
            <v>2297.1799999999998</v>
          </cell>
          <cell r="M723">
            <v>2564.4899999999998</v>
          </cell>
          <cell r="O723">
            <v>2611.79</v>
          </cell>
          <cell r="Q723">
            <v>2538.0500000000002</v>
          </cell>
          <cell r="S723">
            <v>2636.21</v>
          </cell>
        </row>
        <row r="724">
          <cell r="A724" t="str">
            <v>2 S 04 950 27</v>
          </cell>
          <cell r="B724" t="str">
            <v>Dissipador de energia - DEB 07</v>
          </cell>
          <cell r="E724" t="str">
            <v>und</v>
          </cell>
          <cell r="G724">
            <v>1460.18</v>
          </cell>
          <cell r="M724">
            <v>1630.2</v>
          </cell>
          <cell r="O724">
            <v>1660.19</v>
          </cell>
          <cell r="Q724">
            <v>1613.43</v>
          </cell>
          <cell r="S724">
            <v>1675.67</v>
          </cell>
        </row>
        <row r="725">
          <cell r="A725" t="str">
            <v>2 S 04 950 28</v>
          </cell>
          <cell r="B725" t="str">
            <v>Dissipador de energia - DEB 08</v>
          </cell>
          <cell r="E725" t="str">
            <v>und</v>
          </cell>
          <cell r="G725">
            <v>1985.57</v>
          </cell>
          <cell r="M725">
            <v>2216.66</v>
          </cell>
          <cell r="O725">
            <v>2257.5500000000002</v>
          </cell>
          <cell r="Q725">
            <v>2193.79</v>
          </cell>
          <cell r="S725">
            <v>2278.66</v>
          </cell>
        </row>
        <row r="726">
          <cell r="A726" t="str">
            <v>2 S 04 950 29</v>
          </cell>
          <cell r="B726" t="str">
            <v>Dissipador de energia - DEB 09</v>
          </cell>
          <cell r="E726" t="str">
            <v>und</v>
          </cell>
          <cell r="G726">
            <v>3156.44</v>
          </cell>
          <cell r="M726">
            <v>3523.93</v>
          </cell>
          <cell r="O726">
            <v>3589.18</v>
          </cell>
          <cell r="Q726">
            <v>3487.38</v>
          </cell>
          <cell r="S726">
            <v>3622.88</v>
          </cell>
        </row>
        <row r="727">
          <cell r="A727" t="str">
            <v>2 S 04 950 30</v>
          </cell>
          <cell r="B727" t="str">
            <v>Dissipador de energia - DEB 10</v>
          </cell>
          <cell r="E727" t="str">
            <v>und</v>
          </cell>
          <cell r="G727">
            <v>1890.25</v>
          </cell>
          <cell r="M727">
            <v>2110.37</v>
          </cell>
          <cell r="O727">
            <v>2149.31</v>
          </cell>
          <cell r="Q727">
            <v>2088.58</v>
          </cell>
          <cell r="S727">
            <v>2169.42</v>
          </cell>
        </row>
        <row r="728">
          <cell r="A728" t="str">
            <v>2 S 04 950 31</v>
          </cell>
          <cell r="B728" t="str">
            <v>Dissipador de energia - DEB 11</v>
          </cell>
          <cell r="E728" t="str">
            <v>und</v>
          </cell>
          <cell r="G728">
            <v>2572.0700000000002</v>
          </cell>
          <cell r="M728">
            <v>2871.58</v>
          </cell>
          <cell r="O728">
            <v>2924.69</v>
          </cell>
          <cell r="Q728">
            <v>2841.84</v>
          </cell>
          <cell r="S728">
            <v>2952.11</v>
          </cell>
        </row>
        <row r="729">
          <cell r="A729" t="str">
            <v>2 S 04 950 32</v>
          </cell>
          <cell r="B729" t="str">
            <v>Dissipador de energia - DEB 12</v>
          </cell>
          <cell r="E729" t="str">
            <v>und</v>
          </cell>
          <cell r="G729">
            <v>4015.3</v>
          </cell>
          <cell r="M729">
            <v>4482.91</v>
          </cell>
          <cell r="O729">
            <v>4566.1099999999997</v>
          </cell>
          <cell r="Q729">
            <v>4436.26</v>
          </cell>
          <cell r="S729">
            <v>4609.09</v>
          </cell>
        </row>
        <row r="730">
          <cell r="A730" t="str">
            <v>2 S 04 950 51</v>
          </cell>
          <cell r="B730" t="str">
            <v>Dissipador de energia - DED 01</v>
          </cell>
          <cell r="E730" t="str">
            <v>und</v>
          </cell>
          <cell r="G730">
            <v>149.19</v>
          </cell>
          <cell r="M730">
            <v>166.8</v>
          </cell>
          <cell r="O730">
            <v>169.25</v>
          </cell>
          <cell r="Q730">
            <v>165.54</v>
          </cell>
          <cell r="S730">
            <v>170.51</v>
          </cell>
        </row>
        <row r="731">
          <cell r="A731" t="str">
            <v>2 S 04 960 01</v>
          </cell>
          <cell r="B731" t="str">
            <v>Boca de lobo simples grelha concr. - BLS 01</v>
          </cell>
          <cell r="E731" t="str">
            <v>und</v>
          </cell>
          <cell r="G731">
            <v>266.39</v>
          </cell>
          <cell r="M731">
            <v>309.48</v>
          </cell>
          <cell r="O731">
            <v>313.18</v>
          </cell>
          <cell r="Q731">
            <v>309.02</v>
          </cell>
          <cell r="S731">
            <v>314.64999999999998</v>
          </cell>
        </row>
        <row r="732">
          <cell r="A732" t="str">
            <v>2 S 04 960 02</v>
          </cell>
          <cell r="B732" t="str">
            <v>Boca de lobo simples grelha concr. - BLS 02</v>
          </cell>
          <cell r="E732" t="str">
            <v>und</v>
          </cell>
          <cell r="G732">
            <v>329.01</v>
          </cell>
          <cell r="M732">
            <v>385.68</v>
          </cell>
          <cell r="O732">
            <v>389.8</v>
          </cell>
          <cell r="Q732">
            <v>384.99</v>
          </cell>
          <cell r="S732">
            <v>391.44</v>
          </cell>
        </row>
        <row r="733">
          <cell r="A733" t="str">
            <v>2 S 04 960 03</v>
          </cell>
          <cell r="B733" t="str">
            <v>Boca de lobo simples grelha concr. - BLS 03</v>
          </cell>
          <cell r="E733" t="str">
            <v>und</v>
          </cell>
          <cell r="G733">
            <v>391.72</v>
          </cell>
          <cell r="M733">
            <v>461.98</v>
          </cell>
          <cell r="O733">
            <v>466.53</v>
          </cell>
          <cell r="Q733">
            <v>461.06</v>
          </cell>
          <cell r="S733">
            <v>468.34</v>
          </cell>
        </row>
        <row r="734">
          <cell r="A734" t="str">
            <v>2 S 04 960 04</v>
          </cell>
          <cell r="B734" t="str">
            <v>Boca de lobo simples grelha concr. - BLS 04</v>
          </cell>
          <cell r="E734" t="str">
            <v>und</v>
          </cell>
          <cell r="G734">
            <v>442.58</v>
          </cell>
          <cell r="M734">
            <v>525.03</v>
          </cell>
          <cell r="O734">
            <v>529.41</v>
          </cell>
          <cell r="Q734">
            <v>523.29</v>
          </cell>
          <cell r="S734">
            <v>531.39</v>
          </cell>
        </row>
        <row r="735">
          <cell r="A735" t="str">
            <v>2 S 04 960 05</v>
          </cell>
          <cell r="B735" t="str">
            <v>Boca de lobo simples grelha concr. - BLS 05</v>
          </cell>
          <cell r="E735" t="str">
            <v>und</v>
          </cell>
          <cell r="G735">
            <v>513.99</v>
          </cell>
          <cell r="M735">
            <v>611.13</v>
          </cell>
          <cell r="O735">
            <v>616.46</v>
          </cell>
          <cell r="Q735">
            <v>609.80999999999995</v>
          </cell>
          <cell r="S735">
            <v>618.58000000000004</v>
          </cell>
        </row>
        <row r="736">
          <cell r="A736" t="str">
            <v>2 S 04 960 06</v>
          </cell>
          <cell r="B736" t="str">
            <v>Boca de lobo simples grelha concr. - BLS 06</v>
          </cell>
          <cell r="E736" t="str">
            <v>und</v>
          </cell>
          <cell r="G736">
            <v>576.61</v>
          </cell>
          <cell r="M736">
            <v>687.33</v>
          </cell>
          <cell r="O736">
            <v>693.08</v>
          </cell>
          <cell r="Q736">
            <v>685.78</v>
          </cell>
          <cell r="S736">
            <v>695.38</v>
          </cell>
        </row>
        <row r="737">
          <cell r="A737" t="str">
            <v>2 S 04 960 07</v>
          </cell>
          <cell r="B737" t="str">
            <v>Boca de lobo simples grelha concr. - BLS 07</v>
          </cell>
          <cell r="E737" t="str">
            <v>und</v>
          </cell>
          <cell r="G737">
            <v>639.30999999999995</v>
          </cell>
          <cell r="M737">
            <v>763.63</v>
          </cell>
          <cell r="O737">
            <v>769.81</v>
          </cell>
          <cell r="Q737">
            <v>761.86</v>
          </cell>
          <cell r="S737">
            <v>772.28</v>
          </cell>
        </row>
        <row r="738">
          <cell r="A738" t="str">
            <v>2 S 04 961 01</v>
          </cell>
          <cell r="B738" t="str">
            <v>Boca de lobo dupla com grelha de concreto - BLD 01</v>
          </cell>
          <cell r="E738" t="str">
            <v>und</v>
          </cell>
          <cell r="G738">
            <v>515.27</v>
          </cell>
          <cell r="M738">
            <v>595.47</v>
          </cell>
          <cell r="O738">
            <v>603.79999999999995</v>
          </cell>
          <cell r="Q738">
            <v>596.32000000000005</v>
          </cell>
          <cell r="S738">
            <v>606.53</v>
          </cell>
        </row>
        <row r="739">
          <cell r="A739" t="str">
            <v>2 S 04 961 02</v>
          </cell>
          <cell r="B739" t="str">
            <v>Boca de lobo dupla com grelha de concreto - BLD 02</v>
          </cell>
          <cell r="E739" t="str">
            <v>und</v>
          </cell>
          <cell r="G739">
            <v>618.04999999999995</v>
          </cell>
          <cell r="M739">
            <v>720.51</v>
          </cell>
          <cell r="O739">
            <v>729.55</v>
          </cell>
          <cell r="Q739">
            <v>721</v>
          </cell>
          <cell r="S739">
            <v>732.57</v>
          </cell>
        </row>
        <row r="740">
          <cell r="A740" t="str">
            <v>2 S 04 961 03</v>
          </cell>
          <cell r="B740" t="str">
            <v>Boca de lobo dupla com grelha de concreto - BLD 03</v>
          </cell>
          <cell r="E740" t="str">
            <v>und</v>
          </cell>
          <cell r="G740">
            <v>723.89</v>
          </cell>
          <cell r="M740">
            <v>848.91</v>
          </cell>
          <cell r="O740">
            <v>858.72</v>
          </cell>
          <cell r="Q740">
            <v>848.97</v>
          </cell>
          <cell r="S740">
            <v>862.06</v>
          </cell>
        </row>
        <row r="741">
          <cell r="A741" t="str">
            <v>2 S 04 961 04</v>
          </cell>
          <cell r="B741" t="str">
            <v>Boca de lobo dupla com grelha de concreto - BLD 04</v>
          </cell>
          <cell r="E741" t="str">
            <v>und</v>
          </cell>
          <cell r="G741">
            <v>826.68</v>
          </cell>
          <cell r="M741">
            <v>973.96</v>
          </cell>
          <cell r="O741">
            <v>984.47</v>
          </cell>
          <cell r="Q741">
            <v>973.64</v>
          </cell>
          <cell r="S741">
            <v>988.09</v>
          </cell>
        </row>
        <row r="742">
          <cell r="A742" t="str">
            <v>2 S 04 961 05</v>
          </cell>
          <cell r="B742" t="str">
            <v>Boca de lobo dupla com grelha de concreto - BLD 05</v>
          </cell>
          <cell r="E742" t="str">
            <v>und</v>
          </cell>
          <cell r="G742">
            <v>929.47</v>
          </cell>
          <cell r="M742">
            <v>1099.01</v>
          </cell>
          <cell r="O742">
            <v>1110.22</v>
          </cell>
          <cell r="Q742">
            <v>1098.31</v>
          </cell>
          <cell r="S742">
            <v>1114.1300000000001</v>
          </cell>
        </row>
        <row r="743">
          <cell r="A743" t="str">
            <v>2 S 04 961 06</v>
          </cell>
          <cell r="B743" t="str">
            <v>Boca de lobo dupla com grelha de concreto - BLD 06</v>
          </cell>
          <cell r="E743" t="str">
            <v>und</v>
          </cell>
          <cell r="G743">
            <v>1035.3</v>
          </cell>
          <cell r="M743">
            <v>1227.4000000000001</v>
          </cell>
          <cell r="O743">
            <v>1239.4000000000001</v>
          </cell>
          <cell r="Q743">
            <v>1226.29</v>
          </cell>
          <cell r="S743">
            <v>1243.6099999999999</v>
          </cell>
        </row>
        <row r="744">
          <cell r="A744" t="str">
            <v>2 S 04 961 07</v>
          </cell>
          <cell r="B744" t="str">
            <v>Boca de lobo dupla com grelha de concreto - BLD 07</v>
          </cell>
          <cell r="E744" t="str">
            <v>und</v>
          </cell>
          <cell r="G744">
            <v>1138.0899999999999</v>
          </cell>
          <cell r="M744">
            <v>1352.45</v>
          </cell>
          <cell r="O744">
            <v>1365.15</v>
          </cell>
          <cell r="Q744">
            <v>1350.96</v>
          </cell>
          <cell r="S744">
            <v>1369.65</v>
          </cell>
        </row>
        <row r="745">
          <cell r="A745" t="str">
            <v>2 S 04 962 01</v>
          </cell>
          <cell r="B745" t="str">
            <v>Caixa de ligação e passagem - CLP 01</v>
          </cell>
          <cell r="E745" t="str">
            <v>und</v>
          </cell>
          <cell r="G745">
            <v>540.91</v>
          </cell>
          <cell r="M745">
            <v>601.1</v>
          </cell>
          <cell r="O745">
            <v>610.66</v>
          </cell>
          <cell r="Q745">
            <v>598.01</v>
          </cell>
          <cell r="S745">
            <v>615.46</v>
          </cell>
        </row>
        <row r="746">
          <cell r="A746" t="str">
            <v>2 S 04 962 02</v>
          </cell>
          <cell r="B746" t="str">
            <v>Caixa de ligação e passagem - CLP 02</v>
          </cell>
          <cell r="E746" t="str">
            <v>und</v>
          </cell>
          <cell r="G746">
            <v>524.20000000000005</v>
          </cell>
          <cell r="M746">
            <v>582.51</v>
          </cell>
          <cell r="O746">
            <v>591.71</v>
          </cell>
          <cell r="Q746">
            <v>579.64</v>
          </cell>
          <cell r="S746">
            <v>596.34</v>
          </cell>
        </row>
        <row r="747">
          <cell r="A747" t="str">
            <v>2 S 04 962 03</v>
          </cell>
          <cell r="B747" t="str">
            <v>Caixa de ligação e passagem - CLP 03</v>
          </cell>
          <cell r="E747" t="str">
            <v>und</v>
          </cell>
          <cell r="G747">
            <v>737.95</v>
          </cell>
          <cell r="M747">
            <v>820.1</v>
          </cell>
          <cell r="O747">
            <v>833.32</v>
          </cell>
          <cell r="Q747">
            <v>815.85</v>
          </cell>
          <cell r="S747">
            <v>839.88</v>
          </cell>
        </row>
        <row r="748">
          <cell r="A748" t="str">
            <v>2 S 04 962 04</v>
          </cell>
          <cell r="B748" t="str">
            <v>Caixa de ligação e passagem - CLP 04</v>
          </cell>
          <cell r="E748" t="str">
            <v>und</v>
          </cell>
          <cell r="G748">
            <v>938.94</v>
          </cell>
          <cell r="M748">
            <v>1043.45</v>
          </cell>
          <cell r="O748">
            <v>1060.18</v>
          </cell>
          <cell r="Q748">
            <v>1038.28</v>
          </cell>
          <cell r="S748">
            <v>1068.48</v>
          </cell>
        </row>
        <row r="749">
          <cell r="A749" t="str">
            <v>2 S 04 962 05</v>
          </cell>
          <cell r="B749" t="str">
            <v>Caixa de ligação e passagem - CLP 05</v>
          </cell>
          <cell r="E749" t="str">
            <v>und</v>
          </cell>
          <cell r="G749">
            <v>1104.49</v>
          </cell>
          <cell r="M749">
            <v>1227.46</v>
          </cell>
          <cell r="O749">
            <v>1247.31</v>
          </cell>
          <cell r="Q749">
            <v>1222.07</v>
          </cell>
          <cell r="S749">
            <v>1256.96</v>
          </cell>
        </row>
        <row r="750">
          <cell r="A750" t="str">
            <v>2 S 04 962 06</v>
          </cell>
          <cell r="B750" t="str">
            <v>Caixa de ligação e passagem - CLP 06</v>
          </cell>
          <cell r="E750" t="str">
            <v>und</v>
          </cell>
          <cell r="G750">
            <v>1376.38</v>
          </cell>
          <cell r="M750">
            <v>1529.53</v>
          </cell>
          <cell r="O750">
            <v>1554.04</v>
          </cell>
          <cell r="Q750">
            <v>1523.76</v>
          </cell>
          <cell r="S750">
            <v>1565.9</v>
          </cell>
        </row>
        <row r="751">
          <cell r="A751" t="str">
            <v>2 S 04 962 07</v>
          </cell>
          <cell r="B751" t="str">
            <v>Caixa de ligação e passagem - CLP 07</v>
          </cell>
          <cell r="E751" t="str">
            <v>und</v>
          </cell>
          <cell r="G751">
            <v>643.64</v>
          </cell>
          <cell r="M751">
            <v>715.22</v>
          </cell>
          <cell r="O751">
            <v>726.46</v>
          </cell>
          <cell r="Q751">
            <v>711.4</v>
          </cell>
          <cell r="S751">
            <v>732.19</v>
          </cell>
        </row>
        <row r="752">
          <cell r="A752" t="str">
            <v>2 S 04 962 08</v>
          </cell>
          <cell r="B752" t="str">
            <v>Caixa de ligação e passagem - CLP 08</v>
          </cell>
          <cell r="E752" t="str">
            <v>und</v>
          </cell>
          <cell r="G752">
            <v>624.15</v>
          </cell>
          <cell r="M752">
            <v>693.54</v>
          </cell>
          <cell r="O752">
            <v>704.35</v>
          </cell>
          <cell r="Q752">
            <v>689.97</v>
          </cell>
          <cell r="S752">
            <v>709.88</v>
          </cell>
        </row>
        <row r="753">
          <cell r="A753" t="str">
            <v>2 S 04 962 09</v>
          </cell>
          <cell r="B753" t="str">
            <v>Caixa de ligação e passagem - CLP 09</v>
          </cell>
          <cell r="E753" t="str">
            <v>und</v>
          </cell>
          <cell r="G753">
            <v>860.14</v>
          </cell>
          <cell r="M753">
            <v>955.86</v>
          </cell>
          <cell r="O753">
            <v>971.12</v>
          </cell>
          <cell r="Q753">
            <v>950.68</v>
          </cell>
          <cell r="S753">
            <v>978.8</v>
          </cell>
        </row>
        <row r="754">
          <cell r="A754" t="str">
            <v>2 S 04 962 10</v>
          </cell>
          <cell r="B754" t="str">
            <v>Caixa de ligação e passagem - CLP 10</v>
          </cell>
          <cell r="E754" t="str">
            <v>und</v>
          </cell>
          <cell r="G754">
            <v>1068.9000000000001</v>
          </cell>
          <cell r="M754">
            <v>1187.8399999999999</v>
          </cell>
          <cell r="O754">
            <v>1206.74</v>
          </cell>
          <cell r="Q754">
            <v>1181.69</v>
          </cell>
          <cell r="S754">
            <v>1216.23</v>
          </cell>
        </row>
        <row r="755">
          <cell r="A755" t="str">
            <v>2 S 04 962 11</v>
          </cell>
          <cell r="B755" t="str">
            <v>Caixa de ligação e passagem - CLP 11</v>
          </cell>
          <cell r="E755" t="str">
            <v>und</v>
          </cell>
          <cell r="G755">
            <v>1245.02</v>
          </cell>
          <cell r="M755">
            <v>1383.59</v>
          </cell>
          <cell r="O755">
            <v>1405.78</v>
          </cell>
          <cell r="Q755">
            <v>1377.12</v>
          </cell>
          <cell r="S755">
            <v>1416.72</v>
          </cell>
        </row>
        <row r="756">
          <cell r="A756" t="str">
            <v>2 S 04 962 12</v>
          </cell>
          <cell r="B756" t="str">
            <v>Caixa de ligação e passagem - CLP 12</v>
          </cell>
          <cell r="E756" t="str">
            <v>und</v>
          </cell>
          <cell r="G756">
            <v>1513.9</v>
          </cell>
          <cell r="M756">
            <v>1682.39</v>
          </cell>
          <cell r="O756">
            <v>1709.41</v>
          </cell>
          <cell r="Q756">
            <v>1675.34</v>
          </cell>
          <cell r="S756">
            <v>1722.57</v>
          </cell>
        </row>
        <row r="757">
          <cell r="A757" t="str">
            <v>2 S 04 962 13</v>
          </cell>
          <cell r="B757" t="str">
            <v>Caixa de ligação e passagem - CLP 13</v>
          </cell>
          <cell r="E757" t="str">
            <v>und</v>
          </cell>
          <cell r="G757">
            <v>749.15</v>
          </cell>
          <cell r="M757">
            <v>832.45</v>
          </cell>
          <cell r="O757">
            <v>845.41</v>
          </cell>
          <cell r="Q757">
            <v>827.85</v>
          </cell>
          <cell r="S757">
            <v>852.1</v>
          </cell>
        </row>
        <row r="758">
          <cell r="A758" t="str">
            <v>2 S 04 962 14</v>
          </cell>
          <cell r="B758" t="str">
            <v>Caixa de ligação e passagem - CLP 14</v>
          </cell>
          <cell r="E758" t="str">
            <v>und</v>
          </cell>
          <cell r="G758">
            <v>732.45</v>
          </cell>
          <cell r="M758">
            <v>813.86</v>
          </cell>
          <cell r="O758">
            <v>826.46</v>
          </cell>
          <cell r="Q758">
            <v>809.48</v>
          </cell>
          <cell r="S758">
            <v>832.98</v>
          </cell>
        </row>
        <row r="759">
          <cell r="A759" t="str">
            <v>2 S 04 962 15</v>
          </cell>
          <cell r="B759" t="str">
            <v>Caixa de ligação e passagem - CLP 15</v>
          </cell>
          <cell r="E759" t="str">
            <v>und</v>
          </cell>
          <cell r="G759">
            <v>990.68</v>
          </cell>
          <cell r="M759">
            <v>1100.92</v>
          </cell>
          <cell r="O759">
            <v>1118.3900000000001</v>
          </cell>
          <cell r="Q759">
            <v>1094.7</v>
          </cell>
          <cell r="S759">
            <v>1127.27</v>
          </cell>
        </row>
        <row r="760">
          <cell r="A760" t="str">
            <v>2 S 04 962 16</v>
          </cell>
          <cell r="B760" t="str">
            <v>Caixa de ligação e passagem - CLP 16</v>
          </cell>
          <cell r="E760" t="str">
            <v>und</v>
          </cell>
          <cell r="G760">
            <v>1212.79</v>
          </cell>
          <cell r="M760">
            <v>1347.73</v>
          </cell>
          <cell r="O760">
            <v>1369.08</v>
          </cell>
          <cell r="Q760">
            <v>1340.41</v>
          </cell>
          <cell r="S760">
            <v>1379.9</v>
          </cell>
        </row>
        <row r="761">
          <cell r="A761" t="str">
            <v>2 S 04 962 17</v>
          </cell>
          <cell r="B761" t="str">
            <v>Caixa de ligação e passagem - CLP 17</v>
          </cell>
          <cell r="E761" t="str">
            <v>und</v>
          </cell>
          <cell r="G761">
            <v>1396.68</v>
          </cell>
          <cell r="M761">
            <v>1552.1</v>
          </cell>
          <cell r="O761">
            <v>1576.88</v>
          </cell>
          <cell r="Q761">
            <v>1544.42</v>
          </cell>
          <cell r="S761">
            <v>1589.22</v>
          </cell>
        </row>
        <row r="762">
          <cell r="A762" t="str">
            <v>2 S 04 962 18</v>
          </cell>
          <cell r="B762" t="str">
            <v>Caixa de ligação e passagem - CLP 18</v>
          </cell>
          <cell r="E762" t="str">
            <v>und</v>
          </cell>
          <cell r="G762">
            <v>1682.79</v>
          </cell>
          <cell r="M762">
            <v>1870.06</v>
          </cell>
          <cell r="O762">
            <v>1899.96</v>
          </cell>
          <cell r="Q762">
            <v>1861.63</v>
          </cell>
          <cell r="S762">
            <v>1914.69</v>
          </cell>
        </row>
        <row r="763">
          <cell r="A763" t="str">
            <v>2 S 04 963 01</v>
          </cell>
          <cell r="B763" t="str">
            <v>Poço de visita - PVI 01</v>
          </cell>
          <cell r="E763" t="str">
            <v>und</v>
          </cell>
          <cell r="G763">
            <v>721.97</v>
          </cell>
          <cell r="M763">
            <v>802.82</v>
          </cell>
          <cell r="O763">
            <v>817.12</v>
          </cell>
          <cell r="Q763">
            <v>801.54</v>
          </cell>
          <cell r="S763">
            <v>823.07</v>
          </cell>
        </row>
        <row r="764">
          <cell r="A764" t="str">
            <v>2 S 04 963 02</v>
          </cell>
          <cell r="B764" t="str">
            <v>Poço de visita - PVI 02</v>
          </cell>
          <cell r="E764" t="str">
            <v>und</v>
          </cell>
          <cell r="G764">
            <v>700.67</v>
          </cell>
          <cell r="M764">
            <v>778.97</v>
          </cell>
          <cell r="O764">
            <v>792.86</v>
          </cell>
          <cell r="Q764">
            <v>777.95</v>
          </cell>
          <cell r="S764">
            <v>798.6</v>
          </cell>
        </row>
        <row r="765">
          <cell r="A765" t="str">
            <v>2 S 04 963 03</v>
          </cell>
          <cell r="B765" t="str">
            <v>Poço de visita - PVI 03</v>
          </cell>
          <cell r="E765" t="str">
            <v>und</v>
          </cell>
          <cell r="G765">
            <v>834.3</v>
          </cell>
          <cell r="M765">
            <v>927.54</v>
          </cell>
          <cell r="O765">
            <v>944.03</v>
          </cell>
          <cell r="Q765">
            <v>925.28</v>
          </cell>
          <cell r="S765">
            <v>951.05</v>
          </cell>
        </row>
        <row r="766">
          <cell r="A766" t="str">
            <v>2 S 04 963 04</v>
          </cell>
          <cell r="B766" t="str">
            <v>Poço de visita - PVI 04</v>
          </cell>
          <cell r="E766" t="str">
            <v>und</v>
          </cell>
          <cell r="G766">
            <v>1001.03</v>
          </cell>
          <cell r="M766">
            <v>1112.97</v>
          </cell>
          <cell r="O766">
            <v>1133.06</v>
          </cell>
          <cell r="Q766">
            <v>1110.69</v>
          </cell>
          <cell r="S766">
            <v>1141.4100000000001</v>
          </cell>
        </row>
        <row r="767">
          <cell r="A767" t="str">
            <v>2 S 04 963 05</v>
          </cell>
          <cell r="B767" t="str">
            <v>Poço de visita - PVI 05</v>
          </cell>
          <cell r="E767" t="str">
            <v>und</v>
          </cell>
          <cell r="G767">
            <v>1170.56</v>
          </cell>
          <cell r="M767">
            <v>1301.3800000000001</v>
          </cell>
          <cell r="O767">
            <v>1324.59</v>
          </cell>
          <cell r="Q767">
            <v>1298.58</v>
          </cell>
          <cell r="S767">
            <v>1334.37</v>
          </cell>
        </row>
        <row r="768">
          <cell r="A768" t="str">
            <v>2 S 04 963 06</v>
          </cell>
          <cell r="B768" t="str">
            <v>Poço de visita - PVI 06</v>
          </cell>
          <cell r="E768" t="str">
            <v>und</v>
          </cell>
          <cell r="G768">
            <v>1437.04</v>
          </cell>
          <cell r="M768">
            <v>1597.58</v>
          </cell>
          <cell r="O768">
            <v>1625.81</v>
          </cell>
          <cell r="Q768">
            <v>1594.45</v>
          </cell>
          <cell r="S768">
            <v>1637.76</v>
          </cell>
        </row>
        <row r="769">
          <cell r="A769" t="str">
            <v>2 S 04 963 07</v>
          </cell>
          <cell r="B769" t="str">
            <v>Poço de visita - PVI 07</v>
          </cell>
          <cell r="E769" t="str">
            <v>und</v>
          </cell>
          <cell r="G769">
            <v>831.77</v>
          </cell>
          <cell r="M769">
            <v>924.63</v>
          </cell>
          <cell r="O769">
            <v>940.74</v>
          </cell>
          <cell r="Q769">
            <v>922.58</v>
          </cell>
          <cell r="S769">
            <v>947.69</v>
          </cell>
        </row>
        <row r="770">
          <cell r="A770" t="str">
            <v>2 S 04 963 08</v>
          </cell>
          <cell r="B770" t="str">
            <v>Poço de visita - PVI 08</v>
          </cell>
          <cell r="E770" t="str">
            <v>und</v>
          </cell>
          <cell r="G770">
            <v>815.06</v>
          </cell>
          <cell r="M770">
            <v>906.05</v>
          </cell>
          <cell r="O770">
            <v>921.79</v>
          </cell>
          <cell r="Q770">
            <v>904.21</v>
          </cell>
          <cell r="S770">
            <v>928.57</v>
          </cell>
        </row>
        <row r="771">
          <cell r="A771" t="str">
            <v>2 S 04 963 09</v>
          </cell>
          <cell r="B771" t="str">
            <v>Poço de visita - PVI 09</v>
          </cell>
          <cell r="E771" t="str">
            <v>und</v>
          </cell>
          <cell r="G771">
            <v>960.38</v>
          </cell>
          <cell r="M771">
            <v>1067.6199999999999</v>
          </cell>
          <cell r="O771">
            <v>1086.21</v>
          </cell>
          <cell r="Q771">
            <v>1064.4000000000001</v>
          </cell>
          <cell r="S771">
            <v>1094.3800000000001</v>
          </cell>
        </row>
        <row r="772">
          <cell r="A772" t="str">
            <v>2 S 04 963 10</v>
          </cell>
          <cell r="B772" t="str">
            <v>Poço de visita - PVI 10</v>
          </cell>
          <cell r="E772" t="str">
            <v>und</v>
          </cell>
          <cell r="G772">
            <v>1111.52</v>
          </cell>
          <cell r="M772">
            <v>1235.83</v>
          </cell>
          <cell r="O772">
            <v>1258.0999999999999</v>
          </cell>
          <cell r="Q772">
            <v>1232.32</v>
          </cell>
          <cell r="S772">
            <v>1267.54</v>
          </cell>
        </row>
        <row r="773">
          <cell r="A773" t="str">
            <v>2 S 04 963 11</v>
          </cell>
          <cell r="B773" t="str">
            <v>Poço de visita - PVI 11</v>
          </cell>
          <cell r="E773" t="str">
            <v>und</v>
          </cell>
          <cell r="G773">
            <v>1311.08</v>
          </cell>
          <cell r="M773">
            <v>1457.51</v>
          </cell>
          <cell r="O773">
            <v>1483.06</v>
          </cell>
          <cell r="Q773">
            <v>1453.64</v>
          </cell>
          <cell r="S773">
            <v>1494.13</v>
          </cell>
        </row>
        <row r="774">
          <cell r="A774" t="str">
            <v>2 S 04 963 12</v>
          </cell>
          <cell r="B774" t="str">
            <v>Poço de visita - PVI 12</v>
          </cell>
          <cell r="E774" t="str">
            <v>und</v>
          </cell>
          <cell r="G774">
            <v>1592.01</v>
          </cell>
          <cell r="M774">
            <v>1769.75</v>
          </cell>
          <cell r="O774">
            <v>1800.58</v>
          </cell>
          <cell r="Q774">
            <v>1765.44</v>
          </cell>
          <cell r="S774">
            <v>1813.95</v>
          </cell>
        </row>
        <row r="775">
          <cell r="A775" t="str">
            <v>2 S 04 963 13</v>
          </cell>
          <cell r="B775" t="str">
            <v>Poço de visita - PVI 13</v>
          </cell>
          <cell r="E775" t="str">
            <v>und</v>
          </cell>
          <cell r="G775">
            <v>986.4</v>
          </cell>
          <cell r="M775">
            <v>1099.27</v>
          </cell>
          <cell r="O775">
            <v>1117.4100000000001</v>
          </cell>
          <cell r="Q775">
            <v>1096.29</v>
          </cell>
          <cell r="S775">
            <v>1125.48</v>
          </cell>
        </row>
        <row r="776">
          <cell r="A776" t="str">
            <v>2 S 04 963 14</v>
          </cell>
          <cell r="B776" t="str">
            <v>Poço de visita - PVI 14</v>
          </cell>
          <cell r="E776" t="str">
            <v>und</v>
          </cell>
          <cell r="G776">
            <v>937.81</v>
          </cell>
          <cell r="M776">
            <v>1042.42</v>
          </cell>
          <cell r="O776">
            <v>1060.2</v>
          </cell>
          <cell r="Q776">
            <v>1039.6600000000001</v>
          </cell>
          <cell r="S776">
            <v>1068.0999999999999</v>
          </cell>
        </row>
        <row r="777">
          <cell r="A777" t="str">
            <v>2 S 04 963 15</v>
          </cell>
          <cell r="B777" t="str">
            <v>Poço de visita - PVI 15</v>
          </cell>
          <cell r="E777" t="str">
            <v>und</v>
          </cell>
          <cell r="G777">
            <v>1097.5999999999999</v>
          </cell>
          <cell r="M777">
            <v>1220.0899999999999</v>
          </cell>
          <cell r="O777">
            <v>1241.01</v>
          </cell>
          <cell r="Q777">
            <v>1215.77</v>
          </cell>
          <cell r="S777">
            <v>1250.45</v>
          </cell>
        </row>
        <row r="778">
          <cell r="A778" t="str">
            <v>2 S 04 963 16</v>
          </cell>
          <cell r="B778" t="str">
            <v>Poço de visita - PVI 16</v>
          </cell>
          <cell r="E778" t="str">
            <v>und</v>
          </cell>
          <cell r="G778">
            <v>1277.67</v>
          </cell>
          <cell r="M778">
            <v>1420.35</v>
          </cell>
          <cell r="O778">
            <v>1445.11</v>
          </cell>
          <cell r="Q778">
            <v>1415.88</v>
          </cell>
          <cell r="S778">
            <v>1456.02</v>
          </cell>
        </row>
        <row r="779">
          <cell r="A779" t="str">
            <v>2 S 04 963 17</v>
          </cell>
          <cell r="B779" t="str">
            <v>Poço de visita - PVI 17</v>
          </cell>
          <cell r="E779" t="str">
            <v>und</v>
          </cell>
          <cell r="G779">
            <v>1462.74</v>
          </cell>
          <cell r="M779">
            <v>1626.03</v>
          </cell>
          <cell r="O779">
            <v>1654.16</v>
          </cell>
          <cell r="Q779">
            <v>1620.94</v>
          </cell>
          <cell r="S779">
            <v>1666.64</v>
          </cell>
        </row>
        <row r="780">
          <cell r="A780" t="str">
            <v>2 S 04 963 18</v>
          </cell>
          <cell r="B780" t="str">
            <v>Poço de visita - PVI 18</v>
          </cell>
          <cell r="E780" t="str">
            <v>und</v>
          </cell>
          <cell r="G780">
            <v>1758.11</v>
          </cell>
          <cell r="M780">
            <v>1954.32</v>
          </cell>
          <cell r="O780">
            <v>1987.98</v>
          </cell>
          <cell r="Q780">
            <v>1948.67</v>
          </cell>
          <cell r="S780">
            <v>2002.88</v>
          </cell>
        </row>
        <row r="781">
          <cell r="A781" t="str">
            <v>2 S 04 963 31</v>
          </cell>
          <cell r="B781" t="str">
            <v>Chaminé dos poços de visita - CPV 01</v>
          </cell>
          <cell r="E781" t="str">
            <v>und</v>
          </cell>
          <cell r="G781">
            <v>442.45</v>
          </cell>
          <cell r="M781">
            <v>509.54</v>
          </cell>
          <cell r="O781">
            <v>562.11</v>
          </cell>
          <cell r="Q781">
            <v>537.12</v>
          </cell>
          <cell r="S781">
            <v>554.4</v>
          </cell>
        </row>
        <row r="782">
          <cell r="A782" t="str">
            <v>2 S 04 963 32</v>
          </cell>
          <cell r="B782" t="str">
            <v>Chaminé dos poços de visita - CPV 02</v>
          </cell>
          <cell r="E782" t="str">
            <v>und</v>
          </cell>
          <cell r="G782">
            <v>511.03</v>
          </cell>
          <cell r="M782">
            <v>592.39</v>
          </cell>
          <cell r="O782">
            <v>645.38</v>
          </cell>
          <cell r="Q782">
            <v>620.66999999999996</v>
          </cell>
          <cell r="S782">
            <v>638.73</v>
          </cell>
        </row>
        <row r="783">
          <cell r="A783" t="str">
            <v>2 S 04 963 33</v>
          </cell>
          <cell r="B783" t="str">
            <v>Chaminé dos poços de visita - CPV 03</v>
          </cell>
          <cell r="E783" t="str">
            <v>und</v>
          </cell>
          <cell r="G783">
            <v>576.21</v>
          </cell>
          <cell r="M783">
            <v>671.46</v>
          </cell>
          <cell r="O783">
            <v>724.79</v>
          </cell>
          <cell r="Q783">
            <v>700.49</v>
          </cell>
          <cell r="S783">
            <v>719.18</v>
          </cell>
        </row>
        <row r="784">
          <cell r="A784" t="str">
            <v>2 S 04 963 34</v>
          </cell>
          <cell r="B784" t="str">
            <v>Chaminé dos poços de visita - CPV 04</v>
          </cell>
          <cell r="E784" t="str">
            <v>und</v>
          </cell>
          <cell r="G784">
            <v>645.29</v>
          </cell>
          <cell r="M784">
            <v>754.91</v>
          </cell>
          <cell r="O784">
            <v>808.65</v>
          </cell>
          <cell r="Q784">
            <v>784.67</v>
          </cell>
          <cell r="S784">
            <v>804.14</v>
          </cell>
        </row>
        <row r="785">
          <cell r="A785" t="str">
            <v>2 S 04 963 35</v>
          </cell>
          <cell r="B785" t="str">
            <v>Chaminé dos poços de visita - CPV 05</v>
          </cell>
          <cell r="E785" t="str">
            <v>und</v>
          </cell>
          <cell r="G785">
            <v>710.83</v>
          </cell>
          <cell r="M785">
            <v>834.37</v>
          </cell>
          <cell r="O785">
            <v>888.46</v>
          </cell>
          <cell r="Q785">
            <v>864.87</v>
          </cell>
          <cell r="S785">
            <v>884.98</v>
          </cell>
        </row>
        <row r="786">
          <cell r="A786" t="str">
            <v>2 S 04 963 36</v>
          </cell>
          <cell r="B786" t="str">
            <v>Chaminé dos poços de visita - CPV 06</v>
          </cell>
          <cell r="E786" t="str">
            <v>und</v>
          </cell>
          <cell r="G786">
            <v>779.05</v>
          </cell>
          <cell r="M786">
            <v>916.83</v>
          </cell>
          <cell r="O786">
            <v>971.33</v>
          </cell>
          <cell r="Q786">
            <v>948.04</v>
          </cell>
          <cell r="S786">
            <v>968.91</v>
          </cell>
        </row>
        <row r="787">
          <cell r="A787" t="str">
            <v>2 S 04 963 37</v>
          </cell>
          <cell r="B787" t="str">
            <v>Chaminé dos poços de visita - CPV 07</v>
          </cell>
          <cell r="E787" t="str">
            <v>und</v>
          </cell>
          <cell r="G787">
            <v>844.73</v>
          </cell>
          <cell r="M787">
            <v>996.49</v>
          </cell>
          <cell r="O787">
            <v>1051.33</v>
          </cell>
          <cell r="Q787">
            <v>1028.49</v>
          </cell>
          <cell r="S787">
            <v>1049.98</v>
          </cell>
        </row>
        <row r="788">
          <cell r="A788" t="str">
            <v>2 S 04 964 01</v>
          </cell>
          <cell r="B788" t="str">
            <v>Tubulação de drenagem urbana - D=0,40 m s/ berço</v>
          </cell>
          <cell r="E788" t="str">
            <v>m</v>
          </cell>
          <cell r="G788">
            <v>59.04</v>
          </cell>
          <cell r="M788">
            <v>68.3</v>
          </cell>
          <cell r="O788">
            <v>68.849999999999994</v>
          </cell>
          <cell r="Q788">
            <v>67.930000000000007</v>
          </cell>
          <cell r="S788">
            <v>69.08</v>
          </cell>
        </row>
        <row r="789">
          <cell r="A789" t="str">
            <v>2 S 04 964 02</v>
          </cell>
          <cell r="B789" t="str">
            <v>Tubulação de drenagem urbana - D=0,60 m s/ berço</v>
          </cell>
          <cell r="E789" t="str">
            <v>m</v>
          </cell>
          <cell r="G789">
            <v>141.44999999999999</v>
          </cell>
          <cell r="M789">
            <v>156.36000000000001</v>
          </cell>
          <cell r="O789">
            <v>160.61000000000001</v>
          </cell>
          <cell r="Q789">
            <v>158.63</v>
          </cell>
          <cell r="S789">
            <v>160.9</v>
          </cell>
        </row>
        <row r="790">
          <cell r="A790" t="str">
            <v>2 S 04 964 03</v>
          </cell>
          <cell r="B790" t="str">
            <v>Tubulação de drenagem urbana - D=0,80 m s/ berço</v>
          </cell>
          <cell r="E790" t="str">
            <v>m</v>
          </cell>
          <cell r="G790">
            <v>200.51</v>
          </cell>
          <cell r="M790">
            <v>219.69</v>
          </cell>
          <cell r="O790">
            <v>226.37</v>
          </cell>
          <cell r="Q790">
            <v>223.11</v>
          </cell>
          <cell r="S790">
            <v>226.87</v>
          </cell>
        </row>
        <row r="791">
          <cell r="A791" t="str">
            <v>2 S 04 964 04</v>
          </cell>
          <cell r="B791" t="str">
            <v>Tubulação de drenagem urbana - D=1,00 m s/ berço</v>
          </cell>
          <cell r="E791" t="str">
            <v>m</v>
          </cell>
          <cell r="G791">
            <v>290.27</v>
          </cell>
          <cell r="M791">
            <v>316.49</v>
          </cell>
          <cell r="O791">
            <v>326.72000000000003</v>
          </cell>
          <cell r="Q791">
            <v>321.83</v>
          </cell>
          <cell r="S791">
            <v>327.41000000000003</v>
          </cell>
        </row>
        <row r="792">
          <cell r="A792" t="str">
            <v>2 S 04 964 05</v>
          </cell>
          <cell r="B792" t="str">
            <v>Tubulação de drenagem urbana - D=1,20 m s/ berço</v>
          </cell>
          <cell r="E792" t="str">
            <v>m</v>
          </cell>
          <cell r="G792">
            <v>392.57</v>
          </cell>
          <cell r="M792">
            <v>426.67</v>
          </cell>
          <cell r="O792">
            <v>441.13</v>
          </cell>
          <cell r="Q792">
            <v>434.7</v>
          </cell>
          <cell r="S792">
            <v>441.96</v>
          </cell>
        </row>
        <row r="793">
          <cell r="A793" t="str">
            <v>2 S 04 964 06</v>
          </cell>
          <cell r="B793" t="str">
            <v>Tubulação de drenagem urbana - D=1,50 m s/ berço</v>
          </cell>
          <cell r="E793" t="str">
            <v>m</v>
          </cell>
          <cell r="G793">
            <v>589.83000000000004</v>
          </cell>
          <cell r="M793">
            <v>638.17999999999995</v>
          </cell>
          <cell r="O793">
            <v>661.36</v>
          </cell>
          <cell r="Q793">
            <v>652.57000000000005</v>
          </cell>
          <cell r="S793">
            <v>662.25</v>
          </cell>
        </row>
        <row r="794">
          <cell r="A794" t="str">
            <v>2 S 04 990 01</v>
          </cell>
          <cell r="B794" t="str">
            <v>Transposição de segmento de sarjetas - TSS 01</v>
          </cell>
          <cell r="E794" t="str">
            <v>m</v>
          </cell>
          <cell r="G794">
            <v>90.17</v>
          </cell>
          <cell r="M794">
            <v>99.78</v>
          </cell>
          <cell r="O794">
            <v>101.81</v>
          </cell>
          <cell r="Q794">
            <v>98.56</v>
          </cell>
          <cell r="S794">
            <v>102.76</v>
          </cell>
        </row>
        <row r="795">
          <cell r="A795" t="str">
            <v>2 S 04 990 02</v>
          </cell>
          <cell r="B795" t="str">
            <v>Transposição de segmento de sarjetas - TSS 02</v>
          </cell>
          <cell r="E795" t="str">
            <v>m</v>
          </cell>
          <cell r="G795">
            <v>109.42</v>
          </cell>
          <cell r="M795">
            <v>120.95</v>
          </cell>
          <cell r="O795">
            <v>123.46</v>
          </cell>
          <cell r="Q795">
            <v>119.44</v>
          </cell>
          <cell r="S795">
            <v>124.64</v>
          </cell>
        </row>
        <row r="796">
          <cell r="A796" t="str">
            <v>2 S 04 990 03</v>
          </cell>
          <cell r="B796" t="str">
            <v>Transposição de segmento de sarjetas - TSS 03</v>
          </cell>
          <cell r="E796" t="str">
            <v>m</v>
          </cell>
          <cell r="G796">
            <v>158.63999999999999</v>
          </cell>
          <cell r="M796">
            <v>176.2</v>
          </cell>
          <cell r="O796">
            <v>181.44</v>
          </cell>
          <cell r="Q796">
            <v>178.45</v>
          </cell>
          <cell r="S796">
            <v>182.42</v>
          </cell>
        </row>
        <row r="797">
          <cell r="A797" t="str">
            <v>2 S 04 990 04</v>
          </cell>
          <cell r="B797" t="str">
            <v>Transposição de segmento de sarjetas - TSS 04</v>
          </cell>
          <cell r="E797" t="str">
            <v>m</v>
          </cell>
          <cell r="G797">
            <v>137.9</v>
          </cell>
          <cell r="M797">
            <v>153.11000000000001</v>
          </cell>
          <cell r="O797">
            <v>157.61000000000001</v>
          </cell>
          <cell r="Q797">
            <v>154.88999999999999</v>
          </cell>
          <cell r="S797">
            <v>158.49</v>
          </cell>
        </row>
        <row r="798">
          <cell r="A798" t="str">
            <v>2 S 04 990 05</v>
          </cell>
          <cell r="B798" t="str">
            <v>Transposição de segmento de sarjetas - TSS 05</v>
          </cell>
          <cell r="E798" t="str">
            <v>m</v>
          </cell>
          <cell r="G798">
            <v>124.09</v>
          </cell>
          <cell r="M798">
            <v>137.72999999999999</v>
          </cell>
          <cell r="O798">
            <v>141.74</v>
          </cell>
          <cell r="Q798">
            <v>139.21</v>
          </cell>
          <cell r="S798">
            <v>142.56</v>
          </cell>
        </row>
        <row r="799">
          <cell r="A799" t="str">
            <v>2 S 04 990 06</v>
          </cell>
          <cell r="B799" t="str">
            <v>Transposição de segmento de sarjetas - TSS 06</v>
          </cell>
          <cell r="E799" t="str">
            <v>m</v>
          </cell>
          <cell r="G799">
            <v>117.12</v>
          </cell>
          <cell r="M799">
            <v>129.96</v>
          </cell>
          <cell r="O799">
            <v>133.72999999999999</v>
          </cell>
          <cell r="Q799">
            <v>131.29</v>
          </cell>
          <cell r="S799">
            <v>134.52000000000001</v>
          </cell>
        </row>
        <row r="800">
          <cell r="A800" t="str">
            <v>2 S 04 991 01</v>
          </cell>
          <cell r="B800" t="str">
            <v>Tampa concr. p/caixa colet. (4 nervuras) - TCC 01</v>
          </cell>
          <cell r="E800" t="str">
            <v>und</v>
          </cell>
          <cell r="G800">
            <v>79.02</v>
          </cell>
          <cell r="M800">
            <v>88.19</v>
          </cell>
          <cell r="O800">
            <v>91.29</v>
          </cell>
          <cell r="Q800">
            <v>90.43</v>
          </cell>
          <cell r="S800">
            <v>91.57</v>
          </cell>
        </row>
        <row r="801">
          <cell r="A801" t="str">
            <v>2 S 04 991 02</v>
          </cell>
          <cell r="B801" t="str">
            <v>Tampa de ferro p/ caixa coletora - TCC 02</v>
          </cell>
          <cell r="E801" t="str">
            <v>und</v>
          </cell>
          <cell r="G801">
            <v>148.72999999999999</v>
          </cell>
          <cell r="M801">
            <v>188.86</v>
          </cell>
          <cell r="O801">
            <v>194.39</v>
          </cell>
          <cell r="Q801">
            <v>192.07</v>
          </cell>
          <cell r="S801">
            <v>192.14</v>
          </cell>
        </row>
        <row r="802">
          <cell r="A802" t="str">
            <v>2 S 04 999 03</v>
          </cell>
          <cell r="B802" t="str">
            <v>Escoramento de bueiros celulares</v>
          </cell>
          <cell r="E802" t="str">
            <v>m3</v>
          </cell>
          <cell r="G802">
            <v>25.9</v>
          </cell>
          <cell r="M802">
            <v>30.26</v>
          </cell>
          <cell r="O802">
            <v>30.27</v>
          </cell>
          <cell r="Q802">
            <v>29.95</v>
          </cell>
          <cell r="S802">
            <v>29.82</v>
          </cell>
        </row>
        <row r="803">
          <cell r="A803" t="str">
            <v>2 S 04 999 06</v>
          </cell>
          <cell r="B803" t="str">
            <v>Solo local / selo de argila apiloado</v>
          </cell>
          <cell r="E803" t="str">
            <v>m3</v>
          </cell>
          <cell r="G803">
            <v>8.43</v>
          </cell>
          <cell r="M803">
            <v>10.119999999999999</v>
          </cell>
          <cell r="O803">
            <v>10.119999999999999</v>
          </cell>
          <cell r="Q803">
            <v>10.119999999999999</v>
          </cell>
          <cell r="S803">
            <v>10.119999999999999</v>
          </cell>
        </row>
        <row r="804">
          <cell r="A804" t="str">
            <v>2 S 04 999 07</v>
          </cell>
          <cell r="B804" t="str">
            <v>Lastro de brita</v>
          </cell>
          <cell r="E804" t="str">
            <v>m3</v>
          </cell>
          <cell r="G804">
            <v>27.8</v>
          </cell>
          <cell r="M804">
            <v>31.46</v>
          </cell>
          <cell r="O804">
            <v>32.03</v>
          </cell>
          <cell r="Q804">
            <v>31.41</v>
          </cell>
          <cell r="S804">
            <v>32.880000000000003</v>
          </cell>
        </row>
        <row r="805">
          <cell r="A805" t="str">
            <v>2 S 05 000 06</v>
          </cell>
          <cell r="B805" t="str">
            <v>Calha metálica semi-circular D=0,40 m</v>
          </cell>
          <cell r="E805" t="str">
            <v>m</v>
          </cell>
          <cell r="G805">
            <v>93.01</v>
          </cell>
          <cell r="M805">
            <v>112.33</v>
          </cell>
          <cell r="O805">
            <v>125.07</v>
          </cell>
          <cell r="Q805">
            <v>125.87</v>
          </cell>
          <cell r="S805">
            <v>125.87</v>
          </cell>
        </row>
        <row r="806">
          <cell r="A806" t="str">
            <v>2 S 05 000 09</v>
          </cell>
          <cell r="B806" t="str">
            <v>Dentes para bueiros simples D=0,60 m</v>
          </cell>
          <cell r="E806" t="str">
            <v>und</v>
          </cell>
          <cell r="G806">
            <v>31.33</v>
          </cell>
          <cell r="M806">
            <v>34.75</v>
          </cell>
          <cell r="O806">
            <v>35.590000000000003</v>
          </cell>
          <cell r="Q806">
            <v>34.590000000000003</v>
          </cell>
          <cell r="S806">
            <v>35.909999999999997</v>
          </cell>
        </row>
        <row r="807">
          <cell r="A807" t="str">
            <v>2 S 05 000 10</v>
          </cell>
          <cell r="B807" t="str">
            <v>Dentes para bueiros simples D=0,80 m</v>
          </cell>
          <cell r="E807" t="str">
            <v>und</v>
          </cell>
          <cell r="G807">
            <v>39</v>
          </cell>
          <cell r="M807">
            <v>43.21</v>
          </cell>
          <cell r="O807">
            <v>44.28</v>
          </cell>
          <cell r="Q807">
            <v>43.04</v>
          </cell>
          <cell r="S807">
            <v>44.69</v>
          </cell>
        </row>
        <row r="808">
          <cell r="A808" t="str">
            <v>2 S 05 000 11</v>
          </cell>
          <cell r="B808" t="str">
            <v>Dentes para bueiros simples D=1,00 m</v>
          </cell>
          <cell r="E808" t="str">
            <v>und</v>
          </cell>
          <cell r="G808">
            <v>46.37</v>
          </cell>
          <cell r="M808">
            <v>51.38</v>
          </cell>
          <cell r="O808">
            <v>52.64</v>
          </cell>
          <cell r="Q808">
            <v>51.15</v>
          </cell>
          <cell r="S808">
            <v>53.12</v>
          </cell>
        </row>
        <row r="809">
          <cell r="A809" t="str">
            <v>2 S 05 000 12</v>
          </cell>
          <cell r="B809" t="str">
            <v>Dentes para bueiros simples D=1,20 m</v>
          </cell>
          <cell r="E809" t="str">
            <v>und</v>
          </cell>
          <cell r="G809">
            <v>52.65</v>
          </cell>
          <cell r="M809">
            <v>58.29</v>
          </cell>
          <cell r="O809">
            <v>59.73</v>
          </cell>
          <cell r="Q809">
            <v>58</v>
          </cell>
          <cell r="S809">
            <v>60.28</v>
          </cell>
        </row>
        <row r="810">
          <cell r="A810" t="str">
            <v>2 S 05 000 13</v>
          </cell>
          <cell r="B810" t="str">
            <v>Dentes para bueiros simples D=1,50 m</v>
          </cell>
          <cell r="E810" t="str">
            <v>und</v>
          </cell>
          <cell r="G810">
            <v>66.75</v>
          </cell>
          <cell r="M810">
            <v>73.989999999999995</v>
          </cell>
          <cell r="O810">
            <v>75.87</v>
          </cell>
          <cell r="Q810">
            <v>73.819999999999993</v>
          </cell>
          <cell r="S810">
            <v>76.540000000000006</v>
          </cell>
        </row>
        <row r="811">
          <cell r="A811" t="str">
            <v>2 S 05 000 14</v>
          </cell>
          <cell r="B811" t="str">
            <v>Dentes para bueiros duplos D=1,00 m</v>
          </cell>
          <cell r="E811" t="str">
            <v>und</v>
          </cell>
          <cell r="G811">
            <v>92.9</v>
          </cell>
          <cell r="M811">
            <v>102.94</v>
          </cell>
          <cell r="O811">
            <v>105.47</v>
          </cell>
          <cell r="Q811">
            <v>102.48</v>
          </cell>
          <cell r="S811">
            <v>106.44</v>
          </cell>
        </row>
        <row r="812">
          <cell r="A812" t="str">
            <v>2 S 05 000 15</v>
          </cell>
          <cell r="B812" t="str">
            <v>Dentes para bueiros duplos D=1,20 m</v>
          </cell>
          <cell r="E812" t="str">
            <v>und</v>
          </cell>
          <cell r="G812">
            <v>105.15</v>
          </cell>
          <cell r="M812">
            <v>116.41</v>
          </cell>
          <cell r="O812">
            <v>119.28</v>
          </cell>
          <cell r="Q812">
            <v>115.84</v>
          </cell>
          <cell r="S812">
            <v>120.39</v>
          </cell>
        </row>
        <row r="813">
          <cell r="A813" t="str">
            <v>2 S 05 000 16</v>
          </cell>
          <cell r="B813" t="str">
            <v>Dentes para bueiros duplos D=1,50 m</v>
          </cell>
          <cell r="E813" t="str">
            <v>und</v>
          </cell>
          <cell r="G813">
            <v>129.72</v>
          </cell>
          <cell r="M813">
            <v>143.77000000000001</v>
          </cell>
          <cell r="O813">
            <v>147.33000000000001</v>
          </cell>
          <cell r="Q813">
            <v>143.22999999999999</v>
          </cell>
          <cell r="S813">
            <v>148.66</v>
          </cell>
        </row>
        <row r="814">
          <cell r="A814" t="str">
            <v>2 S 05 000 17</v>
          </cell>
          <cell r="B814" t="str">
            <v>Dentes para bueiros triplos D=1,00 m</v>
          </cell>
          <cell r="E814" t="str">
            <v>und</v>
          </cell>
          <cell r="G814">
            <v>136.16999999999999</v>
          </cell>
          <cell r="M814">
            <v>150.86000000000001</v>
          </cell>
          <cell r="O814">
            <v>154.47999999999999</v>
          </cell>
          <cell r="Q814">
            <v>150.01</v>
          </cell>
          <cell r="S814">
            <v>155.93</v>
          </cell>
        </row>
        <row r="815">
          <cell r="A815" t="str">
            <v>2 S 05 000 18</v>
          </cell>
          <cell r="B815" t="str">
            <v>Dentes para bueiros triplos D=1,20</v>
          </cell>
          <cell r="E815" t="str">
            <v>und</v>
          </cell>
          <cell r="G815">
            <v>157.81</v>
          </cell>
          <cell r="M815">
            <v>174.71</v>
          </cell>
          <cell r="O815">
            <v>179.01</v>
          </cell>
          <cell r="Q815">
            <v>173.85</v>
          </cell>
          <cell r="S815">
            <v>180.68</v>
          </cell>
        </row>
        <row r="816">
          <cell r="A816" t="str">
            <v>2 S 05 000 19</v>
          </cell>
          <cell r="B816" t="str">
            <v>Dentes para bueiros triplos D=1,50 m</v>
          </cell>
          <cell r="E816" t="str">
            <v>und</v>
          </cell>
          <cell r="G816">
            <v>192.19</v>
          </cell>
          <cell r="M816">
            <v>212.96</v>
          </cell>
          <cell r="O816">
            <v>218.2</v>
          </cell>
          <cell r="Q816">
            <v>212.05</v>
          </cell>
          <cell r="S816">
            <v>220.2</v>
          </cell>
        </row>
        <row r="817">
          <cell r="A817" t="str">
            <v>2 S 05 100 00</v>
          </cell>
          <cell r="B817" t="str">
            <v>Enleivamento</v>
          </cell>
          <cell r="E817" t="str">
            <v>m2</v>
          </cell>
          <cell r="G817">
            <v>3.36</v>
          </cell>
          <cell r="M817">
            <v>3.92</v>
          </cell>
          <cell r="O817">
            <v>3.92</v>
          </cell>
          <cell r="Q817">
            <v>3.85</v>
          </cell>
          <cell r="S817">
            <v>3.85</v>
          </cell>
        </row>
        <row r="818">
          <cell r="A818" t="str">
            <v>2 S 05 102 00</v>
          </cell>
          <cell r="B818" t="str">
            <v>Hidrossemeadura</v>
          </cell>
          <cell r="E818" t="str">
            <v>m2</v>
          </cell>
          <cell r="G818">
            <v>1.1399999999999999</v>
          </cell>
          <cell r="M818">
            <v>0.84</v>
          </cell>
          <cell r="O818">
            <v>0.86</v>
          </cell>
          <cell r="Q818">
            <v>0.84</v>
          </cell>
          <cell r="S818">
            <v>0.85</v>
          </cell>
        </row>
        <row r="819">
          <cell r="A819" t="str">
            <v>2 S 05 300 01</v>
          </cell>
          <cell r="B819" t="str">
            <v>Alvenaria de pedra arrumada</v>
          </cell>
          <cell r="E819" t="str">
            <v>m3</v>
          </cell>
          <cell r="G819">
            <v>47.78</v>
          </cell>
          <cell r="M819">
            <v>55.63</v>
          </cell>
          <cell r="O819">
            <v>56.22</v>
          </cell>
          <cell r="Q819">
            <v>55.59</v>
          </cell>
          <cell r="S819">
            <v>57.06</v>
          </cell>
        </row>
        <row r="820">
          <cell r="A820" t="str">
            <v>2 S 05 300 02</v>
          </cell>
          <cell r="B820" t="str">
            <v>Enrocamento de pedra jogada</v>
          </cell>
          <cell r="E820" t="str">
            <v>m3</v>
          </cell>
          <cell r="G820">
            <v>27.48</v>
          </cell>
          <cell r="M820">
            <v>31.54</v>
          </cell>
          <cell r="O820">
            <v>32.03</v>
          </cell>
          <cell r="Q820">
            <v>31.5</v>
          </cell>
          <cell r="S820">
            <v>32.729999999999997</v>
          </cell>
        </row>
        <row r="821">
          <cell r="A821" t="str">
            <v>2 S 05 301 00</v>
          </cell>
          <cell r="B821" t="str">
            <v>Alvenaria de pedra argamassada</v>
          </cell>
          <cell r="E821" t="str">
            <v>m3</v>
          </cell>
          <cell r="G821">
            <v>123.04</v>
          </cell>
          <cell r="M821">
            <v>136.59</v>
          </cell>
          <cell r="O821">
            <v>139.43</v>
          </cell>
          <cell r="Q821">
            <v>135.06</v>
          </cell>
          <cell r="S821">
            <v>140.97999999999999</v>
          </cell>
        </row>
        <row r="822">
          <cell r="A822" t="str">
            <v>2 S 05 301 01</v>
          </cell>
          <cell r="B822" t="str">
            <v>Alvenaria tijolos de 20 cm de espessura</v>
          </cell>
          <cell r="E822" t="str">
            <v>m2</v>
          </cell>
          <cell r="G822">
            <v>26.67</v>
          </cell>
          <cell r="M822">
            <v>33.06</v>
          </cell>
          <cell r="O822">
            <v>33.17</v>
          </cell>
          <cell r="Q822">
            <v>33.01</v>
          </cell>
          <cell r="S822">
            <v>33.21</v>
          </cell>
        </row>
        <row r="823">
          <cell r="A823" t="str">
            <v>2 S 05 302 01</v>
          </cell>
          <cell r="B823" t="str">
            <v>Muro gabião tipo caixa</v>
          </cell>
          <cell r="E823" t="str">
            <v>m3</v>
          </cell>
          <cell r="G823">
            <v>124.7</v>
          </cell>
          <cell r="M823">
            <v>145.96</v>
          </cell>
          <cell r="O823">
            <v>138.34</v>
          </cell>
          <cell r="Q823">
            <v>137.43</v>
          </cell>
          <cell r="S823">
            <v>138.84</v>
          </cell>
        </row>
        <row r="824">
          <cell r="A824" t="str">
            <v>2 S 05 303 01</v>
          </cell>
          <cell r="B824" t="str">
            <v>Terra armada - ECE - greide 0,0&lt;h&lt;6,00m</v>
          </cell>
          <cell r="E824" t="str">
            <v>m2</v>
          </cell>
          <cell r="G824">
            <v>185.44</v>
          </cell>
          <cell r="M824">
            <v>196.56</v>
          </cell>
          <cell r="O824">
            <v>196.56</v>
          </cell>
          <cell r="Q824">
            <v>218.81</v>
          </cell>
          <cell r="S824">
            <v>218.81</v>
          </cell>
        </row>
        <row r="825">
          <cell r="A825" t="str">
            <v>2 S 05 303 02</v>
          </cell>
          <cell r="B825" t="str">
            <v>Terra armada - ECE - greide 6,0&lt;h&lt;9,00m</v>
          </cell>
          <cell r="E825" t="str">
            <v>m2</v>
          </cell>
          <cell r="G825">
            <v>208.05</v>
          </cell>
          <cell r="M825">
            <v>220.52</v>
          </cell>
          <cell r="O825">
            <v>220.52</v>
          </cell>
          <cell r="Q825">
            <v>245.49</v>
          </cell>
          <cell r="S825">
            <v>245.49</v>
          </cell>
        </row>
        <row r="826">
          <cell r="A826" t="str">
            <v>2 S 05 303 03</v>
          </cell>
          <cell r="B826" t="str">
            <v>Terra armada - ECE - greide 9,0&lt;h&lt;12,00m</v>
          </cell>
          <cell r="E826" t="str">
            <v>m2</v>
          </cell>
          <cell r="G826">
            <v>230.67</v>
          </cell>
          <cell r="M826">
            <v>244.38</v>
          </cell>
          <cell r="O826">
            <v>244.38</v>
          </cell>
          <cell r="Q826">
            <v>272.19</v>
          </cell>
          <cell r="S826">
            <v>272.19</v>
          </cell>
        </row>
        <row r="827">
          <cell r="A827" t="str">
            <v>2 S 05 303 04</v>
          </cell>
          <cell r="B827" t="str">
            <v>Terra armada - ECE - pé de talude 0,0&lt;h&lt;6,00m</v>
          </cell>
          <cell r="E827" t="str">
            <v>m2</v>
          </cell>
          <cell r="G827">
            <v>218.61</v>
          </cell>
          <cell r="M827">
            <v>231.72</v>
          </cell>
          <cell r="O827">
            <v>231.72</v>
          </cell>
          <cell r="Q827">
            <v>257.95</v>
          </cell>
          <cell r="S827">
            <v>257.95</v>
          </cell>
        </row>
        <row r="828">
          <cell r="A828" t="str">
            <v>2 S 05 303 05</v>
          </cell>
          <cell r="B828" t="str">
            <v>Terra armada - ECE - pé de talude 6,0&lt;h&lt;9,00m</v>
          </cell>
          <cell r="E828" t="str">
            <v>m2</v>
          </cell>
          <cell r="G828">
            <v>245.74</v>
          </cell>
          <cell r="M828">
            <v>260.49</v>
          </cell>
          <cell r="O828">
            <v>260.49</v>
          </cell>
          <cell r="Q828">
            <v>289.97000000000003</v>
          </cell>
          <cell r="S828">
            <v>289.97000000000003</v>
          </cell>
        </row>
        <row r="829">
          <cell r="A829" t="str">
            <v>2 S 05 303 06</v>
          </cell>
          <cell r="B829" t="str">
            <v>Terra armada - ECE - pé de talude 9,0&lt;h&lt;12,00m</v>
          </cell>
          <cell r="E829" t="str">
            <v>m2</v>
          </cell>
          <cell r="G829">
            <v>271.38</v>
          </cell>
          <cell r="M829">
            <v>287.66000000000003</v>
          </cell>
          <cell r="O829">
            <v>287.66000000000003</v>
          </cell>
          <cell r="Q829">
            <v>324.2</v>
          </cell>
          <cell r="S829">
            <v>324.2</v>
          </cell>
        </row>
        <row r="830">
          <cell r="A830" t="str">
            <v>2 S 05 303 07</v>
          </cell>
          <cell r="B830" t="str">
            <v>Terra armada - ECE - encontro portante 0,0&lt;h&lt;6,00m</v>
          </cell>
          <cell r="E830" t="str">
            <v>m2</v>
          </cell>
          <cell r="G830">
            <v>398.04</v>
          </cell>
          <cell r="M830">
            <v>421.92</v>
          </cell>
          <cell r="O830">
            <v>421.92</v>
          </cell>
          <cell r="Q830">
            <v>469.68</v>
          </cell>
          <cell r="S830">
            <v>469.68</v>
          </cell>
        </row>
        <row r="831">
          <cell r="A831" t="str">
            <v>2 S 05 303 08</v>
          </cell>
          <cell r="B831" t="str">
            <v>Terra armada - ECE - encontro portante 6,0&lt;h&lt;9,00m</v>
          </cell>
          <cell r="E831" t="str">
            <v>m2</v>
          </cell>
          <cell r="G831">
            <v>530.41999999999996</v>
          </cell>
          <cell r="M831">
            <v>562.24</v>
          </cell>
          <cell r="O831">
            <v>562.24</v>
          </cell>
          <cell r="Q831">
            <v>625.9</v>
          </cell>
          <cell r="S831">
            <v>625.9</v>
          </cell>
        </row>
        <row r="832">
          <cell r="A832" t="str">
            <v>2 S 05 303 09</v>
          </cell>
          <cell r="B832" t="str">
            <v>Escamas de concreto armado para terra armada</v>
          </cell>
          <cell r="E832" t="str">
            <v>m3</v>
          </cell>
          <cell r="G832">
            <v>470.28</v>
          </cell>
          <cell r="M832">
            <v>517.65</v>
          </cell>
          <cell r="O832">
            <v>535.33000000000004</v>
          </cell>
          <cell r="Q832">
            <v>524.22</v>
          </cell>
          <cell r="S832">
            <v>539.16999999999996</v>
          </cell>
        </row>
        <row r="833">
          <cell r="A833" t="str">
            <v>2 S 05 303 10</v>
          </cell>
          <cell r="B833" t="str">
            <v>Concr. soleira e arremates de maciço terra armada</v>
          </cell>
          <cell r="E833" t="str">
            <v>m3</v>
          </cell>
          <cell r="G833">
            <v>227.24</v>
          </cell>
          <cell r="M833">
            <v>248.06</v>
          </cell>
          <cell r="O833">
            <v>254.14</v>
          </cell>
          <cell r="Q833">
            <v>244.32</v>
          </cell>
          <cell r="S833">
            <v>256.86</v>
          </cell>
        </row>
        <row r="834">
          <cell r="A834" t="str">
            <v>2 S 05 303 11</v>
          </cell>
          <cell r="B834" t="str">
            <v>Montagem de maciço terra armada</v>
          </cell>
          <cell r="E834" t="str">
            <v>m2</v>
          </cell>
          <cell r="G834">
            <v>54.44</v>
          </cell>
          <cell r="M834">
            <v>63.72</v>
          </cell>
          <cell r="O834">
            <v>63.72</v>
          </cell>
          <cell r="Q834">
            <v>62.93</v>
          </cell>
          <cell r="S834">
            <v>62.93</v>
          </cell>
        </row>
        <row r="835">
          <cell r="A835" t="str">
            <v>2 S 05 340 01</v>
          </cell>
          <cell r="B835" t="str">
            <v>Execução cortina atirantada conc.armado fck=15 MPa</v>
          </cell>
          <cell r="E835" t="str">
            <v>m2</v>
          </cell>
          <cell r="G835">
            <v>776.35</v>
          </cell>
          <cell r="M835">
            <v>859.06</v>
          </cell>
          <cell r="O835">
            <v>882.36</v>
          </cell>
          <cell r="Q835">
            <v>881.64</v>
          </cell>
          <cell r="S835">
            <v>893.71</v>
          </cell>
        </row>
        <row r="836">
          <cell r="A836" t="str">
            <v>2 S 05 900 01</v>
          </cell>
          <cell r="B836" t="str">
            <v>Tirante protendido p/ cort. aço st 85/105 D= 32mm</v>
          </cell>
          <cell r="E836" t="str">
            <v>m</v>
          </cell>
          <cell r="G836">
            <v>75.650000000000006</v>
          </cell>
          <cell r="M836">
            <v>85.2</v>
          </cell>
          <cell r="O836">
            <v>86.05</v>
          </cell>
          <cell r="Q836">
            <v>86.03</v>
          </cell>
          <cell r="S836">
            <v>86.08</v>
          </cell>
        </row>
        <row r="837">
          <cell r="A837" t="str">
            <v>2 S 06 210 01</v>
          </cell>
          <cell r="B837" t="str">
            <v>Pórtico metálico</v>
          </cell>
          <cell r="E837" t="str">
            <v>und</v>
          </cell>
          <cell r="G837">
            <v>39739.339999999997</v>
          </cell>
          <cell r="M837">
            <v>40019.26</v>
          </cell>
          <cell r="O837">
            <v>40044.01</v>
          </cell>
          <cell r="Q837">
            <v>40004.67</v>
          </cell>
          <cell r="S837">
            <v>40055.39</v>
          </cell>
        </row>
        <row r="838">
          <cell r="A838" t="str">
            <v>2 S 06 400 01</v>
          </cell>
          <cell r="B838" t="str">
            <v>Cerca arame farp. c/ mourão concr. seção quadrada</v>
          </cell>
          <cell r="E838" t="str">
            <v>m</v>
          </cell>
          <cell r="G838">
            <v>12.2</v>
          </cell>
          <cell r="M838">
            <v>14.91</v>
          </cell>
          <cell r="O838">
            <v>15.13</v>
          </cell>
          <cell r="Q838">
            <v>15.44</v>
          </cell>
          <cell r="S838">
            <v>14.52</v>
          </cell>
        </row>
        <row r="839">
          <cell r="A839" t="str">
            <v>2 S 06 400 02</v>
          </cell>
          <cell r="B839" t="str">
            <v>Cerca arame farp. c/ mourão concr. seção triang.</v>
          </cell>
          <cell r="E839" t="str">
            <v>m</v>
          </cell>
          <cell r="G839">
            <v>9.64</v>
          </cell>
          <cell r="M839">
            <v>11.54</v>
          </cell>
          <cell r="O839">
            <v>11.7</v>
          </cell>
          <cell r="Q839">
            <v>12.02</v>
          </cell>
          <cell r="S839">
            <v>11.56</v>
          </cell>
        </row>
        <row r="840">
          <cell r="A840" t="str">
            <v>2 S 06 410 00</v>
          </cell>
          <cell r="B840" t="str">
            <v>Cercas de arame farpado com suportes de madeira</v>
          </cell>
          <cell r="E840" t="str">
            <v>m</v>
          </cell>
          <cell r="G840">
            <v>5.53</v>
          </cell>
          <cell r="M840">
            <v>7.8</v>
          </cell>
          <cell r="O840">
            <v>7.83</v>
          </cell>
          <cell r="Q840">
            <v>8.1199999999999992</v>
          </cell>
          <cell r="S840">
            <v>8.1199999999999992</v>
          </cell>
        </row>
        <row r="841">
          <cell r="A841" t="str">
            <v>2 S 09 001 05</v>
          </cell>
          <cell r="B841" t="str">
            <v>Transporte local em rodov. não pav. (const.)</v>
          </cell>
          <cell r="E841" t="str">
            <v>tkm</v>
          </cell>
          <cell r="G841">
            <v>0.42</v>
          </cell>
          <cell r="M841">
            <v>0.46</v>
          </cell>
          <cell r="O841">
            <v>0.47</v>
          </cell>
          <cell r="Q841">
            <v>0.45</v>
          </cell>
          <cell r="S841">
            <v>0.45</v>
          </cell>
        </row>
        <row r="842">
          <cell r="A842" t="str">
            <v>2 S 09 001 40</v>
          </cell>
          <cell r="B842" t="str">
            <v>Transporte local c/ carroceria em rodovia não pav.</v>
          </cell>
          <cell r="E842" t="str">
            <v>tkm</v>
          </cell>
          <cell r="G842">
            <v>0.47</v>
          </cell>
          <cell r="M842">
            <v>0.53</v>
          </cell>
          <cell r="O842">
            <v>0.53</v>
          </cell>
          <cell r="Q842">
            <v>0.51</v>
          </cell>
          <cell r="S842">
            <v>0.51</v>
          </cell>
        </row>
        <row r="843">
          <cell r="A843" t="str">
            <v>2 S 09 001 90</v>
          </cell>
          <cell r="B843" t="str">
            <v>Transporte comercial c/ carr. rodov. não pav.</v>
          </cell>
          <cell r="E843" t="str">
            <v>tkm</v>
          </cell>
          <cell r="G843">
            <v>0.32</v>
          </cell>
          <cell r="M843">
            <v>0.35</v>
          </cell>
          <cell r="O843">
            <v>0.36</v>
          </cell>
          <cell r="Q843">
            <v>0.35</v>
          </cell>
          <cell r="S843">
            <v>0.35</v>
          </cell>
        </row>
        <row r="844">
          <cell r="A844" t="str">
            <v>2 S 09 002 05</v>
          </cell>
          <cell r="B844" t="str">
            <v>Transporte local em rodov. pavim. (const.)</v>
          </cell>
          <cell r="E844" t="str">
            <v>tkm</v>
          </cell>
          <cell r="G844">
            <v>0.32</v>
          </cell>
          <cell r="M844">
            <v>0.36</v>
          </cell>
          <cell r="O844">
            <v>0.36</v>
          </cell>
          <cell r="Q844">
            <v>0.35</v>
          </cell>
          <cell r="S844">
            <v>0.35</v>
          </cell>
        </row>
        <row r="845">
          <cell r="A845" t="str">
            <v>2 S 09 002 40</v>
          </cell>
          <cell r="B845" t="str">
            <v>Transporte local c/ carroceria em rodov. pavim.</v>
          </cell>
          <cell r="E845" t="str">
            <v>tkm</v>
          </cell>
          <cell r="G845">
            <v>0.35</v>
          </cell>
          <cell r="M845">
            <v>0.39</v>
          </cell>
          <cell r="O845">
            <v>0.4</v>
          </cell>
          <cell r="Q845">
            <v>0.38</v>
          </cell>
          <cell r="S845">
            <v>0.38</v>
          </cell>
        </row>
        <row r="846">
          <cell r="A846" t="str">
            <v>2 S 09 002 90</v>
          </cell>
          <cell r="B846" t="str">
            <v>Transporte comerc. c/ carr. rodov. pavim.</v>
          </cell>
          <cell r="E846" t="str">
            <v>tkm</v>
          </cell>
          <cell r="G846">
            <v>0.21</v>
          </cell>
          <cell r="M846">
            <v>0.23</v>
          </cell>
          <cell r="O846">
            <v>0.24</v>
          </cell>
          <cell r="Q846">
            <v>0.23</v>
          </cell>
          <cell r="S846">
            <v>0.23</v>
          </cell>
        </row>
        <row r="847">
          <cell r="B847" t="str">
            <v>Conservação</v>
          </cell>
        </row>
        <row r="848">
          <cell r="A848" t="str">
            <v>3 S 01 200 00</v>
          </cell>
          <cell r="B848" t="str">
            <v>Escavação e carga mat. jazida (consv)</v>
          </cell>
          <cell r="E848" t="str">
            <v>m3</v>
          </cell>
          <cell r="G848">
            <v>6.5</v>
          </cell>
          <cell r="M848">
            <v>6.73</v>
          </cell>
          <cell r="O848">
            <v>6.81</v>
          </cell>
          <cell r="Q848">
            <v>6.71</v>
          </cell>
          <cell r="S848">
            <v>6.71</v>
          </cell>
        </row>
        <row r="849">
          <cell r="A849" t="str">
            <v>3 S 01 401 00</v>
          </cell>
          <cell r="B849" t="str">
            <v>Recomposição de revestimento primário</v>
          </cell>
          <cell r="E849" t="str">
            <v>m3</v>
          </cell>
          <cell r="G849">
            <v>9.89</v>
          </cell>
          <cell r="M849">
            <v>10.41</v>
          </cell>
          <cell r="O849">
            <v>10.57</v>
          </cell>
          <cell r="Q849">
            <v>10.37</v>
          </cell>
          <cell r="S849">
            <v>10.37</v>
          </cell>
        </row>
        <row r="850">
          <cell r="A850" t="str">
            <v>3 S 01 930 00</v>
          </cell>
          <cell r="B850" t="str">
            <v>Regularização mecânica da faixa de domínio</v>
          </cell>
          <cell r="E850" t="str">
            <v>m2</v>
          </cell>
          <cell r="G850">
            <v>0.15</v>
          </cell>
          <cell r="M850">
            <v>0.15</v>
          </cell>
          <cell r="O850">
            <v>0.15</v>
          </cell>
          <cell r="Q850">
            <v>0.15</v>
          </cell>
          <cell r="S850">
            <v>0.15</v>
          </cell>
        </row>
        <row r="851">
          <cell r="A851" t="str">
            <v>3 S 02 200 00</v>
          </cell>
          <cell r="B851" t="str">
            <v>Solo p/ base de remendo profundo</v>
          </cell>
          <cell r="E851" t="str">
            <v>m3</v>
          </cell>
          <cell r="G851">
            <v>7.48</v>
          </cell>
          <cell r="M851">
            <v>7.74</v>
          </cell>
          <cell r="O851">
            <v>7.84</v>
          </cell>
          <cell r="Q851">
            <v>7.72</v>
          </cell>
          <cell r="S851">
            <v>7.72</v>
          </cell>
        </row>
        <row r="852">
          <cell r="A852" t="str">
            <v>3 S 02 200 01</v>
          </cell>
          <cell r="B852" t="str">
            <v>Recomposição de camada granular do pavimento</v>
          </cell>
          <cell r="E852" t="str">
            <v>m3</v>
          </cell>
          <cell r="G852">
            <v>11.61</v>
          </cell>
          <cell r="M852">
            <v>12.45</v>
          </cell>
          <cell r="O852">
            <v>12.57</v>
          </cell>
          <cell r="Q852">
            <v>12.32</v>
          </cell>
          <cell r="S852">
            <v>12.32</v>
          </cell>
        </row>
        <row r="853">
          <cell r="A853" t="str">
            <v>3 S 02 220 00</v>
          </cell>
          <cell r="B853" t="str">
            <v>Solo brita p/ base de rem. profundo</v>
          </cell>
          <cell r="E853" t="str">
            <v>m3</v>
          </cell>
          <cell r="G853">
            <v>17.2</v>
          </cell>
          <cell r="M853">
            <v>19.63</v>
          </cell>
          <cell r="O853">
            <v>19.899999999999999</v>
          </cell>
          <cell r="Q853">
            <v>19.63</v>
          </cell>
          <cell r="S853">
            <v>20.28</v>
          </cell>
        </row>
        <row r="854">
          <cell r="A854" t="str">
            <v>3 S 02 230 00</v>
          </cell>
          <cell r="B854" t="str">
            <v>Brita para base de remendo profundo</v>
          </cell>
          <cell r="E854" t="str">
            <v>m3</v>
          </cell>
          <cell r="G854">
            <v>37.79</v>
          </cell>
          <cell r="M854">
            <v>44.64</v>
          </cell>
          <cell r="O854">
            <v>45.27</v>
          </cell>
          <cell r="Q854">
            <v>44.67</v>
          </cell>
          <cell r="S854">
            <v>46.63</v>
          </cell>
        </row>
        <row r="855">
          <cell r="A855" t="str">
            <v>3 S 02 241 00</v>
          </cell>
          <cell r="B855" t="str">
            <v>Solo melhorado c/ cimento p/ base rem. profundo</v>
          </cell>
          <cell r="E855" t="str">
            <v>m3</v>
          </cell>
          <cell r="G855">
            <v>35.979999999999997</v>
          </cell>
          <cell r="M855">
            <v>37.99</v>
          </cell>
          <cell r="O855">
            <v>39.04</v>
          </cell>
          <cell r="Q855">
            <v>37.33</v>
          </cell>
          <cell r="S855">
            <v>39.4</v>
          </cell>
        </row>
        <row r="856">
          <cell r="A856" t="str">
            <v>3 S 02 300 00</v>
          </cell>
          <cell r="B856" t="str">
            <v>Imprimação</v>
          </cell>
          <cell r="E856" t="str">
            <v>m2</v>
          </cell>
          <cell r="G856">
            <v>0.13</v>
          </cell>
          <cell r="M856">
            <v>0.14000000000000001</v>
          </cell>
          <cell r="O856">
            <v>0.14000000000000001</v>
          </cell>
          <cell r="Q856">
            <v>0.14000000000000001</v>
          </cell>
          <cell r="S856">
            <v>0.14000000000000001</v>
          </cell>
        </row>
        <row r="857">
          <cell r="A857" t="str">
            <v>3 S 02 400 00</v>
          </cell>
          <cell r="B857" t="str">
            <v>Pintura de ligação</v>
          </cell>
          <cell r="E857" t="str">
            <v>m2</v>
          </cell>
          <cell r="G857">
            <v>0.09</v>
          </cell>
          <cell r="M857">
            <v>0.1</v>
          </cell>
          <cell r="O857">
            <v>0.1</v>
          </cell>
          <cell r="Q857">
            <v>0.1</v>
          </cell>
          <cell r="S857">
            <v>0.1</v>
          </cell>
        </row>
        <row r="858">
          <cell r="A858" t="str">
            <v>3 S 02 500 00</v>
          </cell>
          <cell r="B858" t="str">
            <v>Capa selante com pedrisco</v>
          </cell>
          <cell r="E858" t="str">
            <v>m2</v>
          </cell>
          <cell r="G858">
            <v>0.35</v>
          </cell>
          <cell r="M858">
            <v>0.41</v>
          </cell>
          <cell r="O858">
            <v>0.41</v>
          </cell>
          <cell r="Q858">
            <v>0.4</v>
          </cell>
          <cell r="S858">
            <v>0.41</v>
          </cell>
        </row>
        <row r="859">
          <cell r="A859" t="str">
            <v>3 S 02 500 01</v>
          </cell>
          <cell r="B859" t="str">
            <v>Capa selante com areia</v>
          </cell>
          <cell r="E859" t="str">
            <v>m2</v>
          </cell>
          <cell r="G859">
            <v>0.18</v>
          </cell>
          <cell r="M859">
            <v>0.21</v>
          </cell>
          <cell r="O859">
            <v>0.21</v>
          </cell>
          <cell r="Q859">
            <v>0.2</v>
          </cell>
          <cell r="S859">
            <v>0.2</v>
          </cell>
        </row>
        <row r="860">
          <cell r="A860" t="str">
            <v>3 S 02 500 02</v>
          </cell>
          <cell r="B860" t="str">
            <v>Tratamento superficial simples com CAP</v>
          </cell>
          <cell r="E860" t="str">
            <v>m2</v>
          </cell>
          <cell r="G860">
            <v>0.49</v>
          </cell>
          <cell r="M860">
            <v>0.56999999999999995</v>
          </cell>
          <cell r="O860">
            <v>0.56999999999999995</v>
          </cell>
          <cell r="Q860">
            <v>0.56000000000000005</v>
          </cell>
          <cell r="S860">
            <v>0.56999999999999995</v>
          </cell>
        </row>
        <row r="861">
          <cell r="A861" t="str">
            <v>3 S 02 500 03</v>
          </cell>
          <cell r="B861" t="str">
            <v>Tratamento superficial simples com emulsão</v>
          </cell>
          <cell r="E861" t="str">
            <v>m2</v>
          </cell>
          <cell r="G861">
            <v>0.46</v>
          </cell>
          <cell r="M861">
            <v>0.53</v>
          </cell>
          <cell r="O861">
            <v>0.54</v>
          </cell>
          <cell r="Q861">
            <v>0.53</v>
          </cell>
          <cell r="S861">
            <v>0.54</v>
          </cell>
        </row>
        <row r="862">
          <cell r="A862" t="str">
            <v>3 S 02 500 04</v>
          </cell>
          <cell r="B862" t="str">
            <v>Tratamento superficial simples c/ banho diluído</v>
          </cell>
          <cell r="E862" t="str">
            <v>m2</v>
          </cell>
          <cell r="G862">
            <v>0.52</v>
          </cell>
          <cell r="M862">
            <v>0.6</v>
          </cell>
          <cell r="O862">
            <v>0.61</v>
          </cell>
          <cell r="Q862">
            <v>0.6</v>
          </cell>
          <cell r="S862">
            <v>0.61</v>
          </cell>
        </row>
        <row r="863">
          <cell r="A863" t="str">
            <v>3 S 02 501 00</v>
          </cell>
          <cell r="B863" t="str">
            <v>Tratamento superficial duplo c/ CAP</v>
          </cell>
          <cell r="E863" t="str">
            <v>m2</v>
          </cell>
          <cell r="G863">
            <v>1.48</v>
          </cell>
          <cell r="M863">
            <v>1.71</v>
          </cell>
          <cell r="O863">
            <v>1.72</v>
          </cell>
          <cell r="Q863">
            <v>1.68</v>
          </cell>
          <cell r="S863">
            <v>1.72</v>
          </cell>
        </row>
        <row r="864">
          <cell r="A864" t="str">
            <v>3 S 02 501 01</v>
          </cell>
          <cell r="B864" t="str">
            <v>Tratamento superficial duplo com emulsão</v>
          </cell>
          <cell r="E864" t="str">
            <v>m2</v>
          </cell>
          <cell r="G864">
            <v>1.47</v>
          </cell>
          <cell r="M864">
            <v>1.69</v>
          </cell>
          <cell r="O864">
            <v>1.7</v>
          </cell>
          <cell r="Q864">
            <v>1.67</v>
          </cell>
          <cell r="S864">
            <v>1.71</v>
          </cell>
        </row>
        <row r="865">
          <cell r="A865" t="str">
            <v>3 S 02 501 02</v>
          </cell>
          <cell r="B865" t="str">
            <v>Tratamento superficial duplo com banho diluído</v>
          </cell>
          <cell r="E865" t="str">
            <v>m2</v>
          </cell>
          <cell r="G865">
            <v>1.6</v>
          </cell>
          <cell r="M865">
            <v>1.85</v>
          </cell>
          <cell r="O865">
            <v>1.86</v>
          </cell>
          <cell r="Q865">
            <v>1.82</v>
          </cell>
          <cell r="S865">
            <v>1.86</v>
          </cell>
        </row>
        <row r="866">
          <cell r="A866" t="str">
            <v>3 S 02 502 00</v>
          </cell>
          <cell r="B866" t="str">
            <v>Tratamento superficial triplo com c.a.p.</v>
          </cell>
          <cell r="E866" t="str">
            <v>m2</v>
          </cell>
          <cell r="G866">
            <v>2.11</v>
          </cell>
          <cell r="M866">
            <v>2.4300000000000002</v>
          </cell>
          <cell r="O866">
            <v>2.44</v>
          </cell>
          <cell r="Q866">
            <v>2.39</v>
          </cell>
          <cell r="S866">
            <v>2.44</v>
          </cell>
        </row>
        <row r="867">
          <cell r="A867" t="str">
            <v>3 S 02 502 01</v>
          </cell>
          <cell r="B867" t="str">
            <v>Tratamento superficial triplo com emulsão</v>
          </cell>
          <cell r="E867" t="str">
            <v>m2</v>
          </cell>
          <cell r="G867">
            <v>2.13</v>
          </cell>
          <cell r="M867">
            <v>2.4500000000000002</v>
          </cell>
          <cell r="O867">
            <v>2.4700000000000002</v>
          </cell>
          <cell r="Q867">
            <v>2.41</v>
          </cell>
          <cell r="S867">
            <v>2.46</v>
          </cell>
        </row>
        <row r="868">
          <cell r="A868" t="str">
            <v>3 S 02 502 02</v>
          </cell>
          <cell r="B868" t="str">
            <v>Tratamento superficial triplo com banho diluído</v>
          </cell>
          <cell r="E868" t="str">
            <v>m2</v>
          </cell>
          <cell r="G868">
            <v>2.2799999999999998</v>
          </cell>
          <cell r="M868">
            <v>2.62</v>
          </cell>
          <cell r="O868">
            <v>2.64</v>
          </cell>
          <cell r="Q868">
            <v>2.58</v>
          </cell>
          <cell r="S868">
            <v>2.63</v>
          </cell>
        </row>
        <row r="869">
          <cell r="A869" t="str">
            <v>3 S 02 510 00</v>
          </cell>
          <cell r="B869" t="str">
            <v>Lama asfáltica fina (granulometrias I e II )</v>
          </cell>
          <cell r="E869" t="str">
            <v>m2</v>
          </cell>
          <cell r="G869">
            <v>0.51</v>
          </cell>
          <cell r="M869">
            <v>0.59</v>
          </cell>
          <cell r="O869">
            <v>0.59</v>
          </cell>
          <cell r="Q869">
            <v>0.57999999999999996</v>
          </cell>
          <cell r="S869">
            <v>0.59</v>
          </cell>
        </row>
        <row r="870">
          <cell r="A870" t="str">
            <v>3 S 02 510 01</v>
          </cell>
          <cell r="B870" t="str">
            <v>Lama asfáltica grossa (granulometrias III e IV)</v>
          </cell>
          <cell r="E870" t="str">
            <v>m2</v>
          </cell>
          <cell r="G870">
            <v>0.92</v>
          </cell>
          <cell r="M870">
            <v>1.07</v>
          </cell>
          <cell r="O870">
            <v>1.07</v>
          </cell>
          <cell r="Q870">
            <v>1.05</v>
          </cell>
          <cell r="S870">
            <v>1.06</v>
          </cell>
        </row>
        <row r="871">
          <cell r="A871" t="str">
            <v>3 S 02 520 00</v>
          </cell>
          <cell r="B871" t="str">
            <v>Mistura areia-asfalto em betoneira</v>
          </cell>
          <cell r="E871" t="str">
            <v>m3</v>
          </cell>
          <cell r="G871">
            <v>26</v>
          </cell>
          <cell r="M871">
            <v>29.71</v>
          </cell>
          <cell r="O871">
            <v>29.78</v>
          </cell>
          <cell r="Q871">
            <v>29.51</v>
          </cell>
          <cell r="S871">
            <v>29.51</v>
          </cell>
        </row>
        <row r="872">
          <cell r="A872" t="str">
            <v>3 S 02 520 01</v>
          </cell>
          <cell r="B872" t="str">
            <v>Mistura areia-asfalto usinada a frio</v>
          </cell>
          <cell r="E872" t="str">
            <v>m3</v>
          </cell>
          <cell r="G872">
            <v>17.82</v>
          </cell>
          <cell r="M872">
            <v>19.87</v>
          </cell>
          <cell r="O872">
            <v>19.96</v>
          </cell>
          <cell r="Q872">
            <v>19.559999999999999</v>
          </cell>
          <cell r="S872">
            <v>19.559999999999999</v>
          </cell>
        </row>
        <row r="873">
          <cell r="A873" t="str">
            <v>3 S 02 520 02</v>
          </cell>
          <cell r="B873" t="str">
            <v>Rec.do rev. com areia asfalto a frio</v>
          </cell>
          <cell r="E873" t="str">
            <v>m3</v>
          </cell>
          <cell r="G873">
            <v>20.87</v>
          </cell>
          <cell r="M873">
            <v>23.8</v>
          </cell>
          <cell r="O873">
            <v>23.8</v>
          </cell>
          <cell r="Q873">
            <v>23.26</v>
          </cell>
          <cell r="S873">
            <v>23.26</v>
          </cell>
        </row>
        <row r="874">
          <cell r="A874" t="str">
            <v>3 S 02 521 00</v>
          </cell>
          <cell r="B874" t="str">
            <v>Mistura areia-asfalto usinada a quente</v>
          </cell>
          <cell r="E874" t="str">
            <v>m3</v>
          </cell>
          <cell r="G874">
            <v>60.43</v>
          </cell>
          <cell r="M874">
            <v>64.95</v>
          </cell>
          <cell r="O874">
            <v>65.11</v>
          </cell>
          <cell r="Q874">
            <v>78.69</v>
          </cell>
          <cell r="S874">
            <v>62.94</v>
          </cell>
        </row>
        <row r="875">
          <cell r="A875" t="str">
            <v>3 S 02 521 01</v>
          </cell>
          <cell r="B875" t="str">
            <v>Rec. do rev. com areia asfalto a quente</v>
          </cell>
          <cell r="E875" t="str">
            <v>m3</v>
          </cell>
          <cell r="G875">
            <v>14.12</v>
          </cell>
          <cell r="M875">
            <v>16.22</v>
          </cell>
          <cell r="O875">
            <v>16.22</v>
          </cell>
          <cell r="Q875">
            <v>15.89</v>
          </cell>
          <cell r="S875">
            <v>15.89</v>
          </cell>
        </row>
        <row r="876">
          <cell r="A876" t="str">
            <v>3 S 02 530 00</v>
          </cell>
          <cell r="B876" t="str">
            <v>Mistura betuminosa em betoneira</v>
          </cell>
          <cell r="E876" t="str">
            <v>m3</v>
          </cell>
          <cell r="G876">
            <v>36.840000000000003</v>
          </cell>
          <cell r="M876">
            <v>43.11</v>
          </cell>
          <cell r="O876">
            <v>43.5</v>
          </cell>
          <cell r="Q876">
            <v>43</v>
          </cell>
          <cell r="S876">
            <v>44.07</v>
          </cell>
        </row>
        <row r="877">
          <cell r="A877" t="str">
            <v>3 S 02 530 01</v>
          </cell>
          <cell r="B877" t="str">
            <v>Mistura betuminosa usinada a frio</v>
          </cell>
          <cell r="E877" t="str">
            <v>m3</v>
          </cell>
          <cell r="G877">
            <v>35.82</v>
          </cell>
          <cell r="M877">
            <v>41.72</v>
          </cell>
          <cell r="O877">
            <v>42.13</v>
          </cell>
          <cell r="Q877">
            <v>41.43</v>
          </cell>
          <cell r="S877">
            <v>42.51</v>
          </cell>
        </row>
        <row r="878">
          <cell r="A878" t="str">
            <v>3 S 02 530 02</v>
          </cell>
          <cell r="B878" t="str">
            <v>Rec.do rev. com mistura betuminosa a frio</v>
          </cell>
          <cell r="E878" t="str">
            <v>m3</v>
          </cell>
          <cell r="G878">
            <v>23.66</v>
          </cell>
          <cell r="M878">
            <v>26.99</v>
          </cell>
          <cell r="O878">
            <v>26.99</v>
          </cell>
          <cell r="Q878">
            <v>26.39</v>
          </cell>
          <cell r="S878">
            <v>26.39</v>
          </cell>
        </row>
        <row r="879">
          <cell r="A879" t="str">
            <v>3 S 02 540 00</v>
          </cell>
          <cell r="B879" t="str">
            <v>Mistura betuminosa usinada a quente</v>
          </cell>
          <cell r="E879" t="str">
            <v>m3</v>
          </cell>
          <cell r="G879">
            <v>75.17</v>
          </cell>
          <cell r="M879">
            <v>83.64</v>
          </cell>
          <cell r="O879">
            <v>84.21</v>
          </cell>
          <cell r="Q879">
            <v>92.85</v>
          </cell>
          <cell r="S879">
            <v>83.6</v>
          </cell>
        </row>
        <row r="880">
          <cell r="A880" t="str">
            <v>3 S 02 540 01</v>
          </cell>
          <cell r="B880" t="str">
            <v>Rec.do rev.com mistura betuminosa a quente</v>
          </cell>
          <cell r="E880" t="str">
            <v>m3</v>
          </cell>
          <cell r="G880">
            <v>16.399999999999999</v>
          </cell>
          <cell r="M880">
            <v>18.84</v>
          </cell>
          <cell r="O880">
            <v>18.84</v>
          </cell>
          <cell r="Q880">
            <v>18.46</v>
          </cell>
          <cell r="S880">
            <v>18.46</v>
          </cell>
        </row>
        <row r="881">
          <cell r="A881" t="str">
            <v>3 S 02 601 00</v>
          </cell>
          <cell r="B881" t="str">
            <v>Recomposição de placa de concreto</v>
          </cell>
          <cell r="E881" t="str">
            <v>m3</v>
          </cell>
          <cell r="G881">
            <v>218.14</v>
          </cell>
          <cell r="M881">
            <v>237.8</v>
          </cell>
          <cell r="O881">
            <v>243.59</v>
          </cell>
          <cell r="Q881">
            <v>233.72</v>
          </cell>
          <cell r="S881">
            <v>246.49</v>
          </cell>
        </row>
        <row r="882">
          <cell r="A882" t="str">
            <v>3 S 02 900 00</v>
          </cell>
          <cell r="B882" t="str">
            <v>Remoção mecanizada de revestimento betuminoso</v>
          </cell>
          <cell r="E882" t="str">
            <v>m3</v>
          </cell>
          <cell r="G882">
            <v>5.77</v>
          </cell>
          <cell r="M882">
            <v>6.35</v>
          </cell>
          <cell r="O882">
            <v>6.65</v>
          </cell>
          <cell r="Q882">
            <v>6.48</v>
          </cell>
          <cell r="S882">
            <v>6.48</v>
          </cell>
        </row>
        <row r="883">
          <cell r="A883" t="str">
            <v>3 S 02 901 00</v>
          </cell>
          <cell r="B883" t="str">
            <v>Remoção manual de revestimento betuminoso</v>
          </cell>
          <cell r="E883" t="str">
            <v>m3</v>
          </cell>
          <cell r="G883">
            <v>94.96</v>
          </cell>
          <cell r="M883">
            <v>110.07</v>
          </cell>
          <cell r="O883">
            <v>110.91</v>
          </cell>
          <cell r="Q883">
            <v>109.05</v>
          </cell>
          <cell r="S883">
            <v>109.05</v>
          </cell>
        </row>
        <row r="884">
          <cell r="A884" t="str">
            <v>3 S 02 902 00</v>
          </cell>
          <cell r="B884" t="str">
            <v>Remoção mecanizada da camada granular do pavimento</v>
          </cell>
          <cell r="E884" t="str">
            <v>m3</v>
          </cell>
          <cell r="G884">
            <v>3.69</v>
          </cell>
          <cell r="M884">
            <v>4.03</v>
          </cell>
          <cell r="O884">
            <v>4.24</v>
          </cell>
          <cell r="Q884">
            <v>4.13</v>
          </cell>
          <cell r="S884">
            <v>4.13</v>
          </cell>
        </row>
        <row r="885">
          <cell r="A885" t="str">
            <v>3 S 02 903 00</v>
          </cell>
          <cell r="B885" t="str">
            <v>Remoção manual da camada granular do pavimento</v>
          </cell>
          <cell r="E885" t="str">
            <v>m3</v>
          </cell>
          <cell r="G885">
            <v>49.73</v>
          </cell>
          <cell r="M885">
            <v>58.21</v>
          </cell>
          <cell r="O885">
            <v>58.52</v>
          </cell>
          <cell r="Q885">
            <v>57.82</v>
          </cell>
          <cell r="S885">
            <v>57.82</v>
          </cell>
        </row>
        <row r="886">
          <cell r="A886" t="str">
            <v>3 S 02 999 00</v>
          </cell>
          <cell r="B886" t="str">
            <v>Peneiramento</v>
          </cell>
          <cell r="E886" t="str">
            <v>m3</v>
          </cell>
          <cell r="G886">
            <v>5.81</v>
          </cell>
          <cell r="M886">
            <v>6.98</v>
          </cell>
          <cell r="O886">
            <v>6.98</v>
          </cell>
          <cell r="Q886">
            <v>6.98</v>
          </cell>
          <cell r="S886">
            <v>6.98</v>
          </cell>
        </row>
        <row r="887">
          <cell r="A887" t="str">
            <v>3 S 03 310 00</v>
          </cell>
          <cell r="B887" t="str">
            <v>Concreto ciclópico</v>
          </cell>
          <cell r="E887" t="str">
            <v>m3</v>
          </cell>
          <cell r="G887">
            <v>166.47</v>
          </cell>
          <cell r="M887">
            <v>183.45</v>
          </cell>
          <cell r="O887">
            <v>187.34</v>
          </cell>
          <cell r="Q887">
            <v>180.79</v>
          </cell>
          <cell r="S887">
            <v>189.32</v>
          </cell>
        </row>
        <row r="888">
          <cell r="A888" t="str">
            <v>3 S 03 329 00</v>
          </cell>
          <cell r="B888" t="str">
            <v>Concreto de cimento (confecção e lançamento)</v>
          </cell>
          <cell r="E888" t="str">
            <v>m3</v>
          </cell>
          <cell r="G888">
            <v>209.35</v>
          </cell>
          <cell r="M888">
            <v>229.42</v>
          </cell>
          <cell r="O888">
            <v>234.67</v>
          </cell>
          <cell r="Q888">
            <v>225.85</v>
          </cell>
          <cell r="S888">
            <v>237.3</v>
          </cell>
        </row>
        <row r="889">
          <cell r="A889" t="str">
            <v>3 S 03 329 01</v>
          </cell>
          <cell r="B889" t="str">
            <v>Concreto de cimento(confecção manual e lançamento)</v>
          </cell>
          <cell r="E889" t="str">
            <v>m3</v>
          </cell>
          <cell r="G889">
            <v>242.57</v>
          </cell>
          <cell r="M889">
            <v>268.77999999999997</v>
          </cell>
          <cell r="O889">
            <v>274.27</v>
          </cell>
          <cell r="Q889">
            <v>265.27</v>
          </cell>
          <cell r="S889">
            <v>277.31</v>
          </cell>
        </row>
        <row r="890">
          <cell r="A890" t="str">
            <v>3 S 03 340 02</v>
          </cell>
          <cell r="B890" t="str">
            <v>Argamassa cimento areia 1-6</v>
          </cell>
          <cell r="E890" t="str">
            <v>m3</v>
          </cell>
          <cell r="G890">
            <v>180.21</v>
          </cell>
          <cell r="M890">
            <v>196.36</v>
          </cell>
          <cell r="O890">
            <v>200.78</v>
          </cell>
          <cell r="Q890">
            <v>193</v>
          </cell>
          <cell r="S890">
            <v>202.39</v>
          </cell>
        </row>
        <row r="891">
          <cell r="A891" t="str">
            <v>3 S 03 340 03</v>
          </cell>
          <cell r="B891" t="str">
            <v>Argamassa cimento solo 1:10</v>
          </cell>
          <cell r="E891" t="str">
            <v>m3</v>
          </cell>
          <cell r="G891">
            <v>113.44</v>
          </cell>
          <cell r="M891">
            <v>125.25</v>
          </cell>
          <cell r="O891">
            <v>127.58</v>
          </cell>
          <cell r="Q891">
            <v>123.54</v>
          </cell>
          <cell r="S891">
            <v>128.30000000000001</v>
          </cell>
        </row>
        <row r="892">
          <cell r="A892" t="str">
            <v>3 S 03 353 00</v>
          </cell>
          <cell r="B892" t="str">
            <v>Dobragem e colocação de armadura</v>
          </cell>
          <cell r="E892" t="str">
            <v>kg</v>
          </cell>
          <cell r="G892">
            <v>3.89</v>
          </cell>
          <cell r="M892">
            <v>4.34</v>
          </cell>
          <cell r="O892">
            <v>4.55</v>
          </cell>
          <cell r="Q892">
            <v>4.55</v>
          </cell>
          <cell r="S892">
            <v>4.55</v>
          </cell>
        </row>
        <row r="893">
          <cell r="A893" t="str">
            <v>3 S 03 370 00</v>
          </cell>
          <cell r="B893" t="str">
            <v>Forma comum de madeira</v>
          </cell>
          <cell r="E893" t="str">
            <v>m2</v>
          </cell>
          <cell r="G893">
            <v>27.81</v>
          </cell>
          <cell r="M893">
            <v>30.76</v>
          </cell>
          <cell r="O893">
            <v>30.84</v>
          </cell>
          <cell r="Q893">
            <v>31.06</v>
          </cell>
          <cell r="S893">
            <v>31.01</v>
          </cell>
        </row>
        <row r="894">
          <cell r="A894" t="str">
            <v>3 S 03 940 01</v>
          </cell>
          <cell r="B894" t="str">
            <v>Reaterro e compactação p/ bueiro</v>
          </cell>
          <cell r="E894" t="str">
            <v>m3</v>
          </cell>
          <cell r="G894">
            <v>13.94</v>
          </cell>
          <cell r="M894">
            <v>16.04</v>
          </cell>
          <cell r="O894">
            <v>16.04</v>
          </cell>
          <cell r="Q894">
            <v>15.98</v>
          </cell>
          <cell r="S894">
            <v>15.98</v>
          </cell>
        </row>
        <row r="895">
          <cell r="A895" t="str">
            <v>3 S 03 940 02</v>
          </cell>
          <cell r="B895" t="str">
            <v>Reaterro apiloado</v>
          </cell>
          <cell r="E895" t="str">
            <v>m3</v>
          </cell>
          <cell r="G895">
            <v>8.75</v>
          </cell>
          <cell r="M895">
            <v>10.5</v>
          </cell>
          <cell r="O895">
            <v>10.5</v>
          </cell>
          <cell r="Q895">
            <v>10.5</v>
          </cell>
          <cell r="S895">
            <v>10.5</v>
          </cell>
        </row>
        <row r="896">
          <cell r="A896" t="str">
            <v>3 S 03 950 00</v>
          </cell>
          <cell r="B896" t="str">
            <v>Limpeza de ponte</v>
          </cell>
          <cell r="E896" t="str">
            <v>m</v>
          </cell>
          <cell r="G896">
            <v>2.14</v>
          </cell>
          <cell r="M896">
            <v>2.52</v>
          </cell>
          <cell r="O896">
            <v>2.5299999999999998</v>
          </cell>
          <cell r="Q896">
            <v>2.5</v>
          </cell>
          <cell r="S896">
            <v>2.5</v>
          </cell>
        </row>
        <row r="897">
          <cell r="A897" t="str">
            <v>3 S 04 000 00</v>
          </cell>
          <cell r="B897" t="str">
            <v>Escavação manual em material de 1a categoria</v>
          </cell>
          <cell r="E897" t="str">
            <v>m3</v>
          </cell>
          <cell r="G897">
            <v>15.79</v>
          </cell>
          <cell r="M897">
            <v>18.95</v>
          </cell>
          <cell r="O897">
            <v>18.95</v>
          </cell>
          <cell r="Q897">
            <v>18.95</v>
          </cell>
          <cell r="S897">
            <v>18.95</v>
          </cell>
        </row>
        <row r="898">
          <cell r="A898" t="str">
            <v>3 S 04 000 01</v>
          </cell>
          <cell r="B898" t="str">
            <v>Escavação manual em material de 2a categoria</v>
          </cell>
          <cell r="E898" t="str">
            <v>m3</v>
          </cell>
          <cell r="G898">
            <v>21.06</v>
          </cell>
          <cell r="M898">
            <v>25.27</v>
          </cell>
          <cell r="O898">
            <v>25.27</v>
          </cell>
          <cell r="Q898">
            <v>25.27</v>
          </cell>
          <cell r="S898">
            <v>25.27</v>
          </cell>
        </row>
        <row r="899">
          <cell r="A899" t="str">
            <v>3 S 04 001 00</v>
          </cell>
          <cell r="B899" t="str">
            <v>Escavação mecaniz. de vala em mater. de 1a cat.</v>
          </cell>
          <cell r="E899" t="str">
            <v>m3</v>
          </cell>
          <cell r="G899">
            <v>3.82</v>
          </cell>
          <cell r="M899">
            <v>4.37</v>
          </cell>
          <cell r="O899">
            <v>4.37</v>
          </cell>
          <cell r="Q899">
            <v>4.26</v>
          </cell>
          <cell r="S899">
            <v>4.26</v>
          </cell>
        </row>
        <row r="900">
          <cell r="A900" t="str">
            <v>3 S 04 010 00</v>
          </cell>
          <cell r="B900" t="str">
            <v>Escavação mecaniz.de vala em material de 2a cat.</v>
          </cell>
          <cell r="E900" t="str">
            <v>m3</v>
          </cell>
          <cell r="G900">
            <v>4.7699999999999996</v>
          </cell>
          <cell r="M900">
            <v>5.46</v>
          </cell>
          <cell r="O900">
            <v>5.46</v>
          </cell>
          <cell r="Q900">
            <v>5.32</v>
          </cell>
          <cell r="S900">
            <v>5.32</v>
          </cell>
        </row>
        <row r="901">
          <cell r="A901" t="str">
            <v>3 S 04 020 00</v>
          </cell>
          <cell r="B901" t="str">
            <v>Escavação e carga de material de 3a cat. em valas</v>
          </cell>
          <cell r="E901" t="str">
            <v>m3</v>
          </cell>
          <cell r="G901">
            <v>46.48</v>
          </cell>
          <cell r="M901">
            <v>50.78</v>
          </cell>
          <cell r="O901">
            <v>52.49</v>
          </cell>
          <cell r="Q901">
            <v>51.87</v>
          </cell>
          <cell r="S901">
            <v>62.39</v>
          </cell>
        </row>
        <row r="902">
          <cell r="A902" t="str">
            <v>3 S 04 300 16</v>
          </cell>
          <cell r="B902" t="str">
            <v>Bueiro met. chapa múltipla D=1,60m galv.</v>
          </cell>
          <cell r="E902" t="str">
            <v>m</v>
          </cell>
          <cell r="G902">
            <v>852.26</v>
          </cell>
          <cell r="M902">
            <v>990.04</v>
          </cell>
          <cell r="O902">
            <v>1036.74</v>
          </cell>
          <cell r="Q902">
            <v>1034.93</v>
          </cell>
          <cell r="S902">
            <v>1036.1500000000001</v>
          </cell>
        </row>
        <row r="903">
          <cell r="A903" t="str">
            <v>3 S 04 300 20</v>
          </cell>
          <cell r="B903" t="str">
            <v>Bueiro met. chapa múltipla D=2,00m galv.</v>
          </cell>
          <cell r="E903" t="str">
            <v>m</v>
          </cell>
          <cell r="G903">
            <v>1061.68</v>
          </cell>
          <cell r="M903">
            <v>1217.3399999999999</v>
          </cell>
          <cell r="O903">
            <v>1285.8</v>
          </cell>
          <cell r="Q903">
            <v>1283.8499999999999</v>
          </cell>
          <cell r="S903">
            <v>1285.08</v>
          </cell>
        </row>
        <row r="904">
          <cell r="A904" t="str">
            <v>3 S 04 301 16</v>
          </cell>
          <cell r="B904" t="str">
            <v>Bueiro met.chapas múlt. D=1,60 m rev. epoxy</v>
          </cell>
          <cell r="E904" t="str">
            <v>m</v>
          </cell>
          <cell r="G904">
            <v>928.35</v>
          </cell>
          <cell r="M904">
            <v>1074.95</v>
          </cell>
          <cell r="O904">
            <v>1085.56</v>
          </cell>
          <cell r="Q904">
            <v>1084.3599999999999</v>
          </cell>
          <cell r="S904">
            <v>1085.5899999999999</v>
          </cell>
        </row>
        <row r="905">
          <cell r="A905" t="str">
            <v>3 S 04 301 20</v>
          </cell>
          <cell r="B905" t="str">
            <v>Bueiro met. chapas múlt. D=2,00 m rev. epoxy</v>
          </cell>
          <cell r="E905" t="str">
            <v>m</v>
          </cell>
          <cell r="G905">
            <v>1155.49</v>
          </cell>
          <cell r="M905">
            <v>1322.33</v>
          </cell>
          <cell r="O905">
            <v>1346.44</v>
          </cell>
          <cell r="Q905">
            <v>1344.58</v>
          </cell>
          <cell r="S905">
            <v>1345.8</v>
          </cell>
        </row>
        <row r="906">
          <cell r="A906" t="str">
            <v>3 S 04 310 16</v>
          </cell>
          <cell r="B906" t="str">
            <v>Bueiro met. s/interrupção tráf. D=1,60 m galv.</v>
          </cell>
          <cell r="E906" t="str">
            <v>m</v>
          </cell>
          <cell r="G906">
            <v>1667.71</v>
          </cell>
          <cell r="M906">
            <v>1957.4</v>
          </cell>
          <cell r="O906">
            <v>1958.05</v>
          </cell>
          <cell r="Q906">
            <v>1892.17</v>
          </cell>
          <cell r="S906">
            <v>1893.36</v>
          </cell>
        </row>
        <row r="907">
          <cell r="A907" t="str">
            <v>3 S 04 310 20</v>
          </cell>
          <cell r="B907" t="str">
            <v>Bueiro met. s/interrupção tráf. D=2,00 m galv.</v>
          </cell>
          <cell r="E907" t="str">
            <v>m</v>
          </cell>
          <cell r="G907">
            <v>2013.11</v>
          </cell>
          <cell r="M907">
            <v>2434.67</v>
          </cell>
          <cell r="O907">
            <v>2435.4499999999998</v>
          </cell>
          <cell r="Q907">
            <v>2282.92</v>
          </cell>
          <cell r="S907">
            <v>2284.36</v>
          </cell>
        </row>
        <row r="908">
          <cell r="A908" t="str">
            <v>3 S 04 311 16</v>
          </cell>
          <cell r="B908" t="str">
            <v>Bueiro met.s/interrupção tráf. D=1,60 m rev. epoxy</v>
          </cell>
          <cell r="E908" t="str">
            <v>m</v>
          </cell>
          <cell r="G908">
            <v>1700.88</v>
          </cell>
          <cell r="M908">
            <v>2030.38</v>
          </cell>
          <cell r="O908">
            <v>2031.03</v>
          </cell>
          <cell r="Q908">
            <v>1828.85</v>
          </cell>
          <cell r="S908">
            <v>1830.05</v>
          </cell>
        </row>
        <row r="909">
          <cell r="A909" t="str">
            <v>3 S 04 311 20</v>
          </cell>
          <cell r="B909" t="str">
            <v>Bueiro met.s/interrupção tráf. D=2,00 m rev. epoxy</v>
          </cell>
          <cell r="E909" t="str">
            <v>m</v>
          </cell>
          <cell r="G909">
            <v>2222.9899999999998</v>
          </cell>
          <cell r="M909">
            <v>2441.5700000000002</v>
          </cell>
          <cell r="O909">
            <v>2442.35</v>
          </cell>
          <cell r="Q909">
            <v>2288.87</v>
          </cell>
          <cell r="S909">
            <v>2290.3000000000002</v>
          </cell>
        </row>
        <row r="910">
          <cell r="A910" t="str">
            <v>3 S 04 590 00</v>
          </cell>
          <cell r="B910" t="str">
            <v>Assentamento de dreno profundo</v>
          </cell>
          <cell r="E910" t="str">
            <v>m</v>
          </cell>
          <cell r="G910">
            <v>34.85</v>
          </cell>
          <cell r="M910">
            <v>40.54</v>
          </cell>
          <cell r="O910">
            <v>40.96</v>
          </cell>
          <cell r="Q910">
            <v>40.409999999999997</v>
          </cell>
          <cell r="S910">
            <v>41.48</v>
          </cell>
        </row>
        <row r="911">
          <cell r="A911" t="str">
            <v>3 S 04 999 08</v>
          </cell>
          <cell r="B911" t="str">
            <v>Selo de argila apiloado com solo local</v>
          </cell>
          <cell r="E911" t="str">
            <v>m3</v>
          </cell>
          <cell r="G911">
            <v>8.75</v>
          </cell>
          <cell r="M911">
            <v>10.5</v>
          </cell>
          <cell r="O911">
            <v>10.5</v>
          </cell>
          <cell r="Q911">
            <v>10.5</v>
          </cell>
          <cell r="S911">
            <v>10.5</v>
          </cell>
        </row>
        <row r="912">
          <cell r="A912" t="str">
            <v>3 S 05 000 00</v>
          </cell>
          <cell r="B912" t="str">
            <v>Enrocamento de pedra arrumada</v>
          </cell>
          <cell r="E912" t="str">
            <v>m3</v>
          </cell>
          <cell r="G912">
            <v>61.59</v>
          </cell>
          <cell r="M912">
            <v>72.58</v>
          </cell>
          <cell r="O912">
            <v>73.02</v>
          </cell>
          <cell r="Q912">
            <v>72.75</v>
          </cell>
          <cell r="S912">
            <v>74.23</v>
          </cell>
        </row>
        <row r="913">
          <cell r="A913" t="str">
            <v>3 S 05 001 00</v>
          </cell>
          <cell r="B913" t="str">
            <v>Enrocamento de pedra jogada</v>
          </cell>
          <cell r="E913" t="str">
            <v>m3</v>
          </cell>
          <cell r="G913">
            <v>40.799999999999997</v>
          </cell>
          <cell r="M913">
            <v>47.86</v>
          </cell>
          <cell r="O913">
            <v>48.23</v>
          </cell>
          <cell r="Q913">
            <v>48</v>
          </cell>
          <cell r="S913">
            <v>49.23</v>
          </cell>
        </row>
        <row r="914">
          <cell r="A914" t="str">
            <v>3 S 05 101 01</v>
          </cell>
          <cell r="B914" t="str">
            <v>Revestimento vegetal com mudas</v>
          </cell>
          <cell r="E914" t="str">
            <v>m2</v>
          </cell>
          <cell r="G914">
            <v>2.96</v>
          </cell>
          <cell r="M914">
            <v>3.46</v>
          </cell>
          <cell r="O914">
            <v>3.47</v>
          </cell>
          <cell r="Q914">
            <v>3.42</v>
          </cell>
          <cell r="S914">
            <v>3.42</v>
          </cell>
        </row>
        <row r="915">
          <cell r="A915" t="str">
            <v>3 S 05 101 02</v>
          </cell>
          <cell r="B915" t="str">
            <v>Revestimento vegetal com grama em leivas</v>
          </cell>
          <cell r="E915" t="str">
            <v>m2</v>
          </cell>
          <cell r="G915">
            <v>3.17</v>
          </cell>
          <cell r="M915">
            <v>3.69</v>
          </cell>
          <cell r="O915">
            <v>3.7</v>
          </cell>
          <cell r="Q915">
            <v>3.64</v>
          </cell>
          <cell r="S915">
            <v>3.64</v>
          </cell>
        </row>
        <row r="916">
          <cell r="A916" t="str">
            <v>3 S 08 001 00</v>
          </cell>
          <cell r="B916" t="str">
            <v>Reconformação da plataforma</v>
          </cell>
          <cell r="E916" t="str">
            <v>ha</v>
          </cell>
          <cell r="G916">
            <v>105.07</v>
          </cell>
          <cell r="M916">
            <v>110.09</v>
          </cell>
          <cell r="O916">
            <v>120.63</v>
          </cell>
          <cell r="Q916">
            <v>117.37</v>
          </cell>
          <cell r="S916">
            <v>117.37</v>
          </cell>
        </row>
        <row r="917">
          <cell r="A917" t="str">
            <v>3 S 08 100 00</v>
          </cell>
          <cell r="B917" t="str">
            <v>Tapa buraco</v>
          </cell>
          <cell r="E917" t="str">
            <v>m3</v>
          </cell>
          <cell r="G917">
            <v>92.24</v>
          </cell>
          <cell r="M917">
            <v>110.38</v>
          </cell>
          <cell r="O917">
            <v>110.38</v>
          </cell>
          <cell r="Q917">
            <v>110.34</v>
          </cell>
          <cell r="S917">
            <v>110.34</v>
          </cell>
        </row>
        <row r="918">
          <cell r="A918" t="str">
            <v>3 S 08 101 01</v>
          </cell>
          <cell r="B918" t="str">
            <v>Remendo profundo com demolição manual</v>
          </cell>
          <cell r="E918" t="str">
            <v>m3</v>
          </cell>
          <cell r="G918">
            <v>109.06</v>
          </cell>
          <cell r="M918">
            <v>129.85</v>
          </cell>
          <cell r="O918">
            <v>129.85</v>
          </cell>
          <cell r="Q918">
            <v>129.75</v>
          </cell>
          <cell r="S918">
            <v>129.75</v>
          </cell>
        </row>
        <row r="919">
          <cell r="A919" t="str">
            <v>3 S 08 101 02</v>
          </cell>
          <cell r="B919" t="str">
            <v>Remendo profundo com demolição mecanizada</v>
          </cell>
          <cell r="E919" t="str">
            <v>m3</v>
          </cell>
          <cell r="G919">
            <v>80</v>
          </cell>
          <cell r="M919">
            <v>94.79</v>
          </cell>
          <cell r="O919">
            <v>94.79</v>
          </cell>
          <cell r="Q919">
            <v>94.15</v>
          </cell>
          <cell r="S919">
            <v>94.15</v>
          </cell>
        </row>
        <row r="920">
          <cell r="A920" t="str">
            <v>3 S 08 102 00</v>
          </cell>
          <cell r="B920" t="str">
            <v>Limpeza ench. juntas pav. concr. a quente (consv)</v>
          </cell>
          <cell r="E920" t="str">
            <v>m</v>
          </cell>
          <cell r="G920">
            <v>1.32</v>
          </cell>
          <cell r="M920">
            <v>1.53</v>
          </cell>
          <cell r="O920">
            <v>1.54</v>
          </cell>
          <cell r="Q920">
            <v>1.51</v>
          </cell>
          <cell r="S920">
            <v>1.52</v>
          </cell>
        </row>
        <row r="921">
          <cell r="A921" t="str">
            <v>3 S 08 102 01</v>
          </cell>
          <cell r="B921" t="str">
            <v>Limpeza ench. juntas pav. concr. a frio (consv)</v>
          </cell>
          <cell r="E921" t="str">
            <v>m</v>
          </cell>
          <cell r="G921">
            <v>1.06</v>
          </cell>
          <cell r="M921">
            <v>1.23</v>
          </cell>
          <cell r="O921">
            <v>1.23</v>
          </cell>
          <cell r="Q921">
            <v>1.2</v>
          </cell>
          <cell r="S921">
            <v>1.2</v>
          </cell>
        </row>
        <row r="922">
          <cell r="A922" t="str">
            <v>3 S 08 103 00</v>
          </cell>
          <cell r="B922" t="str">
            <v>Selagem de trinca</v>
          </cell>
          <cell r="E922" t="str">
            <v>l</v>
          </cell>
          <cell r="G922">
            <v>0.82</v>
          </cell>
          <cell r="M922">
            <v>0.96</v>
          </cell>
          <cell r="O922">
            <v>0.96</v>
          </cell>
          <cell r="Q922">
            <v>0.94</v>
          </cell>
          <cell r="S922">
            <v>0.94</v>
          </cell>
        </row>
        <row r="923">
          <cell r="A923" t="str">
            <v>3 S 08 104 01</v>
          </cell>
          <cell r="B923" t="str">
            <v>Combate à exsudação com areia</v>
          </cell>
          <cell r="E923" t="str">
            <v>m2</v>
          </cell>
          <cell r="G923">
            <v>0.28999999999999998</v>
          </cell>
          <cell r="M923">
            <v>0.32</v>
          </cell>
          <cell r="O923">
            <v>0.32</v>
          </cell>
          <cell r="Q923">
            <v>0.32</v>
          </cell>
          <cell r="S923">
            <v>0.32</v>
          </cell>
        </row>
        <row r="924">
          <cell r="A924" t="str">
            <v>3 S 08 104 02</v>
          </cell>
          <cell r="B924" t="str">
            <v>Combate à exsudação com pedrisco</v>
          </cell>
          <cell r="E924" t="str">
            <v>m2</v>
          </cell>
          <cell r="G924">
            <v>0.34</v>
          </cell>
          <cell r="M924">
            <v>0.39</v>
          </cell>
          <cell r="O924">
            <v>0.39</v>
          </cell>
          <cell r="Q924">
            <v>0.39</v>
          </cell>
          <cell r="S924">
            <v>0.39</v>
          </cell>
        </row>
        <row r="925">
          <cell r="A925" t="str">
            <v>3 S 08 109 00</v>
          </cell>
          <cell r="B925" t="str">
            <v>Correção de defeitos com mistura betuminosa</v>
          </cell>
          <cell r="E925" t="str">
            <v>m3</v>
          </cell>
          <cell r="G925">
            <v>61.12</v>
          </cell>
          <cell r="M925">
            <v>69.45</v>
          </cell>
          <cell r="O925">
            <v>69.45</v>
          </cell>
          <cell r="Q925">
            <v>68.17</v>
          </cell>
          <cell r="S925">
            <v>68.17</v>
          </cell>
        </row>
        <row r="926">
          <cell r="A926" t="str">
            <v>3 S 08 109 12</v>
          </cell>
          <cell r="B926" t="str">
            <v>Correção de defeitos por fresagem descontínua</v>
          </cell>
          <cell r="E926" t="str">
            <v>m3</v>
          </cell>
          <cell r="G926">
            <v>155.58000000000001</v>
          </cell>
          <cell r="M926">
            <v>152.16</v>
          </cell>
          <cell r="O926">
            <v>152.65</v>
          </cell>
          <cell r="Q926">
            <v>151.75</v>
          </cell>
          <cell r="S926">
            <v>147.24</v>
          </cell>
        </row>
        <row r="927">
          <cell r="A927" t="str">
            <v>3 S 08 110 00</v>
          </cell>
          <cell r="B927" t="str">
            <v>Correção de defeitos por penetração</v>
          </cell>
          <cell r="E927" t="str">
            <v>m2</v>
          </cell>
          <cell r="G927">
            <v>6.73</v>
          </cell>
          <cell r="M927">
            <v>7.66</v>
          </cell>
          <cell r="O927">
            <v>7.66</v>
          </cell>
          <cell r="Q927">
            <v>7.52</v>
          </cell>
          <cell r="S927">
            <v>7.53</v>
          </cell>
        </row>
        <row r="928">
          <cell r="A928" t="str">
            <v>3 S 08 200 00</v>
          </cell>
          <cell r="B928" t="str">
            <v>Recomp. de guarda corpo</v>
          </cell>
          <cell r="E928" t="str">
            <v>m</v>
          </cell>
          <cell r="G928">
            <v>57.3</v>
          </cell>
          <cell r="M928">
            <v>65.900000000000006</v>
          </cell>
          <cell r="O928">
            <v>67</v>
          </cell>
          <cell r="Q928">
            <v>66.03</v>
          </cell>
          <cell r="S928">
            <v>66.64</v>
          </cell>
        </row>
        <row r="929">
          <cell r="A929" t="str">
            <v>3 S 08 200 01</v>
          </cell>
          <cell r="B929" t="str">
            <v>Recomposição de sarjeta em alvenaria de tijolo</v>
          </cell>
          <cell r="E929" t="str">
            <v>m2</v>
          </cell>
          <cell r="G929">
            <v>25.78</v>
          </cell>
          <cell r="M929">
            <v>29.96</v>
          </cell>
          <cell r="O929">
            <v>30.01</v>
          </cell>
          <cell r="Q929">
            <v>29.93</v>
          </cell>
          <cell r="S929">
            <v>30.03</v>
          </cell>
        </row>
        <row r="930">
          <cell r="A930" t="str">
            <v>3 S 08 300 01</v>
          </cell>
          <cell r="B930" t="str">
            <v>Limpeza de sarjeta e meio fio</v>
          </cell>
          <cell r="E930" t="str">
            <v>m</v>
          </cell>
          <cell r="G930">
            <v>0.17</v>
          </cell>
          <cell r="M930">
            <v>0.21</v>
          </cell>
          <cell r="O930">
            <v>0.21</v>
          </cell>
          <cell r="Q930">
            <v>0.21</v>
          </cell>
          <cell r="S930">
            <v>0.21</v>
          </cell>
        </row>
        <row r="931">
          <cell r="A931" t="str">
            <v>3 S 08 301 01</v>
          </cell>
          <cell r="B931" t="str">
            <v>Limpeza de valeta de corte</v>
          </cell>
          <cell r="E931" t="str">
            <v>m</v>
          </cell>
          <cell r="G931">
            <v>0.26</v>
          </cell>
          <cell r="M931">
            <v>0.32</v>
          </cell>
          <cell r="O931">
            <v>0.32</v>
          </cell>
          <cell r="Q931">
            <v>0.32</v>
          </cell>
          <cell r="S931">
            <v>0.32</v>
          </cell>
        </row>
        <row r="932">
          <cell r="A932" t="str">
            <v>3 S 08 301 02</v>
          </cell>
          <cell r="B932" t="str">
            <v>Limpeza de vala de drenagem</v>
          </cell>
          <cell r="E932" t="str">
            <v>m</v>
          </cell>
          <cell r="G932">
            <v>1.06</v>
          </cell>
          <cell r="M932">
            <v>1.28</v>
          </cell>
          <cell r="O932">
            <v>1.28</v>
          </cell>
          <cell r="Q932">
            <v>1.28</v>
          </cell>
          <cell r="S932">
            <v>1.28</v>
          </cell>
        </row>
        <row r="933">
          <cell r="A933" t="str">
            <v>3 S 08 301 03</v>
          </cell>
          <cell r="B933" t="str">
            <v>Limpeza de descida d'água</v>
          </cell>
          <cell r="E933" t="str">
            <v>m</v>
          </cell>
          <cell r="G933">
            <v>0.35</v>
          </cell>
          <cell r="M933">
            <v>0.42</v>
          </cell>
          <cell r="O933">
            <v>0.42</v>
          </cell>
          <cell r="Q933">
            <v>0.42</v>
          </cell>
          <cell r="S933">
            <v>0.42</v>
          </cell>
        </row>
        <row r="934">
          <cell r="A934" t="str">
            <v>3 S 08 302 01</v>
          </cell>
          <cell r="B934" t="str">
            <v>Limpeza de bueiro</v>
          </cell>
          <cell r="E934" t="str">
            <v>m3</v>
          </cell>
          <cell r="G934">
            <v>5.81</v>
          </cell>
          <cell r="M934">
            <v>6.98</v>
          </cell>
          <cell r="O934">
            <v>6.98</v>
          </cell>
          <cell r="Q934">
            <v>6.98</v>
          </cell>
          <cell r="S934">
            <v>6.98</v>
          </cell>
        </row>
        <row r="935">
          <cell r="A935" t="str">
            <v>3 S 08 302 02</v>
          </cell>
          <cell r="B935" t="str">
            <v>Desobstrução de bueiro</v>
          </cell>
          <cell r="E935" t="str">
            <v>m3</v>
          </cell>
          <cell r="G935">
            <v>16.98</v>
          </cell>
          <cell r="M935">
            <v>20.37</v>
          </cell>
          <cell r="O935">
            <v>20.37</v>
          </cell>
          <cell r="Q935">
            <v>20.37</v>
          </cell>
          <cell r="S935">
            <v>20.37</v>
          </cell>
        </row>
        <row r="936">
          <cell r="A936" t="str">
            <v>3 S 08 302 03</v>
          </cell>
          <cell r="B936" t="str">
            <v>Assentamento de tubo D=0,60 m</v>
          </cell>
          <cell r="E936" t="str">
            <v>m</v>
          </cell>
          <cell r="G936">
            <v>123.51</v>
          </cell>
          <cell r="M936">
            <v>134.66999999999999</v>
          </cell>
          <cell r="O936">
            <v>138.94</v>
          </cell>
          <cell r="Q936">
            <v>136.88</v>
          </cell>
          <cell r="S936">
            <v>139.09</v>
          </cell>
        </row>
        <row r="937">
          <cell r="A937" t="str">
            <v>3 S 08 302 04</v>
          </cell>
          <cell r="B937" t="str">
            <v>Assentamento de tubo D=0,80 m</v>
          </cell>
          <cell r="E937" t="str">
            <v>m</v>
          </cell>
          <cell r="G937">
            <v>186.91</v>
          </cell>
          <cell r="M937">
            <v>203.38</v>
          </cell>
          <cell r="O937">
            <v>210.07</v>
          </cell>
          <cell r="Q937">
            <v>206.79</v>
          </cell>
          <cell r="S937">
            <v>210.44</v>
          </cell>
        </row>
        <row r="938">
          <cell r="A938" t="str">
            <v>3 S 08 302 05</v>
          </cell>
          <cell r="B938" t="str">
            <v>Assentamento de tubo D=1,0 m</v>
          </cell>
          <cell r="E938" t="str">
            <v>m</v>
          </cell>
          <cell r="G938">
            <v>275.91000000000003</v>
          </cell>
          <cell r="M938">
            <v>299.38</v>
          </cell>
          <cell r="O938">
            <v>309.63</v>
          </cell>
          <cell r="Q938">
            <v>304.77</v>
          </cell>
          <cell r="S938">
            <v>310.23</v>
          </cell>
        </row>
        <row r="939">
          <cell r="A939" t="str">
            <v>3 S 08 302 06</v>
          </cell>
          <cell r="B939" t="str">
            <v>Assentamento de tubo D=1,20 m</v>
          </cell>
          <cell r="E939" t="str">
            <v>m</v>
          </cell>
          <cell r="G939">
            <v>396.82</v>
          </cell>
          <cell r="M939">
            <v>432.17</v>
          </cell>
          <cell r="O939">
            <v>446.58</v>
          </cell>
          <cell r="Q939">
            <v>440.3</v>
          </cell>
          <cell r="S939">
            <v>447.32</v>
          </cell>
        </row>
        <row r="940">
          <cell r="A940" t="str">
            <v>3 S 08 400 00</v>
          </cell>
          <cell r="B940" t="str">
            <v>Limpeza de placa de sinalização</v>
          </cell>
          <cell r="E940" t="str">
            <v>m2</v>
          </cell>
          <cell r="G940">
            <v>2.6</v>
          </cell>
          <cell r="M940">
            <v>3.06</v>
          </cell>
          <cell r="O940">
            <v>3.06</v>
          </cell>
          <cell r="Q940">
            <v>3.02</v>
          </cell>
          <cell r="S940">
            <v>3.02</v>
          </cell>
        </row>
        <row r="941">
          <cell r="A941" t="str">
            <v>3 S 08 400 01</v>
          </cell>
          <cell r="B941" t="str">
            <v>Recomposição placa de sinalização</v>
          </cell>
          <cell r="E941" t="str">
            <v>m2</v>
          </cell>
          <cell r="G941">
            <v>10.85</v>
          </cell>
          <cell r="M941">
            <v>12.72</v>
          </cell>
          <cell r="O941">
            <v>12.73</v>
          </cell>
          <cell r="Q941">
            <v>12.55</v>
          </cell>
          <cell r="S941">
            <v>12.55</v>
          </cell>
        </row>
        <row r="942">
          <cell r="A942" t="str">
            <v>3 S 08 400 02</v>
          </cell>
          <cell r="B942" t="str">
            <v>Substituição de balizador</v>
          </cell>
          <cell r="E942" t="str">
            <v>un</v>
          </cell>
          <cell r="G942">
            <v>13.4</v>
          </cell>
          <cell r="M942">
            <v>15.4</v>
          </cell>
          <cell r="O942">
            <v>15.52</v>
          </cell>
          <cell r="Q942">
            <v>15.31</v>
          </cell>
          <cell r="S942">
            <v>15.41</v>
          </cell>
        </row>
        <row r="943">
          <cell r="A943" t="str">
            <v>3 S 08 401 00</v>
          </cell>
          <cell r="B943" t="str">
            <v>Recomposição de defensa metálica</v>
          </cell>
          <cell r="E943" t="str">
            <v>m</v>
          </cell>
          <cell r="G943">
            <v>104.13</v>
          </cell>
          <cell r="M943">
            <v>125.77</v>
          </cell>
          <cell r="O943">
            <v>127.92</v>
          </cell>
          <cell r="Q943">
            <v>127.96</v>
          </cell>
          <cell r="S943">
            <v>127.96</v>
          </cell>
        </row>
        <row r="944">
          <cell r="A944" t="str">
            <v>3 S 08 402 00</v>
          </cell>
          <cell r="B944" t="str">
            <v>Caiação</v>
          </cell>
          <cell r="E944" t="str">
            <v>m2</v>
          </cell>
          <cell r="G944">
            <v>0.8</v>
          </cell>
          <cell r="M944">
            <v>0.98</v>
          </cell>
          <cell r="O944">
            <v>0.97</v>
          </cell>
          <cell r="Q944">
            <v>0.97</v>
          </cell>
          <cell r="S944">
            <v>0.97</v>
          </cell>
        </row>
        <row r="945">
          <cell r="A945" t="str">
            <v>3 S 08 403 00</v>
          </cell>
          <cell r="B945" t="str">
            <v>Renovação de sinalização horizontal</v>
          </cell>
          <cell r="E945" t="str">
            <v>m2</v>
          </cell>
          <cell r="G945">
            <v>17.86</v>
          </cell>
          <cell r="M945">
            <v>19.66</v>
          </cell>
          <cell r="O945">
            <v>19.87</v>
          </cell>
          <cell r="Q945">
            <v>19.72</v>
          </cell>
          <cell r="S945">
            <v>19.72</v>
          </cell>
        </row>
        <row r="946">
          <cell r="A946" t="str">
            <v>3 S 08 404 00</v>
          </cell>
          <cell r="B946" t="str">
            <v>Recomp. tot. cerca c/ mourão de conc. secção quad.</v>
          </cell>
          <cell r="E946" t="str">
            <v>m</v>
          </cell>
          <cell r="G946">
            <v>11.94</v>
          </cell>
          <cell r="M946">
            <v>14.47</v>
          </cell>
          <cell r="O946">
            <v>14.72</v>
          </cell>
          <cell r="Q946">
            <v>14.97</v>
          </cell>
          <cell r="S946">
            <v>14.05</v>
          </cell>
        </row>
        <row r="947">
          <cell r="A947" t="str">
            <v>3 S 08 404 01</v>
          </cell>
          <cell r="B947" t="str">
            <v>Recomp. parc. cerca de conc. seção quad. - mourão</v>
          </cell>
          <cell r="E947" t="str">
            <v>m</v>
          </cell>
          <cell r="G947">
            <v>9.98</v>
          </cell>
          <cell r="M947">
            <v>12.39</v>
          </cell>
          <cell r="O947">
            <v>12.62</v>
          </cell>
          <cell r="Q947">
            <v>12.57</v>
          </cell>
          <cell r="S947">
            <v>11.65</v>
          </cell>
        </row>
        <row r="948">
          <cell r="A948" t="str">
            <v>3 S 08 404 02</v>
          </cell>
          <cell r="B948" t="str">
            <v>Recomp. parc. cerca c/ mourão de concr.-arame</v>
          </cell>
          <cell r="E948" t="str">
            <v>m</v>
          </cell>
          <cell r="G948">
            <v>2.42</v>
          </cell>
          <cell r="M948">
            <v>2.7</v>
          </cell>
          <cell r="O948">
            <v>2.71</v>
          </cell>
          <cell r="Q948">
            <v>3.03</v>
          </cell>
          <cell r="S948">
            <v>3.03</v>
          </cell>
        </row>
        <row r="949">
          <cell r="A949" t="str">
            <v>3 S 08 404 03</v>
          </cell>
          <cell r="B949" t="str">
            <v>Recomp. tot. cerca c/ mourão concr. seção triang.</v>
          </cell>
          <cell r="E949" t="str">
            <v>m</v>
          </cell>
          <cell r="G949">
            <v>10.06</v>
          </cell>
          <cell r="M949">
            <v>11.95</v>
          </cell>
          <cell r="O949">
            <v>12.13</v>
          </cell>
          <cell r="Q949">
            <v>12.41</v>
          </cell>
          <cell r="S949">
            <v>11.95</v>
          </cell>
        </row>
        <row r="950">
          <cell r="A950" t="str">
            <v>3 S 08 404 04</v>
          </cell>
          <cell r="B950" t="str">
            <v>Recomp. parc. cerca c/ mourão concr. seção triang.</v>
          </cell>
          <cell r="E950" t="str">
            <v>m</v>
          </cell>
          <cell r="G950">
            <v>8.44</v>
          </cell>
          <cell r="M950">
            <v>10.15</v>
          </cell>
          <cell r="O950">
            <v>10.34</v>
          </cell>
          <cell r="Q950">
            <v>10.26</v>
          </cell>
          <cell r="S950">
            <v>9.7899999999999991</v>
          </cell>
        </row>
        <row r="951">
          <cell r="A951" t="str">
            <v>3 S 08 414 00</v>
          </cell>
          <cell r="B951" t="str">
            <v>Recomposição total de cerca com mourão de madeira</v>
          </cell>
          <cell r="E951" t="str">
            <v>m</v>
          </cell>
          <cell r="G951">
            <v>4.66</v>
          </cell>
          <cell r="M951">
            <v>6.83</v>
          </cell>
          <cell r="O951">
            <v>6.84</v>
          </cell>
          <cell r="Q951">
            <v>7.16</v>
          </cell>
          <cell r="S951">
            <v>7.16</v>
          </cell>
        </row>
        <row r="952">
          <cell r="A952" t="str">
            <v>3 S 08 414 01</v>
          </cell>
          <cell r="B952" t="str">
            <v>Recomposição parcial cerca de madeira - mourão</v>
          </cell>
          <cell r="E952" t="str">
            <v>m</v>
          </cell>
          <cell r="G952">
            <v>3.53</v>
          </cell>
          <cell r="M952">
            <v>5.62</v>
          </cell>
          <cell r="O952">
            <v>5.64</v>
          </cell>
          <cell r="Q952">
            <v>5.61</v>
          </cell>
          <cell r="S952">
            <v>5.61</v>
          </cell>
        </row>
        <row r="953">
          <cell r="A953" t="str">
            <v>3 S 08 414 02</v>
          </cell>
          <cell r="B953" t="str">
            <v>Recomp. parcial cerca c/ mourão de madeira - arame</v>
          </cell>
          <cell r="E953" t="str">
            <v>m</v>
          </cell>
          <cell r="G953">
            <v>1.9</v>
          </cell>
          <cell r="M953">
            <v>2.0699999999999998</v>
          </cell>
          <cell r="O953">
            <v>2.0699999999999998</v>
          </cell>
          <cell r="Q953">
            <v>2.4</v>
          </cell>
          <cell r="S953">
            <v>2.4</v>
          </cell>
        </row>
        <row r="954">
          <cell r="A954" t="str">
            <v>3 S 08 500 00</v>
          </cell>
          <cell r="B954" t="str">
            <v>Recomposição manual de aterro</v>
          </cell>
          <cell r="E954" t="str">
            <v>m3</v>
          </cell>
          <cell r="G954">
            <v>45.61</v>
          </cell>
          <cell r="M954">
            <v>51.9</v>
          </cell>
          <cell r="O954">
            <v>52</v>
          </cell>
          <cell r="Q954">
            <v>51.45</v>
          </cell>
          <cell r="S954">
            <v>51.45</v>
          </cell>
        </row>
        <row r="955">
          <cell r="A955" t="str">
            <v>3 S 08 501 00</v>
          </cell>
          <cell r="B955" t="str">
            <v>Recomposição mecanizada de aterro</v>
          </cell>
          <cell r="E955" t="str">
            <v>m3</v>
          </cell>
          <cell r="G955">
            <v>14.25</v>
          </cell>
          <cell r="M955">
            <v>14.94</v>
          </cell>
          <cell r="O955">
            <v>15.04</v>
          </cell>
          <cell r="Q955">
            <v>14.76</v>
          </cell>
          <cell r="S955">
            <v>14.76</v>
          </cell>
        </row>
        <row r="956">
          <cell r="A956" t="str">
            <v>3 S 08 510 00</v>
          </cell>
          <cell r="B956" t="str">
            <v>Remoção manual de barreira em solo</v>
          </cell>
          <cell r="E956" t="str">
            <v>m3</v>
          </cell>
          <cell r="G956">
            <v>11.4</v>
          </cell>
          <cell r="M956">
            <v>13</v>
          </cell>
          <cell r="O956">
            <v>13</v>
          </cell>
          <cell r="Q956">
            <v>12.73</v>
          </cell>
          <cell r="S956">
            <v>12.73</v>
          </cell>
        </row>
        <row r="957">
          <cell r="A957" t="str">
            <v>3 S 08 510 01</v>
          </cell>
          <cell r="B957" t="str">
            <v>Remoção manual de barreira em rocha</v>
          </cell>
          <cell r="E957" t="str">
            <v>m3</v>
          </cell>
          <cell r="G957">
            <v>14.25</v>
          </cell>
          <cell r="M957">
            <v>16.260000000000002</v>
          </cell>
          <cell r="O957">
            <v>16.260000000000002</v>
          </cell>
          <cell r="Q957">
            <v>15.91</v>
          </cell>
          <cell r="S957">
            <v>15.91</v>
          </cell>
        </row>
        <row r="958">
          <cell r="A958" t="str">
            <v>3 S 08 511 00</v>
          </cell>
          <cell r="B958" t="str">
            <v>Remoção mecanizada de barreira - solo</v>
          </cell>
          <cell r="E958" t="str">
            <v>m3</v>
          </cell>
          <cell r="G958">
            <v>2.9</v>
          </cell>
          <cell r="M958">
            <v>3.16</v>
          </cell>
          <cell r="O958">
            <v>3.23</v>
          </cell>
          <cell r="Q958">
            <v>3.13</v>
          </cell>
          <cell r="S958">
            <v>3.13</v>
          </cell>
        </row>
        <row r="959">
          <cell r="A959" t="str">
            <v>3 S 08 512 00</v>
          </cell>
          <cell r="B959" t="str">
            <v>Remoção mecanizada de barreira - rocha</v>
          </cell>
          <cell r="E959" t="str">
            <v>m3</v>
          </cell>
          <cell r="G959">
            <v>4.45</v>
          </cell>
          <cell r="M959">
            <v>4.84</v>
          </cell>
          <cell r="O959">
            <v>4.95</v>
          </cell>
          <cell r="Q959">
            <v>4.79</v>
          </cell>
          <cell r="S959">
            <v>4.79</v>
          </cell>
        </row>
        <row r="960">
          <cell r="A960" t="str">
            <v>3 S 08 513 00</v>
          </cell>
          <cell r="B960" t="str">
            <v>Remoção de matacões</v>
          </cell>
          <cell r="E960" t="str">
            <v>m3</v>
          </cell>
          <cell r="G960">
            <v>37</v>
          </cell>
          <cell r="M960">
            <v>42.05</v>
          </cell>
          <cell r="O960">
            <v>43.7</v>
          </cell>
          <cell r="Q960">
            <v>43.09</v>
          </cell>
          <cell r="S960">
            <v>46.84</v>
          </cell>
        </row>
        <row r="961">
          <cell r="A961" t="str">
            <v>3 S 08 900 00</v>
          </cell>
          <cell r="B961" t="str">
            <v>Roçada manual</v>
          </cell>
          <cell r="E961" t="str">
            <v>ha</v>
          </cell>
          <cell r="G961">
            <v>484.84</v>
          </cell>
          <cell r="M961">
            <v>581.79999999999995</v>
          </cell>
          <cell r="O961">
            <v>581.79999999999995</v>
          </cell>
          <cell r="Q961">
            <v>581.79999999999995</v>
          </cell>
          <cell r="S961">
            <v>581.79999999999995</v>
          </cell>
        </row>
        <row r="962">
          <cell r="A962" t="str">
            <v>3 S 08 900 01</v>
          </cell>
          <cell r="B962" t="str">
            <v>Roçada de capim colonião</v>
          </cell>
          <cell r="E962" t="str">
            <v>ha</v>
          </cell>
          <cell r="G962">
            <v>1163.6300000000001</v>
          </cell>
          <cell r="M962">
            <v>1396.33</v>
          </cell>
          <cell r="O962">
            <v>1396.33</v>
          </cell>
          <cell r="Q962">
            <v>1396.33</v>
          </cell>
          <cell r="S962">
            <v>1396.33</v>
          </cell>
        </row>
        <row r="963">
          <cell r="A963" t="str">
            <v>3 S 08 901 00</v>
          </cell>
          <cell r="B963" t="str">
            <v>Roçada mecanizada</v>
          </cell>
          <cell r="E963" t="str">
            <v>ha</v>
          </cell>
          <cell r="G963">
            <v>169.16</v>
          </cell>
          <cell r="M963">
            <v>189.77</v>
          </cell>
          <cell r="O963">
            <v>189.77</v>
          </cell>
          <cell r="Q963">
            <v>183.79</v>
          </cell>
          <cell r="S963">
            <v>183.79</v>
          </cell>
        </row>
        <row r="964">
          <cell r="A964" t="str">
            <v>3 S 08 901 01</v>
          </cell>
          <cell r="B964" t="str">
            <v>Corte e limpeza de áreas gramadas</v>
          </cell>
          <cell r="E964" t="str">
            <v>m2</v>
          </cell>
          <cell r="G964">
            <v>0.05</v>
          </cell>
          <cell r="M964">
            <v>0.06</v>
          </cell>
          <cell r="O964">
            <v>0.06</v>
          </cell>
          <cell r="Q964">
            <v>0.05</v>
          </cell>
          <cell r="S964">
            <v>0.05</v>
          </cell>
        </row>
        <row r="965">
          <cell r="A965" t="str">
            <v>3 S 08 910 00</v>
          </cell>
          <cell r="B965" t="str">
            <v>Capina manual</v>
          </cell>
          <cell r="E965" t="str">
            <v>m2</v>
          </cell>
          <cell r="G965">
            <v>0.19</v>
          </cell>
          <cell r="M965">
            <v>0.23</v>
          </cell>
          <cell r="O965">
            <v>0.23</v>
          </cell>
          <cell r="Q965">
            <v>0.23</v>
          </cell>
          <cell r="S965">
            <v>0.23</v>
          </cell>
        </row>
        <row r="966">
          <cell r="A966" t="str">
            <v>3 S 09 001 00</v>
          </cell>
          <cell r="B966" t="str">
            <v>Transporte local c/ basc. 5m3 em rodov. não pav.</v>
          </cell>
          <cell r="E966" t="str">
            <v>tkm</v>
          </cell>
          <cell r="G966">
            <v>0.49</v>
          </cell>
          <cell r="M966">
            <v>0.54</v>
          </cell>
          <cell r="O966">
            <v>0.54</v>
          </cell>
          <cell r="Q966">
            <v>0.52</v>
          </cell>
          <cell r="S966">
            <v>0.52</v>
          </cell>
        </row>
        <row r="967">
          <cell r="A967" t="str">
            <v>3 S 09 001 06</v>
          </cell>
          <cell r="B967" t="str">
            <v>Transporte local c/ basc. 10m3 em rodov. não pav.</v>
          </cell>
          <cell r="E967" t="str">
            <v>tkm</v>
          </cell>
          <cell r="G967">
            <v>0.49</v>
          </cell>
          <cell r="M967">
            <v>0.54</v>
          </cell>
          <cell r="O967">
            <v>0.55000000000000004</v>
          </cell>
          <cell r="Q967">
            <v>0.53</v>
          </cell>
          <cell r="S967">
            <v>0.53</v>
          </cell>
        </row>
        <row r="968">
          <cell r="A968" t="str">
            <v>3 S 09 001 41</v>
          </cell>
          <cell r="B968" t="str">
            <v>Transp. local c/ carroceria 4t em rodov. não pav.</v>
          </cell>
          <cell r="E968" t="str">
            <v>tkm</v>
          </cell>
          <cell r="G968">
            <v>0.68</v>
          </cell>
          <cell r="M968">
            <v>0.77</v>
          </cell>
          <cell r="O968">
            <v>0.78</v>
          </cell>
          <cell r="Q968">
            <v>0.75</v>
          </cell>
          <cell r="S968">
            <v>0.75</v>
          </cell>
        </row>
        <row r="969">
          <cell r="A969" t="str">
            <v>3 S 09 001 90</v>
          </cell>
          <cell r="B969" t="str">
            <v>Transporte comercial c/ carroc. rodov. não pav.</v>
          </cell>
          <cell r="E969" t="str">
            <v>tkm</v>
          </cell>
          <cell r="G969">
            <v>0.32</v>
          </cell>
          <cell r="M969">
            <v>0.35</v>
          </cell>
          <cell r="O969">
            <v>0.36</v>
          </cell>
          <cell r="Q969">
            <v>0.35</v>
          </cell>
          <cell r="S969">
            <v>0.35</v>
          </cell>
        </row>
        <row r="970">
          <cell r="A970" t="str">
            <v>3 S 09 002 00</v>
          </cell>
          <cell r="B970" t="str">
            <v>Transporte local basc. 5m3 em rodov. pav.</v>
          </cell>
          <cell r="E970" t="str">
            <v>tkm</v>
          </cell>
          <cell r="G970">
            <v>0.39</v>
          </cell>
          <cell r="M970">
            <v>0.43</v>
          </cell>
          <cell r="O970">
            <v>0.43</v>
          </cell>
          <cell r="Q970">
            <v>0.41</v>
          </cell>
          <cell r="S970">
            <v>0.41</v>
          </cell>
        </row>
        <row r="971">
          <cell r="A971" t="str">
            <v>3 S 09 002 03</v>
          </cell>
          <cell r="B971" t="str">
            <v>Transporte local de material para remendos</v>
          </cell>
          <cell r="E971" t="str">
            <v>tkm</v>
          </cell>
          <cell r="G971">
            <v>0.56000000000000005</v>
          </cell>
          <cell r="M971">
            <v>0.64</v>
          </cell>
          <cell r="O971">
            <v>0.64</v>
          </cell>
          <cell r="Q971">
            <v>0.62</v>
          </cell>
          <cell r="S971">
            <v>0.62</v>
          </cell>
        </row>
        <row r="972">
          <cell r="A972" t="str">
            <v>3 S 09 002 06</v>
          </cell>
          <cell r="B972" t="str">
            <v>Transporte local c/ basc. 10m3 em rodov. pav.</v>
          </cell>
          <cell r="E972" t="str">
            <v>tkm</v>
          </cell>
          <cell r="G972">
            <v>0.36</v>
          </cell>
          <cell r="M972">
            <v>0.4</v>
          </cell>
          <cell r="O972">
            <v>0.41</v>
          </cell>
          <cell r="Q972">
            <v>0.39</v>
          </cell>
          <cell r="S972">
            <v>0.39</v>
          </cell>
        </row>
        <row r="973">
          <cell r="A973" t="str">
            <v>3 S 09 002 41</v>
          </cell>
          <cell r="B973" t="str">
            <v>Transp. local c/ carroceria 4t em rodov. pav.</v>
          </cell>
          <cell r="E973" t="str">
            <v>tkm</v>
          </cell>
          <cell r="G973">
            <v>0.53</v>
          </cell>
          <cell r="M973">
            <v>0.6</v>
          </cell>
          <cell r="O973">
            <v>0.6</v>
          </cell>
          <cell r="Q973">
            <v>0.59</v>
          </cell>
          <cell r="S973">
            <v>0.59</v>
          </cell>
        </row>
        <row r="974">
          <cell r="A974" t="str">
            <v>3 S 09 002 90</v>
          </cell>
          <cell r="B974" t="str">
            <v>Transporte comercial c/ carroceria rodov. pav.</v>
          </cell>
          <cell r="E974" t="str">
            <v>tkm</v>
          </cell>
          <cell r="G974">
            <v>0.21</v>
          </cell>
          <cell r="M974">
            <v>0.23</v>
          </cell>
          <cell r="O974">
            <v>0.24</v>
          </cell>
          <cell r="Q974">
            <v>0.23</v>
          </cell>
          <cell r="S974">
            <v>0.23</v>
          </cell>
        </row>
        <row r="975">
          <cell r="A975" t="str">
            <v>3 S 09 102 00</v>
          </cell>
          <cell r="B975" t="str">
            <v>Transporte local material betuminoso</v>
          </cell>
          <cell r="E975" t="str">
            <v>tkm</v>
          </cell>
          <cell r="G975">
            <v>0.91</v>
          </cell>
          <cell r="M975">
            <v>1.03</v>
          </cell>
          <cell r="O975">
            <v>1.03</v>
          </cell>
          <cell r="Q975">
            <v>0.99</v>
          </cell>
          <cell r="S975">
            <v>0.99</v>
          </cell>
        </row>
        <row r="976">
          <cell r="A976" t="str">
            <v>3 S 09 201 70</v>
          </cell>
          <cell r="B976" t="str">
            <v>Transp. local água c/ cam. tanque rodov. não pav.</v>
          </cell>
          <cell r="E976" t="str">
            <v>tkm</v>
          </cell>
          <cell r="G976">
            <v>0.95</v>
          </cell>
          <cell r="M976">
            <v>1.07</v>
          </cell>
          <cell r="O976">
            <v>1.07</v>
          </cell>
          <cell r="Q976">
            <v>1.03</v>
          </cell>
          <cell r="S976">
            <v>1.03</v>
          </cell>
        </row>
        <row r="977">
          <cell r="A977" t="str">
            <v>3 S 09 202 70</v>
          </cell>
          <cell r="B977" t="str">
            <v>Transp. local água c/ cam. tanque em rodov. pav.</v>
          </cell>
          <cell r="E977" t="str">
            <v>tkm</v>
          </cell>
          <cell r="G977">
            <v>0.74</v>
          </cell>
          <cell r="M977">
            <v>0.84</v>
          </cell>
          <cell r="O977">
            <v>0.84</v>
          </cell>
          <cell r="Q977">
            <v>0.8</v>
          </cell>
          <cell r="S977">
            <v>0.8</v>
          </cell>
        </row>
        <row r="978">
          <cell r="B978" t="str">
            <v>Sinalização</v>
          </cell>
        </row>
        <row r="979">
          <cell r="A979" t="str">
            <v>4 S 03 300 01</v>
          </cell>
          <cell r="B979" t="str">
            <v>Confecção e lanç. de concreto magro em betoneira</v>
          </cell>
          <cell r="E979" t="str">
            <v>m3</v>
          </cell>
          <cell r="G979">
            <v>161.72999999999999</v>
          </cell>
          <cell r="M979">
            <v>179.41</v>
          </cell>
          <cell r="O979">
            <v>182.92</v>
          </cell>
          <cell r="Q979">
            <v>177.03</v>
          </cell>
          <cell r="S979">
            <v>184.74</v>
          </cell>
        </row>
        <row r="980">
          <cell r="A980" t="str">
            <v>4 S 03 323 01</v>
          </cell>
          <cell r="B980" t="str">
            <v>Conc.estr.fck=22 MPa contr.raz.uso ger.conf.e lanç</v>
          </cell>
          <cell r="E980" t="str">
            <v>m3</v>
          </cell>
          <cell r="G980">
            <v>260.76</v>
          </cell>
          <cell r="M980">
            <v>284.55</v>
          </cell>
          <cell r="O980">
            <v>291.39</v>
          </cell>
          <cell r="Q980">
            <v>279.93</v>
          </cell>
          <cell r="S980">
            <v>294.89</v>
          </cell>
        </row>
        <row r="981">
          <cell r="A981" t="str">
            <v>4 S 03 353 00</v>
          </cell>
          <cell r="B981" t="str">
            <v>Fornecimento, preparo colocação aço CA-50</v>
          </cell>
          <cell r="E981" t="str">
            <v>kg</v>
          </cell>
          <cell r="G981">
            <v>4.0999999999999996</v>
          </cell>
          <cell r="M981">
            <v>4.59</v>
          </cell>
          <cell r="O981">
            <v>4.8</v>
          </cell>
          <cell r="Q981">
            <v>4.8</v>
          </cell>
          <cell r="S981">
            <v>4.8</v>
          </cell>
        </row>
        <row r="982">
          <cell r="A982" t="str">
            <v>4 S 03 370 00</v>
          </cell>
          <cell r="B982" t="str">
            <v>Forma comum de madeira</v>
          </cell>
          <cell r="E982" t="str">
            <v>m2</v>
          </cell>
          <cell r="G982">
            <v>27.81</v>
          </cell>
          <cell r="M982">
            <v>30.76</v>
          </cell>
          <cell r="O982">
            <v>30.84</v>
          </cell>
          <cell r="Q982">
            <v>31.06</v>
          </cell>
          <cell r="S982">
            <v>31.01</v>
          </cell>
        </row>
        <row r="983">
          <cell r="A983" t="str">
            <v>4 S 06 000 01</v>
          </cell>
          <cell r="B983" t="str">
            <v>Defensa maleável simples (forn./ impl.)</v>
          </cell>
          <cell r="E983" t="str">
            <v>m</v>
          </cell>
          <cell r="G983">
            <v>149.19999999999999</v>
          </cell>
          <cell r="M983">
            <v>179.88</v>
          </cell>
          <cell r="O983">
            <v>183.82</v>
          </cell>
          <cell r="Q983">
            <v>183.55</v>
          </cell>
          <cell r="S983">
            <v>183.55</v>
          </cell>
        </row>
        <row r="984">
          <cell r="A984" t="str">
            <v>4 S 06 000 02</v>
          </cell>
          <cell r="B984" t="str">
            <v>Ancoragem de defensa maleável simples (forn/ impl)</v>
          </cell>
          <cell r="E984" t="str">
            <v>m</v>
          </cell>
          <cell r="G984">
            <v>164.22</v>
          </cell>
          <cell r="M984">
            <v>197.45</v>
          </cell>
          <cell r="O984">
            <v>201.4</v>
          </cell>
          <cell r="Q984">
            <v>200.75</v>
          </cell>
          <cell r="S984">
            <v>200.75</v>
          </cell>
        </row>
        <row r="985">
          <cell r="A985" t="str">
            <v>4 S 06 000 11</v>
          </cell>
          <cell r="B985" t="str">
            <v>Defensa maleável dupla (forn./ impl.)</v>
          </cell>
          <cell r="E985" t="str">
            <v>m</v>
          </cell>
          <cell r="G985">
            <v>186.7</v>
          </cell>
          <cell r="M985">
            <v>223.83</v>
          </cell>
          <cell r="O985">
            <v>228.84</v>
          </cell>
          <cell r="Q985">
            <v>228.76</v>
          </cell>
          <cell r="S985">
            <v>228.76</v>
          </cell>
        </row>
        <row r="986">
          <cell r="A986" t="str">
            <v>4 S 06 000 12</v>
          </cell>
          <cell r="B986" t="str">
            <v>Ancoragem de defensa maleável dupla (forn./ impl.)</v>
          </cell>
          <cell r="E986" t="str">
            <v>m</v>
          </cell>
          <cell r="G986">
            <v>204.49</v>
          </cell>
          <cell r="M986">
            <v>244.64</v>
          </cell>
          <cell r="O986">
            <v>249.65</v>
          </cell>
          <cell r="Q986">
            <v>249.13</v>
          </cell>
          <cell r="S986">
            <v>249.13</v>
          </cell>
        </row>
        <row r="987">
          <cell r="A987" t="str">
            <v>4 S 06 010 01</v>
          </cell>
          <cell r="B987" t="str">
            <v>Defensa semi-maleável simples (forn./ impl.)</v>
          </cell>
          <cell r="E987" t="str">
            <v>m</v>
          </cell>
          <cell r="G987">
            <v>103.56</v>
          </cell>
          <cell r="M987">
            <v>125.09</v>
          </cell>
          <cell r="O987">
            <v>127.24</v>
          </cell>
          <cell r="Q987">
            <v>127.25</v>
          </cell>
          <cell r="S987">
            <v>127.25</v>
          </cell>
        </row>
        <row r="988">
          <cell r="A988" t="str">
            <v>4 S 06 010 02</v>
          </cell>
          <cell r="B988" t="str">
            <v>Ancoragem defensa semi-maleável simples (forn/imp)</v>
          </cell>
          <cell r="E988" t="str">
            <v>m</v>
          </cell>
          <cell r="G988">
            <v>114.43</v>
          </cell>
          <cell r="M988">
            <v>137.81</v>
          </cell>
          <cell r="O988">
            <v>139.97</v>
          </cell>
          <cell r="Q988">
            <v>139.69999999999999</v>
          </cell>
          <cell r="S988">
            <v>139.69999999999999</v>
          </cell>
        </row>
        <row r="989">
          <cell r="A989" t="str">
            <v>4 S 06 010 11</v>
          </cell>
          <cell r="B989" t="str">
            <v>Defensa semi-maleável dupla (forn./ impl.)</v>
          </cell>
          <cell r="E989" t="str">
            <v>m</v>
          </cell>
          <cell r="G989">
            <v>176.82</v>
          </cell>
          <cell r="M989">
            <v>213.25</v>
          </cell>
          <cell r="O989">
            <v>217.45</v>
          </cell>
          <cell r="Q989">
            <v>217.42</v>
          </cell>
          <cell r="S989">
            <v>217.42</v>
          </cell>
        </row>
        <row r="990">
          <cell r="A990" t="str">
            <v>4 S 06 010 12</v>
          </cell>
          <cell r="B990" t="str">
            <v>Ancoragem defensa semi-maleável dupla (forn/ impl)</v>
          </cell>
          <cell r="E990" t="str">
            <v>m</v>
          </cell>
          <cell r="G990">
            <v>194.2</v>
          </cell>
          <cell r="M990">
            <v>233.57</v>
          </cell>
          <cell r="O990">
            <v>237.78</v>
          </cell>
          <cell r="Q990">
            <v>237.3</v>
          </cell>
          <cell r="S990">
            <v>237.3</v>
          </cell>
        </row>
        <row r="991">
          <cell r="A991" t="str">
            <v>4 S 06 030 11</v>
          </cell>
          <cell r="B991" t="str">
            <v>Barreira de segurança dupla DNER PRO 176/86</v>
          </cell>
          <cell r="E991" t="str">
            <v>m</v>
          </cell>
          <cell r="G991">
            <v>180.32</v>
          </cell>
          <cell r="M991">
            <v>197.95</v>
          </cell>
          <cell r="O991">
            <v>201.42</v>
          </cell>
          <cell r="Q991">
            <v>196.95</v>
          </cell>
          <cell r="S991">
            <v>202.92</v>
          </cell>
        </row>
        <row r="992">
          <cell r="A992" t="str">
            <v>4 S 06 100 11</v>
          </cell>
          <cell r="B992" t="str">
            <v>Pintura de faixa - tinta durabilidade - 1 ano</v>
          </cell>
          <cell r="E992" t="str">
            <v>m2</v>
          </cell>
          <cell r="G992">
            <v>6.47</v>
          </cell>
          <cell r="M992">
            <v>6.69</v>
          </cell>
          <cell r="O992">
            <v>6.87</v>
          </cell>
          <cell r="Q992">
            <v>6.85</v>
          </cell>
          <cell r="S992">
            <v>6.85</v>
          </cell>
        </row>
        <row r="993">
          <cell r="A993" t="str">
            <v>4 S 06 100 12</v>
          </cell>
          <cell r="B993" t="str">
            <v>Pint. setas e zebrado - tinta durabilidade - 1 ano</v>
          </cell>
          <cell r="E993" t="str">
            <v>m2</v>
          </cell>
          <cell r="G993">
            <v>9.74</v>
          </cell>
          <cell r="M993">
            <v>10.44</v>
          </cell>
          <cell r="O993">
            <v>10.66</v>
          </cell>
          <cell r="Q993">
            <v>10.57</v>
          </cell>
          <cell r="S993">
            <v>10.57</v>
          </cell>
        </row>
        <row r="994">
          <cell r="A994" t="str">
            <v>4 S 06 100 21</v>
          </cell>
          <cell r="B994" t="str">
            <v>Pintura faixa - tinta durabilidade - 2 anos</v>
          </cell>
          <cell r="E994" t="str">
            <v>m2</v>
          </cell>
          <cell r="G994">
            <v>9.5</v>
          </cell>
          <cell r="M994">
            <v>9.74</v>
          </cell>
          <cell r="O994">
            <v>9.9499999999999993</v>
          </cell>
          <cell r="Q994">
            <v>9.92</v>
          </cell>
          <cell r="S994">
            <v>9.92</v>
          </cell>
        </row>
        <row r="995">
          <cell r="A995" t="str">
            <v>4 S 06 100 22</v>
          </cell>
          <cell r="B995" t="str">
            <v>Pintura setas e zebrado - 2 anos</v>
          </cell>
          <cell r="E995" t="str">
            <v>m2</v>
          </cell>
          <cell r="G995">
            <v>12.61</v>
          </cell>
          <cell r="M995">
            <v>13.31</v>
          </cell>
          <cell r="O995">
            <v>13.56</v>
          </cell>
          <cell r="Q995">
            <v>13.47</v>
          </cell>
          <cell r="S995">
            <v>13.47</v>
          </cell>
        </row>
        <row r="996">
          <cell r="A996" t="str">
            <v>4 S 06 110 01</v>
          </cell>
          <cell r="B996" t="str">
            <v>Pintura faixa c/termoplástico-3 anos (p/ aspersão)</v>
          </cell>
          <cell r="E996" t="str">
            <v>m2</v>
          </cell>
          <cell r="G996">
            <v>22.73</v>
          </cell>
          <cell r="M996">
            <v>27.63</v>
          </cell>
          <cell r="O996">
            <v>27.8</v>
          </cell>
          <cell r="Q996">
            <v>27.16</v>
          </cell>
          <cell r="S996">
            <v>27.16</v>
          </cell>
        </row>
        <row r="997">
          <cell r="A997" t="str">
            <v>4 S 06 110 02</v>
          </cell>
          <cell r="B997" t="str">
            <v>Pintura setas e zebrado term.-3 anos (p/ aspersão)</v>
          </cell>
          <cell r="E997" t="str">
            <v>m2</v>
          </cell>
          <cell r="G997">
            <v>28.38</v>
          </cell>
          <cell r="M997">
            <v>34.22</v>
          </cell>
          <cell r="O997">
            <v>34.42</v>
          </cell>
          <cell r="Q997">
            <v>33.69</v>
          </cell>
          <cell r="S997">
            <v>33.69</v>
          </cell>
        </row>
        <row r="998">
          <cell r="A998" t="str">
            <v>4 S 06 110 03</v>
          </cell>
          <cell r="B998" t="str">
            <v>Pintura setas e zebrado term.-5 anos (p/ extrusão)</v>
          </cell>
          <cell r="E998" t="str">
            <v>m2</v>
          </cell>
          <cell r="G998">
            <v>32.29</v>
          </cell>
          <cell r="M998">
            <v>38.83</v>
          </cell>
          <cell r="O998">
            <v>39.03</v>
          </cell>
          <cell r="Q998">
            <v>38.159999999999997</v>
          </cell>
          <cell r="S998">
            <v>38.159999999999997</v>
          </cell>
        </row>
        <row r="999">
          <cell r="A999" t="str">
            <v>4 S 06 120 01</v>
          </cell>
          <cell r="B999" t="str">
            <v>Forn. e colocação de tacha reflet. monodirecional</v>
          </cell>
          <cell r="E999" t="str">
            <v>und</v>
          </cell>
          <cell r="G999">
            <v>8.09</v>
          </cell>
          <cell r="M999">
            <v>8.3000000000000007</v>
          </cell>
          <cell r="O999">
            <v>8.3000000000000007</v>
          </cell>
          <cell r="Q999">
            <v>8.26</v>
          </cell>
          <cell r="S999">
            <v>9.98</v>
          </cell>
        </row>
        <row r="1000">
          <cell r="A1000" t="str">
            <v>4 S 06 120 11</v>
          </cell>
          <cell r="B1000" t="str">
            <v>Forn. e colocação de tachão reflet. monodirecional</v>
          </cell>
          <cell r="E1000" t="str">
            <v>und</v>
          </cell>
          <cell r="G1000">
            <v>22.75</v>
          </cell>
          <cell r="M1000">
            <v>23.2</v>
          </cell>
          <cell r="O1000">
            <v>23.2</v>
          </cell>
          <cell r="Q1000">
            <v>23.1</v>
          </cell>
          <cell r="S1000">
            <v>25.09</v>
          </cell>
        </row>
        <row r="1001">
          <cell r="A1001" t="str">
            <v>4 S 06 121 01</v>
          </cell>
          <cell r="B1001" t="str">
            <v>Forn. e colocação de tacha reflet. bidirecional</v>
          </cell>
          <cell r="E1001" t="str">
            <v>und</v>
          </cell>
          <cell r="G1001">
            <v>8.76</v>
          </cell>
          <cell r="M1001">
            <v>8.9600000000000009</v>
          </cell>
          <cell r="O1001">
            <v>8.9600000000000009</v>
          </cell>
          <cell r="Q1001">
            <v>8.92</v>
          </cell>
          <cell r="S1001">
            <v>10.64</v>
          </cell>
        </row>
        <row r="1002">
          <cell r="A1002" t="str">
            <v>4 S 06 121 11</v>
          </cell>
          <cell r="B1002" t="str">
            <v>Forn. e colocação de tachão reflet. bidirecional</v>
          </cell>
          <cell r="E1002" t="str">
            <v>und</v>
          </cell>
          <cell r="G1002">
            <v>24.07</v>
          </cell>
          <cell r="M1002">
            <v>24.52</v>
          </cell>
          <cell r="O1002">
            <v>24.53</v>
          </cell>
          <cell r="Q1002">
            <v>24.42</v>
          </cell>
          <cell r="S1002">
            <v>26.41</v>
          </cell>
        </row>
        <row r="1003">
          <cell r="A1003" t="str">
            <v>4 S 06 200 01</v>
          </cell>
          <cell r="B1003" t="str">
            <v>Forn. e implantação placa sinaliz. semi-refletiva</v>
          </cell>
          <cell r="E1003" t="str">
            <v>m2</v>
          </cell>
          <cell r="G1003">
            <v>179.37</v>
          </cell>
          <cell r="M1003">
            <v>186.49</v>
          </cell>
          <cell r="O1003">
            <v>186.91</v>
          </cell>
          <cell r="Q1003">
            <v>190.43</v>
          </cell>
          <cell r="S1003">
            <v>190.43</v>
          </cell>
        </row>
        <row r="1004">
          <cell r="A1004" t="str">
            <v>4 S 06 200 02</v>
          </cell>
          <cell r="B1004" t="str">
            <v>Forn. e implantação placa sinaliz. tot.refletiva</v>
          </cell>
          <cell r="E1004" t="str">
            <v>m2</v>
          </cell>
          <cell r="G1004">
            <v>235.42</v>
          </cell>
          <cell r="M1004">
            <v>244.14</v>
          </cell>
          <cell r="O1004">
            <v>246.95</v>
          </cell>
          <cell r="Q1004">
            <v>247.75</v>
          </cell>
          <cell r="S1004">
            <v>247.75</v>
          </cell>
        </row>
        <row r="1005">
          <cell r="A1005" t="str">
            <v>4 S 06 200 91</v>
          </cell>
          <cell r="B1005" t="str">
            <v>Remoção de placa de sinalização</v>
          </cell>
          <cell r="E1005" t="str">
            <v>m2</v>
          </cell>
          <cell r="G1005">
            <v>10.210000000000001</v>
          </cell>
          <cell r="M1005">
            <v>11.74</v>
          </cell>
          <cell r="O1005">
            <v>11.76</v>
          </cell>
          <cell r="Q1005">
            <v>11.47</v>
          </cell>
          <cell r="S1005">
            <v>11.47</v>
          </cell>
        </row>
        <row r="1006">
          <cell r="A1006" t="str">
            <v>4 S 06 200 92</v>
          </cell>
          <cell r="B1006" t="str">
            <v>Recuperação de chapa p/placa de sinalização</v>
          </cell>
          <cell r="E1006" t="str">
            <v>m2</v>
          </cell>
          <cell r="G1006">
            <v>16.34</v>
          </cell>
          <cell r="M1006">
            <v>19.260000000000002</v>
          </cell>
          <cell r="O1006">
            <v>18.73</v>
          </cell>
          <cell r="Q1006">
            <v>18.73</v>
          </cell>
          <cell r="S1006">
            <v>18.87</v>
          </cell>
        </row>
        <row r="1007">
          <cell r="A1007" t="str">
            <v>4 S 06 202 01</v>
          </cell>
          <cell r="B1007" t="str">
            <v>Confecção de placa sinalização semi-refletiva</v>
          </cell>
          <cell r="E1007" t="str">
            <v>m2</v>
          </cell>
          <cell r="G1007">
            <v>143.52000000000001</v>
          </cell>
          <cell r="M1007">
            <v>147.25</v>
          </cell>
          <cell r="O1007">
            <v>147.65</v>
          </cell>
          <cell r="Q1007">
            <v>150.28</v>
          </cell>
          <cell r="S1007">
            <v>150.28</v>
          </cell>
        </row>
        <row r="1008">
          <cell r="A1008" t="str">
            <v>4 S 06 202 11</v>
          </cell>
          <cell r="B1008" t="str">
            <v>Confecção placa sinalização tot.refletiva</v>
          </cell>
          <cell r="E1008" t="str">
            <v>m2</v>
          </cell>
          <cell r="G1008">
            <v>199.57</v>
          </cell>
          <cell r="M1008">
            <v>204.9</v>
          </cell>
          <cell r="O1008">
            <v>207.69</v>
          </cell>
          <cell r="Q1008">
            <v>207.6</v>
          </cell>
          <cell r="S1008">
            <v>207.6</v>
          </cell>
        </row>
        <row r="1009">
          <cell r="A1009" t="str">
            <v>4 S 06 202 21</v>
          </cell>
          <cell r="B1009" t="str">
            <v>Conf.placa sinal.semi-refletiva chapa recuperada</v>
          </cell>
          <cell r="E1009" t="str">
            <v>m2</v>
          </cell>
          <cell r="G1009">
            <v>62.27</v>
          </cell>
          <cell r="M1009">
            <v>67.98</v>
          </cell>
          <cell r="O1009">
            <v>67.849999999999994</v>
          </cell>
          <cell r="Q1009">
            <v>70.48</v>
          </cell>
          <cell r="S1009">
            <v>70.61</v>
          </cell>
        </row>
        <row r="1010">
          <cell r="A1010" t="str">
            <v>4 S 06 202 31</v>
          </cell>
          <cell r="B1010" t="str">
            <v>Conf.placa sinal.tot.refletiva - chapa recuperada</v>
          </cell>
          <cell r="E1010" t="str">
            <v>m2</v>
          </cell>
          <cell r="G1010">
            <v>116.74</v>
          </cell>
          <cell r="M1010">
            <v>123.73</v>
          </cell>
          <cell r="O1010">
            <v>125.99</v>
          </cell>
          <cell r="Q1010">
            <v>125.9</v>
          </cell>
          <cell r="S1010">
            <v>126.03</v>
          </cell>
        </row>
        <row r="1011">
          <cell r="A1011" t="str">
            <v>4 S 06 203 01</v>
          </cell>
          <cell r="B1011" t="str">
            <v>Confecção suporte e travessa p/placa sinaliz.</v>
          </cell>
          <cell r="E1011" t="str">
            <v>und</v>
          </cell>
          <cell r="G1011">
            <v>23.11</v>
          </cell>
          <cell r="M1011">
            <v>24.73</v>
          </cell>
          <cell r="O1011">
            <v>24.73</v>
          </cell>
          <cell r="Q1011">
            <v>25.84</v>
          </cell>
          <cell r="S1011">
            <v>25.84</v>
          </cell>
        </row>
        <row r="1012">
          <cell r="A1012" t="str">
            <v>4 S 06 230 01</v>
          </cell>
          <cell r="B1012" t="str">
            <v>Forn. e implantação de balizador de concreto</v>
          </cell>
          <cell r="E1012" t="str">
            <v>und</v>
          </cell>
          <cell r="G1012">
            <v>15.37</v>
          </cell>
          <cell r="M1012">
            <v>17.28</v>
          </cell>
          <cell r="O1012">
            <v>17.399999999999999</v>
          </cell>
          <cell r="Q1012">
            <v>17.09</v>
          </cell>
          <cell r="S1012">
            <v>17.18</v>
          </cell>
        </row>
        <row r="1013">
          <cell r="A1013" t="str">
            <v>4 S 09 002 00</v>
          </cell>
          <cell r="B1013" t="str">
            <v>Transporte local c/ basc. 5 m3 rodov. pav.</v>
          </cell>
          <cell r="E1013" t="str">
            <v>tkm</v>
          </cell>
          <cell r="G1013">
            <v>0.39</v>
          </cell>
          <cell r="M1013">
            <v>0.43</v>
          </cell>
          <cell r="O1013">
            <v>0.43</v>
          </cell>
          <cell r="Q1013">
            <v>0.41</v>
          </cell>
          <cell r="S1013">
            <v>0.41</v>
          </cell>
        </row>
        <row r="1014">
          <cell r="A1014" t="str">
            <v>4 S 09 002 41</v>
          </cell>
          <cell r="B1014" t="str">
            <v>Transporte local c/ carroceria 4t rodov. pav.</v>
          </cell>
          <cell r="E1014" t="str">
            <v>tkm</v>
          </cell>
          <cell r="G1014">
            <v>0.53</v>
          </cell>
          <cell r="M1014">
            <v>0.6</v>
          </cell>
          <cell r="O1014">
            <v>0.6</v>
          </cell>
          <cell r="Q1014">
            <v>0.59</v>
          </cell>
          <cell r="S1014">
            <v>0.59</v>
          </cell>
        </row>
        <row r="1015">
          <cell r="A1015" t="str">
            <v>4 S 09 202 70</v>
          </cell>
          <cell r="B1015" t="str">
            <v>Transp. local de água c/ cam. tanque rodov. pav.</v>
          </cell>
          <cell r="E1015" t="str">
            <v>tkm</v>
          </cell>
          <cell r="G1015">
            <v>0.74</v>
          </cell>
          <cell r="M1015">
            <v>0.84</v>
          </cell>
          <cell r="O1015">
            <v>0.84</v>
          </cell>
          <cell r="Q1015">
            <v>0.8</v>
          </cell>
          <cell r="S1015">
            <v>0.8</v>
          </cell>
        </row>
        <row r="1016">
          <cell r="B1016" t="str">
            <v>Restauração</v>
          </cell>
        </row>
        <row r="1017">
          <cell r="A1017" t="str">
            <v>5 S 01 000 00</v>
          </cell>
          <cell r="B1017" t="str">
            <v>Desm. dest. e limp. áreas c/ arv. diam. até 0,15m</v>
          </cell>
          <cell r="E1017" t="str">
            <v>m2</v>
          </cell>
          <cell r="G1017">
            <v>0.21</v>
          </cell>
          <cell r="M1017">
            <v>0.22</v>
          </cell>
          <cell r="O1017">
            <v>0.24</v>
          </cell>
          <cell r="Q1017">
            <v>0.23</v>
          </cell>
          <cell r="S1017">
            <v>0.23</v>
          </cell>
        </row>
        <row r="1018">
          <cell r="A1018" t="str">
            <v>5 S 01 010 00</v>
          </cell>
          <cell r="B1018" t="str">
            <v>Destocamento de árvores c/ diâm. 0,15 a 030m</v>
          </cell>
          <cell r="E1018" t="str">
            <v>und</v>
          </cell>
          <cell r="G1018">
            <v>18.46</v>
          </cell>
          <cell r="M1018">
            <v>19.72</v>
          </cell>
          <cell r="O1018">
            <v>21.1</v>
          </cell>
          <cell r="Q1018">
            <v>20.57</v>
          </cell>
          <cell r="S1018">
            <v>20.57</v>
          </cell>
        </row>
        <row r="1019">
          <cell r="A1019" t="str">
            <v>5 S 01 011 00</v>
          </cell>
          <cell r="B1019" t="str">
            <v>Destocamento de árvores c/ diâm. &gt; 0,30m</v>
          </cell>
          <cell r="E1019" t="str">
            <v>und</v>
          </cell>
          <cell r="G1019">
            <v>46.15</v>
          </cell>
          <cell r="M1019">
            <v>49.3</v>
          </cell>
          <cell r="O1019">
            <v>52.76</v>
          </cell>
          <cell r="Q1019">
            <v>51.43</v>
          </cell>
          <cell r="S1019">
            <v>51.43</v>
          </cell>
        </row>
        <row r="1020">
          <cell r="A1020" t="str">
            <v>5 S 01 100 01</v>
          </cell>
          <cell r="B1020" t="str">
            <v>Esc. carga transp. mat 1a cat DMT 50m</v>
          </cell>
          <cell r="E1020" t="str">
            <v>m3</v>
          </cell>
          <cell r="G1020">
            <v>1.0900000000000001</v>
          </cell>
          <cell r="M1020">
            <v>1.1599999999999999</v>
          </cell>
          <cell r="O1020">
            <v>1.24</v>
          </cell>
          <cell r="Q1020">
            <v>1.21</v>
          </cell>
          <cell r="S1020">
            <v>1.21</v>
          </cell>
        </row>
        <row r="1021">
          <cell r="A1021" t="str">
            <v>5 S 01 100 09</v>
          </cell>
          <cell r="B1021" t="str">
            <v>Esc. carga tr. mat 1a c. DMT 50 a 200m c/carreg</v>
          </cell>
          <cell r="E1021" t="str">
            <v>m3</v>
          </cell>
          <cell r="G1021">
            <v>3.49</v>
          </cell>
          <cell r="M1021">
            <v>3.81</v>
          </cell>
          <cell r="O1021">
            <v>4</v>
          </cell>
          <cell r="Q1021">
            <v>3.88</v>
          </cell>
          <cell r="S1021">
            <v>3.88</v>
          </cell>
        </row>
        <row r="1022">
          <cell r="A1022" t="str">
            <v>5 S 01 100 10</v>
          </cell>
          <cell r="B1022" t="str">
            <v>Esc. carga tr. mat 1a c. DMT 200 a 400m c/carreg</v>
          </cell>
          <cell r="E1022" t="str">
            <v>m3</v>
          </cell>
          <cell r="G1022">
            <v>3.8</v>
          </cell>
          <cell r="M1022">
            <v>4.1399999999999997</v>
          </cell>
          <cell r="O1022">
            <v>4.33</v>
          </cell>
          <cell r="Q1022">
            <v>4.2</v>
          </cell>
          <cell r="S1022">
            <v>4.2</v>
          </cell>
        </row>
        <row r="1023">
          <cell r="A1023" t="str">
            <v>5 S 01 100 11</v>
          </cell>
          <cell r="B1023" t="str">
            <v>Esc. carga tr. mat 1a c. DMT 400 a 600m c/carreg</v>
          </cell>
          <cell r="E1023" t="str">
            <v>m3</v>
          </cell>
          <cell r="G1023">
            <v>4.03</v>
          </cell>
          <cell r="M1023">
            <v>4.4000000000000004</v>
          </cell>
          <cell r="O1023">
            <v>4.59</v>
          </cell>
          <cell r="Q1023">
            <v>4.45</v>
          </cell>
          <cell r="S1023">
            <v>4.45</v>
          </cell>
        </row>
        <row r="1024">
          <cell r="A1024" t="str">
            <v>5 S 01 100 12</v>
          </cell>
          <cell r="B1024" t="str">
            <v>Esc. carga tr. mat 1a c. DMT 600 a 800m c/carreg</v>
          </cell>
          <cell r="E1024" t="str">
            <v>m3</v>
          </cell>
          <cell r="G1024">
            <v>4.33</v>
          </cell>
          <cell r="M1024">
            <v>4.72</v>
          </cell>
          <cell r="O1024">
            <v>4.92</v>
          </cell>
          <cell r="Q1024">
            <v>4.7699999999999996</v>
          </cell>
          <cell r="S1024">
            <v>4.7699999999999996</v>
          </cell>
        </row>
        <row r="1025">
          <cell r="A1025" t="str">
            <v>5 S 01 100 13</v>
          </cell>
          <cell r="B1025" t="str">
            <v>Esc. carga tr. mat 1a c. DMT 800 a 1000m c/carreg</v>
          </cell>
          <cell r="E1025" t="str">
            <v>m3</v>
          </cell>
          <cell r="G1025">
            <v>4.57</v>
          </cell>
          <cell r="M1025">
            <v>4.9800000000000004</v>
          </cell>
          <cell r="O1025">
            <v>5.18</v>
          </cell>
          <cell r="Q1025">
            <v>5.0199999999999996</v>
          </cell>
          <cell r="S1025">
            <v>5.0199999999999996</v>
          </cell>
        </row>
        <row r="1026">
          <cell r="A1026" t="str">
            <v>5 S 01 100 14</v>
          </cell>
          <cell r="B1026" t="str">
            <v>Esc. carga tr. mat 1a c. DMT 1000 a 1200m c/carreg</v>
          </cell>
          <cell r="E1026" t="str">
            <v>m3</v>
          </cell>
          <cell r="G1026">
            <v>4.8600000000000003</v>
          </cell>
          <cell r="M1026">
            <v>5.3</v>
          </cell>
          <cell r="O1026">
            <v>5.49</v>
          </cell>
          <cell r="Q1026">
            <v>5.33</v>
          </cell>
          <cell r="S1026">
            <v>5.33</v>
          </cell>
        </row>
        <row r="1027">
          <cell r="A1027" t="str">
            <v>5 S 01 100 15</v>
          </cell>
          <cell r="B1027" t="str">
            <v>Esc. carga tr. mat 1a c. DMT 1200 a 1400m c/carreg</v>
          </cell>
          <cell r="E1027" t="str">
            <v>m3</v>
          </cell>
          <cell r="G1027">
            <v>5.04</v>
          </cell>
          <cell r="M1027">
            <v>5.49</v>
          </cell>
          <cell r="O1027">
            <v>5.69</v>
          </cell>
          <cell r="Q1027">
            <v>5.51</v>
          </cell>
          <cell r="S1027">
            <v>5.51</v>
          </cell>
        </row>
        <row r="1028">
          <cell r="A1028" t="str">
            <v>5 S 01 100 16</v>
          </cell>
          <cell r="B1028" t="str">
            <v>Esc. carga tr. mat 1a c. DMT 1400 a 1600m c/carreg</v>
          </cell>
          <cell r="E1028" t="str">
            <v>m3</v>
          </cell>
          <cell r="G1028">
            <v>5.18</v>
          </cell>
          <cell r="M1028">
            <v>5.64</v>
          </cell>
          <cell r="O1028">
            <v>5.84</v>
          </cell>
          <cell r="Q1028">
            <v>5.65</v>
          </cell>
          <cell r="S1028">
            <v>5.65</v>
          </cell>
        </row>
        <row r="1029">
          <cell r="A1029" t="str">
            <v>5 S 01 100 17</v>
          </cell>
          <cell r="B1029" t="str">
            <v>Esc. carga tr. mat 1a c. DMT 1600 a 1800m c/carreg</v>
          </cell>
          <cell r="E1029" t="str">
            <v>m3</v>
          </cell>
          <cell r="G1029">
            <v>5.41</v>
          </cell>
          <cell r="M1029">
            <v>5.88</v>
          </cell>
          <cell r="O1029">
            <v>6.09</v>
          </cell>
          <cell r="Q1029">
            <v>5.89</v>
          </cell>
          <cell r="S1029">
            <v>5.89</v>
          </cell>
        </row>
        <row r="1030">
          <cell r="A1030" t="str">
            <v>5 S 01 100 18</v>
          </cell>
          <cell r="B1030" t="str">
            <v>Esc. carga tr. mat 1a c. DMT 1800 a 2000m c/carreg</v>
          </cell>
          <cell r="E1030" t="str">
            <v>m3</v>
          </cell>
          <cell r="G1030">
            <v>5.62</v>
          </cell>
          <cell r="M1030">
            <v>6.12</v>
          </cell>
          <cell r="O1030">
            <v>6.33</v>
          </cell>
          <cell r="Q1030">
            <v>6.13</v>
          </cell>
          <cell r="S1030">
            <v>6.13</v>
          </cell>
        </row>
        <row r="1031">
          <cell r="A1031" t="str">
            <v>5 S 01 100 19</v>
          </cell>
          <cell r="B1031" t="str">
            <v>Esc. carga tr. mat 1a c. DMT 2000 a 3000m c/carreg</v>
          </cell>
          <cell r="E1031" t="str">
            <v>m3</v>
          </cell>
          <cell r="G1031">
            <v>6.41</v>
          </cell>
          <cell r="M1031">
            <v>6.98</v>
          </cell>
          <cell r="O1031">
            <v>7.19</v>
          </cell>
          <cell r="Q1031">
            <v>6.96</v>
          </cell>
          <cell r="S1031">
            <v>6.96</v>
          </cell>
        </row>
        <row r="1032">
          <cell r="A1032" t="str">
            <v>5 S 01 100 20</v>
          </cell>
          <cell r="B1032" t="str">
            <v>Esc. carga tr. mat 1a c. DMT 3000 a 5000m c/carreg</v>
          </cell>
          <cell r="E1032" t="str">
            <v>m3</v>
          </cell>
          <cell r="G1032">
            <v>8.51</v>
          </cell>
          <cell r="M1032">
            <v>9.25</v>
          </cell>
          <cell r="O1032">
            <v>9.48</v>
          </cell>
          <cell r="Q1032">
            <v>9.17</v>
          </cell>
          <cell r="S1032">
            <v>9.17</v>
          </cell>
        </row>
        <row r="1033">
          <cell r="A1033" t="str">
            <v>5 S 01 100 22</v>
          </cell>
          <cell r="B1033" t="str">
            <v>Esc. carga transp. mat 1a cat DMT 50 a 200m c/e</v>
          </cell>
          <cell r="E1033" t="str">
            <v>m3</v>
          </cell>
          <cell r="G1033">
            <v>3.73</v>
          </cell>
          <cell r="M1033">
            <v>3.89</v>
          </cell>
          <cell r="O1033">
            <v>3.89</v>
          </cell>
          <cell r="Q1033">
            <v>3.35</v>
          </cell>
          <cell r="S1033">
            <v>3.35</v>
          </cell>
        </row>
        <row r="1034">
          <cell r="A1034" t="str">
            <v>5 S 01 100 23</v>
          </cell>
          <cell r="B1034" t="str">
            <v>Esc. carga transp. mat 1a cat DMT 200 a 400m c/e</v>
          </cell>
          <cell r="E1034" t="str">
            <v>m3</v>
          </cell>
          <cell r="G1034">
            <v>4.08</v>
          </cell>
          <cell r="M1034">
            <v>4.28</v>
          </cell>
          <cell r="O1034">
            <v>4.28</v>
          </cell>
          <cell r="Q1034">
            <v>3.73</v>
          </cell>
          <cell r="S1034">
            <v>3.73</v>
          </cell>
        </row>
        <row r="1035">
          <cell r="A1035" t="str">
            <v>5 S 01 100 24</v>
          </cell>
          <cell r="B1035" t="str">
            <v>Esc. carga transp. mat 1a cat DMT 400 a 600m c/e</v>
          </cell>
          <cell r="E1035" t="str">
            <v>m3</v>
          </cell>
          <cell r="G1035">
            <v>4.3</v>
          </cell>
          <cell r="M1035">
            <v>4.5199999999999996</v>
          </cell>
          <cell r="O1035">
            <v>4.5199999999999996</v>
          </cell>
          <cell r="Q1035">
            <v>3.96</v>
          </cell>
          <cell r="S1035">
            <v>3.96</v>
          </cell>
        </row>
        <row r="1036">
          <cell r="A1036" t="str">
            <v>5 S 01 100 25</v>
          </cell>
          <cell r="B1036" t="str">
            <v>Esc. carga transp. mat 1a cat DMT 600 a 800m c/e</v>
          </cell>
          <cell r="E1036" t="str">
            <v>m3</v>
          </cell>
          <cell r="G1036">
            <v>4.57</v>
          </cell>
          <cell r="M1036">
            <v>4.8099999999999996</v>
          </cell>
          <cell r="O1036">
            <v>4.82</v>
          </cell>
          <cell r="Q1036">
            <v>4.24</v>
          </cell>
          <cell r="S1036">
            <v>4.24</v>
          </cell>
        </row>
        <row r="1037">
          <cell r="A1037" t="str">
            <v>5 S 01 100 26</v>
          </cell>
          <cell r="B1037" t="str">
            <v>Esc. carga transp. mat 1a cat DMT 800 a 1000m c/e</v>
          </cell>
          <cell r="E1037" t="str">
            <v>m3</v>
          </cell>
          <cell r="G1037">
            <v>4.8600000000000003</v>
          </cell>
          <cell r="M1037">
            <v>5.12</v>
          </cell>
          <cell r="O1037">
            <v>5.13</v>
          </cell>
          <cell r="Q1037">
            <v>4.55</v>
          </cell>
          <cell r="S1037">
            <v>4.55</v>
          </cell>
        </row>
        <row r="1038">
          <cell r="A1038" t="str">
            <v>5 S 01 100 27</v>
          </cell>
          <cell r="B1038" t="str">
            <v>Esc. carga transp. mat 1a cat DMT 1000 a 1200m c/e</v>
          </cell>
          <cell r="E1038" t="str">
            <v>m3</v>
          </cell>
          <cell r="G1038">
            <v>5.0999999999999996</v>
          </cell>
          <cell r="M1038">
            <v>5.38</v>
          </cell>
          <cell r="O1038">
            <v>5.39</v>
          </cell>
          <cell r="Q1038">
            <v>4.8</v>
          </cell>
          <cell r="S1038">
            <v>4.8</v>
          </cell>
        </row>
        <row r="1039">
          <cell r="A1039" t="str">
            <v>5 S 01 100 28</v>
          </cell>
          <cell r="B1039" t="str">
            <v>Esc. carga transp. mat 1a cat DMT 1200 a 1400m c/e</v>
          </cell>
          <cell r="E1039" t="str">
            <v>m3</v>
          </cell>
          <cell r="G1039">
            <v>5.29</v>
          </cell>
          <cell r="M1039">
            <v>5.58</v>
          </cell>
          <cell r="O1039">
            <v>5.6</v>
          </cell>
          <cell r="Q1039">
            <v>5</v>
          </cell>
          <cell r="S1039">
            <v>5</v>
          </cell>
        </row>
        <row r="1040">
          <cell r="A1040" t="str">
            <v>5 S 01 100 29</v>
          </cell>
          <cell r="B1040" t="str">
            <v>Esc. carga transp. mat 1a cat DMT 1400 a 1600m c/e</v>
          </cell>
          <cell r="E1040" t="str">
            <v>m3</v>
          </cell>
          <cell r="G1040">
            <v>5.53</v>
          </cell>
          <cell r="M1040">
            <v>5.85</v>
          </cell>
          <cell r="O1040">
            <v>5.87</v>
          </cell>
          <cell r="Q1040">
            <v>5.26</v>
          </cell>
          <cell r="S1040">
            <v>5.26</v>
          </cell>
        </row>
        <row r="1041">
          <cell r="A1041" t="str">
            <v>5 S 01 100 30</v>
          </cell>
          <cell r="B1041" t="str">
            <v>Esc. carga transp .mat 1a cat DMT 1600 a 1800m c/e</v>
          </cell>
          <cell r="E1041" t="str">
            <v>m3</v>
          </cell>
          <cell r="G1041">
            <v>5.69</v>
          </cell>
          <cell r="M1041">
            <v>6.02</v>
          </cell>
          <cell r="O1041">
            <v>6.04</v>
          </cell>
          <cell r="Q1041">
            <v>5.42</v>
          </cell>
          <cell r="S1041">
            <v>5.42</v>
          </cell>
        </row>
        <row r="1042">
          <cell r="A1042" t="str">
            <v>5 S 01 100 31</v>
          </cell>
          <cell r="B1042" t="str">
            <v>Esc. carga transp. mat 1a cat DMT 1800 a 2000m c/e</v>
          </cell>
          <cell r="E1042" t="str">
            <v>m3</v>
          </cell>
          <cell r="G1042">
            <v>5.88</v>
          </cell>
          <cell r="M1042">
            <v>6.23</v>
          </cell>
          <cell r="O1042">
            <v>6.25</v>
          </cell>
          <cell r="Q1042">
            <v>5.62</v>
          </cell>
          <cell r="S1042">
            <v>5.62</v>
          </cell>
        </row>
        <row r="1043">
          <cell r="A1043" t="str">
            <v>5 S 01 100 32</v>
          </cell>
          <cell r="B1043" t="str">
            <v>Esc. carga transp. mat 1a cat DMT 2000 a 3000m c/e</v>
          </cell>
          <cell r="E1043" t="str">
            <v>m3</v>
          </cell>
          <cell r="G1043">
            <v>6.66</v>
          </cell>
          <cell r="M1043">
            <v>7.07</v>
          </cell>
          <cell r="O1043">
            <v>7.1</v>
          </cell>
          <cell r="Q1043">
            <v>6.44</v>
          </cell>
          <cell r="S1043">
            <v>6.44</v>
          </cell>
        </row>
        <row r="1044">
          <cell r="A1044" t="str">
            <v>5 S 01 100 33</v>
          </cell>
          <cell r="B1044" t="str">
            <v>Esc. carga transp. mat 1a cat DMT 3000 a 5000m c/e</v>
          </cell>
          <cell r="E1044" t="str">
            <v>m3</v>
          </cell>
          <cell r="G1044">
            <v>8.81</v>
          </cell>
          <cell r="M1044">
            <v>9.39</v>
          </cell>
          <cell r="O1044">
            <v>9.44</v>
          </cell>
          <cell r="Q1044">
            <v>8.6999999999999993</v>
          </cell>
          <cell r="S1044">
            <v>8.6999999999999993</v>
          </cell>
        </row>
        <row r="1045">
          <cell r="A1045" t="str">
            <v>5 S 01 101 01</v>
          </cell>
          <cell r="B1045" t="str">
            <v>Esc. carga transp. mat 2a cat DMT 50m</v>
          </cell>
          <cell r="E1045" t="str">
            <v>m3</v>
          </cell>
          <cell r="G1045">
            <v>1.89</v>
          </cell>
          <cell r="M1045">
            <v>2.0099999999999998</v>
          </cell>
          <cell r="O1045">
            <v>2.16</v>
          </cell>
          <cell r="Q1045">
            <v>2.1</v>
          </cell>
          <cell r="S1045">
            <v>2.1</v>
          </cell>
        </row>
        <row r="1046">
          <cell r="A1046" t="str">
            <v>5 S 01 101 09</v>
          </cell>
          <cell r="B1046" t="str">
            <v>Esc. carga tr. mat 2a c. DMT 50 a 200m c/carreg</v>
          </cell>
          <cell r="E1046" t="str">
            <v>m3</v>
          </cell>
          <cell r="G1046">
            <v>5.58</v>
          </cell>
          <cell r="M1046">
            <v>6.06</v>
          </cell>
          <cell r="O1046">
            <v>6.39</v>
          </cell>
          <cell r="Q1046">
            <v>6.21</v>
          </cell>
          <cell r="S1046">
            <v>6.21</v>
          </cell>
        </row>
        <row r="1047">
          <cell r="A1047" t="str">
            <v>5 S 01 101 10</v>
          </cell>
          <cell r="B1047" t="str">
            <v>Esc. carga tr. mat 2a c. DMT 200 a 400m c/carreg</v>
          </cell>
          <cell r="E1047" t="str">
            <v>m3</v>
          </cell>
          <cell r="G1047">
            <v>6.03</v>
          </cell>
          <cell r="M1047">
            <v>6.55</v>
          </cell>
          <cell r="O1047">
            <v>6.89</v>
          </cell>
          <cell r="Q1047">
            <v>6.69</v>
          </cell>
          <cell r="S1047">
            <v>6.69</v>
          </cell>
        </row>
        <row r="1048">
          <cell r="A1048" t="str">
            <v>5 S 01 101 11</v>
          </cell>
          <cell r="B1048" t="str">
            <v>Esc. carga tr. mat 2a c. DMT 400 a 600m c/carreg</v>
          </cell>
          <cell r="E1048" t="str">
            <v>m3</v>
          </cell>
          <cell r="G1048">
            <v>6.29</v>
          </cell>
          <cell r="M1048">
            <v>6.84</v>
          </cell>
          <cell r="O1048">
            <v>7.17</v>
          </cell>
          <cell r="Q1048">
            <v>6.96</v>
          </cell>
          <cell r="S1048">
            <v>6.96</v>
          </cell>
        </row>
        <row r="1049">
          <cell r="A1049" t="str">
            <v>5 S 01 101 12</v>
          </cell>
          <cell r="B1049" t="str">
            <v>Esc. carga tr. mat 2a c. DMT 600 a 800m c/carreg</v>
          </cell>
          <cell r="E1049" t="str">
            <v>m3</v>
          </cell>
          <cell r="G1049">
            <v>6.7</v>
          </cell>
          <cell r="M1049">
            <v>7.28</v>
          </cell>
          <cell r="O1049">
            <v>7.62</v>
          </cell>
          <cell r="Q1049">
            <v>7.4</v>
          </cell>
          <cell r="S1049">
            <v>7.4</v>
          </cell>
        </row>
        <row r="1050">
          <cell r="A1050" t="str">
            <v>5 S 01 101 13</v>
          </cell>
          <cell r="B1050" t="str">
            <v>Esc. carga tr. mat 2a c. DMT 800 a 1000m c/carreg</v>
          </cell>
          <cell r="E1050" t="str">
            <v>m3</v>
          </cell>
          <cell r="G1050">
            <v>6.99</v>
          </cell>
          <cell r="M1050">
            <v>7.59</v>
          </cell>
          <cell r="O1050">
            <v>7.93</v>
          </cell>
          <cell r="Q1050">
            <v>7.7</v>
          </cell>
          <cell r="S1050">
            <v>7.7</v>
          </cell>
        </row>
        <row r="1051">
          <cell r="A1051" t="str">
            <v>5 S 01 101 14</v>
          </cell>
          <cell r="B1051" t="str">
            <v>Esc. carga tr. mat 2a c. DMT 1000 a 1200m c/carreg</v>
          </cell>
          <cell r="E1051" t="str">
            <v>m3</v>
          </cell>
          <cell r="G1051">
            <v>7.17</v>
          </cell>
          <cell r="M1051">
            <v>7.78</v>
          </cell>
          <cell r="O1051">
            <v>8.1300000000000008</v>
          </cell>
          <cell r="Q1051">
            <v>7.89</v>
          </cell>
          <cell r="S1051">
            <v>7.89</v>
          </cell>
        </row>
        <row r="1052">
          <cell r="A1052" t="str">
            <v>5 S 01 101 15</v>
          </cell>
          <cell r="B1052" t="str">
            <v>Esc. carga tr. mat 2a c. DMT 1200 a 1400m c/carreg</v>
          </cell>
          <cell r="E1052" t="str">
            <v>m3</v>
          </cell>
          <cell r="G1052">
            <v>7.46</v>
          </cell>
          <cell r="M1052">
            <v>8.1</v>
          </cell>
          <cell r="O1052">
            <v>8.4499999999999993</v>
          </cell>
          <cell r="Q1052">
            <v>8.19</v>
          </cell>
          <cell r="S1052">
            <v>8.19</v>
          </cell>
        </row>
        <row r="1053">
          <cell r="A1053" t="str">
            <v>5 S 01 101 16</v>
          </cell>
          <cell r="B1053" t="str">
            <v>Esc. carga tr. mat 2a c. DMT 1400 a 1600m c/carreg</v>
          </cell>
          <cell r="E1053" t="str">
            <v>m3</v>
          </cell>
          <cell r="G1053">
            <v>7.7</v>
          </cell>
          <cell r="M1053">
            <v>8.36</v>
          </cell>
          <cell r="O1053">
            <v>8.7100000000000009</v>
          </cell>
          <cell r="Q1053">
            <v>8.4499999999999993</v>
          </cell>
          <cell r="S1053">
            <v>8.4499999999999993</v>
          </cell>
        </row>
        <row r="1054">
          <cell r="A1054" t="str">
            <v>5 S 01 101 17</v>
          </cell>
          <cell r="B1054" t="str">
            <v>Esc. carga tr. mat 2a c. DMT 1600 a 1800m c/carreg</v>
          </cell>
          <cell r="E1054" t="str">
            <v>m3</v>
          </cell>
          <cell r="G1054">
            <v>7.84</v>
          </cell>
          <cell r="M1054">
            <v>8.51</v>
          </cell>
          <cell r="O1054">
            <v>8.86</v>
          </cell>
          <cell r="Q1054">
            <v>8.59</v>
          </cell>
          <cell r="S1054">
            <v>8.59</v>
          </cell>
        </row>
        <row r="1055">
          <cell r="A1055" t="str">
            <v>5 S 01 101 18</v>
          </cell>
          <cell r="B1055" t="str">
            <v>Esc. carga tr. mat 2a c. DMT 1800 a 2000m c/carreg</v>
          </cell>
          <cell r="E1055" t="str">
            <v>m3</v>
          </cell>
          <cell r="G1055">
            <v>8.19</v>
          </cell>
          <cell r="M1055">
            <v>8.89</v>
          </cell>
          <cell r="O1055">
            <v>9.25</v>
          </cell>
          <cell r="Q1055">
            <v>8.9600000000000009</v>
          </cell>
          <cell r="S1055">
            <v>8.9600000000000009</v>
          </cell>
        </row>
        <row r="1056">
          <cell r="A1056" t="str">
            <v>5 S 01 101 19</v>
          </cell>
          <cell r="B1056" t="str">
            <v>Esc. carga tr. mat 2a c. DMT 2000 a 3000m c/carreg</v>
          </cell>
          <cell r="E1056" t="str">
            <v>m3</v>
          </cell>
          <cell r="G1056">
            <v>9.08</v>
          </cell>
          <cell r="M1056">
            <v>9.86</v>
          </cell>
          <cell r="O1056">
            <v>10.220000000000001</v>
          </cell>
          <cell r="Q1056">
            <v>9.9</v>
          </cell>
          <cell r="S1056">
            <v>9.9</v>
          </cell>
        </row>
        <row r="1057">
          <cell r="A1057" t="str">
            <v>5 S 01 101 20</v>
          </cell>
          <cell r="B1057" t="str">
            <v>Esc. carga tr. mat 2a c. DMT 3000 a 5000m c/carreg</v>
          </cell>
          <cell r="E1057" t="str">
            <v>m3</v>
          </cell>
          <cell r="G1057">
            <v>11.46</v>
          </cell>
          <cell r="M1057">
            <v>12.43</v>
          </cell>
          <cell r="O1057">
            <v>12.81</v>
          </cell>
          <cell r="Q1057">
            <v>12.4</v>
          </cell>
          <cell r="S1057">
            <v>12.4</v>
          </cell>
        </row>
        <row r="1058">
          <cell r="A1058" t="str">
            <v>5 S 01 101 22</v>
          </cell>
          <cell r="B1058" t="str">
            <v>Esc. carga transp. mat 2a cat DMT 50 a 200m c/e</v>
          </cell>
          <cell r="E1058" t="str">
            <v>m3</v>
          </cell>
          <cell r="G1058">
            <v>5.24</v>
          </cell>
          <cell r="M1058">
            <v>5.45</v>
          </cell>
          <cell r="O1058">
            <v>5.46</v>
          </cell>
          <cell r="Q1058">
            <v>4.6500000000000004</v>
          </cell>
          <cell r="S1058">
            <v>4.6500000000000004</v>
          </cell>
        </row>
        <row r="1059">
          <cell r="A1059" t="str">
            <v>5 S 01 101 23</v>
          </cell>
          <cell r="B1059" t="str">
            <v>Esc. carga transp. mat 2a cat DMT 200 a 400m c/e</v>
          </cell>
          <cell r="E1059" t="str">
            <v>m3</v>
          </cell>
          <cell r="G1059">
            <v>5.58</v>
          </cell>
          <cell r="M1059">
            <v>5.82</v>
          </cell>
          <cell r="O1059">
            <v>5.83</v>
          </cell>
          <cell r="Q1059">
            <v>5.01</v>
          </cell>
          <cell r="S1059">
            <v>5.01</v>
          </cell>
        </row>
        <row r="1060">
          <cell r="A1060" t="str">
            <v>5 S 01 101 24</v>
          </cell>
          <cell r="B1060" t="str">
            <v>Esc. carga transp. mat 2a cat DMT 400 a 600m c/e</v>
          </cell>
          <cell r="E1060" t="str">
            <v>m3</v>
          </cell>
          <cell r="G1060">
            <v>5.96</v>
          </cell>
          <cell r="M1060">
            <v>6.24</v>
          </cell>
          <cell r="O1060">
            <v>6.26</v>
          </cell>
          <cell r="Q1060">
            <v>5.42</v>
          </cell>
          <cell r="S1060">
            <v>5.42</v>
          </cell>
        </row>
        <row r="1061">
          <cell r="A1061" t="str">
            <v>5 S 01 101 25</v>
          </cell>
          <cell r="B1061" t="str">
            <v>Esc. carga transp. mat 2a cat DMT 600 a 800m c/e</v>
          </cell>
          <cell r="E1061" t="str">
            <v>m3</v>
          </cell>
          <cell r="G1061">
            <v>6.31</v>
          </cell>
          <cell r="M1061">
            <v>6.62</v>
          </cell>
          <cell r="O1061">
            <v>6.63</v>
          </cell>
          <cell r="Q1061">
            <v>5.79</v>
          </cell>
          <cell r="S1061">
            <v>5.79</v>
          </cell>
        </row>
        <row r="1062">
          <cell r="A1062" t="str">
            <v>5 S 01 101 26</v>
          </cell>
          <cell r="B1062" t="str">
            <v>Esc. carga transp. mat 2a cat DMT 800 a 1000m c/e</v>
          </cell>
          <cell r="E1062" t="str">
            <v>m3</v>
          </cell>
          <cell r="G1062">
            <v>6.56</v>
          </cell>
          <cell r="M1062">
            <v>6.89</v>
          </cell>
          <cell r="O1062">
            <v>6.91</v>
          </cell>
          <cell r="Q1062">
            <v>6.05</v>
          </cell>
          <cell r="S1062">
            <v>6.05</v>
          </cell>
        </row>
        <row r="1063">
          <cell r="A1063" t="str">
            <v>5 S 01 101 27</v>
          </cell>
          <cell r="B1063" t="str">
            <v>Esc. carga transp. mat 2a cat DMT 1000 a 1200m c/e</v>
          </cell>
          <cell r="E1063" t="str">
            <v>m3</v>
          </cell>
          <cell r="G1063">
            <v>6.87</v>
          </cell>
          <cell r="M1063">
            <v>7.22</v>
          </cell>
          <cell r="O1063">
            <v>7.24</v>
          </cell>
          <cell r="Q1063">
            <v>6.37</v>
          </cell>
          <cell r="S1063">
            <v>6.37</v>
          </cell>
        </row>
        <row r="1064">
          <cell r="A1064" t="str">
            <v>5 S 01 101 28</v>
          </cell>
          <cell r="B1064" t="str">
            <v>Esc. carga transp. mat 2a cat DMT 1200 a 1400m c/e</v>
          </cell>
          <cell r="E1064" t="str">
            <v>m3</v>
          </cell>
          <cell r="G1064">
            <v>7.23</v>
          </cell>
          <cell r="M1064">
            <v>7.61</v>
          </cell>
          <cell r="O1064">
            <v>7.64</v>
          </cell>
          <cell r="Q1064">
            <v>6.76</v>
          </cell>
          <cell r="S1064">
            <v>6.76</v>
          </cell>
        </row>
        <row r="1065">
          <cell r="A1065" t="str">
            <v>5 S 01 101 29</v>
          </cell>
          <cell r="B1065" t="str">
            <v>Esc. carga transp. mat 2a cat DMT 1400 a 1600m c/e</v>
          </cell>
          <cell r="E1065" t="str">
            <v>m3</v>
          </cell>
          <cell r="G1065">
            <v>7.42</v>
          </cell>
          <cell r="M1065">
            <v>7.82</v>
          </cell>
          <cell r="O1065">
            <v>7.85</v>
          </cell>
          <cell r="Q1065">
            <v>6.96</v>
          </cell>
          <cell r="S1065">
            <v>6.96</v>
          </cell>
        </row>
        <row r="1066">
          <cell r="A1066" t="str">
            <v>5 S 01 101 30</v>
          </cell>
          <cell r="B1066" t="str">
            <v>Esc. carga transp. mat 2a cat DMT 1600 a 1800m c/e</v>
          </cell>
          <cell r="E1066" t="str">
            <v>m3</v>
          </cell>
          <cell r="G1066">
            <v>7.57</v>
          </cell>
          <cell r="M1066">
            <v>7.98</v>
          </cell>
          <cell r="O1066">
            <v>8.01</v>
          </cell>
          <cell r="Q1066">
            <v>7.11</v>
          </cell>
          <cell r="S1066">
            <v>7.11</v>
          </cell>
        </row>
        <row r="1067">
          <cell r="A1067" t="str">
            <v>5 S 01 101 31</v>
          </cell>
          <cell r="B1067" t="str">
            <v>Esc. carga transp. mat 2a cat DMT 1800 a 2000m c/e</v>
          </cell>
          <cell r="E1067" t="str">
            <v>m3</v>
          </cell>
          <cell r="G1067">
            <v>7.9</v>
          </cell>
          <cell r="M1067">
            <v>8.33</v>
          </cell>
          <cell r="O1067">
            <v>8.36</v>
          </cell>
          <cell r="Q1067">
            <v>7.45</v>
          </cell>
          <cell r="S1067">
            <v>7.45</v>
          </cell>
        </row>
        <row r="1068">
          <cell r="A1068" t="str">
            <v>5 S 01 101 32</v>
          </cell>
          <cell r="B1068" t="str">
            <v>Esc. carga transp. mat 2a cat DMT 2000 a 3000m c/e</v>
          </cell>
          <cell r="E1068" t="str">
            <v>m3</v>
          </cell>
          <cell r="G1068">
            <v>8.85</v>
          </cell>
          <cell r="M1068">
            <v>9.36</v>
          </cell>
          <cell r="O1068">
            <v>9.41</v>
          </cell>
          <cell r="Q1068">
            <v>8.4600000000000009</v>
          </cell>
          <cell r="S1068">
            <v>8.4600000000000009</v>
          </cell>
        </row>
        <row r="1069">
          <cell r="A1069" t="str">
            <v>5 S 01 101 33</v>
          </cell>
          <cell r="B1069" t="str">
            <v>Esc. carga transp. mat 2a cat DMT 3000 a 5000m c/e</v>
          </cell>
          <cell r="E1069" t="str">
            <v>m3</v>
          </cell>
          <cell r="G1069">
            <v>11.22</v>
          </cell>
          <cell r="M1069">
            <v>11.93</v>
          </cell>
          <cell r="O1069">
            <v>12</v>
          </cell>
          <cell r="Q1069">
            <v>10.96</v>
          </cell>
          <cell r="S1069">
            <v>10.96</v>
          </cell>
        </row>
        <row r="1070">
          <cell r="A1070" t="str">
            <v>5 S 01 102 01</v>
          </cell>
          <cell r="B1070" t="str">
            <v>Esc. carga transp. mat 3a cat DMT até 50m</v>
          </cell>
          <cell r="E1070" t="str">
            <v>m3</v>
          </cell>
          <cell r="G1070">
            <v>17.010000000000002</v>
          </cell>
          <cell r="M1070">
            <v>18.600000000000001</v>
          </cell>
          <cell r="O1070">
            <v>19.3</v>
          </cell>
          <cell r="Q1070">
            <v>18.73</v>
          </cell>
          <cell r="S1070">
            <v>20.89</v>
          </cell>
        </row>
        <row r="1071">
          <cell r="A1071" t="str">
            <v>5 S 01 102 02</v>
          </cell>
          <cell r="B1071" t="str">
            <v>Esc. carga transp. mat 3a cat DMT 50 a 200m</v>
          </cell>
          <cell r="E1071" t="str">
            <v>m3</v>
          </cell>
          <cell r="G1071">
            <v>19.05</v>
          </cell>
          <cell r="M1071">
            <v>21.02</v>
          </cell>
          <cell r="O1071">
            <v>21.71</v>
          </cell>
          <cell r="Q1071">
            <v>21.04</v>
          </cell>
          <cell r="S1071">
            <v>23.2</v>
          </cell>
        </row>
        <row r="1072">
          <cell r="A1072" t="str">
            <v>5 S 01 102 03</v>
          </cell>
          <cell r="B1072" t="str">
            <v>Esc. carga transp. mat 3a cat DMT 200 a 400m</v>
          </cell>
          <cell r="E1072" t="str">
            <v>m3</v>
          </cell>
          <cell r="G1072">
            <v>19.63</v>
          </cell>
          <cell r="M1072">
            <v>21.67</v>
          </cell>
          <cell r="O1072">
            <v>22.35</v>
          </cell>
          <cell r="Q1072">
            <v>21.66</v>
          </cell>
          <cell r="S1072">
            <v>23.82</v>
          </cell>
        </row>
        <row r="1073">
          <cell r="A1073" t="str">
            <v>5 S 01 102 04</v>
          </cell>
          <cell r="B1073" t="str">
            <v>Esc. carga transp. mat 3a cat DMT 400 a 600m</v>
          </cell>
          <cell r="E1073" t="str">
            <v>m3</v>
          </cell>
          <cell r="G1073">
            <v>20.309999999999999</v>
          </cell>
          <cell r="M1073">
            <v>22.44</v>
          </cell>
          <cell r="O1073">
            <v>23.12</v>
          </cell>
          <cell r="Q1073">
            <v>22.42</v>
          </cell>
          <cell r="S1073">
            <v>24.57</v>
          </cell>
        </row>
        <row r="1074">
          <cell r="A1074" t="str">
            <v>5 S 01 102 05</v>
          </cell>
          <cell r="B1074" t="str">
            <v>Esc. carga transp. mat 3a cat DMT 600 a 800m</v>
          </cell>
          <cell r="E1074" t="str">
            <v>m3</v>
          </cell>
          <cell r="G1074">
            <v>20.93</v>
          </cell>
          <cell r="M1074">
            <v>23.12</v>
          </cell>
          <cell r="O1074">
            <v>23.81</v>
          </cell>
          <cell r="Q1074">
            <v>23.08</v>
          </cell>
          <cell r="S1074">
            <v>25.24</v>
          </cell>
        </row>
        <row r="1075">
          <cell r="A1075" t="str">
            <v>5 S 01 102 06</v>
          </cell>
          <cell r="B1075" t="str">
            <v>Esc. carga transp. mat 3a cat DMT 800 a 1000m</v>
          </cell>
          <cell r="E1075" t="str">
            <v>m3</v>
          </cell>
          <cell r="G1075">
            <v>21.32</v>
          </cell>
          <cell r="M1075">
            <v>23.55</v>
          </cell>
          <cell r="O1075">
            <v>24.25</v>
          </cell>
          <cell r="Q1075">
            <v>23.5</v>
          </cell>
          <cell r="S1075">
            <v>25.65</v>
          </cell>
        </row>
        <row r="1076">
          <cell r="A1076" t="str">
            <v>5 S 01 102 07</v>
          </cell>
          <cell r="B1076" t="str">
            <v>Esc. carga transp. mat 3a cat DMT 1000 a 1200m</v>
          </cell>
          <cell r="E1076" t="str">
            <v>m3</v>
          </cell>
          <cell r="G1076">
            <v>21.71</v>
          </cell>
          <cell r="M1076">
            <v>23.98</v>
          </cell>
          <cell r="O1076">
            <v>24.68</v>
          </cell>
          <cell r="Q1076">
            <v>23.91</v>
          </cell>
          <cell r="S1076">
            <v>26.06</v>
          </cell>
        </row>
        <row r="1077">
          <cell r="A1077" t="str">
            <v>5 S 01 510 00</v>
          </cell>
          <cell r="B1077" t="str">
            <v>Compactação de aterros a 95% proctor normal</v>
          </cell>
          <cell r="E1077" t="str">
            <v>m3</v>
          </cell>
          <cell r="G1077">
            <v>1.5</v>
          </cell>
          <cell r="M1077">
            <v>1.67</v>
          </cell>
          <cell r="O1077">
            <v>1.7</v>
          </cell>
          <cell r="Q1077">
            <v>1.65</v>
          </cell>
          <cell r="S1077">
            <v>1.65</v>
          </cell>
        </row>
        <row r="1078">
          <cell r="A1078" t="str">
            <v>5 S 01 511 00</v>
          </cell>
          <cell r="B1078" t="str">
            <v>Compactação de aterros a 100% proctor normal</v>
          </cell>
          <cell r="E1078" t="str">
            <v>m3</v>
          </cell>
          <cell r="G1078">
            <v>1.78</v>
          </cell>
          <cell r="M1078">
            <v>1.99</v>
          </cell>
          <cell r="O1078">
            <v>2.02</v>
          </cell>
          <cell r="Q1078">
            <v>1.96</v>
          </cell>
          <cell r="S1078">
            <v>1.96</v>
          </cell>
        </row>
        <row r="1079">
          <cell r="A1079" t="str">
            <v>5 S 01 513 01</v>
          </cell>
          <cell r="B1079" t="str">
            <v>Compactação de material de "bota-fora"</v>
          </cell>
          <cell r="E1079" t="str">
            <v>m3</v>
          </cell>
          <cell r="G1079">
            <v>1.1499999999999999</v>
          </cell>
          <cell r="M1079">
            <v>1.28</v>
          </cell>
          <cell r="O1079">
            <v>1.3</v>
          </cell>
          <cell r="Q1079">
            <v>1.26</v>
          </cell>
          <cell r="S1079">
            <v>1.26</v>
          </cell>
        </row>
        <row r="1080">
          <cell r="A1080" t="str">
            <v>5 S 02 100 00</v>
          </cell>
          <cell r="B1080" t="str">
            <v>Reforço do subleito</v>
          </cell>
          <cell r="E1080" t="str">
            <v>m3</v>
          </cell>
          <cell r="G1080">
            <v>7.62</v>
          </cell>
          <cell r="M1080">
            <v>8.16</v>
          </cell>
          <cell r="O1080">
            <v>8.57</v>
          </cell>
          <cell r="Q1080">
            <v>8.3800000000000008</v>
          </cell>
          <cell r="S1080">
            <v>8.3800000000000008</v>
          </cell>
        </row>
        <row r="1081">
          <cell r="A1081" t="str">
            <v>5 S 02 110 00</v>
          </cell>
          <cell r="B1081" t="str">
            <v>Regularização do subleito</v>
          </cell>
          <cell r="E1081" t="str">
            <v>m2</v>
          </cell>
          <cell r="G1081">
            <v>0.46</v>
          </cell>
          <cell r="M1081">
            <v>0.52</v>
          </cell>
          <cell r="O1081">
            <v>0.53</v>
          </cell>
          <cell r="Q1081">
            <v>0.51</v>
          </cell>
          <cell r="S1081">
            <v>0.51</v>
          </cell>
        </row>
        <row r="1082">
          <cell r="A1082" t="str">
            <v>5 S 02 110 01</v>
          </cell>
          <cell r="B1082" t="str">
            <v>Regul. subleito c/ fresa. corte contr. aut. greide</v>
          </cell>
          <cell r="E1082" t="str">
            <v>m2</v>
          </cell>
          <cell r="G1082">
            <v>0.77</v>
          </cell>
          <cell r="M1082">
            <v>0.83</v>
          </cell>
          <cell r="O1082">
            <v>0.83</v>
          </cell>
          <cell r="Q1082">
            <v>0.81</v>
          </cell>
          <cell r="S1082">
            <v>0.81</v>
          </cell>
        </row>
        <row r="1083">
          <cell r="A1083" t="str">
            <v>5 S 02 200 00</v>
          </cell>
          <cell r="B1083" t="str">
            <v>Sub-base solo estabilizado granul. s/ mistura</v>
          </cell>
          <cell r="E1083" t="str">
            <v>m3</v>
          </cell>
          <cell r="G1083">
            <v>7.62</v>
          </cell>
          <cell r="M1083">
            <v>8.16</v>
          </cell>
          <cell r="O1083">
            <v>8.57</v>
          </cell>
          <cell r="Q1083">
            <v>8.3800000000000008</v>
          </cell>
          <cell r="S1083">
            <v>8.3800000000000008</v>
          </cell>
        </row>
        <row r="1084">
          <cell r="A1084" t="str">
            <v>5 S 02 200 01</v>
          </cell>
          <cell r="B1084" t="str">
            <v>Base solo estabilizado granul. s/ mistura</v>
          </cell>
          <cell r="E1084" t="str">
            <v>m3</v>
          </cell>
          <cell r="G1084">
            <v>7.62</v>
          </cell>
          <cell r="M1084">
            <v>8.16</v>
          </cell>
          <cell r="O1084">
            <v>8.57</v>
          </cell>
          <cell r="Q1084">
            <v>8.3800000000000008</v>
          </cell>
          <cell r="S1084">
            <v>8.3800000000000008</v>
          </cell>
        </row>
        <row r="1085">
          <cell r="A1085" t="str">
            <v>5 S 02 201 00</v>
          </cell>
          <cell r="B1085" t="str">
            <v>Recomposição camada de base s/ adição de material</v>
          </cell>
          <cell r="E1085" t="str">
            <v>m2</v>
          </cell>
          <cell r="G1085">
            <v>0.46</v>
          </cell>
          <cell r="M1085">
            <v>0.52</v>
          </cell>
          <cell r="O1085">
            <v>0.53</v>
          </cell>
          <cell r="Q1085">
            <v>0.51</v>
          </cell>
          <cell r="S1085">
            <v>0.51</v>
          </cell>
        </row>
        <row r="1086">
          <cell r="A1086" t="str">
            <v>5 S 02 210 00</v>
          </cell>
          <cell r="B1086" t="str">
            <v>Sub-base estabiliz. granul. c/ mist. solo na pista</v>
          </cell>
          <cell r="E1086" t="str">
            <v>m3</v>
          </cell>
          <cell r="G1086">
            <v>8.06</v>
          </cell>
          <cell r="M1086">
            <v>8.6300000000000008</v>
          </cell>
          <cell r="O1086">
            <v>9.07</v>
          </cell>
          <cell r="Q1086">
            <v>8.86</v>
          </cell>
          <cell r="S1086">
            <v>8.86</v>
          </cell>
        </row>
        <row r="1087">
          <cell r="A1087" t="str">
            <v>5 S 02 210 01</v>
          </cell>
          <cell r="B1087" t="str">
            <v>Sub-base estab. granul.c/mist. solo-areia na pista</v>
          </cell>
          <cell r="E1087" t="str">
            <v>m3</v>
          </cell>
          <cell r="G1087">
            <v>9.2200000000000006</v>
          </cell>
          <cell r="M1087">
            <v>9.89</v>
          </cell>
          <cell r="O1087">
            <v>10.43</v>
          </cell>
          <cell r="Q1087">
            <v>10.210000000000001</v>
          </cell>
          <cell r="S1087">
            <v>10.210000000000001</v>
          </cell>
        </row>
        <row r="1088">
          <cell r="A1088" t="str">
            <v>5 S 02 210 02</v>
          </cell>
          <cell r="B1088" t="str">
            <v>Base estabiliz.granul.c/ mist. solo areia na pista</v>
          </cell>
          <cell r="E1088" t="str">
            <v>m3</v>
          </cell>
          <cell r="G1088">
            <v>9.2200000000000006</v>
          </cell>
          <cell r="M1088">
            <v>9.89</v>
          </cell>
          <cell r="O1088">
            <v>10.43</v>
          </cell>
          <cell r="Q1088">
            <v>10.210000000000001</v>
          </cell>
          <cell r="S1088">
            <v>10.210000000000001</v>
          </cell>
        </row>
        <row r="1089">
          <cell r="A1089" t="str">
            <v>5 S 02 220 00</v>
          </cell>
          <cell r="B1089" t="str">
            <v>Base estabilizada granul. c/ mistura solo-brita</v>
          </cell>
          <cell r="E1089" t="str">
            <v>m3</v>
          </cell>
          <cell r="G1089">
            <v>24.16</v>
          </cell>
          <cell r="M1089">
            <v>26.7</v>
          </cell>
          <cell r="O1089">
            <v>27.52</v>
          </cell>
          <cell r="Q1089">
            <v>26.84</v>
          </cell>
          <cell r="S1089">
            <v>27.63</v>
          </cell>
        </row>
        <row r="1090">
          <cell r="A1090" t="str">
            <v>5 S 02 230 00</v>
          </cell>
          <cell r="B1090" t="str">
            <v>Base de brita graduada</v>
          </cell>
          <cell r="E1090" t="str">
            <v>m3</v>
          </cell>
          <cell r="G1090">
            <v>37.76</v>
          </cell>
          <cell r="M1090">
            <v>42.45</v>
          </cell>
          <cell r="O1090">
            <v>43.43</v>
          </cell>
          <cell r="Q1090">
            <v>42.37</v>
          </cell>
          <cell r="S1090">
            <v>44.33</v>
          </cell>
        </row>
        <row r="1091">
          <cell r="A1091" t="str">
            <v>5 S 02 230 01</v>
          </cell>
          <cell r="B1091" t="str">
            <v>Base brita grad.c/distr.agreg. contr. autom.greide</v>
          </cell>
          <cell r="E1091" t="str">
            <v>m3</v>
          </cell>
          <cell r="G1091">
            <v>38.92</v>
          </cell>
          <cell r="M1091">
            <v>43.59</v>
          </cell>
          <cell r="O1091">
            <v>44.54</v>
          </cell>
          <cell r="Q1091">
            <v>43.48</v>
          </cell>
          <cell r="S1091">
            <v>45.44</v>
          </cell>
        </row>
        <row r="1092">
          <cell r="A1092" t="str">
            <v>5 S 02 231 00</v>
          </cell>
          <cell r="B1092" t="str">
            <v>Base de macadame hidraúlico</v>
          </cell>
          <cell r="E1092" t="str">
            <v>m3</v>
          </cell>
          <cell r="G1092">
            <v>33.340000000000003</v>
          </cell>
          <cell r="M1092">
            <v>37.42</v>
          </cell>
          <cell r="O1092">
            <v>38.22</v>
          </cell>
          <cell r="Q1092">
            <v>37.299999999999997</v>
          </cell>
          <cell r="S1092">
            <v>39.14</v>
          </cell>
        </row>
        <row r="1093">
          <cell r="A1093" t="str">
            <v>5 S 02 240 11</v>
          </cell>
          <cell r="B1093" t="str">
            <v>Recomposição camada de base c/ adição de cimento</v>
          </cell>
          <cell r="E1093" t="str">
            <v>m3</v>
          </cell>
          <cell r="G1093">
            <v>47.94</v>
          </cell>
          <cell r="M1093">
            <v>50.71</v>
          </cell>
          <cell r="O1093">
            <v>52.12</v>
          </cell>
          <cell r="Q1093">
            <v>49.73</v>
          </cell>
          <cell r="S1093">
            <v>52.63</v>
          </cell>
        </row>
        <row r="1094">
          <cell r="A1094" t="str">
            <v>5 S 02 241 01</v>
          </cell>
          <cell r="B1094" t="str">
            <v>Base de solo cimento com mistura em usina</v>
          </cell>
          <cell r="E1094" t="str">
            <v>m3</v>
          </cell>
          <cell r="G1094">
            <v>100.06</v>
          </cell>
          <cell r="M1094">
            <v>106.26</v>
          </cell>
          <cell r="O1094">
            <v>109.61</v>
          </cell>
          <cell r="Q1094">
            <v>104.53</v>
          </cell>
          <cell r="S1094">
            <v>110.6</v>
          </cell>
        </row>
        <row r="1095">
          <cell r="A1095" t="str">
            <v>5 S 02 243 01</v>
          </cell>
          <cell r="B1095" t="str">
            <v>Sub-base solo melhorado c/cimento c/mist. em usina</v>
          </cell>
          <cell r="E1095" t="str">
            <v>m3</v>
          </cell>
          <cell r="G1095">
            <v>58.51</v>
          </cell>
          <cell r="M1095">
            <v>62.16</v>
          </cell>
          <cell r="O1095">
            <v>64.09</v>
          </cell>
          <cell r="Q1095">
            <v>61.33</v>
          </cell>
          <cell r="S1095">
            <v>64.37</v>
          </cell>
        </row>
        <row r="1096">
          <cell r="A1096" t="str">
            <v>5 S 02 249 11</v>
          </cell>
          <cell r="B1096" t="str">
            <v>Recomp. base c/ demol. do rev. e incorp. à base</v>
          </cell>
          <cell r="E1096" t="str">
            <v>m3</v>
          </cell>
          <cell r="G1096">
            <v>11.45</v>
          </cell>
          <cell r="M1096">
            <v>12.76</v>
          </cell>
          <cell r="O1096">
            <v>12.8</v>
          </cell>
          <cell r="Q1096">
            <v>12.65</v>
          </cell>
          <cell r="S1096">
            <v>12.65</v>
          </cell>
        </row>
        <row r="1097">
          <cell r="A1097" t="str">
            <v>5 S 02 300 00</v>
          </cell>
          <cell r="B1097" t="str">
            <v>Imprimação</v>
          </cell>
          <cell r="E1097" t="str">
            <v>m2</v>
          </cell>
          <cell r="G1097">
            <v>0.15</v>
          </cell>
          <cell r="M1097">
            <v>0.17</v>
          </cell>
          <cell r="O1097">
            <v>0.17</v>
          </cell>
          <cell r="Q1097">
            <v>0.16</v>
          </cell>
          <cell r="S1097">
            <v>0.16</v>
          </cell>
        </row>
        <row r="1098">
          <cell r="A1098" t="str">
            <v>5 S 02 400 00</v>
          </cell>
          <cell r="B1098" t="str">
            <v>Pintura de ligação</v>
          </cell>
          <cell r="E1098" t="str">
            <v>m2</v>
          </cell>
          <cell r="G1098">
            <v>0.09</v>
          </cell>
          <cell r="M1098">
            <v>0.1</v>
          </cell>
          <cell r="O1098">
            <v>0.1</v>
          </cell>
          <cell r="Q1098">
            <v>0.09</v>
          </cell>
          <cell r="S1098">
            <v>0.09</v>
          </cell>
        </row>
        <row r="1099">
          <cell r="A1099" t="str">
            <v>5 S 02 500 00</v>
          </cell>
          <cell r="B1099" t="str">
            <v>Tratamento superficial simples c/ CAP</v>
          </cell>
          <cell r="E1099" t="str">
            <v>m2</v>
          </cell>
          <cell r="G1099">
            <v>0.44</v>
          </cell>
          <cell r="M1099">
            <v>0.5</v>
          </cell>
          <cell r="O1099">
            <v>0.5</v>
          </cell>
          <cell r="Q1099">
            <v>0.49</v>
          </cell>
          <cell r="S1099">
            <v>0.5</v>
          </cell>
        </row>
        <row r="1100">
          <cell r="A1100" t="str">
            <v>5 S 02 500 01</v>
          </cell>
          <cell r="B1100" t="str">
            <v>Tratamento superficial simples c/ emulsão</v>
          </cell>
          <cell r="E1100" t="str">
            <v>m2</v>
          </cell>
          <cell r="G1100">
            <v>0.41</v>
          </cell>
          <cell r="M1100">
            <v>0.46</v>
          </cell>
          <cell r="O1100">
            <v>0.47</v>
          </cell>
          <cell r="Q1100">
            <v>0.46</v>
          </cell>
          <cell r="S1100">
            <v>0.47</v>
          </cell>
        </row>
        <row r="1101">
          <cell r="A1101" t="str">
            <v>5 S 02 500 02</v>
          </cell>
          <cell r="B1101" t="str">
            <v>Tratamento superficial simples c/ banho diluído</v>
          </cell>
          <cell r="E1101" t="str">
            <v>m2</v>
          </cell>
          <cell r="G1101">
            <v>0.47</v>
          </cell>
          <cell r="M1101">
            <v>0.53</v>
          </cell>
          <cell r="O1101">
            <v>0.54</v>
          </cell>
          <cell r="Q1101">
            <v>0.53</v>
          </cell>
          <cell r="S1101">
            <v>0.54</v>
          </cell>
        </row>
        <row r="1102">
          <cell r="A1102" t="str">
            <v>5 S 02 501 00</v>
          </cell>
          <cell r="B1102" t="str">
            <v>Tratamento superficial duplo c/ CAP</v>
          </cell>
          <cell r="E1102" t="str">
            <v>m2</v>
          </cell>
          <cell r="G1102">
            <v>1.3</v>
          </cell>
          <cell r="M1102">
            <v>1.48</v>
          </cell>
          <cell r="O1102">
            <v>1.49</v>
          </cell>
          <cell r="Q1102">
            <v>1.45</v>
          </cell>
          <cell r="S1102">
            <v>1.49</v>
          </cell>
        </row>
        <row r="1103">
          <cell r="A1103" t="str">
            <v>5 S 02 501 01</v>
          </cell>
          <cell r="B1103" t="str">
            <v>Tratamento superficial duplo c/ emulsão</v>
          </cell>
          <cell r="E1103" t="str">
            <v>m2</v>
          </cell>
          <cell r="G1103">
            <v>1.29</v>
          </cell>
          <cell r="M1103">
            <v>1.47</v>
          </cell>
          <cell r="O1103">
            <v>1.49</v>
          </cell>
          <cell r="Q1103">
            <v>1.45</v>
          </cell>
          <cell r="S1103">
            <v>1.49</v>
          </cell>
        </row>
        <row r="1104">
          <cell r="A1104" t="str">
            <v>5 S 02 501 02</v>
          </cell>
          <cell r="B1104" t="str">
            <v>Tratamento superficial duplo c/ banho diluído</v>
          </cell>
          <cell r="E1104" t="str">
            <v>m2</v>
          </cell>
          <cell r="G1104">
            <v>1.42</v>
          </cell>
          <cell r="M1104">
            <v>1.61</v>
          </cell>
          <cell r="O1104">
            <v>1.63</v>
          </cell>
          <cell r="Q1104">
            <v>1.59</v>
          </cell>
          <cell r="S1104">
            <v>1.63</v>
          </cell>
        </row>
        <row r="1105">
          <cell r="A1105" t="str">
            <v>5 S 02 502 00</v>
          </cell>
          <cell r="B1105" t="str">
            <v>Tratamento superficial triplo c/ CAP</v>
          </cell>
          <cell r="E1105" t="str">
            <v>m2</v>
          </cell>
          <cell r="G1105">
            <v>1.86</v>
          </cell>
          <cell r="M1105">
            <v>2.12</v>
          </cell>
          <cell r="O1105">
            <v>2.14</v>
          </cell>
          <cell r="Q1105">
            <v>2.09</v>
          </cell>
          <cell r="S1105">
            <v>2.13</v>
          </cell>
        </row>
        <row r="1106">
          <cell r="A1106" t="str">
            <v>5 S 02 502 01</v>
          </cell>
          <cell r="B1106" t="str">
            <v>Tratamento superficial triplo c/ emulsão</v>
          </cell>
          <cell r="E1106" t="str">
            <v>m2</v>
          </cell>
          <cell r="G1106">
            <v>1.88</v>
          </cell>
          <cell r="M1106">
            <v>2.14</v>
          </cell>
          <cell r="O1106">
            <v>2.16</v>
          </cell>
          <cell r="Q1106">
            <v>2.1</v>
          </cell>
          <cell r="S1106">
            <v>2.15</v>
          </cell>
        </row>
        <row r="1107">
          <cell r="A1107" t="str">
            <v>5 S 02 502 02</v>
          </cell>
          <cell r="B1107" t="str">
            <v>Tratamento superficial triplo c/ banho diluído</v>
          </cell>
          <cell r="E1107" t="str">
            <v>m2</v>
          </cell>
          <cell r="G1107">
            <v>2.04</v>
          </cell>
          <cell r="M1107">
            <v>2.33</v>
          </cell>
          <cell r="O1107">
            <v>2.34</v>
          </cell>
          <cell r="Q1107">
            <v>2.29</v>
          </cell>
          <cell r="S1107">
            <v>2.34</v>
          </cell>
        </row>
        <row r="1108">
          <cell r="A1108" t="str">
            <v>5 S 02 511 01</v>
          </cell>
          <cell r="B1108" t="str">
            <v>Micro-revestimento a frio - Microflex 0,8cm</v>
          </cell>
          <cell r="E1108" t="str">
            <v>m2</v>
          </cell>
          <cell r="G1108">
            <v>1.17</v>
          </cell>
          <cell r="M1108">
            <v>1.24</v>
          </cell>
          <cell r="O1108">
            <v>1.22</v>
          </cell>
          <cell r="Q1108">
            <v>1.21</v>
          </cell>
          <cell r="S1108">
            <v>1.22</v>
          </cell>
        </row>
        <row r="1109">
          <cell r="A1109" t="str">
            <v>5 S 02 511 02</v>
          </cell>
          <cell r="B1109" t="str">
            <v>Micro-revestimento a frio - Microflex 1,5 cm</v>
          </cell>
          <cell r="E1109" t="str">
            <v>m2</v>
          </cell>
          <cell r="G1109">
            <v>2.2999999999999998</v>
          </cell>
          <cell r="M1109">
            <v>2.42</v>
          </cell>
          <cell r="O1109">
            <v>2.39</v>
          </cell>
          <cell r="Q1109">
            <v>2.36</v>
          </cell>
          <cell r="S1109">
            <v>2.38</v>
          </cell>
        </row>
        <row r="1110">
          <cell r="A1110" t="str">
            <v>5 S 02 511 03</v>
          </cell>
          <cell r="B1110" t="str">
            <v>Micro-revestimento a frio - Microflex 2,0 cm</v>
          </cell>
          <cell r="E1110" t="str">
            <v>m2</v>
          </cell>
          <cell r="G1110">
            <v>3.05</v>
          </cell>
          <cell r="M1110">
            <v>3.2</v>
          </cell>
          <cell r="O1110">
            <v>3.17</v>
          </cell>
          <cell r="Q1110">
            <v>3.13</v>
          </cell>
          <cell r="S1110">
            <v>3.16</v>
          </cell>
        </row>
        <row r="1111">
          <cell r="A1111" t="str">
            <v>5 S 02 511 04</v>
          </cell>
          <cell r="B1111" t="str">
            <v>Micro-revestimento a frio - Microflex - 2,5 cm</v>
          </cell>
          <cell r="E1111" t="str">
            <v>m2</v>
          </cell>
          <cell r="G1111">
            <v>3.59</v>
          </cell>
          <cell r="M1111">
            <v>3.78</v>
          </cell>
          <cell r="O1111">
            <v>3.73</v>
          </cell>
          <cell r="Q1111">
            <v>3.69</v>
          </cell>
          <cell r="S1111">
            <v>3.72</v>
          </cell>
        </row>
        <row r="1112">
          <cell r="A1112" t="str">
            <v>5 S 02 512 01</v>
          </cell>
          <cell r="B1112" t="str">
            <v>Lama asfáltica fina (granulometrias I e II)</v>
          </cell>
          <cell r="E1112" t="str">
            <v>m2</v>
          </cell>
          <cell r="G1112">
            <v>0.45</v>
          </cell>
          <cell r="M1112">
            <v>0.52</v>
          </cell>
          <cell r="O1112">
            <v>0.52</v>
          </cell>
          <cell r="Q1112">
            <v>0.51</v>
          </cell>
          <cell r="S1112">
            <v>0.51</v>
          </cell>
        </row>
        <row r="1113">
          <cell r="A1113" t="str">
            <v>5 S 02 512 02</v>
          </cell>
          <cell r="B1113" t="str">
            <v>Lama asfáltica grossa (granulometrias III e IV)</v>
          </cell>
          <cell r="E1113" t="str">
            <v>m2</v>
          </cell>
          <cell r="G1113">
            <v>0.81</v>
          </cell>
          <cell r="M1113">
            <v>0.93</v>
          </cell>
          <cell r="O1113">
            <v>0.93</v>
          </cell>
          <cell r="Q1113">
            <v>0.91</v>
          </cell>
          <cell r="S1113">
            <v>0.92</v>
          </cell>
        </row>
        <row r="1114">
          <cell r="A1114" t="str">
            <v>5 S 02 530 00</v>
          </cell>
          <cell r="B1114" t="str">
            <v>Pré-misturado a frio</v>
          </cell>
          <cell r="E1114" t="str">
            <v>m3</v>
          </cell>
          <cell r="G1114">
            <v>53.68</v>
          </cell>
          <cell r="M1114">
            <v>60.15</v>
          </cell>
          <cell r="O1114">
            <v>61.21</v>
          </cell>
          <cell r="Q1114">
            <v>59.74</v>
          </cell>
          <cell r="S1114">
            <v>61.29</v>
          </cell>
        </row>
        <row r="1115">
          <cell r="A1115" t="str">
            <v>5 S 02 531 00</v>
          </cell>
          <cell r="B1115" t="str">
            <v>Macadame betuminoso por penetração</v>
          </cell>
          <cell r="E1115" t="str">
            <v>m3</v>
          </cell>
          <cell r="G1115">
            <v>45.14</v>
          </cell>
          <cell r="M1115">
            <v>50.85</v>
          </cell>
          <cell r="O1115">
            <v>51.61</v>
          </cell>
          <cell r="Q1115">
            <v>50.49</v>
          </cell>
          <cell r="S1115">
            <v>52.38</v>
          </cell>
        </row>
        <row r="1116">
          <cell r="A1116" t="str">
            <v>5 S 02 532 00</v>
          </cell>
          <cell r="B1116" t="str">
            <v>Areia-asfalto a quente</v>
          </cell>
          <cell r="E1116" t="str">
            <v>t</v>
          </cell>
          <cell r="G1116">
            <v>36.270000000000003</v>
          </cell>
          <cell r="M1116">
            <v>38.81</v>
          </cell>
          <cell r="O1116">
            <v>39.270000000000003</v>
          </cell>
          <cell r="Q1116">
            <v>46.27</v>
          </cell>
          <cell r="S1116">
            <v>37.94</v>
          </cell>
        </row>
        <row r="1117">
          <cell r="A1117" t="str">
            <v>5 S 02 540 01</v>
          </cell>
          <cell r="B1117" t="str">
            <v>Conc. betumin.usinado a quente - capa de rolamento</v>
          </cell>
          <cell r="E1117" t="str">
            <v>t</v>
          </cell>
          <cell r="G1117">
            <v>31.51</v>
          </cell>
          <cell r="M1117">
            <v>34.35</v>
          </cell>
          <cell r="O1117">
            <v>34.75</v>
          </cell>
          <cell r="Q1117">
            <v>38.18</v>
          </cell>
          <cell r="S1117">
            <v>34.299999999999997</v>
          </cell>
        </row>
        <row r="1118">
          <cell r="A1118" t="str">
            <v>5 S 02 540 02</v>
          </cell>
          <cell r="B1118" t="str">
            <v>Concreto betuminoso usinado a quente - binder</v>
          </cell>
          <cell r="E1118" t="str">
            <v>t</v>
          </cell>
          <cell r="G1118">
            <v>30.9</v>
          </cell>
          <cell r="M1118">
            <v>33.799999999999997</v>
          </cell>
          <cell r="O1118">
            <v>34.22</v>
          </cell>
          <cell r="Q1118">
            <v>37.630000000000003</v>
          </cell>
          <cell r="S1118">
            <v>33.78</v>
          </cell>
        </row>
        <row r="1119">
          <cell r="A1119" t="str">
            <v>5 S 02 540 11</v>
          </cell>
          <cell r="B1119" t="str">
            <v>CBUQ reciclado a quente no local</v>
          </cell>
          <cell r="E1119" t="str">
            <v>t</v>
          </cell>
          <cell r="G1119">
            <v>67.680000000000007</v>
          </cell>
          <cell r="M1119">
            <v>68.760000000000005</v>
          </cell>
          <cell r="O1119" t="str">
            <v>excluído</v>
          </cell>
          <cell r="Q1119" t="str">
            <v>excluído</v>
          </cell>
          <cell r="S1119" t="str">
            <v>excluído</v>
          </cell>
        </row>
        <row r="1120">
          <cell r="A1120" t="str">
            <v>5 S 02 540 12</v>
          </cell>
          <cell r="B1120" t="str">
            <v>CBUQ reciclado em usina fixa</v>
          </cell>
          <cell r="E1120" t="str">
            <v>t</v>
          </cell>
          <cell r="G1120">
            <v>27.12</v>
          </cell>
          <cell r="M1120">
            <v>29.6</v>
          </cell>
          <cell r="O1120">
            <v>29.87</v>
          </cell>
          <cell r="Q1120">
            <v>33.380000000000003</v>
          </cell>
          <cell r="S1120">
            <v>29.35</v>
          </cell>
        </row>
        <row r="1121">
          <cell r="A1121" t="str">
            <v>5 S 02 600 00</v>
          </cell>
          <cell r="B1121" t="str">
            <v>Manta sintét. p/ recap.asfál.- fornec. e aplicação</v>
          </cell>
          <cell r="E1121" t="str">
            <v>m2</v>
          </cell>
          <cell r="G1121">
            <v>4.05</v>
          </cell>
          <cell r="M1121">
            <v>4.21</v>
          </cell>
          <cell r="O1121">
            <v>4.68</v>
          </cell>
          <cell r="Q1121">
            <v>4.21</v>
          </cell>
          <cell r="S1121">
            <v>4.21</v>
          </cell>
        </row>
        <row r="1122">
          <cell r="A1122" t="str">
            <v>5 S 02 607 00</v>
          </cell>
          <cell r="B1122" t="str">
            <v>Concreto cimento portland c/ equip. pequeno porte</v>
          </cell>
          <cell r="E1122" t="str">
            <v>m3</v>
          </cell>
          <cell r="G1122">
            <v>280.62</v>
          </cell>
          <cell r="M1122">
            <v>304.66000000000003</v>
          </cell>
          <cell r="O1122">
            <v>312.11</v>
          </cell>
          <cell r="Q1122">
            <v>299.72000000000003</v>
          </cell>
          <cell r="S1122">
            <v>315.47000000000003</v>
          </cell>
        </row>
        <row r="1123">
          <cell r="A1123" t="str">
            <v>5 S 02 702 00</v>
          </cell>
          <cell r="B1123" t="str">
            <v>Limpeza e enchimento de junta de pavimento de conc</v>
          </cell>
          <cell r="E1123" t="str">
            <v>m</v>
          </cell>
          <cell r="G1123">
            <v>2.87</v>
          </cell>
          <cell r="M1123">
            <v>2.8</v>
          </cell>
          <cell r="O1123">
            <v>2.64</v>
          </cell>
          <cell r="Q1123">
            <v>2.5099999999999998</v>
          </cell>
          <cell r="S1123">
            <v>2.52</v>
          </cell>
        </row>
        <row r="1124">
          <cell r="A1124" t="str">
            <v>5 S 02 905 00</v>
          </cell>
          <cell r="B1124" t="str">
            <v>Remoção mecanizada de revestimento betuminoso</v>
          </cell>
          <cell r="E1124" t="str">
            <v>m3</v>
          </cell>
          <cell r="G1124">
            <v>5.33</v>
          </cell>
          <cell r="M1124">
            <v>5.88</v>
          </cell>
          <cell r="O1124">
            <v>6.16</v>
          </cell>
          <cell r="Q1124">
            <v>6</v>
          </cell>
          <cell r="S1124">
            <v>6</v>
          </cell>
        </row>
        <row r="1125">
          <cell r="A1125" t="str">
            <v>5 S 02 905 01</v>
          </cell>
          <cell r="B1125" t="str">
            <v>Remoção manual de revestimento betuminoso</v>
          </cell>
          <cell r="E1125" t="str">
            <v>m3</v>
          </cell>
          <cell r="G1125">
            <v>89.15</v>
          </cell>
          <cell r="M1125">
            <v>103.64</v>
          </cell>
          <cell r="O1125">
            <v>104.36</v>
          </cell>
          <cell r="Q1125">
            <v>102.76</v>
          </cell>
          <cell r="S1125">
            <v>102.76</v>
          </cell>
        </row>
        <row r="1126">
          <cell r="A1126" t="str">
            <v>5 S 02 906 00</v>
          </cell>
          <cell r="B1126" t="str">
            <v>Remoção mecanizada da camada granular pavimento</v>
          </cell>
          <cell r="E1126" t="str">
            <v>m3</v>
          </cell>
          <cell r="G1126">
            <v>3.43</v>
          </cell>
          <cell r="M1126">
            <v>3.74</v>
          </cell>
          <cell r="O1126">
            <v>3.95</v>
          </cell>
          <cell r="Q1126">
            <v>3.84</v>
          </cell>
          <cell r="S1126">
            <v>3.84</v>
          </cell>
        </row>
        <row r="1127">
          <cell r="A1127" t="str">
            <v>5 S 02 906 01</v>
          </cell>
          <cell r="B1127" t="str">
            <v>Remoção manual da camada granular do pavimento</v>
          </cell>
          <cell r="E1127" t="str">
            <v>m3</v>
          </cell>
          <cell r="G1127">
            <v>48.07</v>
          </cell>
          <cell r="M1127">
            <v>56.37</v>
          </cell>
          <cell r="O1127">
            <v>56.65</v>
          </cell>
          <cell r="Q1127">
            <v>56.02</v>
          </cell>
          <cell r="S1127">
            <v>56.02</v>
          </cell>
        </row>
        <row r="1128">
          <cell r="A1128" t="str">
            <v>5 S 02 907 00</v>
          </cell>
          <cell r="B1128" t="str">
            <v>Remoção mecanizada material de baixa capac.suporte</v>
          </cell>
          <cell r="E1128" t="str">
            <v>m3</v>
          </cell>
          <cell r="G1128">
            <v>3.37</v>
          </cell>
          <cell r="M1128">
            <v>3.69</v>
          </cell>
          <cell r="O1128">
            <v>3.89</v>
          </cell>
          <cell r="Q1128">
            <v>3.78</v>
          </cell>
          <cell r="S1128">
            <v>3.78</v>
          </cell>
        </row>
        <row r="1129">
          <cell r="A1129" t="str">
            <v>5 S 02 907 01</v>
          </cell>
          <cell r="B1129" t="str">
            <v>Remoção manual de material de baixa capac.suporte</v>
          </cell>
          <cell r="E1129" t="str">
            <v>m3</v>
          </cell>
          <cell r="G1129">
            <v>40.71</v>
          </cell>
          <cell r="M1129">
            <v>47.77</v>
          </cell>
          <cell r="O1129">
            <v>48</v>
          </cell>
          <cell r="Q1129">
            <v>47.48</v>
          </cell>
          <cell r="S1129">
            <v>47.48</v>
          </cell>
        </row>
        <row r="1130">
          <cell r="A1130" t="str">
            <v>5 S 02 908 00</v>
          </cell>
          <cell r="B1130" t="str">
            <v>Arrancamento e remoção de paralelepípedos</v>
          </cell>
          <cell r="E1130" t="str">
            <v>m2</v>
          </cell>
          <cell r="G1130">
            <v>11.4</v>
          </cell>
          <cell r="M1130">
            <v>13.14</v>
          </cell>
          <cell r="O1130">
            <v>13.14</v>
          </cell>
          <cell r="Q1130">
            <v>12.81</v>
          </cell>
          <cell r="S1130">
            <v>12.81</v>
          </cell>
        </row>
        <row r="1131">
          <cell r="A1131" t="str">
            <v>5 S 02 909 00</v>
          </cell>
          <cell r="B1131" t="str">
            <v>Arrancamento e remoção de meios-fios</v>
          </cell>
          <cell r="E1131" t="str">
            <v>m3</v>
          </cell>
          <cell r="G1131">
            <v>61.88</v>
          </cell>
          <cell r="M1131">
            <v>71.58</v>
          </cell>
          <cell r="O1131">
            <v>71.58</v>
          </cell>
          <cell r="Q1131">
            <v>69.930000000000007</v>
          </cell>
          <cell r="S1131">
            <v>69.930000000000007</v>
          </cell>
        </row>
        <row r="1132">
          <cell r="A1132" t="str">
            <v>5 S 02 990 11</v>
          </cell>
          <cell r="B1132" t="str">
            <v>Fresagem contínua do revest. betuminoso</v>
          </cell>
          <cell r="E1132" t="str">
            <v>m3</v>
          </cell>
          <cell r="G1132">
            <v>86.17</v>
          </cell>
          <cell r="M1132">
            <v>92</v>
          </cell>
          <cell r="O1132">
            <v>93.45</v>
          </cell>
          <cell r="Q1132">
            <v>93.07</v>
          </cell>
          <cell r="S1132">
            <v>93.58</v>
          </cell>
        </row>
        <row r="1133">
          <cell r="A1133" t="str">
            <v>5 S 02 990 12</v>
          </cell>
          <cell r="B1133" t="str">
            <v>Fresagem descontínua revest. betuminoso</v>
          </cell>
          <cell r="E1133" t="str">
            <v>m3</v>
          </cell>
          <cell r="G1133">
            <v>116.14</v>
          </cell>
          <cell r="M1133">
            <v>128.27000000000001</v>
          </cell>
          <cell r="O1133">
            <v>129.79</v>
          </cell>
          <cell r="Q1133">
            <v>128.9</v>
          </cell>
          <cell r="S1133">
            <v>129.41999999999999</v>
          </cell>
        </row>
        <row r="1134">
          <cell r="A1134" t="str">
            <v>5 S 04 300 16</v>
          </cell>
          <cell r="B1134" t="str">
            <v>Bueiro met. chapas múltiplas D=1,60m galv.</v>
          </cell>
          <cell r="E1134" t="str">
            <v>m</v>
          </cell>
          <cell r="G1134">
            <v>845.64</v>
          </cell>
          <cell r="M1134">
            <v>981.36</v>
          </cell>
          <cell r="O1134">
            <v>1028.1099999999999</v>
          </cell>
          <cell r="Q1134">
            <v>1026.23</v>
          </cell>
          <cell r="S1134">
            <v>1027.33</v>
          </cell>
        </row>
        <row r="1135">
          <cell r="A1135" t="str">
            <v>5 S 04 300 20</v>
          </cell>
          <cell r="B1135" t="str">
            <v>Bueiro met. chapas múltiplas D=2,00m galv.</v>
          </cell>
          <cell r="E1135" t="str">
            <v>m</v>
          </cell>
          <cell r="G1135">
            <v>1056.94</v>
          </cell>
          <cell r="M1135">
            <v>1210.78</v>
          </cell>
          <cell r="O1135">
            <v>1279.3399999999999</v>
          </cell>
          <cell r="Q1135">
            <v>1277.26</v>
          </cell>
          <cell r="S1135">
            <v>1278.49</v>
          </cell>
        </row>
        <row r="1136">
          <cell r="A1136" t="str">
            <v>5 S 04 301 16</v>
          </cell>
          <cell r="B1136" t="str">
            <v>Bueiro met. chapas múltiplas D=1,60m rev. epoxy</v>
          </cell>
          <cell r="E1136" t="str">
            <v>m</v>
          </cell>
          <cell r="G1136">
            <v>921.74</v>
          </cell>
          <cell r="M1136">
            <v>1066.28</v>
          </cell>
          <cell r="O1136">
            <v>1076.94</v>
          </cell>
          <cell r="Q1136">
            <v>1075.6600000000001</v>
          </cell>
          <cell r="S1136">
            <v>1076.77</v>
          </cell>
        </row>
        <row r="1137">
          <cell r="A1137" t="str">
            <v>5 S 04 301 20</v>
          </cell>
          <cell r="B1137" t="str">
            <v>Bueiro met. chapas múltiplas D=2,00m rev. epoxy</v>
          </cell>
          <cell r="E1137" t="str">
            <v>m</v>
          </cell>
          <cell r="G1137">
            <v>1150.75</v>
          </cell>
          <cell r="M1137">
            <v>1315.77</v>
          </cell>
          <cell r="O1137">
            <v>1339.98</v>
          </cell>
          <cell r="Q1137">
            <v>1337.99</v>
          </cell>
          <cell r="S1137">
            <v>1339.22</v>
          </cell>
        </row>
        <row r="1138">
          <cell r="A1138" t="str">
            <v>5 S 04 310 16</v>
          </cell>
          <cell r="B1138" t="str">
            <v>Bueiro met. s/ interrup. de tráf. D=1,60m galv.</v>
          </cell>
          <cell r="E1138" t="str">
            <v>m</v>
          </cell>
          <cell r="G1138">
            <v>1667.71</v>
          </cell>
          <cell r="M1138">
            <v>1957.4</v>
          </cell>
          <cell r="O1138">
            <v>1958.05</v>
          </cell>
          <cell r="Q1138">
            <v>1892.17</v>
          </cell>
          <cell r="S1138">
            <v>1893.36</v>
          </cell>
        </row>
        <row r="1139">
          <cell r="A1139" t="str">
            <v>5 S 04 310 20</v>
          </cell>
          <cell r="B1139" t="str">
            <v>Bueiro met. s/ interrup. de tráf. D=2,00m galv.</v>
          </cell>
          <cell r="E1139" t="str">
            <v>m</v>
          </cell>
          <cell r="G1139">
            <v>2013.11</v>
          </cell>
          <cell r="M1139">
            <v>2434.67</v>
          </cell>
          <cell r="O1139">
            <v>2435.4499999999998</v>
          </cell>
          <cell r="Q1139">
            <v>2282.92</v>
          </cell>
          <cell r="S1139">
            <v>2284.36</v>
          </cell>
        </row>
        <row r="1140">
          <cell r="A1140" t="str">
            <v>5 S 04 311 16</v>
          </cell>
          <cell r="B1140" t="str">
            <v>Bueiro met.s/interrupção traf. D=1,60 m rev.epoxy</v>
          </cell>
          <cell r="E1140" t="str">
            <v>m</v>
          </cell>
          <cell r="G1140">
            <v>1700.88</v>
          </cell>
          <cell r="M1140">
            <v>2030.38</v>
          </cell>
          <cell r="O1140">
            <v>2031.03</v>
          </cell>
          <cell r="Q1140">
            <v>1828.85</v>
          </cell>
          <cell r="S1140">
            <v>1830.05</v>
          </cell>
        </row>
        <row r="1141">
          <cell r="A1141" t="str">
            <v>5 S 04 311 20</v>
          </cell>
          <cell r="B1141" t="str">
            <v>Bueiro met.s/interrupção tráf. D=2,00 m rev. epoxy</v>
          </cell>
          <cell r="E1141" t="str">
            <v>m</v>
          </cell>
          <cell r="G1141">
            <v>2222.9899999999998</v>
          </cell>
          <cell r="M1141">
            <v>2441.5700000000002</v>
          </cell>
          <cell r="O1141">
            <v>2442.35</v>
          </cell>
          <cell r="Q1141">
            <v>2288.87</v>
          </cell>
          <cell r="S1141">
            <v>2290.3000000000002</v>
          </cell>
        </row>
        <row r="1142">
          <cell r="A1142" t="str">
            <v>5 S 04 999 01</v>
          </cell>
          <cell r="B1142" t="str">
            <v>Remoção de bueiros existentes</v>
          </cell>
          <cell r="E1142" t="str">
            <v>m</v>
          </cell>
          <cell r="G1142">
            <v>31.23</v>
          </cell>
          <cell r="M1142">
            <v>36.700000000000003</v>
          </cell>
          <cell r="O1142">
            <v>36.86</v>
          </cell>
          <cell r="Q1142">
            <v>36.49</v>
          </cell>
          <cell r="S1142">
            <v>36.49</v>
          </cell>
        </row>
        <row r="1143">
          <cell r="A1143" t="str">
            <v>5 S 04 999 04</v>
          </cell>
          <cell r="B1143" t="str">
            <v>Restauração de disp. danif. com concr. fck=12 MPa</v>
          </cell>
          <cell r="E1143" t="str">
            <v>m3</v>
          </cell>
          <cell r="G1143">
            <v>219.35</v>
          </cell>
          <cell r="M1143">
            <v>240.55</v>
          </cell>
          <cell r="O1143">
            <v>246.17</v>
          </cell>
          <cell r="Q1143">
            <v>237.17</v>
          </cell>
          <cell r="S1143">
            <v>248.81</v>
          </cell>
        </row>
        <row r="1144">
          <cell r="A1144" t="str">
            <v>5 S 04 999 07</v>
          </cell>
          <cell r="B1144" t="str">
            <v>Demolição de dispositivos de concreto simples</v>
          </cell>
          <cell r="E1144" t="str">
            <v>m3</v>
          </cell>
          <cell r="G1144">
            <v>56.73</v>
          </cell>
          <cell r="M1144">
            <v>67.31</v>
          </cell>
          <cell r="O1144">
            <v>67.47</v>
          </cell>
          <cell r="Q1144">
            <v>67.099999999999994</v>
          </cell>
          <cell r="S1144">
            <v>67.099999999999994</v>
          </cell>
        </row>
        <row r="1145">
          <cell r="A1145" t="str">
            <v>5 S 04 999 08</v>
          </cell>
          <cell r="B1145" t="str">
            <v>Demolição de dispositivos de concreto armado</v>
          </cell>
          <cell r="E1145" t="str">
            <v>m3</v>
          </cell>
          <cell r="G1145">
            <v>269.33</v>
          </cell>
          <cell r="M1145">
            <v>306.11</v>
          </cell>
          <cell r="O1145">
            <v>306.33</v>
          </cell>
          <cell r="Q1145">
            <v>299.20999999999998</v>
          </cell>
          <cell r="S1145">
            <v>299.20999999999998</v>
          </cell>
        </row>
        <row r="1146">
          <cell r="A1146" t="str">
            <v>5 S 05 100 00</v>
          </cell>
          <cell r="B1146" t="str">
            <v>Enleivamento</v>
          </cell>
          <cell r="E1146" t="str">
            <v>m2</v>
          </cell>
          <cell r="G1146">
            <v>3.36</v>
          </cell>
          <cell r="M1146">
            <v>3.92</v>
          </cell>
          <cell r="O1146">
            <v>3.92</v>
          </cell>
          <cell r="Q1146">
            <v>3.85</v>
          </cell>
          <cell r="S1146">
            <v>3.85</v>
          </cell>
        </row>
        <row r="1147">
          <cell r="A1147" t="str">
            <v>5 S 05 102 00</v>
          </cell>
          <cell r="B1147" t="str">
            <v>Hidrossemeadura</v>
          </cell>
          <cell r="E1147" t="str">
            <v>m2</v>
          </cell>
          <cell r="G1147">
            <v>1.1399999999999999</v>
          </cell>
          <cell r="M1147">
            <v>0.84</v>
          </cell>
          <cell r="O1147">
            <v>0.86</v>
          </cell>
          <cell r="Q1147">
            <v>0.84</v>
          </cell>
          <cell r="S1147">
            <v>0.85</v>
          </cell>
        </row>
        <row r="1148">
          <cell r="A1148" t="str">
            <v>5 S 05 300 01</v>
          </cell>
          <cell r="B1148" t="str">
            <v>Alvenaria de pedra arrumada</v>
          </cell>
          <cell r="E1148" t="str">
            <v>m3</v>
          </cell>
          <cell r="G1148">
            <v>47.78</v>
          </cell>
          <cell r="M1148">
            <v>55.63</v>
          </cell>
          <cell r="O1148">
            <v>56.22</v>
          </cell>
          <cell r="Q1148">
            <v>55.59</v>
          </cell>
          <cell r="S1148">
            <v>57.06</v>
          </cell>
        </row>
        <row r="1149">
          <cell r="A1149" t="str">
            <v>5 S 05 300 02</v>
          </cell>
          <cell r="B1149" t="str">
            <v>Enrocamento de pedra jogada</v>
          </cell>
          <cell r="E1149" t="str">
            <v>m3</v>
          </cell>
          <cell r="G1149">
            <v>27.48</v>
          </cell>
          <cell r="M1149">
            <v>31.54</v>
          </cell>
          <cell r="O1149">
            <v>32.03</v>
          </cell>
          <cell r="Q1149">
            <v>31.5</v>
          </cell>
          <cell r="S1149">
            <v>32.729999999999997</v>
          </cell>
        </row>
        <row r="1150">
          <cell r="A1150" t="str">
            <v>5 S 05 301 00</v>
          </cell>
          <cell r="B1150" t="str">
            <v>Alvenaria de pedra argamassada</v>
          </cell>
          <cell r="E1150" t="str">
            <v>m3</v>
          </cell>
          <cell r="G1150">
            <v>123.04</v>
          </cell>
          <cell r="M1150">
            <v>136.59</v>
          </cell>
          <cell r="O1150">
            <v>139.43</v>
          </cell>
          <cell r="Q1150">
            <v>135.06</v>
          </cell>
          <cell r="S1150">
            <v>140.97999999999999</v>
          </cell>
        </row>
        <row r="1151">
          <cell r="A1151" t="str">
            <v>5 S 05 302 01</v>
          </cell>
          <cell r="B1151" t="str">
            <v>Muro de gabião tipo caixa</v>
          </cell>
          <cell r="E1151" t="str">
            <v>m3</v>
          </cell>
          <cell r="G1151">
            <v>124.7</v>
          </cell>
          <cell r="M1151">
            <v>145.96</v>
          </cell>
          <cell r="O1151">
            <v>138.34</v>
          </cell>
          <cell r="Q1151">
            <v>137.43</v>
          </cell>
          <cell r="S1151">
            <v>138.84</v>
          </cell>
        </row>
        <row r="1152">
          <cell r="A1152" t="str">
            <v>5 S 05 303 01</v>
          </cell>
          <cell r="B1152" t="str">
            <v>Terra armada - ECE - greide 0,0&lt;h&lt;6,00m</v>
          </cell>
          <cell r="E1152" t="str">
            <v>m2</v>
          </cell>
          <cell r="G1152">
            <v>185.44</v>
          </cell>
          <cell r="M1152">
            <v>196.56</v>
          </cell>
          <cell r="O1152">
            <v>196.56</v>
          </cell>
          <cell r="Q1152">
            <v>218.81</v>
          </cell>
          <cell r="S1152">
            <v>218.81</v>
          </cell>
        </row>
        <row r="1153">
          <cell r="A1153" t="str">
            <v>5 S 05 303 02</v>
          </cell>
          <cell r="B1153" t="str">
            <v>Terra armada - ECE - greide 6,0&lt;h&lt;9,00</v>
          </cell>
          <cell r="E1153" t="str">
            <v>m2</v>
          </cell>
          <cell r="G1153">
            <v>208.05</v>
          </cell>
          <cell r="M1153">
            <v>220.52</v>
          </cell>
          <cell r="O1153">
            <v>220.52</v>
          </cell>
          <cell r="Q1153">
            <v>245.49</v>
          </cell>
          <cell r="S1153">
            <v>245.49</v>
          </cell>
        </row>
        <row r="1154">
          <cell r="A1154" t="str">
            <v>5 S 05 303 03</v>
          </cell>
          <cell r="B1154" t="str">
            <v>Terra armada - ECE - greide 9,0&lt;h&lt;12,00m</v>
          </cell>
          <cell r="E1154" t="str">
            <v>m2</v>
          </cell>
          <cell r="G1154">
            <v>230.67</v>
          </cell>
          <cell r="M1154">
            <v>244.38</v>
          </cell>
          <cell r="O1154">
            <v>244.38</v>
          </cell>
          <cell r="Q1154">
            <v>272.19</v>
          </cell>
          <cell r="S1154">
            <v>272.19</v>
          </cell>
        </row>
        <row r="1155">
          <cell r="A1155" t="str">
            <v>5 S 05 303 04</v>
          </cell>
          <cell r="B1155" t="str">
            <v>Terra armada - ECE - pé de talude 0,0&lt;h&lt;6,00m</v>
          </cell>
          <cell r="E1155" t="str">
            <v>m2</v>
          </cell>
          <cell r="G1155">
            <v>218.61</v>
          </cell>
          <cell r="M1155">
            <v>231.72</v>
          </cell>
          <cell r="O1155">
            <v>231.72</v>
          </cell>
          <cell r="Q1155">
            <v>257.95</v>
          </cell>
          <cell r="S1155">
            <v>257.95</v>
          </cell>
        </row>
        <row r="1156">
          <cell r="A1156" t="str">
            <v>5 S 05 303 05</v>
          </cell>
          <cell r="B1156" t="str">
            <v>Terra armada - ECE - pé de talude 6,0&lt;h&lt;9,00m</v>
          </cell>
          <cell r="E1156" t="str">
            <v>m2</v>
          </cell>
          <cell r="G1156">
            <v>245.74</v>
          </cell>
          <cell r="M1156">
            <v>260.49</v>
          </cell>
          <cell r="O1156">
            <v>260.49</v>
          </cell>
          <cell r="Q1156">
            <v>289.97000000000003</v>
          </cell>
          <cell r="S1156">
            <v>289.97000000000003</v>
          </cell>
        </row>
        <row r="1157">
          <cell r="A1157" t="str">
            <v>5 S 05 303 06</v>
          </cell>
          <cell r="B1157" t="str">
            <v>Terra armada - ECE - pé de talude 9,0&lt;h&lt;12,00m</v>
          </cell>
          <cell r="E1157" t="str">
            <v>m2</v>
          </cell>
          <cell r="G1157">
            <v>271.38</v>
          </cell>
          <cell r="M1157">
            <v>287.66000000000003</v>
          </cell>
          <cell r="O1157">
            <v>287.66000000000003</v>
          </cell>
          <cell r="Q1157">
            <v>324.2</v>
          </cell>
          <cell r="S1157">
            <v>324.2</v>
          </cell>
        </row>
        <row r="1158">
          <cell r="A1158" t="str">
            <v>5 S 05 303 07</v>
          </cell>
          <cell r="B1158" t="str">
            <v>Terra armada - ECE - encontro portante 0,0&lt;h&lt;6,0m</v>
          </cell>
          <cell r="E1158" t="str">
            <v>m2</v>
          </cell>
          <cell r="G1158">
            <v>398.04</v>
          </cell>
          <cell r="M1158">
            <v>421.92</v>
          </cell>
          <cell r="O1158">
            <v>421.92</v>
          </cell>
          <cell r="Q1158">
            <v>469.68</v>
          </cell>
          <cell r="S1158">
            <v>469.68</v>
          </cell>
        </row>
        <row r="1159">
          <cell r="A1159" t="str">
            <v>5 S 05 303 08</v>
          </cell>
          <cell r="B1159" t="str">
            <v>Terra armada - ECE - encontro portante 6,0&lt;h&lt;9,00m</v>
          </cell>
          <cell r="E1159" t="str">
            <v>m2</v>
          </cell>
          <cell r="G1159">
            <v>530.41999999999996</v>
          </cell>
          <cell r="M1159">
            <v>562.24</v>
          </cell>
          <cell r="O1159">
            <v>562.24</v>
          </cell>
          <cell r="Q1159">
            <v>625.9</v>
          </cell>
          <cell r="S1159">
            <v>625.9</v>
          </cell>
        </row>
        <row r="1160">
          <cell r="A1160" t="str">
            <v>5 S 05 303 09</v>
          </cell>
          <cell r="B1160" t="str">
            <v>Escamas de concreto armado para terra armada</v>
          </cell>
          <cell r="E1160" t="str">
            <v>m3</v>
          </cell>
          <cell r="G1160">
            <v>470.28</v>
          </cell>
          <cell r="M1160">
            <v>517.65</v>
          </cell>
          <cell r="O1160">
            <v>535.33000000000004</v>
          </cell>
          <cell r="Q1160">
            <v>524.22</v>
          </cell>
          <cell r="S1160">
            <v>539.16999999999996</v>
          </cell>
        </row>
        <row r="1161">
          <cell r="A1161" t="str">
            <v>5 S 05 303 10</v>
          </cell>
          <cell r="B1161" t="str">
            <v>Conc. de soleira e arrem. de maciço de terra arm.</v>
          </cell>
          <cell r="E1161" t="str">
            <v>m3</v>
          </cell>
          <cell r="G1161">
            <v>227.24</v>
          </cell>
          <cell r="M1161">
            <v>248.06</v>
          </cell>
          <cell r="O1161">
            <v>254.14</v>
          </cell>
          <cell r="Q1161">
            <v>244.32</v>
          </cell>
          <cell r="S1161">
            <v>256.86</v>
          </cell>
        </row>
        <row r="1162">
          <cell r="A1162" t="str">
            <v>5 S 05 303 11</v>
          </cell>
          <cell r="B1162" t="str">
            <v>Montagem de maciço terra armada</v>
          </cell>
          <cell r="E1162" t="str">
            <v>m2</v>
          </cell>
          <cell r="G1162">
            <v>52.96</v>
          </cell>
          <cell r="M1162">
            <v>61.95</v>
          </cell>
          <cell r="O1162">
            <v>61.95</v>
          </cell>
          <cell r="Q1162">
            <v>61.16</v>
          </cell>
          <cell r="S1162">
            <v>61.16</v>
          </cell>
        </row>
        <row r="1163">
          <cell r="A1163" t="str">
            <v>5 S 05 340 01</v>
          </cell>
          <cell r="B1163" t="str">
            <v>Execução cortina atirantada conc.armado fck=15 MPa</v>
          </cell>
          <cell r="E1163" t="str">
            <v>m3</v>
          </cell>
          <cell r="G1163">
            <v>776.35</v>
          </cell>
          <cell r="M1163">
            <v>859.06</v>
          </cell>
          <cell r="O1163">
            <v>882.36</v>
          </cell>
          <cell r="Q1163">
            <v>881.64</v>
          </cell>
          <cell r="S1163">
            <v>893.71</v>
          </cell>
        </row>
        <row r="1164">
          <cell r="A1164" t="str">
            <v>5 S 05 900 01</v>
          </cell>
          <cell r="B1164" t="str">
            <v>Execução tirante protendido cortina atirantada</v>
          </cell>
          <cell r="E1164" t="str">
            <v>m</v>
          </cell>
          <cell r="G1164">
            <v>81.75</v>
          </cell>
          <cell r="M1164">
            <v>91.9</v>
          </cell>
          <cell r="O1164">
            <v>92.75</v>
          </cell>
          <cell r="Q1164">
            <v>92.73</v>
          </cell>
          <cell r="S1164">
            <v>92.78</v>
          </cell>
        </row>
        <row r="1165">
          <cell r="A1165" t="str">
            <v>5 S 06 400 01</v>
          </cell>
          <cell r="B1165" t="str">
            <v>Cêrcas arame farp. c/ mourão conc. seção quadr.</v>
          </cell>
          <cell r="E1165" t="str">
            <v>m</v>
          </cell>
          <cell r="G1165">
            <v>12.2</v>
          </cell>
          <cell r="M1165">
            <v>14.91</v>
          </cell>
          <cell r="O1165">
            <v>15.13</v>
          </cell>
          <cell r="Q1165">
            <v>15.44</v>
          </cell>
          <cell r="S1165">
            <v>14.52</v>
          </cell>
        </row>
        <row r="1166">
          <cell r="A1166" t="str">
            <v>5 S 06 400 02</v>
          </cell>
          <cell r="B1166" t="str">
            <v>Cerca arame farp. c/ mourão de conc. seção triang</v>
          </cell>
          <cell r="E1166" t="str">
            <v>m</v>
          </cell>
          <cell r="G1166">
            <v>9.64</v>
          </cell>
          <cell r="M1166">
            <v>11.54</v>
          </cell>
          <cell r="O1166">
            <v>11.7</v>
          </cell>
          <cell r="Q1166">
            <v>12.02</v>
          </cell>
          <cell r="S1166">
            <v>11.56</v>
          </cell>
        </row>
        <row r="1167">
          <cell r="A1167" t="str">
            <v>5 S 06 410 00</v>
          </cell>
          <cell r="B1167" t="str">
            <v>Cêrcas arame farpado com suporte madeira</v>
          </cell>
          <cell r="E1167" t="str">
            <v>m</v>
          </cell>
          <cell r="G1167">
            <v>14.63</v>
          </cell>
          <cell r="M1167">
            <v>18.72</v>
          </cell>
          <cell r="O1167">
            <v>18.739999999999998</v>
          </cell>
          <cell r="Q1167">
            <v>19.04</v>
          </cell>
          <cell r="S1167">
            <v>19.04</v>
          </cell>
        </row>
        <row r="1168">
          <cell r="A1168" t="str">
            <v>5 S 09 001 07</v>
          </cell>
          <cell r="B1168" t="str">
            <v>Transporte local em rodov. não pavim.</v>
          </cell>
          <cell r="E1168" t="str">
            <v>tkm</v>
          </cell>
          <cell r="G1168">
            <v>0.49</v>
          </cell>
          <cell r="M1168">
            <v>0.54</v>
          </cell>
          <cell r="O1168">
            <v>0.55000000000000004</v>
          </cell>
          <cell r="Q1168">
            <v>0.53</v>
          </cell>
          <cell r="S1168">
            <v>0.53</v>
          </cell>
        </row>
        <row r="1169">
          <cell r="A1169" t="str">
            <v>5 S 09 001 90</v>
          </cell>
          <cell r="B1169" t="str">
            <v>Transporte comercial c/ carroc. rodov. não pav.</v>
          </cell>
          <cell r="E1169" t="str">
            <v>tkm</v>
          </cell>
          <cell r="G1169">
            <v>0.32</v>
          </cell>
          <cell r="M1169">
            <v>0.35</v>
          </cell>
          <cell r="O1169">
            <v>0.36</v>
          </cell>
          <cell r="Q1169">
            <v>0.35</v>
          </cell>
          <cell r="S1169">
            <v>0.35</v>
          </cell>
        </row>
        <row r="1170">
          <cell r="A1170" t="str">
            <v>5 S 09 002 07</v>
          </cell>
          <cell r="B1170" t="str">
            <v>Transporte local em rodov. pavim.</v>
          </cell>
          <cell r="E1170" t="str">
            <v>tkm</v>
          </cell>
          <cell r="G1170">
            <v>0.36</v>
          </cell>
          <cell r="M1170">
            <v>0.4</v>
          </cell>
          <cell r="O1170">
            <v>0.41</v>
          </cell>
          <cell r="Q1170">
            <v>0.39</v>
          </cell>
          <cell r="S1170">
            <v>0.39</v>
          </cell>
        </row>
        <row r="1171">
          <cell r="A1171" t="str">
            <v>5 S 09 002 90</v>
          </cell>
          <cell r="B1171" t="str">
            <v>Transporte comercial c/ carroceria rodov. pav.</v>
          </cell>
          <cell r="E1171" t="str">
            <v>tkm</v>
          </cell>
          <cell r="G1171">
            <v>0.21</v>
          </cell>
          <cell r="M1171">
            <v>0.23</v>
          </cell>
          <cell r="O1171">
            <v>0.24</v>
          </cell>
          <cell r="Q1171">
            <v>0.23</v>
          </cell>
          <cell r="S1171">
            <v>0.23</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cell r="F1174">
            <v>1.92</v>
          </cell>
          <cell r="G1174">
            <v>1.92</v>
          </cell>
          <cell r="I1174">
            <v>0</v>
          </cell>
          <cell r="AD1174">
            <v>1.92</v>
          </cell>
        </row>
        <row r="1175">
          <cell r="A1175" t="str">
            <v>AM02</v>
          </cell>
          <cell r="B1175" t="str">
            <v>Aço D=6,3 mm CA 25</v>
          </cell>
          <cell r="C1175" t="str">
            <v>kg</v>
          </cell>
          <cell r="D1175">
            <v>1</v>
          </cell>
          <cell r="E1175" t="str">
            <v>kg</v>
          </cell>
          <cell r="F1175">
            <v>1.93</v>
          </cell>
          <cell r="G1175">
            <v>1.93</v>
          </cell>
          <cell r="I1175">
            <v>0</v>
          </cell>
          <cell r="AD1175">
            <v>1.93</v>
          </cell>
        </row>
        <row r="1176">
          <cell r="A1176" t="str">
            <v>AM03</v>
          </cell>
          <cell r="B1176" t="str">
            <v>Aço D=10 mm CA 25</v>
          </cell>
          <cell r="C1176" t="str">
            <v>kg</v>
          </cell>
          <cell r="D1176">
            <v>1</v>
          </cell>
          <cell r="E1176" t="str">
            <v>kg</v>
          </cell>
          <cell r="F1176">
            <v>1.6</v>
          </cell>
          <cell r="G1176">
            <v>1.6</v>
          </cell>
          <cell r="I1176">
            <v>0</v>
          </cell>
          <cell r="AD1176">
            <v>1.6</v>
          </cell>
        </row>
        <row r="1177">
          <cell r="A1177" t="str">
            <v>AM04</v>
          </cell>
          <cell r="B1177" t="str">
            <v>Aço D=6,3 mm CA 50</v>
          </cell>
          <cell r="C1177" t="str">
            <v>kg</v>
          </cell>
          <cell r="D1177">
            <v>1</v>
          </cell>
          <cell r="E1177" t="str">
            <v>kg</v>
          </cell>
          <cell r="F1177">
            <v>1.98</v>
          </cell>
          <cell r="G1177">
            <v>1.98</v>
          </cell>
          <cell r="I1177">
            <v>0</v>
          </cell>
          <cell r="AD1177">
            <v>1.98</v>
          </cell>
        </row>
        <row r="1178">
          <cell r="A1178" t="str">
            <v>AM05</v>
          </cell>
          <cell r="B1178" t="str">
            <v>Aço D=10 mm CA 50</v>
          </cell>
          <cell r="C1178" t="str">
            <v>kg</v>
          </cell>
          <cell r="D1178">
            <v>1</v>
          </cell>
          <cell r="E1178" t="str">
            <v>kg</v>
          </cell>
          <cell r="F1178">
            <v>1.65</v>
          </cell>
          <cell r="G1178">
            <v>1.65</v>
          </cell>
          <cell r="I1178">
            <v>0</v>
          </cell>
          <cell r="AD1178">
            <v>1.3</v>
          </cell>
        </row>
        <row r="1179">
          <cell r="A1179" t="str">
            <v>AM06</v>
          </cell>
          <cell r="B1179" t="str">
            <v>Aço D=4,2 mm CA 60</v>
          </cell>
          <cell r="C1179" t="str">
            <v>kg</v>
          </cell>
          <cell r="D1179">
            <v>1</v>
          </cell>
          <cell r="E1179" t="str">
            <v>kg</v>
          </cell>
          <cell r="F1179">
            <v>2.1</v>
          </cell>
          <cell r="G1179">
            <v>2.1</v>
          </cell>
          <cell r="I1179">
            <v>0</v>
          </cell>
          <cell r="AD1179">
            <v>2.1</v>
          </cell>
        </row>
        <row r="1180">
          <cell r="A1180" t="str">
            <v>AM07</v>
          </cell>
          <cell r="B1180" t="str">
            <v>Aço D=5,0 mm CA 60</v>
          </cell>
          <cell r="C1180" t="str">
            <v>kg</v>
          </cell>
          <cell r="D1180">
            <v>1</v>
          </cell>
          <cell r="E1180" t="str">
            <v>kg</v>
          </cell>
          <cell r="F1180">
            <v>2.1</v>
          </cell>
          <cell r="G1180">
            <v>2.1</v>
          </cell>
          <cell r="I1180">
            <v>0</v>
          </cell>
          <cell r="AD1180">
            <v>2.1</v>
          </cell>
        </row>
        <row r="1181">
          <cell r="A1181" t="str">
            <v>AM08</v>
          </cell>
          <cell r="B1181" t="str">
            <v>Aço D=6,0 mm CA 60</v>
          </cell>
          <cell r="C1181" t="str">
            <v>kg</v>
          </cell>
          <cell r="D1181">
            <v>1</v>
          </cell>
          <cell r="E1181" t="str">
            <v>kg</v>
          </cell>
          <cell r="F1181">
            <v>2.17</v>
          </cell>
          <cell r="G1181">
            <v>2.17</v>
          </cell>
          <cell r="I1181">
            <v>0</v>
          </cell>
          <cell r="AD1181">
            <v>2.17</v>
          </cell>
        </row>
        <row r="1182">
          <cell r="A1182" t="str">
            <v>AM09</v>
          </cell>
          <cell r="B1182" t="str">
            <v>Mandíbula móvel p/ britador 6240C</v>
          </cell>
          <cell r="C1182" t="str">
            <v>un</v>
          </cell>
          <cell r="D1182">
            <v>216</v>
          </cell>
          <cell r="E1182" t="str">
            <v>u/h</v>
          </cell>
          <cell r="F1182">
            <v>1090.2</v>
          </cell>
          <cell r="G1182">
            <v>5.0472222222222225</v>
          </cell>
          <cell r="I1182">
            <v>0</v>
          </cell>
          <cell r="AD1182">
            <v>5.0472000000000001</v>
          </cell>
        </row>
        <row r="1183">
          <cell r="A1183" t="str">
            <v>AM10</v>
          </cell>
          <cell r="B1183" t="str">
            <v>Mandíbula fixa p/ britador 6240C</v>
          </cell>
          <cell r="C1183" t="str">
            <v>un</v>
          </cell>
          <cell r="D1183">
            <v>133</v>
          </cell>
          <cell r="E1183" t="str">
            <v>u/h</v>
          </cell>
          <cell r="F1183">
            <v>1190.2</v>
          </cell>
          <cell r="G1183">
            <v>8.9488721804511275</v>
          </cell>
          <cell r="I1183">
            <v>0</v>
          </cell>
          <cell r="AD1183">
            <v>8.9489000000000001</v>
          </cell>
        </row>
        <row r="1184">
          <cell r="A1184" t="str">
            <v>AM11</v>
          </cell>
          <cell r="B1184" t="str">
            <v>Revestimento móvel p/ britador 60TS</v>
          </cell>
          <cell r="C1184" t="str">
            <v>un</v>
          </cell>
          <cell r="D1184">
            <v>381</v>
          </cell>
          <cell r="E1184" t="str">
            <v>u/h</v>
          </cell>
          <cell r="F1184">
            <v>980.01</v>
          </cell>
          <cell r="G1184">
            <v>2.5722047244094486</v>
          </cell>
          <cell r="I1184">
            <v>0</v>
          </cell>
          <cell r="AD1184">
            <v>2.5722</v>
          </cell>
        </row>
        <row r="1185">
          <cell r="A1185" t="str">
            <v>AM12</v>
          </cell>
          <cell r="B1185" t="str">
            <v>Revestimento fixo p/ britador 60TS</v>
          </cell>
          <cell r="C1185" t="str">
            <v>un</v>
          </cell>
          <cell r="D1185">
            <v>395</v>
          </cell>
          <cell r="E1185" t="str">
            <v>u/h</v>
          </cell>
          <cell r="F1185">
            <v>1325.3</v>
          </cell>
          <cell r="G1185">
            <v>3.3551898734177215</v>
          </cell>
          <cell r="I1185">
            <v>0</v>
          </cell>
          <cell r="AD1185">
            <v>3.3552</v>
          </cell>
        </row>
        <row r="1186">
          <cell r="A1186" t="str">
            <v>AM19</v>
          </cell>
          <cell r="B1186" t="str">
            <v>Mandíbula fixa p/ britador 4230</v>
          </cell>
          <cell r="C1186" t="str">
            <v>un</v>
          </cell>
          <cell r="D1186">
            <v>150</v>
          </cell>
          <cell r="E1186" t="str">
            <v>u/h</v>
          </cell>
          <cell r="F1186">
            <v>536.13</v>
          </cell>
          <cell r="G1186">
            <v>3.5741999999999998</v>
          </cell>
          <cell r="I1186">
            <v>0</v>
          </cell>
          <cell r="AD1186">
            <v>3.5741999999999998</v>
          </cell>
        </row>
        <row r="1187">
          <cell r="A1187" t="str">
            <v>AM20</v>
          </cell>
          <cell r="B1187" t="str">
            <v>Mandíbula móvel p/ britador 4230</v>
          </cell>
          <cell r="C1187" t="str">
            <v>un</v>
          </cell>
          <cell r="D1187">
            <v>100</v>
          </cell>
          <cell r="E1187" t="str">
            <v>u/h</v>
          </cell>
          <cell r="F1187">
            <v>548.82000000000005</v>
          </cell>
          <cell r="G1187">
            <v>5.4882000000000009</v>
          </cell>
          <cell r="I1187">
            <v>0</v>
          </cell>
          <cell r="AD1187">
            <v>5.4882999999999997</v>
          </cell>
        </row>
        <row r="1188">
          <cell r="A1188" t="str">
            <v>AM25</v>
          </cell>
          <cell r="B1188" t="str">
            <v>Mandíbula móvel para britador 80x50</v>
          </cell>
          <cell r="C1188" t="str">
            <v>un</v>
          </cell>
          <cell r="D1188">
            <v>250</v>
          </cell>
          <cell r="E1188" t="str">
            <v>u/h</v>
          </cell>
          <cell r="F1188">
            <v>2908.5</v>
          </cell>
          <cell r="G1188">
            <v>11.634</v>
          </cell>
          <cell r="I1188">
            <v>0</v>
          </cell>
          <cell r="AD1188">
            <v>9.6</v>
          </cell>
        </row>
        <row r="1189">
          <cell r="A1189" t="str">
            <v>AM26</v>
          </cell>
          <cell r="B1189" t="str">
            <v>Mandíbula fixa para britador 80x50</v>
          </cell>
          <cell r="C1189" t="str">
            <v>un</v>
          </cell>
          <cell r="D1189">
            <v>437</v>
          </cell>
          <cell r="E1189" t="str">
            <v>u/h</v>
          </cell>
          <cell r="F1189">
            <v>2814.02</v>
          </cell>
          <cell r="G1189">
            <v>6.4394050343249427</v>
          </cell>
          <cell r="I1189">
            <v>0</v>
          </cell>
          <cell r="AD1189">
            <v>5.2403000000000004</v>
          </cell>
        </row>
        <row r="1190">
          <cell r="A1190" t="str">
            <v>AM27</v>
          </cell>
          <cell r="B1190" t="str">
            <v>Revestimento móvel p/ britador 90TS</v>
          </cell>
          <cell r="C1190" t="str">
            <v>un</v>
          </cell>
          <cell r="D1190">
            <v>338</v>
          </cell>
          <cell r="E1190" t="str">
            <v>u/h</v>
          </cell>
          <cell r="F1190">
            <v>2036.99</v>
          </cell>
          <cell r="G1190">
            <v>6.0265976331360944</v>
          </cell>
          <cell r="I1190">
            <v>0</v>
          </cell>
          <cell r="AD1190">
            <v>4.9112</v>
          </cell>
        </row>
        <row r="1191">
          <cell r="A1191" t="str">
            <v>AM28</v>
          </cell>
          <cell r="B1191" t="str">
            <v>Revestimento fixo p/ britador 90TS</v>
          </cell>
          <cell r="C1191" t="str">
            <v>un</v>
          </cell>
          <cell r="D1191">
            <v>440</v>
          </cell>
          <cell r="E1191" t="str">
            <v>u/h</v>
          </cell>
          <cell r="F1191">
            <v>2729.98</v>
          </cell>
          <cell r="G1191">
            <v>6.2045000000000003</v>
          </cell>
          <cell r="I1191">
            <v>0</v>
          </cell>
          <cell r="AD1191">
            <v>4.7272999999999996</v>
          </cell>
        </row>
        <row r="1192">
          <cell r="A1192" t="str">
            <v>AM29</v>
          </cell>
          <cell r="B1192" t="str">
            <v>Revestimento móvel p/ britador 90TF</v>
          </cell>
          <cell r="C1192" t="str">
            <v>un</v>
          </cell>
          <cell r="D1192">
            <v>99</v>
          </cell>
          <cell r="E1192" t="str">
            <v>u/h</v>
          </cell>
          <cell r="F1192">
            <v>1795.5</v>
          </cell>
          <cell r="G1192">
            <v>18.136363636363637</v>
          </cell>
          <cell r="I1192">
            <v>0</v>
          </cell>
          <cell r="AD1192">
            <v>14.7475</v>
          </cell>
        </row>
        <row r="1193">
          <cell r="A1193" t="str">
            <v>AM30</v>
          </cell>
          <cell r="B1193" t="str">
            <v>Revestimento fixo p/ britador 90TF</v>
          </cell>
          <cell r="C1193" t="str">
            <v>un</v>
          </cell>
          <cell r="D1193">
            <v>125</v>
          </cell>
          <cell r="E1193" t="str">
            <v>u/h</v>
          </cell>
          <cell r="F1193">
            <v>1617</v>
          </cell>
          <cell r="G1193">
            <v>12.936</v>
          </cell>
          <cell r="I1193">
            <v>0</v>
          </cell>
          <cell r="AD1193">
            <v>10.8</v>
          </cell>
        </row>
        <row r="1194">
          <cell r="A1194" t="str">
            <v>AM35</v>
          </cell>
          <cell r="B1194" t="str">
            <v>Brita 1</v>
          </cell>
          <cell r="C1194" t="str">
            <v>m3</v>
          </cell>
          <cell r="D1194">
            <v>1</v>
          </cell>
          <cell r="E1194" t="str">
            <v>m3</v>
          </cell>
          <cell r="F1194">
            <v>22</v>
          </cell>
          <cell r="G1194">
            <v>22</v>
          </cell>
          <cell r="I1194">
            <v>0</v>
          </cell>
          <cell r="AD1194">
            <v>19</v>
          </cell>
        </row>
        <row r="1195">
          <cell r="A1195" t="str">
            <v>AM36</v>
          </cell>
          <cell r="B1195" t="str">
            <v>Brita 2</v>
          </cell>
          <cell r="C1195" t="str">
            <v>m3</v>
          </cell>
          <cell r="D1195">
            <v>1</v>
          </cell>
          <cell r="E1195" t="str">
            <v>m3</v>
          </cell>
          <cell r="F1195">
            <v>22</v>
          </cell>
          <cell r="G1195">
            <v>22</v>
          </cell>
          <cell r="I1195">
            <v>0</v>
          </cell>
          <cell r="AD1195">
            <v>19</v>
          </cell>
        </row>
        <row r="1196">
          <cell r="A1196" t="str">
            <v>AM37</v>
          </cell>
          <cell r="B1196" t="str">
            <v>Brita 3</v>
          </cell>
          <cell r="C1196" t="str">
            <v>m3</v>
          </cell>
          <cell r="D1196">
            <v>1</v>
          </cell>
          <cell r="E1196" t="str">
            <v>m3</v>
          </cell>
          <cell r="F1196">
            <v>22</v>
          </cell>
          <cell r="G1196">
            <v>22</v>
          </cell>
          <cell r="I1196">
            <v>0</v>
          </cell>
          <cell r="AD1196">
            <v>19</v>
          </cell>
        </row>
        <row r="1197">
          <cell r="A1197" t="str">
            <v>F801</v>
          </cell>
          <cell r="B1197" t="str">
            <v>Bomba hidráulica alta pressão MAC</v>
          </cell>
          <cell r="C1197" t="str">
            <v>dia</v>
          </cell>
          <cell r="D1197">
            <v>8</v>
          </cell>
          <cell r="E1197" t="str">
            <v>h</v>
          </cell>
          <cell r="F1197">
            <v>265</v>
          </cell>
          <cell r="G1197">
            <v>33.125</v>
          </cell>
          <cell r="I1197">
            <v>0</v>
          </cell>
          <cell r="AD1197">
            <v>33.125</v>
          </cell>
        </row>
        <row r="1198">
          <cell r="A1198" t="str">
            <v>F802</v>
          </cell>
          <cell r="B1198" t="str">
            <v>Bomba eletr p/ injeção de nata MAC</v>
          </cell>
          <cell r="C1198" t="str">
            <v>dia</v>
          </cell>
          <cell r="D1198">
            <v>8</v>
          </cell>
          <cell r="E1198" t="str">
            <v>h</v>
          </cell>
          <cell r="F1198">
            <v>285</v>
          </cell>
          <cell r="G1198">
            <v>35.625</v>
          </cell>
          <cell r="I1198">
            <v>0</v>
          </cell>
          <cell r="AD1198">
            <v>35.625</v>
          </cell>
        </row>
        <row r="1199">
          <cell r="A1199" t="str">
            <v>F803</v>
          </cell>
          <cell r="B1199" t="str">
            <v>Macaco p/ protensão MAC 7</v>
          </cell>
          <cell r="C1199" t="str">
            <v>dia</v>
          </cell>
          <cell r="D1199">
            <v>8</v>
          </cell>
          <cell r="E1199" t="str">
            <v>h</v>
          </cell>
          <cell r="F1199">
            <v>265</v>
          </cell>
          <cell r="G1199">
            <v>33.125</v>
          </cell>
          <cell r="I1199">
            <v>0</v>
          </cell>
          <cell r="AD1199">
            <v>33.125</v>
          </cell>
        </row>
        <row r="1200">
          <cell r="A1200" t="str">
            <v>F804</v>
          </cell>
          <cell r="B1200" t="str">
            <v>Macaco p/ protensão MAC 12</v>
          </cell>
          <cell r="C1200" t="str">
            <v>dia</v>
          </cell>
          <cell r="D1200">
            <v>8</v>
          </cell>
          <cell r="E1200" t="str">
            <v>h</v>
          </cell>
          <cell r="F1200">
            <v>275</v>
          </cell>
          <cell r="G1200">
            <v>34.375</v>
          </cell>
          <cell r="I1200">
            <v>0</v>
          </cell>
          <cell r="AD1200">
            <v>34.375</v>
          </cell>
        </row>
        <row r="1201">
          <cell r="A1201" t="str">
            <v>F805</v>
          </cell>
          <cell r="B1201" t="str">
            <v>Macaco p/ protensão MAC 4</v>
          </cell>
          <cell r="C1201" t="str">
            <v>dia</v>
          </cell>
          <cell r="D1201">
            <v>8</v>
          </cell>
          <cell r="E1201" t="str">
            <v>h</v>
          </cell>
          <cell r="F1201">
            <v>257.2</v>
          </cell>
          <cell r="G1201">
            <v>32.15</v>
          </cell>
          <cell r="I1201">
            <v>0</v>
          </cell>
          <cell r="AD1201">
            <v>32.15</v>
          </cell>
        </row>
        <row r="1202">
          <cell r="A1202" t="str">
            <v>F807</v>
          </cell>
          <cell r="B1202" t="str">
            <v>Bomba hidr. alta pressão STUP</v>
          </cell>
          <cell r="C1202" t="str">
            <v>dia</v>
          </cell>
          <cell r="D1202">
            <v>8</v>
          </cell>
          <cell r="E1202" t="str">
            <v>h</v>
          </cell>
          <cell r="F1202">
            <v>373</v>
          </cell>
          <cell r="G1202">
            <v>46.625</v>
          </cell>
          <cell r="I1202">
            <v>0</v>
          </cell>
          <cell r="AD1202">
            <v>46.625</v>
          </cell>
        </row>
        <row r="1203">
          <cell r="A1203" t="str">
            <v>F808</v>
          </cell>
          <cell r="B1203" t="str">
            <v>Bomba eletr. injeção de nata STUP</v>
          </cell>
          <cell r="C1203" t="str">
            <v>dia</v>
          </cell>
          <cell r="D1203">
            <v>8</v>
          </cell>
          <cell r="E1203" t="str">
            <v>h</v>
          </cell>
          <cell r="F1203">
            <v>385</v>
          </cell>
          <cell r="G1203">
            <v>48.125</v>
          </cell>
          <cell r="I1203">
            <v>0</v>
          </cell>
          <cell r="AD1203">
            <v>48.125</v>
          </cell>
        </row>
        <row r="1204">
          <cell r="A1204" t="str">
            <v>F809</v>
          </cell>
          <cell r="B1204" t="str">
            <v>Macaco p/ protensão STUP</v>
          </cell>
          <cell r="C1204" t="str">
            <v>dia</v>
          </cell>
          <cell r="D1204">
            <v>8</v>
          </cell>
          <cell r="E1204" t="str">
            <v>h</v>
          </cell>
          <cell r="F1204">
            <v>368</v>
          </cell>
          <cell r="G1204">
            <v>46</v>
          </cell>
          <cell r="I1204">
            <v>0</v>
          </cell>
          <cell r="AD1204">
            <v>46</v>
          </cell>
        </row>
        <row r="1205">
          <cell r="A1205" t="str">
            <v>F810</v>
          </cell>
          <cell r="B1205" t="str">
            <v>Macaco p/ protensão STUP</v>
          </cell>
          <cell r="C1205" t="str">
            <v>dia</v>
          </cell>
          <cell r="D1205">
            <v>8</v>
          </cell>
          <cell r="E1205" t="str">
            <v>h</v>
          </cell>
          <cell r="F1205">
            <v>426</v>
          </cell>
          <cell r="G1205">
            <v>53.25</v>
          </cell>
          <cell r="I1205">
            <v>0</v>
          </cell>
          <cell r="AD1205">
            <v>53.25</v>
          </cell>
        </row>
        <row r="1206">
          <cell r="A1206" t="str">
            <v>F811</v>
          </cell>
          <cell r="B1206" t="str">
            <v>Macaco p/ protensão STUP</v>
          </cell>
          <cell r="C1206" t="str">
            <v>dia</v>
          </cell>
          <cell r="D1206">
            <v>8</v>
          </cell>
          <cell r="E1206" t="str">
            <v>h</v>
          </cell>
          <cell r="F1206">
            <v>378</v>
          </cell>
          <cell r="G1206">
            <v>47.25</v>
          </cell>
          <cell r="I1206">
            <v>0</v>
          </cell>
          <cell r="AD1206">
            <v>47.25</v>
          </cell>
        </row>
        <row r="1207">
          <cell r="A1207" t="str">
            <v>F812</v>
          </cell>
          <cell r="B1207" t="str">
            <v>Macaco p/ protensão STUP</v>
          </cell>
          <cell r="C1207" t="str">
            <v>dia</v>
          </cell>
          <cell r="D1207">
            <v>8</v>
          </cell>
          <cell r="E1207" t="str">
            <v>h</v>
          </cell>
          <cell r="F1207">
            <v>352</v>
          </cell>
          <cell r="G1207">
            <v>44</v>
          </cell>
          <cell r="I1207">
            <v>0</v>
          </cell>
          <cell r="AD1207">
            <v>44</v>
          </cell>
        </row>
        <row r="1208">
          <cell r="A1208" t="str">
            <v>F813</v>
          </cell>
          <cell r="B1208" t="str">
            <v>Macaco p/ prot. de tirante D=32mm</v>
          </cell>
          <cell r="C1208" t="str">
            <v>dia</v>
          </cell>
          <cell r="D1208">
            <v>8</v>
          </cell>
          <cell r="E1208" t="str">
            <v>h</v>
          </cell>
          <cell r="F1208">
            <v>51.5</v>
          </cell>
          <cell r="G1208">
            <v>6.4375</v>
          </cell>
          <cell r="I1208">
            <v>0</v>
          </cell>
          <cell r="AD1208">
            <v>5.665</v>
          </cell>
        </row>
        <row r="1209">
          <cell r="A1209" t="str">
            <v>F814</v>
          </cell>
          <cell r="B1209" t="str">
            <v>Injeção de nata de cimento</v>
          </cell>
          <cell r="C1209" t="str">
            <v>m</v>
          </cell>
          <cell r="D1209">
            <v>1</v>
          </cell>
          <cell r="E1209" t="str">
            <v>m</v>
          </cell>
          <cell r="F1209">
            <v>5.25</v>
          </cell>
          <cell r="G1209">
            <v>5.25</v>
          </cell>
          <cell r="I1209">
            <v>0</v>
          </cell>
          <cell r="AD1209">
            <v>4.53</v>
          </cell>
        </row>
        <row r="1210">
          <cell r="A1210" t="str">
            <v>F943</v>
          </cell>
          <cell r="B1210" t="str">
            <v>Terra Armada - moldes metálicos</v>
          </cell>
          <cell r="C1210" t="str">
            <v>cj</v>
          </cell>
          <cell r="D1210">
            <v>1</v>
          </cell>
          <cell r="E1210" t="str">
            <v>m3</v>
          </cell>
          <cell r="F1210">
            <v>2.6</v>
          </cell>
          <cell r="G1210">
            <v>2.6</v>
          </cell>
          <cell r="I1210">
            <v>0</v>
          </cell>
          <cell r="AD1210">
            <v>2.6</v>
          </cell>
        </row>
        <row r="1211">
          <cell r="A1211" t="str">
            <v>M001</v>
          </cell>
          <cell r="B1211" t="str">
            <v>Gasolina</v>
          </cell>
          <cell r="C1211" t="str">
            <v>l</v>
          </cell>
          <cell r="D1211">
            <v>1</v>
          </cell>
          <cell r="E1211" t="str">
            <v>l</v>
          </cell>
          <cell r="F1211">
            <v>2.1</v>
          </cell>
          <cell r="G1211">
            <v>2.1</v>
          </cell>
          <cell r="I1211">
            <v>0</v>
          </cell>
          <cell r="AD1211">
            <v>1.68</v>
          </cell>
        </row>
        <row r="1212">
          <cell r="A1212" t="str">
            <v>M002</v>
          </cell>
          <cell r="B1212" t="str">
            <v>Diesel</v>
          </cell>
          <cell r="C1212" t="str">
            <v>l</v>
          </cell>
          <cell r="D1212">
            <v>1</v>
          </cell>
          <cell r="E1212" t="str">
            <v>l</v>
          </cell>
          <cell r="F1212">
            <v>1.39</v>
          </cell>
          <cell r="G1212">
            <v>1.39</v>
          </cell>
          <cell r="I1212">
            <v>0</v>
          </cell>
          <cell r="AD1212">
            <v>1.07</v>
          </cell>
        </row>
        <row r="1213">
          <cell r="A1213" t="str">
            <v>M003</v>
          </cell>
          <cell r="B1213" t="str">
            <v>Óleo combustível 1A</v>
          </cell>
          <cell r="C1213" t="str">
            <v>l</v>
          </cell>
          <cell r="D1213">
            <v>1</v>
          </cell>
          <cell r="E1213" t="str">
            <v>l</v>
          </cell>
          <cell r="F1213">
            <v>0.99</v>
          </cell>
          <cell r="G1213">
            <v>0.99</v>
          </cell>
          <cell r="I1213">
            <v>0</v>
          </cell>
          <cell r="AD1213">
            <v>0.8</v>
          </cell>
        </row>
        <row r="1214">
          <cell r="A1214" t="str">
            <v>M004</v>
          </cell>
          <cell r="B1214" t="str">
            <v>Álcool</v>
          </cell>
          <cell r="C1214" t="str">
            <v>l</v>
          </cell>
          <cell r="D1214">
            <v>1</v>
          </cell>
          <cell r="E1214" t="str">
            <v>l</v>
          </cell>
          <cell r="F1214">
            <v>1.52</v>
          </cell>
          <cell r="G1214">
            <v>1.52</v>
          </cell>
          <cell r="I1214">
            <v>0</v>
          </cell>
          <cell r="AD1214">
            <v>0.91</v>
          </cell>
        </row>
        <row r="1215">
          <cell r="A1215" t="str">
            <v>M005</v>
          </cell>
          <cell r="B1215" t="str">
            <v>Energia elétrica</v>
          </cell>
          <cell r="C1215" t="str">
            <v>kwh</v>
          </cell>
          <cell r="D1215">
            <v>1</v>
          </cell>
          <cell r="E1215" t="str">
            <v>kwh</v>
          </cell>
          <cell r="F1215">
            <v>0.34</v>
          </cell>
          <cell r="G1215">
            <v>0.34</v>
          </cell>
          <cell r="I1215">
            <v>0</v>
          </cell>
          <cell r="AD1215">
            <v>0.33</v>
          </cell>
        </row>
        <row r="1216">
          <cell r="A1216" t="str">
            <v>M101</v>
          </cell>
          <cell r="B1216" t="str">
            <v>Cimento asfáltico CAP-20</v>
          </cell>
          <cell r="C1216" t="str">
            <v>t</v>
          </cell>
          <cell r="D1216">
            <v>1</v>
          </cell>
          <cell r="E1216" t="str">
            <v>t</v>
          </cell>
          <cell r="F1216">
            <v>0</v>
          </cell>
          <cell r="G1216">
            <v>0</v>
          </cell>
          <cell r="I1216">
            <v>0</v>
          </cell>
          <cell r="AD1216">
            <v>0</v>
          </cell>
        </row>
        <row r="1217">
          <cell r="A1217" t="str">
            <v>M102</v>
          </cell>
          <cell r="B1217" t="str">
            <v>Cimento asfáltico CAP-40</v>
          </cell>
          <cell r="C1217" t="str">
            <v>t</v>
          </cell>
          <cell r="D1217">
            <v>1</v>
          </cell>
          <cell r="E1217" t="str">
            <v>t</v>
          </cell>
          <cell r="F1217">
            <v>0</v>
          </cell>
          <cell r="G1217">
            <v>0</v>
          </cell>
          <cell r="I1217">
            <v>0</v>
          </cell>
          <cell r="AD1217">
            <v>0</v>
          </cell>
        </row>
        <row r="1218">
          <cell r="A1218" t="str">
            <v>M103</v>
          </cell>
          <cell r="B1218" t="str">
            <v>Asfalto diluído CM-30</v>
          </cell>
          <cell r="C1218" t="str">
            <v>t</v>
          </cell>
          <cell r="D1218">
            <v>1</v>
          </cell>
          <cell r="E1218" t="str">
            <v>t</v>
          </cell>
          <cell r="F1218">
            <v>0</v>
          </cell>
          <cell r="G1218">
            <v>0</v>
          </cell>
          <cell r="I1218">
            <v>0</v>
          </cell>
          <cell r="AD1218">
            <v>0</v>
          </cell>
        </row>
        <row r="1219">
          <cell r="A1219" t="str">
            <v>M104</v>
          </cell>
          <cell r="B1219" t="str">
            <v>Emulsão asfáltica RR-1C</v>
          </cell>
          <cell r="C1219" t="str">
            <v>t</v>
          </cell>
          <cell r="D1219">
            <v>1</v>
          </cell>
          <cell r="E1219" t="str">
            <v>t</v>
          </cell>
          <cell r="F1219">
            <v>0</v>
          </cell>
          <cell r="G1219">
            <v>0</v>
          </cell>
          <cell r="I1219">
            <v>0</v>
          </cell>
          <cell r="AD1219">
            <v>0</v>
          </cell>
        </row>
        <row r="1220">
          <cell r="A1220" t="str">
            <v>M105</v>
          </cell>
          <cell r="B1220" t="str">
            <v>Emulsão asfáltica RR-2C</v>
          </cell>
          <cell r="C1220" t="str">
            <v>t</v>
          </cell>
          <cell r="D1220">
            <v>1</v>
          </cell>
          <cell r="E1220" t="str">
            <v>t</v>
          </cell>
          <cell r="F1220">
            <v>0</v>
          </cell>
          <cell r="G1220">
            <v>0</v>
          </cell>
          <cell r="I1220">
            <v>0</v>
          </cell>
          <cell r="AD1220">
            <v>0</v>
          </cell>
        </row>
        <row r="1221">
          <cell r="A1221" t="str">
            <v>M106</v>
          </cell>
          <cell r="B1221" t="str">
            <v>Cimento asfáltico CAP 7</v>
          </cell>
          <cell r="C1221" t="str">
            <v>t</v>
          </cell>
          <cell r="D1221">
            <v>1</v>
          </cell>
          <cell r="E1221" t="str">
            <v>t</v>
          </cell>
          <cell r="F1221">
            <v>0</v>
          </cell>
          <cell r="G1221">
            <v>0</v>
          </cell>
          <cell r="I1221">
            <v>0</v>
          </cell>
          <cell r="AD1221">
            <v>0</v>
          </cell>
        </row>
        <row r="1222">
          <cell r="A1222" t="str">
            <v>M107</v>
          </cell>
          <cell r="B1222" t="str">
            <v>Emulsão asfáltica RM-1C</v>
          </cell>
          <cell r="C1222" t="str">
            <v>t</v>
          </cell>
          <cell r="D1222">
            <v>1</v>
          </cell>
          <cell r="E1222" t="str">
            <v>t</v>
          </cell>
          <cell r="F1222">
            <v>0</v>
          </cell>
          <cell r="G1222">
            <v>0</v>
          </cell>
          <cell r="I1222">
            <v>0</v>
          </cell>
          <cell r="AD1222">
            <v>0</v>
          </cell>
        </row>
        <row r="1223">
          <cell r="A1223" t="str">
            <v>M108</v>
          </cell>
          <cell r="B1223" t="str">
            <v>Emulsão asfáltica RM-2C</v>
          </cell>
          <cell r="C1223" t="str">
            <v>t</v>
          </cell>
          <cell r="D1223">
            <v>1</v>
          </cell>
          <cell r="E1223" t="str">
            <v>t</v>
          </cell>
          <cell r="F1223">
            <v>0</v>
          </cell>
          <cell r="G1223">
            <v>0</v>
          </cell>
          <cell r="I1223">
            <v>0</v>
          </cell>
          <cell r="AD1223">
            <v>0</v>
          </cell>
        </row>
        <row r="1224">
          <cell r="A1224" t="str">
            <v>M109</v>
          </cell>
          <cell r="B1224" t="str">
            <v>Emulsão asfáltica RL-1C</v>
          </cell>
          <cell r="C1224" t="str">
            <v>t</v>
          </cell>
          <cell r="D1224">
            <v>1</v>
          </cell>
          <cell r="E1224" t="str">
            <v>t</v>
          </cell>
          <cell r="F1224">
            <v>0</v>
          </cell>
          <cell r="G1224">
            <v>0</v>
          </cell>
          <cell r="I1224">
            <v>0</v>
          </cell>
          <cell r="AD1224">
            <v>0</v>
          </cell>
        </row>
        <row r="1225">
          <cell r="A1225" t="str">
            <v>M110</v>
          </cell>
          <cell r="B1225" t="str">
            <v>Emulsão polim. p/ micro-rev. a frio</v>
          </cell>
          <cell r="C1225" t="str">
            <v>t</v>
          </cell>
          <cell r="D1225">
            <v>1</v>
          </cell>
          <cell r="E1225" t="str">
            <v>t</v>
          </cell>
          <cell r="F1225">
            <v>0</v>
          </cell>
          <cell r="G1225">
            <v>0</v>
          </cell>
          <cell r="I1225">
            <v>0</v>
          </cell>
          <cell r="AD1225">
            <v>0</v>
          </cell>
        </row>
        <row r="1226">
          <cell r="A1226" t="str">
            <v>M111</v>
          </cell>
          <cell r="B1226" t="str">
            <v>Aditivo p/ controle de ruptura</v>
          </cell>
          <cell r="C1226" t="str">
            <v>kg</v>
          </cell>
          <cell r="D1226">
            <v>1</v>
          </cell>
          <cell r="E1226" t="str">
            <v>kg</v>
          </cell>
          <cell r="F1226">
            <v>2.41</v>
          </cell>
          <cell r="G1226">
            <v>2.41</v>
          </cell>
          <cell r="I1226">
            <v>0</v>
          </cell>
          <cell r="AD1226">
            <v>1.92</v>
          </cell>
        </row>
        <row r="1227">
          <cell r="A1227" t="str">
            <v>M112</v>
          </cell>
          <cell r="B1227" t="str">
            <v>Aditivo sólido (fibras)</v>
          </cell>
          <cell r="C1227" t="str">
            <v>kg</v>
          </cell>
          <cell r="D1227">
            <v>1</v>
          </cell>
          <cell r="E1227" t="str">
            <v>kg</v>
          </cell>
          <cell r="F1227">
            <v>2.4900000000000002</v>
          </cell>
          <cell r="G1227">
            <v>2.4900000000000002</v>
          </cell>
          <cell r="I1227">
            <v>0</v>
          </cell>
          <cell r="AD1227">
            <v>2.39</v>
          </cell>
        </row>
        <row r="1228">
          <cell r="A1228" t="str">
            <v>M114</v>
          </cell>
          <cell r="B1228" t="str">
            <v>Agente rejuv. p/ recicl. a quente</v>
          </cell>
          <cell r="C1228" t="str">
            <v>t</v>
          </cell>
          <cell r="D1228">
            <v>1</v>
          </cell>
          <cell r="E1228" t="str">
            <v>t</v>
          </cell>
          <cell r="F1228">
            <v>0</v>
          </cell>
          <cell r="G1228">
            <v>0</v>
          </cell>
          <cell r="I1228">
            <v>0</v>
          </cell>
          <cell r="AD1228">
            <v>0</v>
          </cell>
        </row>
        <row r="1229">
          <cell r="A1229" t="str">
            <v>M201</v>
          </cell>
          <cell r="B1229" t="str">
            <v>Cimento portland CP-32 (a granel)</v>
          </cell>
          <cell r="C1229" t="str">
            <v>kg</v>
          </cell>
          <cell r="D1229">
            <v>1</v>
          </cell>
          <cell r="E1229" t="str">
            <v>kg</v>
          </cell>
          <cell r="F1229">
            <v>0.28000000000000003</v>
          </cell>
          <cell r="G1229">
            <v>0.28000000000000003</v>
          </cell>
          <cell r="I1229">
            <v>0</v>
          </cell>
          <cell r="AD1229">
            <v>0.23</v>
          </cell>
        </row>
        <row r="1230">
          <cell r="A1230" t="str">
            <v>M202</v>
          </cell>
          <cell r="B1230" t="str">
            <v>Cimento portland CP-32</v>
          </cell>
          <cell r="C1230" t="str">
            <v>sc</v>
          </cell>
          <cell r="D1230">
            <v>50</v>
          </cell>
          <cell r="E1230" t="str">
            <v>kg</v>
          </cell>
          <cell r="F1230">
            <v>17.899999999999999</v>
          </cell>
          <cell r="G1230">
            <v>0.35799999999999998</v>
          </cell>
          <cell r="I1230">
            <v>0</v>
          </cell>
          <cell r="AD1230">
            <v>0.29599999999999999</v>
          </cell>
        </row>
        <row r="1231">
          <cell r="A1231" t="str">
            <v>M307</v>
          </cell>
          <cell r="B1231" t="str">
            <v>Cordoalha CP-190 RB D=12,7mm</v>
          </cell>
          <cell r="C1231" t="str">
            <v>kg</v>
          </cell>
          <cell r="D1231">
            <v>1</v>
          </cell>
          <cell r="E1231" t="str">
            <v>kg</v>
          </cell>
          <cell r="F1231">
            <v>3.1</v>
          </cell>
          <cell r="G1231">
            <v>3.1</v>
          </cell>
          <cell r="I1231">
            <v>0</v>
          </cell>
          <cell r="AD1231">
            <v>2.9</v>
          </cell>
        </row>
        <row r="1232">
          <cell r="A1232" t="str">
            <v>M319</v>
          </cell>
          <cell r="B1232" t="str">
            <v>Arame recozido nº. 18</v>
          </cell>
          <cell r="C1232" t="str">
            <v>kg</v>
          </cell>
          <cell r="D1232">
            <v>1</v>
          </cell>
          <cell r="E1232" t="str">
            <v>kg</v>
          </cell>
          <cell r="F1232">
            <v>2.8</v>
          </cell>
          <cell r="G1232">
            <v>2.8</v>
          </cell>
          <cell r="I1232">
            <v>0</v>
          </cell>
          <cell r="AD1232">
            <v>2.4</v>
          </cell>
        </row>
        <row r="1233">
          <cell r="A1233" t="str">
            <v>M320</v>
          </cell>
          <cell r="B1233" t="str">
            <v>Pregos (18x30)</v>
          </cell>
          <cell r="C1233" t="str">
            <v>kg</v>
          </cell>
          <cell r="D1233">
            <v>1</v>
          </cell>
          <cell r="E1233" t="str">
            <v>kg</v>
          </cell>
          <cell r="F1233">
            <v>2.0499999999999998</v>
          </cell>
          <cell r="G1233">
            <v>2.0499999999999998</v>
          </cell>
          <cell r="I1233">
            <v>0</v>
          </cell>
          <cell r="AD1233">
            <v>2</v>
          </cell>
        </row>
        <row r="1234">
          <cell r="A1234" t="str">
            <v>M321</v>
          </cell>
          <cell r="B1234" t="str">
            <v>Arame farpado nº. 16 galv. simples</v>
          </cell>
          <cell r="C1234" t="str">
            <v>rl</v>
          </cell>
          <cell r="D1234">
            <v>250</v>
          </cell>
          <cell r="E1234" t="str">
            <v>m</v>
          </cell>
          <cell r="F1234">
            <v>40</v>
          </cell>
          <cell r="G1234">
            <v>0.16</v>
          </cell>
          <cell r="I1234">
            <v>0</v>
          </cell>
          <cell r="AD1234">
            <v>0.1512</v>
          </cell>
        </row>
        <row r="1235">
          <cell r="A1235" t="str">
            <v>M322</v>
          </cell>
          <cell r="B1235" t="str">
            <v>Grampo para cerca galvanizado 1 x 9</v>
          </cell>
          <cell r="C1235" t="str">
            <v>kg</v>
          </cell>
          <cell r="D1235">
            <v>1</v>
          </cell>
          <cell r="E1235" t="str">
            <v>kg</v>
          </cell>
          <cell r="F1235">
            <v>3.6</v>
          </cell>
          <cell r="G1235">
            <v>3.6</v>
          </cell>
          <cell r="I1235">
            <v>0</v>
          </cell>
          <cell r="AD1235">
            <v>3.54</v>
          </cell>
        </row>
        <row r="1236">
          <cell r="A1236" t="str">
            <v>M323</v>
          </cell>
          <cell r="B1236" t="str">
            <v>Cantoneira de aço 4" x 4" x 3/8"</v>
          </cell>
          <cell r="C1236" t="str">
            <v>kg</v>
          </cell>
          <cell r="D1236">
            <v>1</v>
          </cell>
          <cell r="E1236" t="str">
            <v>kg</v>
          </cell>
          <cell r="F1236">
            <v>2.12</v>
          </cell>
          <cell r="G1236">
            <v>2.12</v>
          </cell>
          <cell r="I1236">
            <v>0</v>
          </cell>
          <cell r="AD1236">
            <v>1.9</v>
          </cell>
        </row>
        <row r="1237">
          <cell r="A1237" t="str">
            <v>M324</v>
          </cell>
          <cell r="B1237" t="str">
            <v>Pórtico metálico (15 a 17m de vão)</v>
          </cell>
          <cell r="C1237" t="str">
            <v>un</v>
          </cell>
          <cell r="D1237">
            <v>1</v>
          </cell>
          <cell r="E1237" t="str">
            <v>un</v>
          </cell>
          <cell r="F1237">
            <v>28500</v>
          </cell>
          <cell r="G1237">
            <v>28500</v>
          </cell>
          <cell r="I1237">
            <v>0</v>
          </cell>
          <cell r="AD1237">
            <v>21000</v>
          </cell>
        </row>
        <row r="1238">
          <cell r="A1238" t="str">
            <v>M325</v>
          </cell>
          <cell r="B1238" t="str">
            <v>Trilho metálico TR-37 (usado)</v>
          </cell>
          <cell r="C1238" t="str">
            <v>kg</v>
          </cell>
          <cell r="D1238">
            <v>1</v>
          </cell>
          <cell r="E1238" t="str">
            <v>kg</v>
          </cell>
          <cell r="F1238">
            <v>0.7</v>
          </cell>
          <cell r="G1238">
            <v>0.7</v>
          </cell>
          <cell r="I1238">
            <v>0</v>
          </cell>
          <cell r="AD1238">
            <v>0.72</v>
          </cell>
        </row>
        <row r="1239">
          <cell r="A1239" t="str">
            <v>M326</v>
          </cell>
          <cell r="B1239" t="str">
            <v>Série de brocas S-12 D=22 mm</v>
          </cell>
          <cell r="C1239" t="str">
            <v>un</v>
          </cell>
          <cell r="D1239">
            <v>1</v>
          </cell>
          <cell r="E1239" t="str">
            <v>un</v>
          </cell>
          <cell r="F1239">
            <v>1320.8</v>
          </cell>
          <cell r="G1239">
            <v>1320.8</v>
          </cell>
          <cell r="I1239">
            <v>0</v>
          </cell>
          <cell r="AD1239">
            <v>1320.8</v>
          </cell>
        </row>
        <row r="1240">
          <cell r="A1240" t="str">
            <v>M328</v>
          </cell>
          <cell r="B1240" t="str">
            <v>Luva de emenda D=32mm</v>
          </cell>
          <cell r="C1240" t="str">
            <v>un</v>
          </cell>
          <cell r="D1240">
            <v>1</v>
          </cell>
          <cell r="E1240" t="str">
            <v>un</v>
          </cell>
          <cell r="F1240">
            <v>41.5</v>
          </cell>
          <cell r="G1240">
            <v>41.5</v>
          </cell>
          <cell r="I1240">
            <v>0</v>
          </cell>
          <cell r="AD1240">
            <v>41.5</v>
          </cell>
        </row>
        <row r="1241">
          <cell r="A1241" t="str">
            <v>M330</v>
          </cell>
          <cell r="B1241" t="str">
            <v>Calha met. semicircular D=40 cm</v>
          </cell>
          <cell r="C1241" t="str">
            <v>m</v>
          </cell>
          <cell r="D1241">
            <v>1</v>
          </cell>
          <cell r="E1241" t="str">
            <v>m</v>
          </cell>
          <cell r="F1241">
            <v>61.9</v>
          </cell>
          <cell r="G1241">
            <v>61.9</v>
          </cell>
          <cell r="I1241">
            <v>0</v>
          </cell>
          <cell r="AD1241">
            <v>56</v>
          </cell>
        </row>
        <row r="1242">
          <cell r="A1242" t="str">
            <v>M331</v>
          </cell>
          <cell r="B1242" t="str">
            <v>Paraf. fixação calha met. (1/2"x1")</v>
          </cell>
          <cell r="C1242" t="str">
            <v>un</v>
          </cell>
          <cell r="D1242">
            <v>1</v>
          </cell>
          <cell r="E1242" t="str">
            <v>un</v>
          </cell>
          <cell r="F1242">
            <v>3.65</v>
          </cell>
          <cell r="G1242">
            <v>3.65</v>
          </cell>
          <cell r="I1242">
            <v>0</v>
          </cell>
          <cell r="AD1242">
            <v>3.2</v>
          </cell>
        </row>
        <row r="1243">
          <cell r="A1243" t="str">
            <v>M332</v>
          </cell>
          <cell r="B1243" t="str">
            <v>Paraf. forma de madeira (1/2"x3")</v>
          </cell>
          <cell r="C1243" t="str">
            <v>kg</v>
          </cell>
          <cell r="D1243">
            <v>1</v>
          </cell>
          <cell r="E1243" t="str">
            <v>kg</v>
          </cell>
          <cell r="F1243">
            <v>14.5</v>
          </cell>
          <cell r="G1243">
            <v>14.5</v>
          </cell>
          <cell r="I1243">
            <v>0</v>
          </cell>
          <cell r="AD1243">
            <v>15</v>
          </cell>
        </row>
        <row r="1244">
          <cell r="A1244" t="str">
            <v>M334</v>
          </cell>
          <cell r="B1244" t="str">
            <v>Paraf. zinc. c/ fenda 1 1/2"x3/16"</v>
          </cell>
          <cell r="C1244" t="str">
            <v>un</v>
          </cell>
          <cell r="D1244">
            <v>1</v>
          </cell>
          <cell r="E1244" t="str">
            <v>un</v>
          </cell>
          <cell r="F1244">
            <v>0.08</v>
          </cell>
          <cell r="G1244">
            <v>0.08</v>
          </cell>
          <cell r="I1244">
            <v>0</v>
          </cell>
          <cell r="AD1244">
            <v>0.08</v>
          </cell>
        </row>
        <row r="1245">
          <cell r="A1245" t="str">
            <v>M335</v>
          </cell>
          <cell r="B1245" t="str">
            <v>Paraf. zincado francês 4" x 5/16"</v>
          </cell>
          <cell r="C1245" t="str">
            <v>un</v>
          </cell>
          <cell r="D1245">
            <v>1</v>
          </cell>
          <cell r="E1245" t="str">
            <v>un</v>
          </cell>
          <cell r="F1245">
            <v>0.34</v>
          </cell>
          <cell r="G1245">
            <v>0.34</v>
          </cell>
          <cell r="I1245">
            <v>0</v>
          </cell>
          <cell r="AD1245">
            <v>0.34</v>
          </cell>
        </row>
        <row r="1246">
          <cell r="A1246" t="str">
            <v>M338</v>
          </cell>
          <cell r="B1246" t="str">
            <v>Cano de ferro D=3/4"</v>
          </cell>
          <cell r="C1246" t="str">
            <v>pç</v>
          </cell>
          <cell r="D1246">
            <v>6</v>
          </cell>
          <cell r="E1246" t="str">
            <v>m</v>
          </cell>
          <cell r="F1246">
            <v>26.5</v>
          </cell>
          <cell r="G1246">
            <v>4.416666666666667</v>
          </cell>
          <cell r="I1246">
            <v>0</v>
          </cell>
          <cell r="AD1246">
            <v>4.7</v>
          </cell>
        </row>
        <row r="1247">
          <cell r="A1247" t="str">
            <v>M339</v>
          </cell>
          <cell r="B1247" t="str">
            <v>Cantoneira ferro (3,0"x3,0"x3/8")</v>
          </cell>
          <cell r="C1247" t="str">
            <v>kg</v>
          </cell>
          <cell r="D1247">
            <v>1</v>
          </cell>
          <cell r="E1247" t="str">
            <v>kg</v>
          </cell>
          <cell r="F1247">
            <v>1.89</v>
          </cell>
          <cell r="G1247">
            <v>1.89</v>
          </cell>
          <cell r="I1247">
            <v>0</v>
          </cell>
          <cell r="AD1247">
            <v>1.72</v>
          </cell>
        </row>
        <row r="1248">
          <cell r="A1248" t="str">
            <v>M340</v>
          </cell>
          <cell r="B1248" t="str">
            <v>Tampão de ferro fundido</v>
          </cell>
          <cell r="C1248" t="str">
            <v>un</v>
          </cell>
          <cell r="D1248">
            <v>1</v>
          </cell>
          <cell r="E1248" t="str">
            <v>un</v>
          </cell>
          <cell r="F1248">
            <v>135.36000000000001</v>
          </cell>
          <cell r="G1248">
            <v>135.36000000000001</v>
          </cell>
          <cell r="I1248">
            <v>0</v>
          </cell>
          <cell r="AD1248">
            <v>135.36000000000001</v>
          </cell>
        </row>
        <row r="1249">
          <cell r="A1249" t="str">
            <v>M341</v>
          </cell>
          <cell r="B1249" t="str">
            <v>Defensa met. maleável simples</v>
          </cell>
          <cell r="C1249" t="str">
            <v>mod</v>
          </cell>
          <cell r="D1249">
            <v>1</v>
          </cell>
          <cell r="E1249" t="str">
            <v>mod</v>
          </cell>
          <cell r="F1249">
            <v>435.52</v>
          </cell>
          <cell r="G1249">
            <v>435.52</v>
          </cell>
          <cell r="I1249">
            <v>0</v>
          </cell>
          <cell r="AD1249">
            <v>395</v>
          </cell>
        </row>
        <row r="1250">
          <cell r="A1250" t="str">
            <v>M342</v>
          </cell>
          <cell r="B1250" t="str">
            <v>Defensa met. maleável dupla</v>
          </cell>
          <cell r="C1250" t="str">
            <v>mod</v>
          </cell>
          <cell r="D1250">
            <v>1</v>
          </cell>
          <cell r="E1250" t="str">
            <v>mod</v>
          </cell>
          <cell r="F1250">
            <v>545</v>
          </cell>
          <cell r="G1250">
            <v>545</v>
          </cell>
          <cell r="I1250">
            <v>0</v>
          </cell>
          <cell r="AD1250">
            <v>489</v>
          </cell>
        </row>
        <row r="1251">
          <cell r="A1251" t="str">
            <v>M343</v>
          </cell>
          <cell r="B1251" t="str">
            <v>Defensa met. semi-maleável simples</v>
          </cell>
          <cell r="C1251" t="str">
            <v>mod</v>
          </cell>
          <cell r="D1251">
            <v>1</v>
          </cell>
          <cell r="E1251" t="str">
            <v>mod</v>
          </cell>
          <cell r="F1251">
            <v>300.3</v>
          </cell>
          <cell r="G1251">
            <v>300.3</v>
          </cell>
          <cell r="I1251">
            <v>0</v>
          </cell>
          <cell r="AD1251">
            <v>270</v>
          </cell>
        </row>
        <row r="1252">
          <cell r="A1252" t="str">
            <v>M344</v>
          </cell>
          <cell r="B1252" t="str">
            <v>Defensa met. semi-maleável dupla</v>
          </cell>
          <cell r="C1252" t="str">
            <v>mod</v>
          </cell>
          <cell r="D1252">
            <v>1</v>
          </cell>
          <cell r="E1252" t="str">
            <v>mod</v>
          </cell>
          <cell r="F1252">
            <v>515.20000000000005</v>
          </cell>
          <cell r="G1252">
            <v>515.20000000000005</v>
          </cell>
          <cell r="I1252">
            <v>0</v>
          </cell>
          <cell r="AD1252">
            <v>463</v>
          </cell>
        </row>
        <row r="1253">
          <cell r="A1253" t="str">
            <v>M345</v>
          </cell>
          <cell r="B1253" t="str">
            <v>Chapa de aço n. 28 (fina)</v>
          </cell>
          <cell r="C1253" t="str">
            <v>kg</v>
          </cell>
          <cell r="D1253">
            <v>1</v>
          </cell>
          <cell r="E1253" t="str">
            <v>kg</v>
          </cell>
          <cell r="F1253">
            <v>3.1</v>
          </cell>
          <cell r="G1253">
            <v>3.1</v>
          </cell>
          <cell r="I1253">
            <v>0</v>
          </cell>
          <cell r="AD1253">
            <v>2.9</v>
          </cell>
        </row>
        <row r="1254">
          <cell r="A1254" t="str">
            <v>M346</v>
          </cell>
          <cell r="B1254" t="str">
            <v>Chapa de aço n. 16 (tratada)</v>
          </cell>
          <cell r="C1254" t="str">
            <v>m2</v>
          </cell>
          <cell r="D1254">
            <v>1</v>
          </cell>
          <cell r="E1254" t="str">
            <v>m2</v>
          </cell>
          <cell r="F1254">
            <v>69.900000000000006</v>
          </cell>
          <cell r="G1254">
            <v>69.900000000000006</v>
          </cell>
          <cell r="I1254">
            <v>0</v>
          </cell>
          <cell r="AD1254">
            <v>62</v>
          </cell>
        </row>
        <row r="1255">
          <cell r="A1255" t="str">
            <v>M347</v>
          </cell>
          <cell r="B1255" t="str">
            <v>Dente p/ fresadora 1000 C</v>
          </cell>
          <cell r="C1255" t="str">
            <v>un</v>
          </cell>
          <cell r="D1255">
            <v>1</v>
          </cell>
          <cell r="E1255" t="str">
            <v>un</v>
          </cell>
          <cell r="F1255">
            <v>24.1</v>
          </cell>
          <cell r="G1255">
            <v>24.1</v>
          </cell>
          <cell r="I1255">
            <v>0</v>
          </cell>
          <cell r="AD1255">
            <v>20.5</v>
          </cell>
        </row>
        <row r="1256">
          <cell r="A1256" t="str">
            <v>M348</v>
          </cell>
          <cell r="B1256" t="str">
            <v>Porta dente p/ fresadora 1000 C</v>
          </cell>
          <cell r="C1256" t="str">
            <v>un</v>
          </cell>
          <cell r="D1256">
            <v>1</v>
          </cell>
          <cell r="E1256" t="str">
            <v>un</v>
          </cell>
          <cell r="F1256">
            <v>75.150000000000006</v>
          </cell>
          <cell r="G1256">
            <v>75.150000000000006</v>
          </cell>
          <cell r="I1256">
            <v>0</v>
          </cell>
          <cell r="AD1256">
            <v>55</v>
          </cell>
        </row>
        <row r="1257">
          <cell r="A1257" t="str">
            <v>M349</v>
          </cell>
          <cell r="B1257" t="str">
            <v>Dente p/ fresadora 2000 DC</v>
          </cell>
          <cell r="C1257" t="str">
            <v>un</v>
          </cell>
          <cell r="D1257">
            <v>1</v>
          </cell>
          <cell r="E1257" t="str">
            <v>un</v>
          </cell>
          <cell r="F1257">
            <v>24.1</v>
          </cell>
          <cell r="G1257">
            <v>24.1</v>
          </cell>
          <cell r="I1257">
            <v>0</v>
          </cell>
          <cell r="AD1257">
            <v>20.5</v>
          </cell>
        </row>
        <row r="1258">
          <cell r="A1258" t="str">
            <v>M350</v>
          </cell>
          <cell r="B1258" t="str">
            <v>Porta dente p/ fresadora 2000 DC</v>
          </cell>
          <cell r="C1258" t="str">
            <v>un</v>
          </cell>
          <cell r="D1258">
            <v>1</v>
          </cell>
          <cell r="E1258" t="str">
            <v>un</v>
          </cell>
          <cell r="F1258">
            <v>205.4</v>
          </cell>
          <cell r="G1258">
            <v>205.4</v>
          </cell>
          <cell r="I1258">
            <v>0</v>
          </cell>
          <cell r="AD1258">
            <v>188</v>
          </cell>
        </row>
        <row r="1259">
          <cell r="A1259" t="str">
            <v>M351</v>
          </cell>
          <cell r="B1259" t="str">
            <v>Estrut. (tunnel liner) D=1,6m galv.</v>
          </cell>
          <cell r="C1259" t="str">
            <v>m</v>
          </cell>
          <cell r="D1259">
            <v>1</v>
          </cell>
          <cell r="E1259" t="str">
            <v>m</v>
          </cell>
          <cell r="F1259">
            <v>1125</v>
          </cell>
          <cell r="G1259">
            <v>1125</v>
          </cell>
          <cell r="I1259">
            <v>0</v>
          </cell>
          <cell r="AD1259">
            <v>981.68</v>
          </cell>
        </row>
        <row r="1260">
          <cell r="A1260" t="str">
            <v>M352</v>
          </cell>
          <cell r="B1260" t="str">
            <v>Estrut. (tunnel liner) D=2,0m galv.</v>
          </cell>
          <cell r="C1260" t="str">
            <v>m</v>
          </cell>
          <cell r="D1260">
            <v>1</v>
          </cell>
          <cell r="E1260" t="str">
            <v>m</v>
          </cell>
          <cell r="F1260">
            <v>1360.24</v>
          </cell>
          <cell r="G1260">
            <v>1360.24</v>
          </cell>
          <cell r="I1260">
            <v>0</v>
          </cell>
          <cell r="AD1260">
            <v>1255.3</v>
          </cell>
        </row>
        <row r="1261">
          <cell r="A1261" t="str">
            <v>M353</v>
          </cell>
          <cell r="B1261" t="str">
            <v>Estrut. (tunnel liner) D=1,6m epoxy</v>
          </cell>
          <cell r="C1261" t="str">
            <v>m</v>
          </cell>
          <cell r="D1261">
            <v>1</v>
          </cell>
          <cell r="E1261" t="str">
            <v>m</v>
          </cell>
          <cell r="F1261">
            <v>1150</v>
          </cell>
          <cell r="G1261">
            <v>1150</v>
          </cell>
          <cell r="I1261">
            <v>0</v>
          </cell>
          <cell r="AD1261">
            <v>1090</v>
          </cell>
        </row>
        <row r="1262">
          <cell r="A1262" t="str">
            <v>M354</v>
          </cell>
          <cell r="B1262" t="str">
            <v>Estrut, (tunnel liner) D=2,0m epoxy</v>
          </cell>
          <cell r="C1262" t="str">
            <v>m</v>
          </cell>
          <cell r="D1262">
            <v>1</v>
          </cell>
          <cell r="E1262" t="str">
            <v>m</v>
          </cell>
          <cell r="F1262">
            <v>1518.43</v>
          </cell>
          <cell r="G1262">
            <v>1518.43</v>
          </cell>
          <cell r="I1262">
            <v>0</v>
          </cell>
          <cell r="AD1262">
            <v>1335.6</v>
          </cell>
        </row>
        <row r="1263">
          <cell r="A1263" t="str">
            <v>M355</v>
          </cell>
          <cell r="B1263" t="str">
            <v>Chapa mult. D=1,60 m rev. galv.</v>
          </cell>
          <cell r="C1263" t="str">
            <v>m</v>
          </cell>
          <cell r="D1263">
            <v>1</v>
          </cell>
          <cell r="E1263" t="str">
            <v>m</v>
          </cell>
          <cell r="F1263">
            <v>502.6</v>
          </cell>
          <cell r="G1263">
            <v>502.6</v>
          </cell>
          <cell r="I1263">
            <v>0</v>
          </cell>
          <cell r="AD1263">
            <v>471.2</v>
          </cell>
        </row>
        <row r="1264">
          <cell r="A1264" t="str">
            <v>M356</v>
          </cell>
          <cell r="B1264" t="str">
            <v>Chapa mult. D=2,00 m rev. galv.</v>
          </cell>
          <cell r="C1264" t="str">
            <v>m</v>
          </cell>
          <cell r="D1264">
            <v>1</v>
          </cell>
          <cell r="E1264" t="str">
            <v>m</v>
          </cell>
          <cell r="F1264">
            <v>620.20000000000005</v>
          </cell>
          <cell r="G1264">
            <v>620.20000000000005</v>
          </cell>
          <cell r="I1264">
            <v>0</v>
          </cell>
          <cell r="AD1264">
            <v>598.6</v>
          </cell>
        </row>
        <row r="1265">
          <cell r="A1265" t="str">
            <v>M357</v>
          </cell>
          <cell r="B1265" t="str">
            <v>Chapa mult. D=1,60 m rev. epoxy</v>
          </cell>
          <cell r="C1265" t="str">
            <v>m</v>
          </cell>
          <cell r="D1265">
            <v>1</v>
          </cell>
          <cell r="E1265" t="str">
            <v>m</v>
          </cell>
          <cell r="F1265">
            <v>559.95000000000005</v>
          </cell>
          <cell r="G1265">
            <v>559.95000000000005</v>
          </cell>
          <cell r="I1265">
            <v>0</v>
          </cell>
          <cell r="AD1265">
            <v>541.1</v>
          </cell>
        </row>
        <row r="1266">
          <cell r="A1266" t="str">
            <v>M358</v>
          </cell>
          <cell r="B1266" t="str">
            <v>Chapa mult. D=2,00 m rev. epoxy</v>
          </cell>
          <cell r="C1266" t="str">
            <v>m</v>
          </cell>
          <cell r="D1266">
            <v>1</v>
          </cell>
          <cell r="E1266" t="str">
            <v>m</v>
          </cell>
          <cell r="F1266">
            <v>690.9</v>
          </cell>
          <cell r="G1266">
            <v>690.9</v>
          </cell>
          <cell r="I1266">
            <v>0</v>
          </cell>
          <cell r="AD1266">
            <v>660.45</v>
          </cell>
        </row>
        <row r="1267">
          <cell r="A1267" t="str">
            <v>M359</v>
          </cell>
          <cell r="B1267" t="str">
            <v>Vigas "I" 254 x 117,5mm - 1ª alma</v>
          </cell>
          <cell r="C1267" t="str">
            <v>kg</v>
          </cell>
          <cell r="D1267">
            <v>1</v>
          </cell>
          <cell r="E1267" t="str">
            <v>kg</v>
          </cell>
          <cell r="F1267">
            <v>2.58</v>
          </cell>
          <cell r="G1267">
            <v>2.58</v>
          </cell>
          <cell r="I1267">
            <v>0</v>
          </cell>
          <cell r="AD1267">
            <v>1.68</v>
          </cell>
        </row>
        <row r="1268">
          <cell r="A1268" t="str">
            <v>M361</v>
          </cell>
          <cell r="B1268" t="str">
            <v>Estrut.(tunnel liner) D=1,2m galv.</v>
          </cell>
          <cell r="C1268" t="str">
            <v>m</v>
          </cell>
          <cell r="D1268">
            <v>1</v>
          </cell>
          <cell r="E1268" t="str">
            <v>m</v>
          </cell>
          <cell r="F1268">
            <v>930.8</v>
          </cell>
          <cell r="G1268">
            <v>930.8</v>
          </cell>
          <cell r="I1268">
            <v>0</v>
          </cell>
          <cell r="AD1268">
            <v>808.13</v>
          </cell>
        </row>
        <row r="1269">
          <cell r="A1269" t="str">
            <v>M362</v>
          </cell>
          <cell r="B1269" t="str">
            <v>Estrut. (tunnel liner) D=1,2m epoxy</v>
          </cell>
          <cell r="C1269" t="str">
            <v>m</v>
          </cell>
          <cell r="D1269">
            <v>1</v>
          </cell>
          <cell r="E1269" t="str">
            <v>m</v>
          </cell>
          <cell r="F1269">
            <v>979.5</v>
          </cell>
          <cell r="G1269">
            <v>979.5</v>
          </cell>
          <cell r="I1269">
            <v>0</v>
          </cell>
          <cell r="AD1269">
            <v>849.62</v>
          </cell>
        </row>
        <row r="1270">
          <cell r="A1270" t="str">
            <v>M370</v>
          </cell>
          <cell r="B1270" t="str">
            <v>Bainha metálica diam. int.=45mm MAC</v>
          </cell>
          <cell r="C1270" t="str">
            <v>m</v>
          </cell>
          <cell r="D1270">
            <v>1</v>
          </cell>
          <cell r="E1270" t="str">
            <v>m</v>
          </cell>
          <cell r="F1270">
            <v>8</v>
          </cell>
          <cell r="G1270">
            <v>8</v>
          </cell>
          <cell r="I1270">
            <v>0</v>
          </cell>
          <cell r="AD1270">
            <v>8</v>
          </cell>
        </row>
        <row r="1271">
          <cell r="A1271" t="str">
            <v>M371</v>
          </cell>
          <cell r="B1271" t="str">
            <v>Bainha metálica diam. int.=60mm MAC</v>
          </cell>
          <cell r="C1271" t="str">
            <v>m</v>
          </cell>
          <cell r="D1271">
            <v>1</v>
          </cell>
          <cell r="E1271" t="str">
            <v>m</v>
          </cell>
          <cell r="F1271">
            <v>12.19</v>
          </cell>
          <cell r="G1271">
            <v>12.19</v>
          </cell>
          <cell r="I1271">
            <v>0</v>
          </cell>
          <cell r="AD1271">
            <v>12.19</v>
          </cell>
        </row>
        <row r="1272">
          <cell r="A1272" t="str">
            <v>M372</v>
          </cell>
          <cell r="B1272" t="str">
            <v>Bainha metálica diam. int.=55mm MAC</v>
          </cell>
          <cell r="C1272" t="str">
            <v>m</v>
          </cell>
          <cell r="D1272">
            <v>1</v>
          </cell>
          <cell r="E1272" t="str">
            <v>m</v>
          </cell>
          <cell r="F1272">
            <v>10.45</v>
          </cell>
          <cell r="G1272">
            <v>10.45</v>
          </cell>
          <cell r="I1272">
            <v>0</v>
          </cell>
          <cell r="AD1272">
            <v>10.45</v>
          </cell>
        </row>
        <row r="1273">
          <cell r="A1273" t="str">
            <v>M373</v>
          </cell>
          <cell r="B1273" t="str">
            <v>Bainha metálica diam. int.=70mm MAC</v>
          </cell>
          <cell r="C1273" t="str">
            <v>m</v>
          </cell>
          <cell r="D1273">
            <v>1</v>
          </cell>
          <cell r="E1273" t="str">
            <v>m</v>
          </cell>
          <cell r="F1273">
            <v>13.7</v>
          </cell>
          <cell r="G1273">
            <v>13.7</v>
          </cell>
          <cell r="I1273">
            <v>0</v>
          </cell>
          <cell r="AD1273">
            <v>13.7</v>
          </cell>
        </row>
        <row r="1274">
          <cell r="A1274" t="str">
            <v>M374</v>
          </cell>
          <cell r="B1274" t="str">
            <v>Ancoragem p/ cabo 4V D=1/2" MAC</v>
          </cell>
          <cell r="C1274" t="str">
            <v>cj</v>
          </cell>
          <cell r="D1274">
            <v>1</v>
          </cell>
          <cell r="E1274" t="str">
            <v>cj</v>
          </cell>
          <cell r="F1274">
            <v>155.24</v>
          </cell>
          <cell r="G1274">
            <v>155.24</v>
          </cell>
          <cell r="I1274">
            <v>0</v>
          </cell>
          <cell r="AD1274">
            <v>155.24</v>
          </cell>
        </row>
        <row r="1275">
          <cell r="A1275" t="str">
            <v>M375</v>
          </cell>
          <cell r="B1275" t="str">
            <v>Ancoragem p/ cabo 6V D=1/2" MAC</v>
          </cell>
          <cell r="C1275" t="str">
            <v>cj</v>
          </cell>
          <cell r="D1275">
            <v>1</v>
          </cell>
          <cell r="E1275" t="str">
            <v>cj</v>
          </cell>
          <cell r="F1275">
            <v>243.46</v>
          </cell>
          <cell r="G1275">
            <v>243.46</v>
          </cell>
          <cell r="I1275">
            <v>0</v>
          </cell>
          <cell r="AD1275">
            <v>243.46</v>
          </cell>
        </row>
        <row r="1276">
          <cell r="A1276" t="str">
            <v>M376</v>
          </cell>
          <cell r="B1276" t="str">
            <v>Ancoragem p/ cabo 7V D=1/2" MAC</v>
          </cell>
          <cell r="C1276" t="str">
            <v>cj</v>
          </cell>
          <cell r="D1276">
            <v>1</v>
          </cell>
          <cell r="E1276" t="str">
            <v>cj</v>
          </cell>
          <cell r="F1276">
            <v>243.46</v>
          </cell>
          <cell r="G1276">
            <v>243.46</v>
          </cell>
          <cell r="I1276">
            <v>0</v>
          </cell>
          <cell r="AD1276">
            <v>243.46</v>
          </cell>
        </row>
        <row r="1277">
          <cell r="A1277" t="str">
            <v>M377</v>
          </cell>
          <cell r="B1277" t="str">
            <v>Ancoragem p/ cabo 12V D=1/2" MAC</v>
          </cell>
          <cell r="C1277" t="str">
            <v>cj</v>
          </cell>
          <cell r="D1277">
            <v>1</v>
          </cell>
          <cell r="E1277" t="str">
            <v>cj</v>
          </cell>
          <cell r="F1277">
            <v>493.41</v>
          </cell>
          <cell r="G1277">
            <v>493.41</v>
          </cell>
          <cell r="I1277">
            <v>0</v>
          </cell>
          <cell r="AD1277">
            <v>493.41</v>
          </cell>
        </row>
        <row r="1278">
          <cell r="A1278" t="str">
            <v>M378</v>
          </cell>
          <cell r="B1278" t="str">
            <v>Apoio do porta dente frezad. 2000DC</v>
          </cell>
          <cell r="C1278" t="str">
            <v>un</v>
          </cell>
          <cell r="D1278">
            <v>1</v>
          </cell>
          <cell r="E1278" t="str">
            <v>un</v>
          </cell>
          <cell r="F1278">
            <v>495.02</v>
          </cell>
          <cell r="G1278">
            <v>495.02</v>
          </cell>
          <cell r="I1278">
            <v>0</v>
          </cell>
          <cell r="AD1278">
            <v>495.02</v>
          </cell>
        </row>
        <row r="1279">
          <cell r="A1279" t="str">
            <v>M380</v>
          </cell>
          <cell r="B1279" t="str">
            <v>Bainha metálica D=45mm STUP</v>
          </cell>
          <cell r="C1279" t="str">
            <v>m</v>
          </cell>
          <cell r="D1279">
            <v>1</v>
          </cell>
          <cell r="E1279" t="str">
            <v>m</v>
          </cell>
          <cell r="F1279">
            <v>7.6</v>
          </cell>
          <cell r="G1279">
            <v>7.6</v>
          </cell>
          <cell r="I1279">
            <v>0</v>
          </cell>
          <cell r="AD1279">
            <v>7.6</v>
          </cell>
        </row>
        <row r="1280">
          <cell r="A1280" t="str">
            <v>M381</v>
          </cell>
          <cell r="B1280" t="str">
            <v>Bainha metálica D=60mm STUP</v>
          </cell>
          <cell r="C1280" t="str">
            <v>m</v>
          </cell>
          <cell r="D1280">
            <v>1</v>
          </cell>
          <cell r="E1280" t="str">
            <v>m</v>
          </cell>
          <cell r="F1280">
            <v>9.1999999999999993</v>
          </cell>
          <cell r="G1280">
            <v>9.1999999999999993</v>
          </cell>
          <cell r="I1280">
            <v>0</v>
          </cell>
          <cell r="AD1280">
            <v>9.1999999999999993</v>
          </cell>
        </row>
        <row r="1281">
          <cell r="A1281" t="str">
            <v>M382</v>
          </cell>
          <cell r="B1281" t="str">
            <v>Bainha metálica D=55mm STUP</v>
          </cell>
          <cell r="C1281" t="str">
            <v>m</v>
          </cell>
          <cell r="D1281">
            <v>1</v>
          </cell>
          <cell r="E1281" t="str">
            <v>m</v>
          </cell>
          <cell r="F1281">
            <v>8.9</v>
          </cell>
          <cell r="G1281">
            <v>8.9</v>
          </cell>
          <cell r="I1281">
            <v>0</v>
          </cell>
          <cell r="AD1281">
            <v>8.9</v>
          </cell>
        </row>
        <row r="1282">
          <cell r="A1282" t="str">
            <v>M383</v>
          </cell>
          <cell r="B1282" t="str">
            <v>Bainha metálica D=70mm STUP</v>
          </cell>
          <cell r="C1282" t="str">
            <v>m</v>
          </cell>
          <cell r="D1282">
            <v>1</v>
          </cell>
          <cell r="E1282" t="str">
            <v>m</v>
          </cell>
          <cell r="F1282">
            <v>10.15</v>
          </cell>
          <cell r="G1282">
            <v>10.15</v>
          </cell>
          <cell r="I1282">
            <v>0</v>
          </cell>
          <cell r="AD1282">
            <v>10.15</v>
          </cell>
        </row>
        <row r="1283">
          <cell r="A1283" t="str">
            <v>M384</v>
          </cell>
          <cell r="B1283" t="str">
            <v>Ancoragem p/ cabo 4V D=1/2" STUP</v>
          </cell>
          <cell r="C1283" t="str">
            <v>cj</v>
          </cell>
          <cell r="D1283">
            <v>1</v>
          </cell>
          <cell r="E1283" t="str">
            <v>cj</v>
          </cell>
          <cell r="F1283">
            <v>121.1</v>
          </cell>
          <cell r="G1283">
            <v>121.1</v>
          </cell>
          <cell r="I1283">
            <v>0</v>
          </cell>
          <cell r="AD1283">
            <v>121.1</v>
          </cell>
        </row>
        <row r="1284">
          <cell r="A1284" t="str">
            <v>M385</v>
          </cell>
          <cell r="B1284" t="str">
            <v>Ancoragem p/ cabo 6V D=1/2" STUP</v>
          </cell>
          <cell r="C1284" t="str">
            <v>cj</v>
          </cell>
          <cell r="D1284">
            <v>1</v>
          </cell>
          <cell r="E1284" t="str">
            <v>cj</v>
          </cell>
          <cell r="F1284">
            <v>181</v>
          </cell>
          <cell r="G1284">
            <v>181</v>
          </cell>
          <cell r="I1284">
            <v>0</v>
          </cell>
          <cell r="AD1284">
            <v>181</v>
          </cell>
        </row>
        <row r="1285">
          <cell r="A1285" t="str">
            <v>M386</v>
          </cell>
          <cell r="B1285" t="str">
            <v>Ancoragem p/ cabo 7V D=1/2" STUP</v>
          </cell>
          <cell r="C1285" t="str">
            <v>cj</v>
          </cell>
          <cell r="D1285">
            <v>1</v>
          </cell>
          <cell r="E1285" t="str">
            <v>cj</v>
          </cell>
          <cell r="F1285">
            <v>216</v>
          </cell>
          <cell r="G1285">
            <v>216</v>
          </cell>
          <cell r="I1285">
            <v>0</v>
          </cell>
          <cell r="AD1285">
            <v>216</v>
          </cell>
        </row>
        <row r="1286">
          <cell r="A1286" t="str">
            <v>M387</v>
          </cell>
          <cell r="B1286" t="str">
            <v>Ancoragem p/ cabo 12V D=1/2" STUP</v>
          </cell>
          <cell r="C1286" t="str">
            <v>cj</v>
          </cell>
          <cell r="D1286">
            <v>1</v>
          </cell>
          <cell r="E1286" t="str">
            <v>cj</v>
          </cell>
          <cell r="F1286">
            <v>430</v>
          </cell>
          <cell r="G1286">
            <v>430</v>
          </cell>
          <cell r="I1286">
            <v>0</v>
          </cell>
          <cell r="AD1286">
            <v>430</v>
          </cell>
        </row>
        <row r="1287">
          <cell r="A1287" t="str">
            <v>M390</v>
          </cell>
          <cell r="B1287" t="str">
            <v>Porca de ancoragem D=32mm</v>
          </cell>
          <cell r="C1287" t="str">
            <v>un</v>
          </cell>
          <cell r="D1287">
            <v>1</v>
          </cell>
          <cell r="E1287" t="str">
            <v>un</v>
          </cell>
          <cell r="F1287">
            <v>28.05</v>
          </cell>
          <cell r="G1287">
            <v>28.05</v>
          </cell>
          <cell r="I1287">
            <v>0</v>
          </cell>
          <cell r="AD1287">
            <v>24.75</v>
          </cell>
        </row>
        <row r="1288">
          <cell r="A1288" t="str">
            <v>M391</v>
          </cell>
          <cell r="B1288" t="str">
            <v>Contra porca h=35mm D=32mm</v>
          </cell>
          <cell r="C1288" t="str">
            <v>un</v>
          </cell>
          <cell r="D1288">
            <v>1</v>
          </cell>
          <cell r="E1288" t="str">
            <v>un</v>
          </cell>
          <cell r="F1288">
            <v>12.65</v>
          </cell>
          <cell r="G1288">
            <v>12.65</v>
          </cell>
          <cell r="I1288">
            <v>0</v>
          </cell>
          <cell r="AD1288">
            <v>11.55</v>
          </cell>
        </row>
        <row r="1289">
          <cell r="A1289" t="str">
            <v>M392</v>
          </cell>
          <cell r="B1289" t="str">
            <v>Aço ST 85/105 D=32mm</v>
          </cell>
          <cell r="C1289" t="str">
            <v>m</v>
          </cell>
          <cell r="D1289">
            <v>1</v>
          </cell>
          <cell r="E1289" t="str">
            <v>m</v>
          </cell>
          <cell r="F1289">
            <v>27.83</v>
          </cell>
          <cell r="G1289">
            <v>27.83</v>
          </cell>
          <cell r="I1289">
            <v>0</v>
          </cell>
          <cell r="AD1289">
            <v>24.15</v>
          </cell>
        </row>
        <row r="1290">
          <cell r="A1290" t="str">
            <v>M393</v>
          </cell>
          <cell r="B1290" t="str">
            <v>Placa de ancoragem - 200x200x38mm</v>
          </cell>
          <cell r="C1290" t="str">
            <v>un</v>
          </cell>
          <cell r="D1290">
            <v>1</v>
          </cell>
          <cell r="E1290" t="str">
            <v>un</v>
          </cell>
          <cell r="F1290">
            <v>60.38</v>
          </cell>
          <cell r="G1290">
            <v>60.38</v>
          </cell>
          <cell r="I1290">
            <v>0</v>
          </cell>
          <cell r="AD1290">
            <v>54.07</v>
          </cell>
        </row>
        <row r="1291">
          <cell r="A1291" t="str">
            <v>M394</v>
          </cell>
          <cell r="B1291" t="str">
            <v>Bainha metálica D=38mm</v>
          </cell>
          <cell r="C1291" t="str">
            <v>m</v>
          </cell>
          <cell r="D1291">
            <v>1</v>
          </cell>
          <cell r="E1291" t="str">
            <v>m</v>
          </cell>
          <cell r="F1291">
            <v>7.15</v>
          </cell>
          <cell r="G1291">
            <v>7.15</v>
          </cell>
          <cell r="I1291">
            <v>0</v>
          </cell>
          <cell r="AD1291">
            <v>7.15</v>
          </cell>
        </row>
        <row r="1292">
          <cell r="A1292" t="str">
            <v>M395</v>
          </cell>
          <cell r="B1292" t="str">
            <v>Bits p/ estabil. e recicl. RR/SS250</v>
          </cell>
          <cell r="C1292" t="str">
            <v>un</v>
          </cell>
          <cell r="D1292">
            <v>1</v>
          </cell>
          <cell r="E1292" t="str">
            <v>un</v>
          </cell>
          <cell r="F1292">
            <v>22.08</v>
          </cell>
          <cell r="G1292">
            <v>22.08</v>
          </cell>
          <cell r="I1292">
            <v>0</v>
          </cell>
          <cell r="AD1292">
            <v>22.08</v>
          </cell>
        </row>
        <row r="1293">
          <cell r="A1293" t="str">
            <v>M396</v>
          </cell>
          <cell r="B1293" t="str">
            <v>Porta dente p/ est. e rec. RR/SS250</v>
          </cell>
          <cell r="C1293" t="str">
            <v>un</v>
          </cell>
          <cell r="D1293">
            <v>1</v>
          </cell>
          <cell r="E1293" t="str">
            <v>un</v>
          </cell>
          <cell r="F1293">
            <v>165.99</v>
          </cell>
          <cell r="G1293">
            <v>165.99</v>
          </cell>
          <cell r="I1293">
            <v>0</v>
          </cell>
          <cell r="AD1293">
            <v>165.99</v>
          </cell>
        </row>
        <row r="1294">
          <cell r="A1294" t="str">
            <v>M397</v>
          </cell>
          <cell r="B1294" t="str">
            <v>Dente de corte para equip. recicl.</v>
          </cell>
          <cell r="C1294" t="str">
            <v>un</v>
          </cell>
          <cell r="D1294">
            <v>1</v>
          </cell>
          <cell r="E1294" t="str">
            <v>un</v>
          </cell>
          <cell r="F1294">
            <v>40</v>
          </cell>
          <cell r="G1294">
            <v>40</v>
          </cell>
          <cell r="I1294">
            <v>0</v>
          </cell>
          <cell r="AD1294">
            <v>40</v>
          </cell>
        </row>
        <row r="1295">
          <cell r="A1295" t="str">
            <v>M398</v>
          </cell>
          <cell r="B1295" t="str">
            <v>Chapa de 8,00 mm</v>
          </cell>
          <cell r="C1295" t="str">
            <v>kg</v>
          </cell>
          <cell r="D1295">
            <v>1</v>
          </cell>
          <cell r="E1295" t="str">
            <v>kg</v>
          </cell>
          <cell r="F1295">
            <v>1.89</v>
          </cell>
          <cell r="G1295">
            <v>1.89</v>
          </cell>
          <cell r="I1295">
            <v>0</v>
          </cell>
          <cell r="AD1295">
            <v>1.89</v>
          </cell>
        </row>
        <row r="1296">
          <cell r="A1296" t="str">
            <v>M401</v>
          </cell>
          <cell r="B1296" t="str">
            <v>Pontaletes D=15 cm (tronco p/ esc.)</v>
          </cell>
          <cell r="C1296" t="str">
            <v>m</v>
          </cell>
          <cell r="D1296">
            <v>1</v>
          </cell>
          <cell r="E1296" t="str">
            <v>m</v>
          </cell>
          <cell r="F1296">
            <v>1.1000000000000001</v>
          </cell>
          <cell r="G1296">
            <v>1.1000000000000001</v>
          </cell>
          <cell r="I1296">
            <v>0</v>
          </cell>
          <cell r="AD1296">
            <v>0.92</v>
          </cell>
        </row>
        <row r="1297">
          <cell r="A1297" t="str">
            <v>M402</v>
          </cell>
          <cell r="B1297" t="str">
            <v>Pontaletes D=20 cm (tronco p/ esc.)</v>
          </cell>
          <cell r="C1297" t="str">
            <v>m</v>
          </cell>
          <cell r="D1297">
            <v>1</v>
          </cell>
          <cell r="E1297" t="str">
            <v>m</v>
          </cell>
          <cell r="F1297">
            <v>1.1499999999999999</v>
          </cell>
          <cell r="G1297">
            <v>1.1499999999999999</v>
          </cell>
          <cell r="I1297">
            <v>0</v>
          </cell>
          <cell r="AD1297">
            <v>0.92</v>
          </cell>
        </row>
        <row r="1298">
          <cell r="A1298" t="str">
            <v>M403</v>
          </cell>
          <cell r="B1298" t="str">
            <v>Mourão madeira H=2,15 m D=9 cm</v>
          </cell>
          <cell r="C1298" t="str">
            <v>un</v>
          </cell>
          <cell r="D1298">
            <v>1</v>
          </cell>
          <cell r="E1298" t="str">
            <v>un</v>
          </cell>
          <cell r="F1298">
            <v>2.75</v>
          </cell>
          <cell r="G1298">
            <v>2.75</v>
          </cell>
          <cell r="I1298">
            <v>0</v>
          </cell>
          <cell r="AD1298">
            <v>6.1</v>
          </cell>
        </row>
        <row r="1299">
          <cell r="A1299" t="str">
            <v>M404</v>
          </cell>
          <cell r="B1299" t="str">
            <v>Mourão madeira H=2,50 m D=12 cm</v>
          </cell>
          <cell r="C1299" t="str">
            <v>un</v>
          </cell>
          <cell r="D1299">
            <v>1</v>
          </cell>
          <cell r="E1299" t="str">
            <v>un</v>
          </cell>
          <cell r="F1299">
            <v>2.75</v>
          </cell>
          <cell r="G1299">
            <v>2.75</v>
          </cell>
          <cell r="I1299">
            <v>0</v>
          </cell>
          <cell r="AD1299">
            <v>6.1</v>
          </cell>
        </row>
        <row r="1300">
          <cell r="A1300" t="str">
            <v>M405</v>
          </cell>
          <cell r="B1300" t="str">
            <v>Ripas de 2,5 cm x 5,0 cm</v>
          </cell>
          <cell r="C1300" t="str">
            <v>m</v>
          </cell>
          <cell r="D1300">
            <v>1</v>
          </cell>
          <cell r="E1300" t="str">
            <v>m</v>
          </cell>
          <cell r="F1300">
            <v>0.46</v>
          </cell>
          <cell r="G1300">
            <v>0.46</v>
          </cell>
          <cell r="I1300">
            <v>0</v>
          </cell>
          <cell r="AD1300">
            <v>0.46</v>
          </cell>
        </row>
        <row r="1301">
          <cell r="A1301" t="str">
            <v>M406</v>
          </cell>
          <cell r="B1301" t="str">
            <v>Caibros de 7,5 cm x 7,5 cm</v>
          </cell>
          <cell r="C1301" t="str">
            <v>m</v>
          </cell>
          <cell r="D1301">
            <v>1</v>
          </cell>
          <cell r="E1301" t="str">
            <v>m</v>
          </cell>
          <cell r="F1301">
            <v>2.1</v>
          </cell>
          <cell r="G1301">
            <v>2.1</v>
          </cell>
          <cell r="I1301">
            <v>0</v>
          </cell>
          <cell r="AD1301">
            <v>2.1</v>
          </cell>
        </row>
        <row r="1302">
          <cell r="A1302" t="str">
            <v>M407</v>
          </cell>
          <cell r="B1302" t="str">
            <v>Tábua pinho de 1ª 2,5 cm x 15,0 cm</v>
          </cell>
          <cell r="C1302" t="str">
            <v>m</v>
          </cell>
          <cell r="D1302">
            <v>1</v>
          </cell>
          <cell r="E1302" t="str">
            <v>m</v>
          </cell>
          <cell r="F1302">
            <v>1.35</v>
          </cell>
          <cell r="G1302">
            <v>1.35</v>
          </cell>
          <cell r="I1302">
            <v>0</v>
          </cell>
          <cell r="AD1302">
            <v>1.35</v>
          </cell>
        </row>
        <row r="1303">
          <cell r="A1303" t="str">
            <v>M408</v>
          </cell>
          <cell r="B1303" t="str">
            <v>Tábua de 5ª 2,5 cm x 30,0 cm</v>
          </cell>
          <cell r="C1303" t="str">
            <v>m</v>
          </cell>
          <cell r="D1303">
            <v>1</v>
          </cell>
          <cell r="E1303" t="str">
            <v>m</v>
          </cell>
          <cell r="F1303">
            <v>2.7</v>
          </cell>
          <cell r="G1303">
            <v>2.7</v>
          </cell>
          <cell r="I1303">
            <v>0</v>
          </cell>
          <cell r="AD1303">
            <v>2.7</v>
          </cell>
        </row>
        <row r="1304">
          <cell r="A1304" t="str">
            <v>M409</v>
          </cell>
          <cell r="B1304" t="str">
            <v>Pranchão de 1ª de 5,0 cm x 30,0 cm</v>
          </cell>
          <cell r="C1304" t="str">
            <v>m</v>
          </cell>
          <cell r="D1304">
            <v>1</v>
          </cell>
          <cell r="E1304" t="str">
            <v>m</v>
          </cell>
          <cell r="F1304">
            <v>12.8</v>
          </cell>
          <cell r="G1304">
            <v>12.8</v>
          </cell>
          <cell r="I1304">
            <v>0</v>
          </cell>
          <cell r="AD1304">
            <v>12.8</v>
          </cell>
        </row>
        <row r="1305">
          <cell r="A1305" t="str">
            <v>M410</v>
          </cell>
          <cell r="B1305" t="str">
            <v>Compensado resinado de 17 mm</v>
          </cell>
          <cell r="C1305" t="str">
            <v>un</v>
          </cell>
          <cell r="D1305">
            <v>2.42</v>
          </cell>
          <cell r="E1305" t="str">
            <v>m2</v>
          </cell>
          <cell r="F1305">
            <v>26</v>
          </cell>
          <cell r="G1305">
            <v>10.743801652892563</v>
          </cell>
          <cell r="I1305">
            <v>0</v>
          </cell>
          <cell r="AD1305">
            <v>9.0908999999999995</v>
          </cell>
        </row>
        <row r="1306">
          <cell r="A1306" t="str">
            <v>M411</v>
          </cell>
          <cell r="B1306" t="str">
            <v>Compensado plastificado de 17 mm</v>
          </cell>
          <cell r="C1306" t="str">
            <v>un</v>
          </cell>
          <cell r="D1306">
            <v>2.97</v>
          </cell>
          <cell r="E1306" t="str">
            <v>m2</v>
          </cell>
          <cell r="F1306">
            <v>47</v>
          </cell>
          <cell r="G1306">
            <v>15.824915824915823</v>
          </cell>
          <cell r="I1306">
            <v>0</v>
          </cell>
          <cell r="AD1306">
            <v>17.3064</v>
          </cell>
        </row>
        <row r="1307">
          <cell r="A1307" t="str">
            <v>M412</v>
          </cell>
          <cell r="B1307" t="str">
            <v>Gastalho 10 x 2,0 cm</v>
          </cell>
          <cell r="C1307" t="str">
            <v>m</v>
          </cell>
          <cell r="D1307">
            <v>1</v>
          </cell>
          <cell r="E1307" t="str">
            <v>m</v>
          </cell>
          <cell r="F1307">
            <v>2.9</v>
          </cell>
          <cell r="G1307">
            <v>2.9</v>
          </cell>
          <cell r="I1307">
            <v>0</v>
          </cell>
          <cell r="AD1307">
            <v>2.6</v>
          </cell>
        </row>
        <row r="1308">
          <cell r="A1308" t="str">
            <v>M413</v>
          </cell>
          <cell r="B1308" t="str">
            <v>Gastalho 10 x 2,5 cm</v>
          </cell>
          <cell r="C1308" t="str">
            <v>m</v>
          </cell>
          <cell r="D1308">
            <v>1</v>
          </cell>
          <cell r="E1308" t="str">
            <v>m</v>
          </cell>
          <cell r="F1308">
            <v>0.9</v>
          </cell>
          <cell r="G1308">
            <v>0.9</v>
          </cell>
          <cell r="I1308">
            <v>0</v>
          </cell>
          <cell r="AD1308">
            <v>0.9</v>
          </cell>
        </row>
        <row r="1309">
          <cell r="A1309" t="str">
            <v>M414</v>
          </cell>
          <cell r="B1309" t="str">
            <v>Pranchão 7,5 x 30,0 cm</v>
          </cell>
          <cell r="C1309" t="str">
            <v>un</v>
          </cell>
          <cell r="D1309">
            <v>1</v>
          </cell>
          <cell r="E1309" t="str">
            <v>m</v>
          </cell>
          <cell r="F1309">
            <v>18</v>
          </cell>
          <cell r="G1309">
            <v>18</v>
          </cell>
          <cell r="I1309">
            <v>0</v>
          </cell>
          <cell r="AD1309">
            <v>18</v>
          </cell>
        </row>
        <row r="1310">
          <cell r="A1310" t="str">
            <v>M415</v>
          </cell>
          <cell r="B1310" t="str">
            <v>Tábua 2,5 x 22,5 cm</v>
          </cell>
          <cell r="C1310" t="str">
            <v>un</v>
          </cell>
          <cell r="D1310">
            <v>1</v>
          </cell>
          <cell r="E1310" t="str">
            <v>m</v>
          </cell>
          <cell r="F1310">
            <v>2.2000000000000002</v>
          </cell>
          <cell r="G1310">
            <v>2.2000000000000002</v>
          </cell>
          <cell r="I1310">
            <v>0</v>
          </cell>
          <cell r="AD1310">
            <v>2.2000000000000002</v>
          </cell>
        </row>
        <row r="1311">
          <cell r="A1311" t="str">
            <v>M501</v>
          </cell>
          <cell r="B1311" t="str">
            <v>Dinamite a 60% (gelatina especial)</v>
          </cell>
          <cell r="C1311" t="str">
            <v>kg</v>
          </cell>
          <cell r="D1311">
            <v>1</v>
          </cell>
          <cell r="E1311" t="str">
            <v>kg</v>
          </cell>
          <cell r="F1311">
            <v>3.58</v>
          </cell>
          <cell r="G1311">
            <v>3.58</v>
          </cell>
          <cell r="I1311">
            <v>0</v>
          </cell>
          <cell r="AD1311">
            <v>3.25</v>
          </cell>
        </row>
        <row r="1312">
          <cell r="A1312" t="str">
            <v>M503</v>
          </cell>
          <cell r="B1312" t="str">
            <v>Espoleta comum n. 8</v>
          </cell>
          <cell r="C1312" t="str">
            <v>un</v>
          </cell>
          <cell r="D1312">
            <v>1</v>
          </cell>
          <cell r="E1312" t="str">
            <v>un</v>
          </cell>
          <cell r="F1312">
            <v>0.39</v>
          </cell>
          <cell r="G1312">
            <v>0.39</v>
          </cell>
          <cell r="I1312">
            <v>0</v>
          </cell>
          <cell r="AD1312">
            <v>0.39</v>
          </cell>
        </row>
        <row r="1313">
          <cell r="A1313" t="str">
            <v>M505</v>
          </cell>
          <cell r="B1313" t="str">
            <v>Cordel detonante NP 10</v>
          </cell>
          <cell r="C1313" t="str">
            <v>m</v>
          </cell>
          <cell r="D1313">
            <v>1</v>
          </cell>
          <cell r="E1313" t="str">
            <v>m</v>
          </cell>
          <cell r="F1313">
            <v>0.55000000000000004</v>
          </cell>
          <cell r="G1313">
            <v>0.55000000000000004</v>
          </cell>
          <cell r="I1313">
            <v>0</v>
          </cell>
          <cell r="AD1313">
            <v>0.5</v>
          </cell>
        </row>
        <row r="1314">
          <cell r="A1314" t="str">
            <v>M507</v>
          </cell>
          <cell r="B1314" t="str">
            <v>Retardador de cordel</v>
          </cell>
          <cell r="C1314" t="str">
            <v>un</v>
          </cell>
          <cell r="D1314">
            <v>1</v>
          </cell>
          <cell r="E1314" t="str">
            <v>un</v>
          </cell>
          <cell r="F1314">
            <v>6.37</v>
          </cell>
          <cell r="G1314">
            <v>6.37</v>
          </cell>
          <cell r="I1314">
            <v>0</v>
          </cell>
          <cell r="AD1314">
            <v>6.37</v>
          </cell>
        </row>
        <row r="1315">
          <cell r="A1315" t="str">
            <v>M508</v>
          </cell>
          <cell r="B1315" t="str">
            <v>Estopim</v>
          </cell>
          <cell r="C1315" t="str">
            <v>m</v>
          </cell>
          <cell r="D1315">
            <v>1</v>
          </cell>
          <cell r="E1315" t="str">
            <v>m</v>
          </cell>
          <cell r="F1315">
            <v>0.55000000000000004</v>
          </cell>
          <cell r="G1315">
            <v>0.55000000000000004</v>
          </cell>
          <cell r="I1315">
            <v>0</v>
          </cell>
          <cell r="AD1315">
            <v>0.52</v>
          </cell>
        </row>
        <row r="1316">
          <cell r="A1316" t="str">
            <v>M600</v>
          </cell>
          <cell r="B1316" t="str">
            <v>Tinta refletiva alquídica p/ 1 ano</v>
          </cell>
          <cell r="C1316" t="str">
            <v>ba</v>
          </cell>
          <cell r="D1316">
            <v>18</v>
          </cell>
          <cell r="E1316" t="str">
            <v>l</v>
          </cell>
          <cell r="F1316">
            <v>119</v>
          </cell>
          <cell r="G1316">
            <v>6.6111111111111107</v>
          </cell>
          <cell r="I1316">
            <v>0</v>
          </cell>
          <cell r="AD1316">
            <v>5</v>
          </cell>
        </row>
        <row r="1317">
          <cell r="A1317" t="str">
            <v>M601</v>
          </cell>
          <cell r="B1317" t="str">
            <v>Tinta refletiva acrílica p/ 2 anos</v>
          </cell>
          <cell r="C1317" t="str">
            <v>ba</v>
          </cell>
          <cell r="D1317">
            <v>18</v>
          </cell>
          <cell r="E1317" t="str">
            <v>l</v>
          </cell>
          <cell r="F1317">
            <v>140</v>
          </cell>
          <cell r="G1317">
            <v>7.7777777777777777</v>
          </cell>
          <cell r="I1317">
            <v>0</v>
          </cell>
          <cell r="AD1317">
            <v>5.6666999999999996</v>
          </cell>
        </row>
        <row r="1318">
          <cell r="A1318" t="str">
            <v>M602</v>
          </cell>
          <cell r="B1318" t="str">
            <v>Adubo NPK (4.14.8)</v>
          </cell>
          <cell r="C1318" t="str">
            <v>kg</v>
          </cell>
          <cell r="D1318">
            <v>1</v>
          </cell>
          <cell r="E1318" t="str">
            <v>kg</v>
          </cell>
          <cell r="F1318">
            <v>0.5</v>
          </cell>
          <cell r="G1318">
            <v>0.5</v>
          </cell>
          <cell r="I1318">
            <v>0</v>
          </cell>
          <cell r="AD1318">
            <v>0.5</v>
          </cell>
        </row>
        <row r="1319">
          <cell r="A1319" t="str">
            <v>M603</v>
          </cell>
          <cell r="B1319" t="str">
            <v>Inseticida</v>
          </cell>
          <cell r="C1319" t="str">
            <v>l</v>
          </cell>
          <cell r="D1319">
            <v>1</v>
          </cell>
          <cell r="E1319" t="str">
            <v>l</v>
          </cell>
          <cell r="F1319">
            <v>19</v>
          </cell>
          <cell r="G1319">
            <v>19</v>
          </cell>
          <cell r="I1319">
            <v>0</v>
          </cell>
          <cell r="AD1319">
            <v>16</v>
          </cell>
        </row>
        <row r="1320">
          <cell r="A1320" t="str">
            <v>M604</v>
          </cell>
          <cell r="B1320" t="str">
            <v>Aditivo plastiment BV-40</v>
          </cell>
          <cell r="C1320" t="str">
            <v>tam</v>
          </cell>
          <cell r="D1320">
            <v>200</v>
          </cell>
          <cell r="E1320" t="str">
            <v>kg</v>
          </cell>
          <cell r="F1320">
            <v>590.1</v>
          </cell>
          <cell r="G1320">
            <v>2.9504999999999999</v>
          </cell>
          <cell r="I1320">
            <v>0</v>
          </cell>
          <cell r="AD1320">
            <v>2.9344999999999999</v>
          </cell>
        </row>
        <row r="1321">
          <cell r="A1321" t="str">
            <v>M605</v>
          </cell>
          <cell r="B1321" t="str">
            <v>Cola para tubo PVC</v>
          </cell>
          <cell r="C1321" t="str">
            <v>tb</v>
          </cell>
          <cell r="D1321">
            <v>75</v>
          </cell>
          <cell r="E1321" t="str">
            <v>gr</v>
          </cell>
          <cell r="F1321">
            <v>1.19</v>
          </cell>
          <cell r="G1321">
            <v>1.5866666666666664E-2</v>
          </cell>
          <cell r="I1321">
            <v>0</v>
          </cell>
          <cell r="AD1321">
            <v>1.47E-2</v>
          </cell>
        </row>
        <row r="1322">
          <cell r="A1322" t="str">
            <v>M606</v>
          </cell>
          <cell r="B1322" t="str">
            <v>Tinta anti-corrosiva</v>
          </cell>
          <cell r="C1322" t="str">
            <v>ba</v>
          </cell>
          <cell r="D1322">
            <v>18</v>
          </cell>
          <cell r="E1322" t="str">
            <v>l</v>
          </cell>
          <cell r="F1322">
            <v>144.54</v>
          </cell>
          <cell r="G1322">
            <v>8.0299999999999994</v>
          </cell>
          <cell r="I1322">
            <v>0</v>
          </cell>
          <cell r="AD1322">
            <v>7.15</v>
          </cell>
        </row>
        <row r="1323">
          <cell r="A1323" t="str">
            <v>M607</v>
          </cell>
          <cell r="B1323" t="str">
            <v>Óleo de linhaça</v>
          </cell>
          <cell r="C1323" t="str">
            <v>tam</v>
          </cell>
          <cell r="D1323">
            <v>200</v>
          </cell>
          <cell r="E1323" t="str">
            <v>l</v>
          </cell>
          <cell r="F1323">
            <v>824</v>
          </cell>
          <cell r="G1323">
            <v>4.12</v>
          </cell>
          <cell r="I1323">
            <v>0</v>
          </cell>
          <cell r="AD1323">
            <v>4.12</v>
          </cell>
        </row>
        <row r="1324">
          <cell r="A1324" t="str">
            <v>M608</v>
          </cell>
          <cell r="B1324" t="str">
            <v>Detergente</v>
          </cell>
          <cell r="C1324" t="str">
            <v>ba</v>
          </cell>
          <cell r="D1324">
            <v>18</v>
          </cell>
          <cell r="E1324" t="str">
            <v>l</v>
          </cell>
          <cell r="F1324">
            <v>16.899999999999999</v>
          </cell>
          <cell r="G1324">
            <v>0.93888888888888877</v>
          </cell>
          <cell r="I1324">
            <v>0</v>
          </cell>
          <cell r="AD1324">
            <v>0.93889999999999996</v>
          </cell>
        </row>
        <row r="1325">
          <cell r="A1325" t="str">
            <v>M609</v>
          </cell>
          <cell r="B1325" t="str">
            <v>Tinta esmalte sintético fosco</v>
          </cell>
          <cell r="C1325" t="str">
            <v>ba</v>
          </cell>
          <cell r="D1325">
            <v>18</v>
          </cell>
          <cell r="E1325" t="str">
            <v>l</v>
          </cell>
          <cell r="F1325">
            <v>130.25</v>
          </cell>
          <cell r="G1325">
            <v>7.2361111111111107</v>
          </cell>
          <cell r="I1325">
            <v>0</v>
          </cell>
          <cell r="AD1325">
            <v>6.3888999999999996</v>
          </cell>
        </row>
        <row r="1326">
          <cell r="A1326" t="str">
            <v>M610</v>
          </cell>
          <cell r="B1326" t="str">
            <v>Pintura epóxica - barra D= 32mm</v>
          </cell>
          <cell r="C1326" t="str">
            <v>m</v>
          </cell>
          <cell r="D1326">
            <v>1</v>
          </cell>
          <cell r="E1326" t="str">
            <v>m</v>
          </cell>
          <cell r="F1326">
            <v>4.2</v>
          </cell>
          <cell r="G1326">
            <v>4.2</v>
          </cell>
          <cell r="I1326">
            <v>0</v>
          </cell>
          <cell r="AD1326">
            <v>4.2</v>
          </cell>
        </row>
        <row r="1327">
          <cell r="A1327" t="str">
            <v>M611</v>
          </cell>
          <cell r="B1327" t="str">
            <v>Redutor tipo 2002 prim. qualidade</v>
          </cell>
          <cell r="C1327" t="str">
            <v>l</v>
          </cell>
          <cell r="D1327">
            <v>1</v>
          </cell>
          <cell r="E1327" t="str">
            <v>l</v>
          </cell>
          <cell r="F1327">
            <v>3.45</v>
          </cell>
          <cell r="G1327">
            <v>3.45</v>
          </cell>
          <cell r="I1327">
            <v>0</v>
          </cell>
          <cell r="AD1327">
            <v>2.75</v>
          </cell>
        </row>
        <row r="1328">
          <cell r="A1328" t="str">
            <v>M612</v>
          </cell>
          <cell r="B1328" t="str">
            <v>Lixa para ferro n. 100</v>
          </cell>
          <cell r="C1328" t="str">
            <v>un</v>
          </cell>
          <cell r="D1328">
            <v>1</v>
          </cell>
          <cell r="E1328" t="str">
            <v>un</v>
          </cell>
          <cell r="F1328">
            <v>1</v>
          </cell>
          <cell r="G1328">
            <v>1</v>
          </cell>
          <cell r="I1328">
            <v>0</v>
          </cell>
          <cell r="AD1328">
            <v>1</v>
          </cell>
        </row>
        <row r="1329">
          <cell r="A1329" t="str">
            <v>M613</v>
          </cell>
          <cell r="B1329" t="str">
            <v>Base de resina alquídica (primer)</v>
          </cell>
          <cell r="C1329" t="str">
            <v>l</v>
          </cell>
          <cell r="D1329">
            <v>1</v>
          </cell>
          <cell r="E1329" t="str">
            <v>l</v>
          </cell>
          <cell r="F1329">
            <v>7.1</v>
          </cell>
          <cell r="G1329">
            <v>7.1</v>
          </cell>
          <cell r="I1329">
            <v>0</v>
          </cell>
          <cell r="AD1329">
            <v>6.5</v>
          </cell>
        </row>
        <row r="1330">
          <cell r="A1330" t="str">
            <v>M615</v>
          </cell>
          <cell r="B1330" t="str">
            <v>Microesferas PRE-MIX</v>
          </cell>
          <cell r="C1330" t="str">
            <v>kg</v>
          </cell>
          <cell r="D1330">
            <v>1</v>
          </cell>
          <cell r="E1330" t="str">
            <v>kg</v>
          </cell>
          <cell r="F1330">
            <v>2.9</v>
          </cell>
          <cell r="G1330">
            <v>2.9</v>
          </cell>
          <cell r="I1330">
            <v>0</v>
          </cell>
          <cell r="AD1330">
            <v>2.9</v>
          </cell>
        </row>
        <row r="1331">
          <cell r="A1331" t="str">
            <v>M616</v>
          </cell>
          <cell r="B1331" t="str">
            <v>Microesferas DROP-ON</v>
          </cell>
          <cell r="C1331" t="str">
            <v>kg</v>
          </cell>
          <cell r="D1331">
            <v>1</v>
          </cell>
          <cell r="E1331" t="str">
            <v>kg</v>
          </cell>
          <cell r="F1331">
            <v>2.9</v>
          </cell>
          <cell r="G1331">
            <v>2.9</v>
          </cell>
          <cell r="I1331">
            <v>0</v>
          </cell>
          <cell r="AD1331">
            <v>2.9</v>
          </cell>
        </row>
        <row r="1332">
          <cell r="A1332" t="str">
            <v>M617</v>
          </cell>
          <cell r="B1332" t="str">
            <v>Massa termoplástica para extrusão</v>
          </cell>
          <cell r="C1332" t="str">
            <v>kg</v>
          </cell>
          <cell r="D1332">
            <v>1</v>
          </cell>
          <cell r="E1332" t="str">
            <v>kg</v>
          </cell>
          <cell r="F1332">
            <v>4.0999999999999996</v>
          </cell>
          <cell r="G1332">
            <v>4.0999999999999996</v>
          </cell>
          <cell r="I1332">
            <v>0</v>
          </cell>
          <cell r="AD1332">
            <v>3.52</v>
          </cell>
        </row>
        <row r="1333">
          <cell r="A1333" t="str">
            <v>M618</v>
          </cell>
          <cell r="B1333" t="str">
            <v>Massa termoplástica para aspersão</v>
          </cell>
          <cell r="C1333" t="str">
            <v>kg</v>
          </cell>
          <cell r="D1333">
            <v>1</v>
          </cell>
          <cell r="E1333" t="str">
            <v>kg</v>
          </cell>
          <cell r="F1333">
            <v>4.0999999999999996</v>
          </cell>
          <cell r="G1333">
            <v>4.0999999999999996</v>
          </cell>
          <cell r="I1333">
            <v>0</v>
          </cell>
          <cell r="AD1333">
            <v>3.52</v>
          </cell>
        </row>
        <row r="1334">
          <cell r="A1334" t="str">
            <v>M619</v>
          </cell>
          <cell r="B1334" t="str">
            <v>Cola poliester</v>
          </cell>
          <cell r="C1334" t="str">
            <v>kg</v>
          </cell>
          <cell r="D1334">
            <v>1</v>
          </cell>
          <cell r="E1334" t="str">
            <v>kg</v>
          </cell>
          <cell r="F1334">
            <v>7.5</v>
          </cell>
          <cell r="G1334">
            <v>7.5</v>
          </cell>
          <cell r="I1334">
            <v>0</v>
          </cell>
          <cell r="AD1334">
            <v>8.3000000000000007</v>
          </cell>
        </row>
        <row r="1335">
          <cell r="A1335" t="str">
            <v>M620</v>
          </cell>
          <cell r="B1335" t="str">
            <v>Protetor de cura do concreto</v>
          </cell>
          <cell r="C1335" t="str">
            <v>tam</v>
          </cell>
          <cell r="D1335">
            <v>180</v>
          </cell>
          <cell r="E1335" t="str">
            <v>kg</v>
          </cell>
          <cell r="F1335">
            <v>855.09</v>
          </cell>
          <cell r="G1335">
            <v>4.7505000000000006</v>
          </cell>
          <cell r="I1335">
            <v>0</v>
          </cell>
          <cell r="AD1335">
            <v>3.85</v>
          </cell>
        </row>
        <row r="1336">
          <cell r="A1336" t="str">
            <v>M621</v>
          </cell>
          <cell r="B1336" t="str">
            <v>Desmoldante</v>
          </cell>
          <cell r="C1336" t="str">
            <v>tam</v>
          </cell>
          <cell r="D1336">
            <v>180</v>
          </cell>
          <cell r="E1336" t="str">
            <v>kg</v>
          </cell>
          <cell r="F1336">
            <v>903.96</v>
          </cell>
          <cell r="G1336">
            <v>5.0220000000000002</v>
          </cell>
          <cell r="I1336">
            <v>0</v>
          </cell>
          <cell r="AD1336">
            <v>3.4897</v>
          </cell>
        </row>
        <row r="1337">
          <cell r="A1337" t="str">
            <v>M622</v>
          </cell>
          <cell r="B1337" t="str">
            <v>Interplast N</v>
          </cell>
          <cell r="C1337" t="str">
            <v>sc</v>
          </cell>
          <cell r="D1337">
            <v>50</v>
          </cell>
          <cell r="E1337" t="str">
            <v>kg</v>
          </cell>
          <cell r="F1337">
            <v>107.6</v>
          </cell>
          <cell r="G1337">
            <v>2.1519999999999997</v>
          </cell>
          <cell r="I1337">
            <v>0</v>
          </cell>
          <cell r="AD1337">
            <v>5.38</v>
          </cell>
        </row>
        <row r="1338">
          <cell r="A1338" t="str">
            <v>M623</v>
          </cell>
          <cell r="B1338" t="str">
            <v>Gás propano</v>
          </cell>
          <cell r="C1338" t="str">
            <v>kg</v>
          </cell>
          <cell r="D1338">
            <v>1</v>
          </cell>
          <cell r="E1338" t="str">
            <v>kg</v>
          </cell>
          <cell r="F1338">
            <v>3.28</v>
          </cell>
          <cell r="G1338">
            <v>3.28</v>
          </cell>
          <cell r="I1338">
            <v>0</v>
          </cell>
          <cell r="AD1338">
            <v>2.56</v>
          </cell>
        </row>
        <row r="1339">
          <cell r="A1339" t="str">
            <v>M624</v>
          </cell>
          <cell r="B1339" t="str">
            <v>Tinta para pré-marcação</v>
          </cell>
          <cell r="C1339" t="str">
            <v>l</v>
          </cell>
          <cell r="D1339">
            <v>1</v>
          </cell>
          <cell r="E1339" t="str">
            <v>l</v>
          </cell>
          <cell r="F1339">
            <v>6.83</v>
          </cell>
          <cell r="G1339">
            <v>6.83</v>
          </cell>
          <cell r="I1339">
            <v>0</v>
          </cell>
          <cell r="AD1339">
            <v>6.83</v>
          </cell>
        </row>
        <row r="1340">
          <cell r="A1340" t="str">
            <v>M625</v>
          </cell>
          <cell r="B1340" t="str">
            <v>Acetileno</v>
          </cell>
          <cell r="C1340" t="str">
            <v>m3</v>
          </cell>
          <cell r="D1340">
            <v>1</v>
          </cell>
          <cell r="E1340" t="str">
            <v>m3</v>
          </cell>
          <cell r="F1340">
            <v>21</v>
          </cell>
          <cell r="G1340">
            <v>21</v>
          </cell>
          <cell r="I1340">
            <v>0</v>
          </cell>
          <cell r="AD1340">
            <v>18.899999999999999</v>
          </cell>
        </row>
        <row r="1341">
          <cell r="A1341" t="str">
            <v>M626</v>
          </cell>
          <cell r="B1341" t="str">
            <v>Oxigênio</v>
          </cell>
          <cell r="C1341" t="str">
            <v>m3</v>
          </cell>
          <cell r="D1341">
            <v>1</v>
          </cell>
          <cell r="E1341" t="str">
            <v>m3</v>
          </cell>
          <cell r="F1341">
            <v>11</v>
          </cell>
          <cell r="G1341">
            <v>11</v>
          </cell>
          <cell r="I1341">
            <v>0</v>
          </cell>
          <cell r="AD1341">
            <v>7.9</v>
          </cell>
        </row>
        <row r="1342">
          <cell r="A1342" t="str">
            <v>M700</v>
          </cell>
          <cell r="B1342" t="str">
            <v>Tijolo comum maciço (5,5x9x19) cm</v>
          </cell>
          <cell r="C1342" t="str">
            <v>mlh</v>
          </cell>
          <cell r="D1342">
            <v>1000</v>
          </cell>
          <cell r="E1342" t="str">
            <v>un</v>
          </cell>
          <cell r="F1342">
            <v>220</v>
          </cell>
          <cell r="G1342">
            <v>0.22</v>
          </cell>
          <cell r="I1342">
            <v>0</v>
          </cell>
          <cell r="AD1342">
            <v>0.18</v>
          </cell>
        </row>
        <row r="1343">
          <cell r="A1343" t="str">
            <v>M702</v>
          </cell>
          <cell r="B1343" t="str">
            <v>Cal hidratada</v>
          </cell>
          <cell r="C1343" t="str">
            <v>sc</v>
          </cell>
          <cell r="D1343">
            <v>20</v>
          </cell>
          <cell r="E1343" t="str">
            <v>kg</v>
          </cell>
          <cell r="F1343">
            <v>7.5</v>
          </cell>
          <cell r="G1343">
            <v>0.375</v>
          </cell>
          <cell r="I1343">
            <v>0</v>
          </cell>
          <cell r="AD1343">
            <v>0.3</v>
          </cell>
        </row>
        <row r="1344">
          <cell r="A1344" t="str">
            <v>M703</v>
          </cell>
          <cell r="B1344" t="str">
            <v>Tijolo 20 x 30 cm</v>
          </cell>
          <cell r="C1344" t="str">
            <v>mlh</v>
          </cell>
          <cell r="D1344">
            <v>1000</v>
          </cell>
          <cell r="E1344" t="str">
            <v>un</v>
          </cell>
          <cell r="F1344">
            <v>210</v>
          </cell>
          <cell r="G1344">
            <v>0.21</v>
          </cell>
          <cell r="I1344">
            <v>0</v>
          </cell>
          <cell r="AD1344">
            <v>0.21</v>
          </cell>
        </row>
        <row r="1345">
          <cell r="A1345" t="str">
            <v>M704</v>
          </cell>
          <cell r="B1345" t="str">
            <v>Areia Lavada Comercial</v>
          </cell>
          <cell r="C1345" t="str">
            <v>m3</v>
          </cell>
          <cell r="D1345">
            <v>1</v>
          </cell>
          <cell r="E1345" t="str">
            <v>m3</v>
          </cell>
          <cell r="F1345">
            <v>12</v>
          </cell>
          <cell r="G1345">
            <v>12</v>
          </cell>
          <cell r="I1345">
            <v>0</v>
          </cell>
          <cell r="AD1345">
            <v>12</v>
          </cell>
        </row>
        <row r="1346">
          <cell r="A1346" t="str">
            <v>M705</v>
          </cell>
          <cell r="B1346" t="str">
            <v>Pó de pedra</v>
          </cell>
          <cell r="C1346" t="str">
            <v>m3</v>
          </cell>
          <cell r="D1346">
            <v>1</v>
          </cell>
          <cell r="E1346" t="str">
            <v>m3</v>
          </cell>
          <cell r="F1346">
            <v>17</v>
          </cell>
          <cell r="G1346">
            <v>17</v>
          </cell>
          <cell r="I1346">
            <v>0</v>
          </cell>
          <cell r="AD1346">
            <v>18</v>
          </cell>
        </row>
        <row r="1347">
          <cell r="A1347" t="str">
            <v>M709</v>
          </cell>
          <cell r="B1347" t="str">
            <v>Brita Comercial</v>
          </cell>
          <cell r="C1347" t="str">
            <v>m3</v>
          </cell>
          <cell r="D1347">
            <v>1</v>
          </cell>
          <cell r="E1347" t="str">
            <v>m3</v>
          </cell>
          <cell r="F1347">
            <v>19</v>
          </cell>
          <cell r="G1347">
            <v>19</v>
          </cell>
          <cell r="I1347">
            <v>0</v>
          </cell>
          <cell r="AD1347">
            <v>19</v>
          </cell>
        </row>
        <row r="1348">
          <cell r="A1348" t="str">
            <v>M710</v>
          </cell>
          <cell r="B1348" t="str">
            <v>Pedra de mão</v>
          </cell>
          <cell r="C1348" t="str">
            <v>m3</v>
          </cell>
          <cell r="D1348">
            <v>1</v>
          </cell>
          <cell r="E1348" t="str">
            <v>m3</v>
          </cell>
          <cell r="F1348">
            <v>19</v>
          </cell>
          <cell r="G1348">
            <v>19</v>
          </cell>
          <cell r="I1348">
            <v>0</v>
          </cell>
          <cell r="AD1348">
            <v>19</v>
          </cell>
        </row>
        <row r="1349">
          <cell r="A1349" t="str">
            <v>M715</v>
          </cell>
          <cell r="B1349" t="str">
            <v>Pó calcário dolomítico</v>
          </cell>
          <cell r="C1349" t="str">
            <v>kg</v>
          </cell>
          <cell r="D1349">
            <v>1</v>
          </cell>
          <cell r="E1349" t="str">
            <v>kg</v>
          </cell>
          <cell r="F1349">
            <v>0.03</v>
          </cell>
          <cell r="G1349">
            <v>0.03</v>
          </cell>
          <cell r="I1349">
            <v>0</v>
          </cell>
          <cell r="AD1349">
            <v>0.02</v>
          </cell>
        </row>
        <row r="1350">
          <cell r="A1350" t="str">
            <v>M901</v>
          </cell>
          <cell r="B1350" t="str">
            <v>Aparelho de apoio neoprene fretado</v>
          </cell>
          <cell r="C1350" t="str">
            <v>dm3</v>
          </cell>
          <cell r="D1350">
            <v>1</v>
          </cell>
          <cell r="E1350" t="str">
            <v>dm3</v>
          </cell>
          <cell r="F1350">
            <v>88</v>
          </cell>
          <cell r="G1350">
            <v>88</v>
          </cell>
          <cell r="I1350">
            <v>0</v>
          </cell>
          <cell r="AD1350">
            <v>70</v>
          </cell>
        </row>
        <row r="1351">
          <cell r="A1351" t="str">
            <v>M902</v>
          </cell>
          <cell r="B1351" t="str">
            <v>Tubo de PVC D=75 mm</v>
          </cell>
          <cell r="C1351" t="str">
            <v>vr</v>
          </cell>
          <cell r="D1351">
            <v>6</v>
          </cell>
          <cell r="E1351" t="str">
            <v>m</v>
          </cell>
          <cell r="F1351">
            <v>26.8</v>
          </cell>
          <cell r="G1351">
            <v>4.4666666666666668</v>
          </cell>
          <cell r="I1351">
            <v>0</v>
          </cell>
          <cell r="AD1351">
            <v>3.6667000000000001</v>
          </cell>
        </row>
        <row r="1352">
          <cell r="A1352" t="str">
            <v>M903</v>
          </cell>
          <cell r="B1352" t="str">
            <v>Manta sintética (Bidim) OP-20</v>
          </cell>
          <cell r="C1352" t="str">
            <v>m2</v>
          </cell>
          <cell r="D1352">
            <v>1</v>
          </cell>
          <cell r="E1352" t="str">
            <v>m2</v>
          </cell>
          <cell r="F1352">
            <v>2.99</v>
          </cell>
          <cell r="G1352">
            <v>2.99</v>
          </cell>
          <cell r="I1352">
            <v>0</v>
          </cell>
          <cell r="AD1352">
            <v>2.99</v>
          </cell>
        </row>
        <row r="1353">
          <cell r="A1353" t="str">
            <v>M904</v>
          </cell>
          <cell r="B1353" t="str">
            <v>Manta sintética (Bidim) OP-30</v>
          </cell>
          <cell r="C1353" t="str">
            <v>m2</v>
          </cell>
          <cell r="D1353">
            <v>1</v>
          </cell>
          <cell r="E1353" t="str">
            <v>m2</v>
          </cell>
          <cell r="F1353">
            <v>4.0999999999999996</v>
          </cell>
          <cell r="G1353">
            <v>4.0999999999999996</v>
          </cell>
          <cell r="I1353">
            <v>0</v>
          </cell>
          <cell r="AD1353">
            <v>4.0999999999999996</v>
          </cell>
        </row>
        <row r="1354">
          <cell r="A1354" t="str">
            <v>M905</v>
          </cell>
          <cell r="B1354" t="str">
            <v>Filler</v>
          </cell>
          <cell r="C1354" t="str">
            <v>kg</v>
          </cell>
          <cell r="D1354">
            <v>1</v>
          </cell>
          <cell r="E1354" t="str">
            <v>kg</v>
          </cell>
          <cell r="F1354">
            <v>0.03</v>
          </cell>
          <cell r="G1354">
            <v>0.03</v>
          </cell>
          <cell r="I1354">
            <v>0</v>
          </cell>
          <cell r="AD1354">
            <v>0.02</v>
          </cell>
        </row>
        <row r="1355">
          <cell r="A1355" t="str">
            <v>M906</v>
          </cell>
          <cell r="B1355" t="str">
            <v>Sementes p/ hidrossemeadura</v>
          </cell>
          <cell r="C1355" t="str">
            <v>kg</v>
          </cell>
          <cell r="D1355">
            <v>1</v>
          </cell>
          <cell r="E1355" t="str">
            <v>kg</v>
          </cell>
          <cell r="F1355">
            <v>22.8</v>
          </cell>
          <cell r="G1355">
            <v>22.8</v>
          </cell>
          <cell r="I1355">
            <v>0</v>
          </cell>
          <cell r="AD1355">
            <v>22.8</v>
          </cell>
        </row>
        <row r="1356">
          <cell r="A1356" t="str">
            <v>M907</v>
          </cell>
          <cell r="B1356" t="str">
            <v>Adubo orgânico</v>
          </cell>
          <cell r="C1356" t="str">
            <v>t</v>
          </cell>
          <cell r="D1356">
            <v>1000</v>
          </cell>
          <cell r="E1356" t="str">
            <v>kg</v>
          </cell>
          <cell r="F1356">
            <v>60</v>
          </cell>
          <cell r="G1356">
            <v>0.06</v>
          </cell>
          <cell r="I1356">
            <v>0</v>
          </cell>
          <cell r="AD1356">
            <v>0.06</v>
          </cell>
        </row>
        <row r="1357">
          <cell r="A1357" t="str">
            <v>M908</v>
          </cell>
          <cell r="B1357" t="str">
            <v>Eletrodo p/ solda eletr. OK 46.00</v>
          </cell>
          <cell r="C1357" t="str">
            <v>kg</v>
          </cell>
          <cell r="D1357">
            <v>1</v>
          </cell>
          <cell r="E1357" t="str">
            <v>kg</v>
          </cell>
          <cell r="F1357">
            <v>6</v>
          </cell>
          <cell r="G1357">
            <v>6</v>
          </cell>
          <cell r="I1357">
            <v>0</v>
          </cell>
          <cell r="AD1357">
            <v>4.7</v>
          </cell>
        </row>
        <row r="1358">
          <cell r="A1358" t="str">
            <v>M909</v>
          </cell>
          <cell r="B1358" t="str">
            <v>Tubo de PVC perfurado D=50 mm</v>
          </cell>
          <cell r="C1358" t="str">
            <v>vr</v>
          </cell>
          <cell r="D1358">
            <v>6</v>
          </cell>
          <cell r="E1358" t="str">
            <v>m</v>
          </cell>
          <cell r="F1358">
            <v>21.81</v>
          </cell>
          <cell r="G1358">
            <v>3.6349999999999998</v>
          </cell>
          <cell r="I1358">
            <v>0</v>
          </cell>
          <cell r="AD1358">
            <v>3.4967000000000001</v>
          </cell>
        </row>
        <row r="1359">
          <cell r="A1359" t="str">
            <v>M910</v>
          </cell>
          <cell r="B1359" t="str">
            <v>Tubo de PVC rígido D=50 mm</v>
          </cell>
          <cell r="C1359" t="str">
            <v>vr</v>
          </cell>
          <cell r="D1359">
            <v>6</v>
          </cell>
          <cell r="E1359" t="str">
            <v>m</v>
          </cell>
          <cell r="F1359">
            <v>21.8</v>
          </cell>
          <cell r="G1359">
            <v>3.6333333333333333</v>
          </cell>
          <cell r="I1359">
            <v>0</v>
          </cell>
          <cell r="AD1359">
            <v>3.2</v>
          </cell>
        </row>
        <row r="1360">
          <cell r="A1360" t="str">
            <v>M911</v>
          </cell>
          <cell r="B1360" t="str">
            <v>Tubo de PVC D=100 mm</v>
          </cell>
          <cell r="C1360" t="str">
            <v>vr</v>
          </cell>
          <cell r="D1360">
            <v>6</v>
          </cell>
          <cell r="E1360" t="str">
            <v>m</v>
          </cell>
          <cell r="F1360">
            <v>33</v>
          </cell>
          <cell r="G1360">
            <v>5.5</v>
          </cell>
          <cell r="I1360">
            <v>0</v>
          </cell>
          <cell r="AD1360">
            <v>4.7</v>
          </cell>
        </row>
        <row r="1361">
          <cell r="A1361" t="str">
            <v>M920</v>
          </cell>
          <cell r="B1361" t="str">
            <v>Meio tubo de concreto D=40 cm</v>
          </cell>
          <cell r="C1361" t="str">
            <v>m</v>
          </cell>
          <cell r="D1361">
            <v>1</v>
          </cell>
          <cell r="E1361" t="str">
            <v>m</v>
          </cell>
          <cell r="F1361">
            <v>19.3</v>
          </cell>
          <cell r="G1361">
            <v>19.3</v>
          </cell>
          <cell r="I1361">
            <v>0</v>
          </cell>
          <cell r="AD1361">
            <v>15.1</v>
          </cell>
        </row>
        <row r="1362">
          <cell r="A1362" t="str">
            <v>M930</v>
          </cell>
          <cell r="B1362" t="str">
            <v>Gabião caixa 2x1x1m galvanizado</v>
          </cell>
          <cell r="C1362" t="str">
            <v>un</v>
          </cell>
          <cell r="D1362">
            <v>1</v>
          </cell>
          <cell r="E1362" t="str">
            <v>un</v>
          </cell>
          <cell r="F1362">
            <v>132.87</v>
          </cell>
          <cell r="G1362">
            <v>132.87</v>
          </cell>
          <cell r="I1362">
            <v>0</v>
          </cell>
          <cell r="AD1362">
            <v>115.51</v>
          </cell>
        </row>
        <row r="1363">
          <cell r="A1363" t="str">
            <v>M935</v>
          </cell>
          <cell r="B1363" t="str">
            <v>Terra arm. ECE - greide 0&lt;h&lt;6m</v>
          </cell>
          <cell r="C1363" t="str">
            <v>m2</v>
          </cell>
          <cell r="D1363">
            <v>1</v>
          </cell>
          <cell r="E1363" t="str">
            <v>m2</v>
          </cell>
          <cell r="F1363">
            <v>139.77000000000001</v>
          </cell>
          <cell r="G1363">
            <v>139.77000000000001</v>
          </cell>
          <cell r="I1363">
            <v>0</v>
          </cell>
          <cell r="AD1363">
            <v>139.77000000000001</v>
          </cell>
        </row>
        <row r="1364">
          <cell r="A1364" t="str">
            <v>M936</v>
          </cell>
          <cell r="B1364" t="str">
            <v>Terra arm. ECE - greide 6&lt;h&lt;9m</v>
          </cell>
          <cell r="C1364" t="str">
            <v>m2</v>
          </cell>
          <cell r="D1364">
            <v>1</v>
          </cell>
          <cell r="E1364" t="str">
            <v>m2</v>
          </cell>
          <cell r="F1364">
            <v>156.81</v>
          </cell>
          <cell r="G1364">
            <v>156.81</v>
          </cell>
          <cell r="I1364">
            <v>0</v>
          </cell>
          <cell r="AD1364">
            <v>156.81</v>
          </cell>
        </row>
        <row r="1365">
          <cell r="A1365" t="str">
            <v>M937</v>
          </cell>
          <cell r="B1365" t="str">
            <v>Terra arm. ECE - greide 9&lt;h&lt;12m</v>
          </cell>
          <cell r="C1365" t="str">
            <v>m2</v>
          </cell>
          <cell r="D1365">
            <v>1</v>
          </cell>
          <cell r="E1365" t="str">
            <v>m2</v>
          </cell>
          <cell r="F1365">
            <v>173.86</v>
          </cell>
          <cell r="G1365">
            <v>173.86</v>
          </cell>
          <cell r="I1365">
            <v>0</v>
          </cell>
          <cell r="AD1365">
            <v>173.86</v>
          </cell>
        </row>
        <row r="1366">
          <cell r="A1366" t="str">
            <v>M938</v>
          </cell>
          <cell r="B1366" t="str">
            <v>Terra arm. ECE- pé talude 0&lt;h&lt;6m</v>
          </cell>
          <cell r="C1366" t="str">
            <v>m2</v>
          </cell>
          <cell r="D1366">
            <v>1</v>
          </cell>
          <cell r="E1366" t="str">
            <v>m2</v>
          </cell>
          <cell r="F1366">
            <v>164.77</v>
          </cell>
          <cell r="G1366">
            <v>164.77</v>
          </cell>
          <cell r="I1366">
            <v>0</v>
          </cell>
          <cell r="AD1366">
            <v>164.77</v>
          </cell>
        </row>
        <row r="1367">
          <cell r="A1367" t="str">
            <v>M939</v>
          </cell>
          <cell r="B1367" t="str">
            <v>Terra arm. ECE- pé talude 6&lt;h&lt;9m</v>
          </cell>
          <cell r="C1367" t="str">
            <v>m2</v>
          </cell>
          <cell r="D1367">
            <v>1</v>
          </cell>
          <cell r="E1367" t="str">
            <v>m2</v>
          </cell>
          <cell r="F1367">
            <v>185.22</v>
          </cell>
          <cell r="G1367">
            <v>185.22</v>
          </cell>
          <cell r="I1367">
            <v>0</v>
          </cell>
          <cell r="AD1367">
            <v>185.22</v>
          </cell>
        </row>
        <row r="1368">
          <cell r="A1368" t="str">
            <v>M940</v>
          </cell>
          <cell r="B1368" t="str">
            <v>Terra arm. ECE- pé talude 9&lt;h&lt;12m</v>
          </cell>
          <cell r="C1368" t="str">
            <v>m2</v>
          </cell>
          <cell r="D1368">
            <v>1</v>
          </cell>
          <cell r="E1368" t="str">
            <v>m2</v>
          </cell>
          <cell r="F1368">
            <v>204.54</v>
          </cell>
          <cell r="G1368">
            <v>204.54</v>
          </cell>
          <cell r="I1368">
            <v>0</v>
          </cell>
          <cell r="AD1368">
            <v>204.54</v>
          </cell>
        </row>
        <row r="1369">
          <cell r="A1369" t="str">
            <v>M941</v>
          </cell>
          <cell r="B1369" t="str">
            <v>Terra arm. ECE-enc. portante 0&lt;h&lt;6m</v>
          </cell>
          <cell r="C1369" t="str">
            <v>m2</v>
          </cell>
          <cell r="D1369">
            <v>1</v>
          </cell>
          <cell r="E1369" t="str">
            <v>m2</v>
          </cell>
          <cell r="F1369">
            <v>300</v>
          </cell>
          <cell r="G1369">
            <v>300</v>
          </cell>
          <cell r="I1369">
            <v>0</v>
          </cell>
          <cell r="AD1369">
            <v>300</v>
          </cell>
        </row>
        <row r="1370">
          <cell r="A1370" t="str">
            <v>M942</v>
          </cell>
          <cell r="B1370" t="str">
            <v>Terra arm. ECE-enc. portante 6&lt;h&lt;9m</v>
          </cell>
          <cell r="C1370" t="str">
            <v>m2</v>
          </cell>
          <cell r="D1370">
            <v>1</v>
          </cell>
          <cell r="E1370" t="str">
            <v>m2</v>
          </cell>
          <cell r="F1370">
            <v>399.78</v>
          </cell>
          <cell r="G1370">
            <v>399.78</v>
          </cell>
          <cell r="I1370">
            <v>0</v>
          </cell>
          <cell r="AD1370">
            <v>339.78</v>
          </cell>
        </row>
        <row r="1371">
          <cell r="A1371" t="str">
            <v>M945</v>
          </cell>
          <cell r="B1371" t="str">
            <v>Haste para perfuratriz de esteira</v>
          </cell>
          <cell r="C1371" t="str">
            <v>un</v>
          </cell>
          <cell r="D1371">
            <v>1</v>
          </cell>
          <cell r="E1371" t="str">
            <v>un</v>
          </cell>
          <cell r="F1371">
            <v>743.87</v>
          </cell>
          <cell r="G1371">
            <v>743.87</v>
          </cell>
          <cell r="I1371">
            <v>0</v>
          </cell>
          <cell r="AD1371">
            <v>553.97</v>
          </cell>
        </row>
        <row r="1372">
          <cell r="A1372" t="str">
            <v>M946</v>
          </cell>
          <cell r="B1372" t="str">
            <v>Luva para perfuratriz de esteira</v>
          </cell>
          <cell r="C1372" t="str">
            <v>un</v>
          </cell>
          <cell r="D1372">
            <v>1</v>
          </cell>
          <cell r="E1372" t="str">
            <v>un</v>
          </cell>
          <cell r="F1372">
            <v>197.85</v>
          </cell>
          <cell r="G1372">
            <v>197.85</v>
          </cell>
          <cell r="I1372">
            <v>0</v>
          </cell>
          <cell r="AD1372">
            <v>120.39</v>
          </cell>
        </row>
        <row r="1373">
          <cell r="A1373" t="str">
            <v>M947</v>
          </cell>
          <cell r="B1373" t="str">
            <v>Punho para perfuratriz de esteira</v>
          </cell>
          <cell r="C1373" t="str">
            <v>un</v>
          </cell>
          <cell r="D1373">
            <v>1</v>
          </cell>
          <cell r="E1373" t="str">
            <v>un</v>
          </cell>
          <cell r="F1373">
            <v>452.61</v>
          </cell>
          <cell r="G1373">
            <v>452.61</v>
          </cell>
          <cell r="I1373">
            <v>0</v>
          </cell>
          <cell r="AD1373">
            <v>263.5</v>
          </cell>
        </row>
        <row r="1374">
          <cell r="A1374" t="str">
            <v>M948</v>
          </cell>
          <cell r="B1374" t="str">
            <v>Coroa para perfuratriz de esteira</v>
          </cell>
          <cell r="C1374" t="str">
            <v>un</v>
          </cell>
          <cell r="D1374">
            <v>1</v>
          </cell>
          <cell r="E1374" t="str">
            <v>un</v>
          </cell>
          <cell r="F1374">
            <v>873.79</v>
          </cell>
          <cell r="G1374">
            <v>873.79</v>
          </cell>
          <cell r="I1374">
            <v>0</v>
          </cell>
          <cell r="AD1374">
            <v>546.32000000000005</v>
          </cell>
        </row>
        <row r="1375">
          <cell r="A1375" t="str">
            <v>M949</v>
          </cell>
          <cell r="B1375" t="str">
            <v>Disco diam. p/ máq. de disco 48kW</v>
          </cell>
          <cell r="C1375" t="str">
            <v>un</v>
          </cell>
          <cell r="D1375">
            <v>1</v>
          </cell>
          <cell r="E1375" t="str">
            <v>un</v>
          </cell>
          <cell r="F1375">
            <v>1950</v>
          </cell>
          <cell r="G1375">
            <v>1950</v>
          </cell>
          <cell r="I1375">
            <v>0</v>
          </cell>
          <cell r="AD1375">
            <v>1200</v>
          </cell>
        </row>
        <row r="1376">
          <cell r="A1376" t="str">
            <v>M950</v>
          </cell>
          <cell r="B1376" t="str">
            <v>Coroa de diamante linha NX</v>
          </cell>
          <cell r="C1376" t="str">
            <v>un</v>
          </cell>
          <cell r="D1376">
            <v>1</v>
          </cell>
          <cell r="E1376" t="str">
            <v>un</v>
          </cell>
          <cell r="F1376">
            <v>319.68</v>
          </cell>
          <cell r="G1376">
            <v>319.68</v>
          </cell>
          <cell r="I1376">
            <v>0</v>
          </cell>
          <cell r="AD1376">
            <v>319.68</v>
          </cell>
        </row>
        <row r="1377">
          <cell r="A1377" t="str">
            <v>M951</v>
          </cell>
          <cell r="B1377" t="str">
            <v>Calibrador de diamante linha NX</v>
          </cell>
          <cell r="C1377" t="str">
            <v>un</v>
          </cell>
          <cell r="D1377">
            <v>1</v>
          </cell>
          <cell r="E1377" t="str">
            <v>un</v>
          </cell>
          <cell r="F1377">
            <v>327.24</v>
          </cell>
          <cell r="G1377">
            <v>327.24</v>
          </cell>
          <cell r="I1377">
            <v>0</v>
          </cell>
          <cell r="AD1377">
            <v>327.24</v>
          </cell>
        </row>
        <row r="1378">
          <cell r="A1378" t="str">
            <v>M952</v>
          </cell>
          <cell r="B1378" t="str">
            <v>Mola comum linha NX</v>
          </cell>
          <cell r="C1378" t="str">
            <v>un</v>
          </cell>
          <cell r="D1378">
            <v>1</v>
          </cell>
          <cell r="E1378" t="str">
            <v>un</v>
          </cell>
          <cell r="F1378">
            <v>24.84</v>
          </cell>
          <cell r="G1378">
            <v>24.84</v>
          </cell>
          <cell r="I1378">
            <v>0</v>
          </cell>
          <cell r="AD1378">
            <v>24.84</v>
          </cell>
        </row>
        <row r="1379">
          <cell r="A1379" t="str">
            <v>M953</v>
          </cell>
          <cell r="B1379" t="str">
            <v>Barrilete simples linha NX</v>
          </cell>
          <cell r="C1379" t="str">
            <v>un</v>
          </cell>
          <cell r="D1379">
            <v>1</v>
          </cell>
          <cell r="E1379" t="str">
            <v>un</v>
          </cell>
          <cell r="F1379">
            <v>205.2</v>
          </cell>
          <cell r="G1379">
            <v>205.2</v>
          </cell>
          <cell r="I1379">
            <v>0</v>
          </cell>
          <cell r="AD1379">
            <v>233.28</v>
          </cell>
        </row>
        <row r="1380">
          <cell r="A1380" t="str">
            <v>M954</v>
          </cell>
          <cell r="B1380" t="str">
            <v>Haste paredes paraleleas c/ niples</v>
          </cell>
          <cell r="C1380" t="str">
            <v>un</v>
          </cell>
          <cell r="D1380">
            <v>1</v>
          </cell>
          <cell r="E1380" t="str">
            <v>un</v>
          </cell>
          <cell r="F1380">
            <v>215.2</v>
          </cell>
          <cell r="G1380">
            <v>215.2</v>
          </cell>
          <cell r="I1380">
            <v>0</v>
          </cell>
          <cell r="AD1380">
            <v>215.2</v>
          </cell>
        </row>
        <row r="1381">
          <cell r="A1381" t="str">
            <v>M955</v>
          </cell>
          <cell r="B1381" t="str">
            <v>Coroa de widia linha NX</v>
          </cell>
          <cell r="C1381" t="str">
            <v>un</v>
          </cell>
          <cell r="D1381">
            <v>1</v>
          </cell>
          <cell r="E1381" t="str">
            <v>un</v>
          </cell>
          <cell r="F1381">
            <v>95.2</v>
          </cell>
          <cell r="G1381">
            <v>95.2</v>
          </cell>
          <cell r="I1381">
            <v>0</v>
          </cell>
          <cell r="AD1381">
            <v>95.2</v>
          </cell>
        </row>
        <row r="1382">
          <cell r="A1382" t="str">
            <v>M956</v>
          </cell>
          <cell r="B1382" t="str">
            <v>Sapata de widia linha NX</v>
          </cell>
          <cell r="C1382" t="str">
            <v>un</v>
          </cell>
          <cell r="D1382">
            <v>1</v>
          </cell>
          <cell r="E1382" t="str">
            <v>un</v>
          </cell>
          <cell r="F1382">
            <v>77.8</v>
          </cell>
          <cell r="G1382">
            <v>77.8</v>
          </cell>
          <cell r="I1382">
            <v>0</v>
          </cell>
          <cell r="AD1382">
            <v>77.8</v>
          </cell>
        </row>
        <row r="1383">
          <cell r="A1383" t="str">
            <v>M957</v>
          </cell>
          <cell r="B1383" t="str">
            <v>Revestimento c/ conector linha NX</v>
          </cell>
          <cell r="C1383" t="str">
            <v>un</v>
          </cell>
          <cell r="D1383">
            <v>1</v>
          </cell>
          <cell r="E1383" t="str">
            <v>un</v>
          </cell>
          <cell r="F1383">
            <v>180.3</v>
          </cell>
          <cell r="G1383">
            <v>180.3</v>
          </cell>
          <cell r="I1383">
            <v>0</v>
          </cell>
          <cell r="AD1383">
            <v>180.3</v>
          </cell>
        </row>
        <row r="1384">
          <cell r="A1384" t="str">
            <v>M958</v>
          </cell>
          <cell r="B1384" t="str">
            <v>Calibrador de widia simples linh NX</v>
          </cell>
          <cell r="C1384" t="str">
            <v>un</v>
          </cell>
          <cell r="D1384">
            <v>1</v>
          </cell>
          <cell r="E1384" t="str">
            <v>un</v>
          </cell>
          <cell r="F1384">
            <v>95.57</v>
          </cell>
          <cell r="G1384">
            <v>95.57</v>
          </cell>
          <cell r="I1384">
            <v>0</v>
          </cell>
          <cell r="AD1384">
            <v>95.57</v>
          </cell>
        </row>
        <row r="1385">
          <cell r="A1385" t="str">
            <v>M960</v>
          </cell>
          <cell r="B1385" t="str">
            <v>Fio de nylon n. 40</v>
          </cell>
          <cell r="C1385" t="str">
            <v>rl</v>
          </cell>
          <cell r="D1385">
            <v>100</v>
          </cell>
          <cell r="E1385" t="str">
            <v>m</v>
          </cell>
          <cell r="F1385">
            <v>1.2</v>
          </cell>
          <cell r="G1385">
            <v>1.2E-2</v>
          </cell>
          <cell r="I1385">
            <v>0</v>
          </cell>
          <cell r="AD1385">
            <v>1.2E-2</v>
          </cell>
        </row>
        <row r="1386">
          <cell r="A1386" t="str">
            <v>M969</v>
          </cell>
          <cell r="B1386" t="str">
            <v>Película refletiva lentes expostas</v>
          </cell>
          <cell r="C1386" t="str">
            <v>m2</v>
          </cell>
          <cell r="D1386">
            <v>1</v>
          </cell>
          <cell r="E1386" t="str">
            <v>m2</v>
          </cell>
          <cell r="F1386">
            <v>60</v>
          </cell>
          <cell r="G1386">
            <v>60</v>
          </cell>
          <cell r="I1386">
            <v>0</v>
          </cell>
          <cell r="AD1386">
            <v>49.5</v>
          </cell>
        </row>
        <row r="1387">
          <cell r="A1387" t="str">
            <v>M970</v>
          </cell>
          <cell r="B1387" t="str">
            <v>Película refletiva lentes inclusas</v>
          </cell>
          <cell r="C1387" t="str">
            <v>m2</v>
          </cell>
          <cell r="D1387">
            <v>1</v>
          </cell>
          <cell r="E1387" t="str">
            <v>m2</v>
          </cell>
          <cell r="F1387">
            <v>49.5</v>
          </cell>
          <cell r="G1387">
            <v>49.5</v>
          </cell>
          <cell r="I1387">
            <v>0</v>
          </cell>
          <cell r="AD1387">
            <v>49.5</v>
          </cell>
        </row>
        <row r="1388">
          <cell r="A1388" t="str">
            <v>M971</v>
          </cell>
          <cell r="B1388" t="str">
            <v>Dispositivo anti-ofuscante</v>
          </cell>
          <cell r="C1388" t="str">
            <v>m</v>
          </cell>
          <cell r="D1388">
            <v>1</v>
          </cell>
          <cell r="E1388" t="str">
            <v>m</v>
          </cell>
          <cell r="F1388">
            <v>49</v>
          </cell>
          <cell r="G1388">
            <v>49</v>
          </cell>
          <cell r="I1388">
            <v>0</v>
          </cell>
          <cell r="AD1388">
            <v>49</v>
          </cell>
        </row>
        <row r="1389">
          <cell r="A1389" t="str">
            <v>M972</v>
          </cell>
          <cell r="B1389" t="str">
            <v>Tacha refletiva monodirecional</v>
          </cell>
          <cell r="C1389" t="str">
            <v>un</v>
          </cell>
          <cell r="D1389">
            <v>1</v>
          </cell>
          <cell r="E1389" t="str">
            <v>un</v>
          </cell>
          <cell r="F1389">
            <v>4.2</v>
          </cell>
          <cell r="G1389">
            <v>4.2</v>
          </cell>
          <cell r="I1389">
            <v>0</v>
          </cell>
          <cell r="AD1389">
            <v>3.8</v>
          </cell>
        </row>
        <row r="1390">
          <cell r="A1390" t="str">
            <v>M973</v>
          </cell>
          <cell r="B1390" t="str">
            <v>Tacha refletiva bidirecional</v>
          </cell>
          <cell r="C1390" t="str">
            <v>un</v>
          </cell>
          <cell r="D1390">
            <v>1</v>
          </cell>
          <cell r="E1390" t="str">
            <v>un</v>
          </cell>
          <cell r="F1390">
            <v>4.7</v>
          </cell>
          <cell r="G1390">
            <v>4.7</v>
          </cell>
          <cell r="I1390">
            <v>0</v>
          </cell>
          <cell r="AD1390">
            <v>4.2</v>
          </cell>
        </row>
        <row r="1391">
          <cell r="A1391" t="str">
            <v>M974</v>
          </cell>
          <cell r="B1391" t="str">
            <v>Tachão refletivo monodirecional</v>
          </cell>
          <cell r="C1391" t="str">
            <v>un</v>
          </cell>
          <cell r="D1391">
            <v>1</v>
          </cell>
          <cell r="E1391" t="str">
            <v>un</v>
          </cell>
          <cell r="F1391">
            <v>12.5</v>
          </cell>
          <cell r="G1391">
            <v>12.5</v>
          </cell>
          <cell r="I1391">
            <v>0</v>
          </cell>
          <cell r="AD1391">
            <v>11.5</v>
          </cell>
        </row>
        <row r="1392">
          <cell r="A1392" t="str">
            <v>M975</v>
          </cell>
          <cell r="B1392" t="str">
            <v>Tachão refletivo bidirecional</v>
          </cell>
          <cell r="C1392" t="str">
            <v>un</v>
          </cell>
          <cell r="D1392">
            <v>1</v>
          </cell>
          <cell r="E1392" t="str">
            <v>un</v>
          </cell>
          <cell r="F1392">
            <v>13.5</v>
          </cell>
          <cell r="G1392">
            <v>13.5</v>
          </cell>
          <cell r="I1392">
            <v>0</v>
          </cell>
          <cell r="AD1392">
            <v>12</v>
          </cell>
        </row>
        <row r="1393">
          <cell r="A1393" t="str">
            <v>M976</v>
          </cell>
          <cell r="B1393" t="str">
            <v>Baguete limitador de polietileno</v>
          </cell>
          <cell r="C1393" t="str">
            <v>m</v>
          </cell>
          <cell r="D1393">
            <v>1</v>
          </cell>
          <cell r="E1393" t="str">
            <v>m</v>
          </cell>
          <cell r="F1393">
            <v>1.1200000000000001</v>
          </cell>
          <cell r="G1393">
            <v>1.1200000000000001</v>
          </cell>
          <cell r="I1393">
            <v>0</v>
          </cell>
          <cell r="AD1393">
            <v>0.88</v>
          </cell>
        </row>
        <row r="1394">
          <cell r="A1394" t="str">
            <v>M977</v>
          </cell>
          <cell r="B1394" t="str">
            <v>Selante asfáltico polimerizado</v>
          </cell>
          <cell r="C1394" t="str">
            <v>l</v>
          </cell>
          <cell r="D1394">
            <v>1</v>
          </cell>
          <cell r="E1394" t="str">
            <v>l</v>
          </cell>
          <cell r="F1394">
            <v>1.53</v>
          </cell>
          <cell r="G1394">
            <v>1.53</v>
          </cell>
          <cell r="I1394">
            <v>0</v>
          </cell>
          <cell r="AD1394">
            <v>5.21</v>
          </cell>
        </row>
        <row r="1395">
          <cell r="A1395" t="str">
            <v>M980</v>
          </cell>
          <cell r="B1395" t="str">
            <v>Indenização de jazida</v>
          </cell>
          <cell r="C1395" t="str">
            <v>m3</v>
          </cell>
          <cell r="D1395">
            <v>1</v>
          </cell>
          <cell r="E1395" t="str">
            <v>m3</v>
          </cell>
          <cell r="F1395">
            <v>1.04</v>
          </cell>
          <cell r="G1395">
            <v>1.04</v>
          </cell>
          <cell r="I1395">
            <v>0</v>
          </cell>
          <cell r="AD1395">
            <v>1.04</v>
          </cell>
        </row>
        <row r="1396">
          <cell r="A1396" t="str">
            <v>M982</v>
          </cell>
          <cell r="B1396" t="str">
            <v>Isopor de 5cm de espessura</v>
          </cell>
          <cell r="C1396" t="str">
            <v>m2</v>
          </cell>
          <cell r="D1396">
            <v>1</v>
          </cell>
          <cell r="E1396" t="str">
            <v>m2</v>
          </cell>
          <cell r="F1396">
            <v>6.5</v>
          </cell>
          <cell r="G1396">
            <v>6.5</v>
          </cell>
          <cell r="I1396">
            <v>0</v>
          </cell>
          <cell r="AD1396">
            <v>6.5</v>
          </cell>
        </row>
        <row r="1397">
          <cell r="A1397" t="str">
            <v>M983</v>
          </cell>
          <cell r="B1397" t="str">
            <v>Disco diam. p/ máq. de disco 6kW</v>
          </cell>
          <cell r="C1397" t="str">
            <v>un</v>
          </cell>
          <cell r="D1397">
            <v>1</v>
          </cell>
          <cell r="E1397" t="str">
            <v>un</v>
          </cell>
          <cell r="F1397">
            <v>300</v>
          </cell>
          <cell r="G1397">
            <v>300</v>
          </cell>
          <cell r="I1397">
            <v>0</v>
          </cell>
          <cell r="AD1397">
            <v>300</v>
          </cell>
        </row>
        <row r="1398">
          <cell r="A1398" t="str">
            <v>M984</v>
          </cell>
          <cell r="B1398" t="str">
            <v>Chumbadores</v>
          </cell>
          <cell r="C1398" t="str">
            <v>pç</v>
          </cell>
          <cell r="D1398">
            <v>0.3</v>
          </cell>
          <cell r="E1398" t="str">
            <v>kg</v>
          </cell>
          <cell r="F1398">
            <v>2.2999999999999998</v>
          </cell>
          <cell r="G1398">
            <v>7.6666666666666661</v>
          </cell>
          <cell r="I1398">
            <v>0</v>
          </cell>
          <cell r="AD1398">
            <v>10.333299999999999</v>
          </cell>
        </row>
        <row r="1399">
          <cell r="A1399" t="str">
            <v>M985</v>
          </cell>
          <cell r="B1399" t="str">
            <v>Tubo plástico para purgadores</v>
          </cell>
          <cell r="C1399" t="str">
            <v>m</v>
          </cell>
          <cell r="D1399">
            <v>1</v>
          </cell>
          <cell r="E1399" t="str">
            <v>m</v>
          </cell>
          <cell r="F1399">
            <v>0.79</v>
          </cell>
          <cell r="G1399">
            <v>0.79</v>
          </cell>
          <cell r="I1399">
            <v>0</v>
          </cell>
          <cell r="AD1399">
            <v>0.73</v>
          </cell>
        </row>
        <row r="1400">
          <cell r="A1400" t="str">
            <v>M996</v>
          </cell>
          <cell r="B1400" t="str">
            <v>Material Demolido</v>
          </cell>
          <cell r="C1400" t="str">
            <v>t</v>
          </cell>
          <cell r="D1400">
            <v>1</v>
          </cell>
          <cell r="E1400" t="str">
            <v>t</v>
          </cell>
          <cell r="F1400">
            <v>0</v>
          </cell>
          <cell r="G1400">
            <v>0</v>
          </cell>
          <cell r="I1400">
            <v>0</v>
          </cell>
          <cell r="AD1400">
            <v>0</v>
          </cell>
        </row>
        <row r="1401">
          <cell r="A1401" t="str">
            <v>M997</v>
          </cell>
          <cell r="B1401" t="str">
            <v>Material Fresado</v>
          </cell>
          <cell r="C1401" t="str">
            <v>t</v>
          </cell>
          <cell r="D1401">
            <v>1</v>
          </cell>
          <cell r="E1401" t="str">
            <v>t</v>
          </cell>
          <cell r="F1401">
            <v>0</v>
          </cell>
          <cell r="G1401">
            <v>0</v>
          </cell>
          <cell r="I1401">
            <v>0</v>
          </cell>
          <cell r="AD1401">
            <v>0</v>
          </cell>
        </row>
        <row r="1402">
          <cell r="A1402" t="str">
            <v>M998</v>
          </cell>
          <cell r="B1402" t="str">
            <v>Madeira</v>
          </cell>
          <cell r="C1402" t="str">
            <v>t</v>
          </cell>
          <cell r="D1402">
            <v>1</v>
          </cell>
          <cell r="E1402" t="str">
            <v>t</v>
          </cell>
          <cell r="F1402">
            <v>0</v>
          </cell>
          <cell r="G1402">
            <v>0</v>
          </cell>
          <cell r="I1402">
            <v>0</v>
          </cell>
          <cell r="AD1402">
            <v>0</v>
          </cell>
        </row>
        <row r="1403">
          <cell r="A1403" t="str">
            <v>M999</v>
          </cell>
          <cell r="B1403" t="str">
            <v>Material retirado da pista</v>
          </cell>
          <cell r="C1403" t="str">
            <v>t</v>
          </cell>
          <cell r="D1403">
            <v>1</v>
          </cell>
          <cell r="E1403" t="str">
            <v>t</v>
          </cell>
          <cell r="F1403">
            <v>0</v>
          </cell>
          <cell r="G1403">
            <v>0</v>
          </cell>
          <cell r="I1403">
            <v>0</v>
          </cell>
          <cell r="AD14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 val="Descritivo Fraturas Centro"/>
      <sheetName val="MOTIVOS"/>
      <sheetName val="Simu_POT"/>
      <sheetName val="Simulador"/>
      <sheetName val="Multiples Output"/>
      <sheetName val="BadeR2000_NRJ"/>
      <sheetName val="Principal"/>
      <sheetName val="CEARA"/>
      <sheetName val="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_TNL"/>
      <sheetName val="_NRJ"/>
      <sheetName val="_MG"/>
      <sheetName val="_ES"/>
      <sheetName val="_NMG"/>
      <sheetName val="_BA"/>
      <sheetName val="_SE"/>
      <sheetName val="_AL"/>
      <sheetName val="_NBA"/>
      <sheetName val="_PE"/>
      <sheetName val="_PB"/>
      <sheetName val="_RN"/>
      <sheetName val="_NPE"/>
      <sheetName val="_CE"/>
      <sheetName val="_PI"/>
      <sheetName val="_MA"/>
      <sheetName val="_PA"/>
      <sheetName val="_AP"/>
      <sheetName val="_AM"/>
      <sheetName val="_RR"/>
      <sheetName val="_NCE"/>
      <sheetName val="Resumo"/>
      <sheetName val="Sispec99"/>
      <sheetName val="Tabelas"/>
      <sheetName val="MêsBase"/>
      <sheetName val="Sispec"/>
      <sheetName val="Simulador"/>
      <sheetName val="Simu_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 val="Sispec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P"/>
      <sheetName val="PlanContrato"/>
      <sheetName val="Especif"/>
      <sheetName val="Calculo (2)"/>
      <sheetName val="PP"/>
      <sheetName val="CG"/>
      <sheetName val="PLANILHA DE QUANT. E CUSTOS A"/>
      <sheetName val="PLANILHA DE QUANT_ E CUSTOS A"/>
      <sheetName val="DADOS"/>
      <sheetName val="resumo"/>
      <sheetName val="REAJU"/>
      <sheetName val="plmuseu"/>
      <sheetName val="planilha-alta"/>
      <sheetName val="61M-CBMI"/>
    </sheetNames>
    <sheetDataSet>
      <sheetData sheetId="0"/>
      <sheetData sheetId="1"/>
      <sheetData sheetId="2"/>
      <sheetData sheetId="3">
        <row r="26">
          <cell r="A26" t="str">
            <v>CBUQ</v>
          </cell>
        </row>
        <row r="27">
          <cell r="A27" t="str">
            <v>FR(5)</v>
          </cell>
        </row>
        <row r="28">
          <cell r="A28" t="str">
            <v>MRC</v>
          </cell>
        </row>
        <row r="29">
          <cell r="A29" t="str">
            <v>REP</v>
          </cell>
        </row>
        <row r="30">
          <cell r="A30" t="str">
            <v>H(x)</v>
          </cell>
        </row>
        <row r="31">
          <cell r="A31" t="str">
            <v>FR(x) + REP + H(x)</v>
          </cell>
        </row>
        <row r="32">
          <cell r="A32" t="str">
            <v>RB</v>
          </cell>
        </row>
        <row r="33">
          <cell r="A33" t="str">
            <v>REC</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Especif"/>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aux"/>
      <sheetName val="pro-08"/>
      <sheetName val="1.6"/>
      <sheetName val="BR-230 POMBAL-S.GONÇALO"/>
      <sheetName val="p a t o 99 b"/>
      <sheetName val="RELATÓRIO"/>
      <sheetName val="RESUMO-DVOP"/>
    </sheetNames>
    <sheetDataSet>
      <sheetData sheetId="0">
        <row r="2">
          <cell r="U2" t="str">
            <v>FOLHA 01</v>
          </cell>
        </row>
        <row r="18">
          <cell r="H18">
            <v>0</v>
          </cell>
        </row>
      </sheetData>
      <sheetData sheetId="1">
        <row r="2">
          <cell r="U2" t="str">
            <v>FOLHA 01</v>
          </cell>
        </row>
        <row r="18">
          <cell r="H18">
            <v>0</v>
          </cell>
        </row>
      </sheetData>
      <sheetData sheetId="2">
        <row r="2">
          <cell r="U2" t="str">
            <v>FOLHA 01</v>
          </cell>
        </row>
      </sheetData>
      <sheetData sheetId="3">
        <row r="2">
          <cell r="U2" t="str">
            <v>FOLHA 01</v>
          </cell>
        </row>
      </sheetData>
      <sheetData sheetId="4">
        <row r="2">
          <cell r="U2" t="str">
            <v>FOLHA 01</v>
          </cell>
        </row>
      </sheetData>
      <sheetData sheetId="5">
        <row r="2">
          <cell r="U2" t="str">
            <v>FOLHA 01</v>
          </cell>
        </row>
      </sheetData>
      <sheetData sheetId="6">
        <row r="2">
          <cell r="U2" t="str">
            <v>FOLHA 01</v>
          </cell>
        </row>
      </sheetData>
      <sheetData sheetId="7">
        <row r="2">
          <cell r="U2" t="str">
            <v>FOLHA 01</v>
          </cell>
        </row>
      </sheetData>
      <sheetData sheetId="8">
        <row r="2">
          <cell r="U2" t="str">
            <v>FOLHA 01</v>
          </cell>
        </row>
      </sheetData>
      <sheetData sheetId="9">
        <row r="2">
          <cell r="U2" t="str">
            <v>FOLHA 01</v>
          </cell>
        </row>
      </sheetData>
      <sheetData sheetId="10">
        <row r="2">
          <cell r="U2" t="str">
            <v>FOLHA 01</v>
          </cell>
        </row>
      </sheetData>
      <sheetData sheetId="11">
        <row r="2">
          <cell r="U2" t="str">
            <v>FOLHA 01</v>
          </cell>
        </row>
      </sheetData>
      <sheetData sheetId="12">
        <row r="2">
          <cell r="U2" t="str">
            <v>FOLHA 01</v>
          </cell>
        </row>
      </sheetData>
      <sheetData sheetId="13">
        <row r="2">
          <cell r="U2" t="str">
            <v>FOLHA 01</v>
          </cell>
        </row>
      </sheetData>
      <sheetData sheetId="14">
        <row r="2">
          <cell r="U2" t="str">
            <v>FOLHA 01</v>
          </cell>
        </row>
      </sheetData>
      <sheetData sheetId="15">
        <row r="2">
          <cell r="U2" t="str">
            <v>FOLHA 01</v>
          </cell>
        </row>
      </sheetData>
      <sheetData sheetId="16">
        <row r="2">
          <cell r="U2" t="str">
            <v>FOLHA 01</v>
          </cell>
        </row>
      </sheetData>
      <sheetData sheetId="17" refreshError="1"/>
      <sheetData sheetId="18">
        <row r="2">
          <cell r="U2" t="str">
            <v>FOLHA 01</v>
          </cell>
        </row>
      </sheetData>
      <sheetData sheetId="19">
        <row r="2">
          <cell r="U2" t="str">
            <v>FOLHA 01</v>
          </cell>
        </row>
      </sheetData>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s>
    <sheetDataSet>
      <sheetData sheetId="0">
        <row r="4">
          <cell r="B4" t="str">
            <v>CODIGO</v>
          </cell>
          <cell r="C4" t="str">
            <v>DESCRICAO</v>
          </cell>
          <cell r="D4" t="str">
            <v>UNID.</v>
          </cell>
          <cell r="E4" t="str">
            <v>EQUIP.</v>
          </cell>
          <cell r="F4" t="str">
            <v>M. OBRA</v>
          </cell>
          <cell r="G4" t="str">
            <v>EXECUCAO</v>
          </cell>
          <cell r="H4" t="str">
            <v>MATERIAL</v>
          </cell>
          <cell r="I4" t="str">
            <v>TRANSPORTE</v>
          </cell>
          <cell r="J4" t="str">
            <v>BONIF.   (%)</v>
          </cell>
          <cell r="K4" t="str">
            <v>CUSTO TOTAL</v>
          </cell>
          <cell r="M4">
            <v>1.383</v>
          </cell>
        </row>
        <row r="5">
          <cell r="B5">
            <v>40000</v>
          </cell>
          <cell r="C5" t="str">
            <v>TERRAPLENAGEM</v>
          </cell>
        </row>
        <row r="6">
          <cell r="B6">
            <v>40110</v>
          </cell>
          <cell r="C6" t="str">
            <v>DESMATAMENTO, DESTOCAMENTO E LIMPEZA EM MATA</v>
          </cell>
          <cell r="D6" t="str">
            <v>m²</v>
          </cell>
          <cell r="E6">
            <v>0.22</v>
          </cell>
          <cell r="F6">
            <v>0.02</v>
          </cell>
          <cell r="G6">
            <v>0.24</v>
          </cell>
          <cell r="H6">
            <v>0</v>
          </cell>
          <cell r="I6" t="str">
            <v>-</v>
          </cell>
          <cell r="J6">
            <v>38.299999999999997</v>
          </cell>
          <cell r="K6">
            <v>0.33</v>
          </cell>
        </row>
        <row r="7">
          <cell r="B7">
            <v>40120</v>
          </cell>
          <cell r="C7" t="str">
            <v>DESMATAMENTO, DESTOCAMENTO E LIMPEZA EM CERRADO</v>
          </cell>
          <cell r="D7" t="str">
            <v>m²</v>
          </cell>
          <cell r="E7">
            <v>0.13</v>
          </cell>
          <cell r="F7">
            <v>0.01</v>
          </cell>
          <cell r="G7">
            <v>0.12</v>
          </cell>
          <cell r="H7">
            <v>0</v>
          </cell>
          <cell r="I7" t="str">
            <v>-</v>
          </cell>
          <cell r="J7">
            <v>38.299999999999997</v>
          </cell>
          <cell r="K7">
            <v>0.17</v>
          </cell>
          <cell r="N7">
            <v>0.12</v>
          </cell>
        </row>
        <row r="8">
          <cell r="B8">
            <v>40130</v>
          </cell>
          <cell r="C8" t="str">
            <v>DESTOCAMENTO E LIMPEZA</v>
          </cell>
          <cell r="D8" t="str">
            <v>m²</v>
          </cell>
          <cell r="E8">
            <v>0.12</v>
          </cell>
          <cell r="F8">
            <v>0.01</v>
          </cell>
          <cell r="G8">
            <v>0.13</v>
          </cell>
          <cell r="H8">
            <v>0</v>
          </cell>
          <cell r="I8" t="str">
            <v>-</v>
          </cell>
          <cell r="J8">
            <v>38.299999999999997</v>
          </cell>
          <cell r="K8">
            <v>0.18</v>
          </cell>
          <cell r="N8">
            <v>0.13</v>
          </cell>
        </row>
        <row r="9">
          <cell r="B9">
            <v>40140</v>
          </cell>
          <cell r="C9" t="str">
            <v>REMOCAO E LIMPEZA DE CAMADA VEGETAL</v>
          </cell>
          <cell r="D9" t="str">
            <v>m²</v>
          </cell>
          <cell r="E9">
            <v>7.0000000000000007E-2</v>
          </cell>
          <cell r="F9">
            <v>0</v>
          </cell>
          <cell r="G9">
            <v>7.0000000000000007E-2</v>
          </cell>
          <cell r="H9">
            <v>0</v>
          </cell>
          <cell r="I9" t="str">
            <v>-</v>
          </cell>
          <cell r="J9">
            <v>38.299999999999997</v>
          </cell>
          <cell r="K9">
            <v>0.1</v>
          </cell>
          <cell r="N9">
            <v>7.0000000000000007E-2</v>
          </cell>
        </row>
        <row r="10">
          <cell r="B10">
            <v>40201</v>
          </cell>
          <cell r="C10" t="str">
            <v>ESCAVACAO, CARGA E TRANSP. DE MATERIAL DE 1A. CATEGORIA DMT &lt;= 50M</v>
          </cell>
          <cell r="D10" t="str">
            <v>m³</v>
          </cell>
          <cell r="E10">
            <v>1.44</v>
          </cell>
          <cell r="F10">
            <v>0.05</v>
          </cell>
          <cell r="G10">
            <v>1.49</v>
          </cell>
          <cell r="H10">
            <v>0</v>
          </cell>
          <cell r="I10" t="str">
            <v>-</v>
          </cell>
          <cell r="J10">
            <v>38.299999999999997</v>
          </cell>
          <cell r="K10">
            <v>2.06</v>
          </cell>
          <cell r="N10">
            <v>1.49</v>
          </cell>
        </row>
        <row r="11">
          <cell r="B11">
            <v>40202</v>
          </cell>
          <cell r="C11" t="str">
            <v>ESCAVACAO, CARGA E TRANSP. DE MATERIAL DE 1A. CATEG. 50 =&lt;DMT&lt;= 200M</v>
          </cell>
          <cell r="D11" t="str">
            <v>m³</v>
          </cell>
          <cell r="E11">
            <v>2.58</v>
          </cell>
          <cell r="F11">
            <v>0.06</v>
          </cell>
          <cell r="G11">
            <v>2.62</v>
          </cell>
          <cell r="H11">
            <v>0</v>
          </cell>
          <cell r="I11" t="str">
            <v>-</v>
          </cell>
          <cell r="J11">
            <v>38.299999999999997</v>
          </cell>
          <cell r="K11">
            <v>3.62</v>
          </cell>
          <cell r="N11">
            <v>2.62</v>
          </cell>
        </row>
        <row r="12">
          <cell r="B12">
            <v>40203</v>
          </cell>
          <cell r="C12" t="str">
            <v>ESCAVACAO, CARGA E TRANSP. DE MATERIAL DE 1A. CATEG. 200=&lt;DMT&lt;=400M</v>
          </cell>
          <cell r="D12" t="str">
            <v>m³</v>
          </cell>
          <cell r="E12">
            <v>3.1</v>
          </cell>
          <cell r="F12">
            <v>0.06</v>
          </cell>
          <cell r="G12">
            <v>3.16</v>
          </cell>
          <cell r="H12">
            <v>0</v>
          </cell>
          <cell r="I12" t="str">
            <v>-</v>
          </cell>
          <cell r="J12">
            <v>38.299999999999997</v>
          </cell>
          <cell r="K12">
            <v>4.37</v>
          </cell>
          <cell r="N12">
            <v>3.16</v>
          </cell>
        </row>
        <row r="13">
          <cell r="B13">
            <v>40204</v>
          </cell>
          <cell r="C13" t="str">
            <v>ESCAVACAO, CARGA E TRANSP. DE MATERIAL DE 1A. CATEG. 400=&lt;DMT&lt;=600M</v>
          </cell>
          <cell r="D13" t="str">
            <v>m³</v>
          </cell>
          <cell r="E13">
            <v>3.62</v>
          </cell>
          <cell r="F13">
            <v>0.08</v>
          </cell>
          <cell r="G13">
            <v>3.7</v>
          </cell>
          <cell r="H13">
            <v>0</v>
          </cell>
          <cell r="I13" t="str">
            <v>-</v>
          </cell>
          <cell r="J13">
            <v>38.299999999999997</v>
          </cell>
          <cell r="K13">
            <v>5.12</v>
          </cell>
          <cell r="N13">
            <v>3.7</v>
          </cell>
        </row>
        <row r="14">
          <cell r="B14">
            <v>40205</v>
          </cell>
          <cell r="C14" t="str">
            <v>ESCAVACAO, CARGA E TRANSP. DE MATERIAL DE 1A. CATEG. 600=&lt;DMT&lt;=800M</v>
          </cell>
          <cell r="D14" t="str">
            <v>m³</v>
          </cell>
          <cell r="E14">
            <v>4.32</v>
          </cell>
          <cell r="F14">
            <v>7.0000000000000007E-2</v>
          </cell>
          <cell r="G14">
            <v>4.3899999999999997</v>
          </cell>
          <cell r="H14">
            <v>0</v>
          </cell>
          <cell r="I14" t="str">
            <v>-</v>
          </cell>
          <cell r="J14">
            <v>38.299999999999997</v>
          </cell>
          <cell r="K14">
            <v>6.07</v>
          </cell>
          <cell r="N14">
            <v>4.3899999999999997</v>
          </cell>
        </row>
        <row r="15">
          <cell r="B15">
            <v>40206</v>
          </cell>
          <cell r="C15" t="str">
            <v>ESCAVACAO, CARGA E TRANSP. DE MATERIAL DE 1A. CATEG. 800=&lt;DMT&lt;=1000M</v>
          </cell>
          <cell r="D15" t="str">
            <v>m³</v>
          </cell>
          <cell r="E15">
            <v>4.47</v>
          </cell>
          <cell r="F15">
            <v>7.0000000000000007E-2</v>
          </cell>
          <cell r="G15">
            <v>4.54</v>
          </cell>
          <cell r="H15">
            <v>0</v>
          </cell>
          <cell r="I15" t="str">
            <v>-</v>
          </cell>
          <cell r="J15">
            <v>38.299999999999997</v>
          </cell>
          <cell r="K15">
            <v>6.28</v>
          </cell>
          <cell r="N15">
            <v>4.54</v>
          </cell>
        </row>
        <row r="16">
          <cell r="B16">
            <v>40207</v>
          </cell>
          <cell r="C16" t="str">
            <v>ESCAVACAO, CARGA E TRANSP. (CAMINHAO) DE MATERIAL DE 1A. CATEG. 1000=&lt;DMT&lt;=1200</v>
          </cell>
          <cell r="D16" t="str">
            <v>m³</v>
          </cell>
          <cell r="E16">
            <v>3.69</v>
          </cell>
          <cell r="F16">
            <v>0.1</v>
          </cell>
          <cell r="G16">
            <v>3.79</v>
          </cell>
          <cell r="H16">
            <v>0</v>
          </cell>
          <cell r="I16" t="str">
            <v>-</v>
          </cell>
          <cell r="J16">
            <v>38.299999999999997</v>
          </cell>
          <cell r="K16">
            <v>5.24</v>
          </cell>
          <cell r="N16">
            <v>3.79</v>
          </cell>
        </row>
        <row r="17">
          <cell r="B17">
            <v>40208</v>
          </cell>
          <cell r="C17" t="str">
            <v>ESCAVACAO, CARGA E TRANSP. (CAMINHAO) DE MATERIAL DE 1A. CATEG. 1200=&lt;DMT&lt;=1400</v>
          </cell>
          <cell r="D17" t="str">
            <v>m³</v>
          </cell>
          <cell r="E17">
            <v>3.75</v>
          </cell>
          <cell r="F17">
            <v>0.11</v>
          </cell>
          <cell r="G17">
            <v>3.86</v>
          </cell>
          <cell r="H17">
            <v>0</v>
          </cell>
          <cell r="I17" t="str">
            <v>-</v>
          </cell>
          <cell r="J17">
            <v>38.299999999999997</v>
          </cell>
          <cell r="K17">
            <v>5.34</v>
          </cell>
          <cell r="N17">
            <v>3.86</v>
          </cell>
        </row>
        <row r="18">
          <cell r="B18">
            <v>40209</v>
          </cell>
          <cell r="C18" t="str">
            <v>ESCAVACAO, CARGA E TRANSP. (CAMINHAO) DE MATERIAL DE 1A. CATEG. 1400=&lt;DMT&lt;=1600</v>
          </cell>
          <cell r="D18" t="str">
            <v>m³</v>
          </cell>
          <cell r="E18">
            <v>3.8</v>
          </cell>
          <cell r="F18">
            <v>0.1</v>
          </cell>
          <cell r="G18">
            <v>3.9</v>
          </cell>
          <cell r="H18">
            <v>0</v>
          </cell>
          <cell r="I18" t="str">
            <v>-</v>
          </cell>
          <cell r="J18">
            <v>38.299999999999997</v>
          </cell>
          <cell r="K18">
            <v>5.39</v>
          </cell>
          <cell r="N18">
            <v>3.9</v>
          </cell>
        </row>
        <row r="19">
          <cell r="B19">
            <v>40210</v>
          </cell>
          <cell r="C19" t="str">
            <v>ESCAVACAO, CARGA E TRANSP. (CAMINHAO) DE MATERIAL DE 1A. CATEG. 1600=&lt;DMT&lt;=1800</v>
          </cell>
          <cell r="D19" t="str">
            <v>m³</v>
          </cell>
          <cell r="E19">
            <v>3.86</v>
          </cell>
          <cell r="F19">
            <v>0.11</v>
          </cell>
          <cell r="G19">
            <v>3.97</v>
          </cell>
          <cell r="H19">
            <v>0</v>
          </cell>
          <cell r="I19" t="str">
            <v>-</v>
          </cell>
          <cell r="J19">
            <v>38.299999999999997</v>
          </cell>
          <cell r="K19">
            <v>5.49</v>
          </cell>
          <cell r="N19">
            <v>3.97</v>
          </cell>
        </row>
        <row r="20">
          <cell r="B20">
            <v>40211</v>
          </cell>
          <cell r="C20" t="str">
            <v>ESCAVACAO, CARGA E TRANSP. (CAMINHAO) DE MATERIAL DE 1A. CATEG. 1800=&lt;DMT&lt;=2000</v>
          </cell>
          <cell r="D20" t="str">
            <v>m³</v>
          </cell>
          <cell r="E20">
            <v>3.91</v>
          </cell>
          <cell r="F20">
            <v>0.1</v>
          </cell>
          <cell r="G20">
            <v>4.01</v>
          </cell>
          <cell r="H20">
            <v>0</v>
          </cell>
          <cell r="I20" t="str">
            <v>-</v>
          </cell>
          <cell r="J20">
            <v>38.299999999999997</v>
          </cell>
          <cell r="K20">
            <v>5.55</v>
          </cell>
          <cell r="N20">
            <v>4.01</v>
          </cell>
        </row>
        <row r="21">
          <cell r="B21">
            <v>40212</v>
          </cell>
          <cell r="C21" t="str">
            <v>ESCAVACAO, CARGA E TRANSP. (CAMINHAO) DE MATERIAL DE 1A. CATEG. 2000=&lt;DMT&lt;=3000</v>
          </cell>
          <cell r="D21" t="str">
            <v>m³</v>
          </cell>
          <cell r="E21">
            <v>4.25</v>
          </cell>
          <cell r="F21">
            <v>0.1</v>
          </cell>
          <cell r="G21">
            <v>4.3499999999999996</v>
          </cell>
          <cell r="H21">
            <v>0</v>
          </cell>
          <cell r="I21" t="str">
            <v>-</v>
          </cell>
          <cell r="J21">
            <v>38.299999999999997</v>
          </cell>
          <cell r="K21">
            <v>6.02</v>
          </cell>
          <cell r="N21">
            <v>4.3499999999999996</v>
          </cell>
        </row>
        <row r="22">
          <cell r="B22">
            <v>40213</v>
          </cell>
          <cell r="C22" t="str">
            <v>ESCAVACAO, CARGA E TRANSP. (CAMINHAO) DE MATERIAL DE 1A. CATEG. 3000=&lt;DMT&lt;=5000</v>
          </cell>
          <cell r="D22" t="str">
            <v>m³</v>
          </cell>
          <cell r="E22">
            <v>5.38</v>
          </cell>
          <cell r="F22">
            <v>0.1</v>
          </cell>
          <cell r="G22">
            <v>5.46</v>
          </cell>
          <cell r="H22">
            <v>0</v>
          </cell>
          <cell r="I22" t="str">
            <v>-</v>
          </cell>
          <cell r="J22">
            <v>38.299999999999997</v>
          </cell>
          <cell r="K22">
            <v>7.55</v>
          </cell>
          <cell r="N22">
            <v>5.46</v>
          </cell>
        </row>
        <row r="23">
          <cell r="B23">
            <v>40301</v>
          </cell>
          <cell r="C23" t="str">
            <v>ESCAVACAO, CARGA E TRANSP. DE MATERIAL DE 2A. CATEG. DMT&lt;=50M</v>
          </cell>
          <cell r="D23" t="str">
            <v>m³</v>
          </cell>
          <cell r="E23">
            <v>2.56</v>
          </cell>
          <cell r="F23">
            <v>0.11</v>
          </cell>
          <cell r="G23">
            <v>2.67</v>
          </cell>
          <cell r="H23">
            <v>0</v>
          </cell>
          <cell r="I23" t="str">
            <v>-</v>
          </cell>
          <cell r="J23">
            <v>38.299999999999997</v>
          </cell>
          <cell r="K23">
            <v>3.69</v>
          </cell>
          <cell r="N23">
            <v>2.67</v>
          </cell>
        </row>
        <row r="24">
          <cell r="B24">
            <v>40302</v>
          </cell>
          <cell r="C24" t="str">
            <v>ESCAVACAO, CARGA E TRANSP. DE MATERIAL DE 2A. CATEG. 50=&lt;DMT200M</v>
          </cell>
          <cell r="D24" t="str">
            <v>m³</v>
          </cell>
          <cell r="E24">
            <v>4.58</v>
          </cell>
          <cell r="F24">
            <v>0.1</v>
          </cell>
          <cell r="G24">
            <v>4.68</v>
          </cell>
          <cell r="H24">
            <v>0</v>
          </cell>
          <cell r="I24" t="str">
            <v>-</v>
          </cell>
          <cell r="J24">
            <v>38.299999999999997</v>
          </cell>
          <cell r="K24">
            <v>6.47</v>
          </cell>
          <cell r="N24">
            <v>4.68</v>
          </cell>
        </row>
        <row r="25">
          <cell r="B25">
            <v>40303</v>
          </cell>
          <cell r="C25" t="str">
            <v>ESCAVACAO, CARGA E TRANSP. DE MATERIAL DE 2A. CATEG. 200=&lt;DMT&lt;=400M</v>
          </cell>
          <cell r="D25" t="str">
            <v>m³</v>
          </cell>
          <cell r="E25">
            <v>4.6100000000000003</v>
          </cell>
          <cell r="F25">
            <v>0.1</v>
          </cell>
          <cell r="G25">
            <v>4.71</v>
          </cell>
          <cell r="H25">
            <v>0</v>
          </cell>
          <cell r="I25" t="str">
            <v>-</v>
          </cell>
          <cell r="J25">
            <v>38.299999999999997</v>
          </cell>
          <cell r="K25">
            <v>6.51</v>
          </cell>
          <cell r="N25">
            <v>4.71</v>
          </cell>
        </row>
        <row r="26">
          <cell r="B26">
            <v>40304</v>
          </cell>
          <cell r="C26" t="str">
            <v>ESCAVACAO, CARGA E TRANSP. DE MATERIAL DE 2A. CATEG. 400=&lt;DMT&lt;=600M</v>
          </cell>
          <cell r="D26" t="str">
            <v>m³</v>
          </cell>
          <cell r="E26">
            <v>5.47</v>
          </cell>
          <cell r="F26">
            <v>0.12</v>
          </cell>
          <cell r="G26">
            <v>5.57</v>
          </cell>
          <cell r="H26">
            <v>0</v>
          </cell>
          <cell r="I26" t="str">
            <v>-</v>
          </cell>
          <cell r="J26">
            <v>38.299999999999997</v>
          </cell>
          <cell r="K26">
            <v>7.7</v>
          </cell>
          <cell r="N26">
            <v>5.57</v>
          </cell>
        </row>
        <row r="27">
          <cell r="B27">
            <v>40305</v>
          </cell>
          <cell r="C27" t="str">
            <v>ESCAVACAO, CARGA E TRANSP. DE MATERIAL DE 2A. CATEG. 600=&lt;DMT&lt;=800M</v>
          </cell>
          <cell r="D27" t="str">
            <v>m³</v>
          </cell>
          <cell r="E27">
            <v>6.12</v>
          </cell>
          <cell r="F27">
            <v>0.12</v>
          </cell>
          <cell r="G27">
            <v>6.24</v>
          </cell>
          <cell r="H27">
            <v>0</v>
          </cell>
          <cell r="I27" t="str">
            <v>-</v>
          </cell>
          <cell r="J27">
            <v>38.299999999999997</v>
          </cell>
          <cell r="K27">
            <v>8.6300000000000008</v>
          </cell>
          <cell r="N27">
            <v>6.24</v>
          </cell>
        </row>
        <row r="28">
          <cell r="B28">
            <v>40306</v>
          </cell>
          <cell r="C28" t="str">
            <v>ESCAVACAO, CARGA E TRANSP. DE MATERIAL DE 2A. CATEG. 800=&lt;DMT&lt;=1000M</v>
          </cell>
          <cell r="D28" t="str">
            <v>m³</v>
          </cell>
          <cell r="E28">
            <v>6.72</v>
          </cell>
          <cell r="F28">
            <v>0.13</v>
          </cell>
          <cell r="G28">
            <v>6.85</v>
          </cell>
          <cell r="H28">
            <v>0</v>
          </cell>
          <cell r="I28" t="str">
            <v>-</v>
          </cell>
          <cell r="J28">
            <v>38.299999999999997</v>
          </cell>
          <cell r="K28">
            <v>9.4700000000000006</v>
          </cell>
          <cell r="N28">
            <v>6.85</v>
          </cell>
        </row>
        <row r="29">
          <cell r="B29">
            <v>40307</v>
          </cell>
          <cell r="C29" t="str">
            <v>ESCAVACAO, CARGA E TRANSP. DE MATERIAL DE 2A. CATEG. 1000=&lt;DMT&lt;=1200M</v>
          </cell>
          <cell r="D29" t="str">
            <v>m³</v>
          </cell>
          <cell r="E29">
            <v>7.64</v>
          </cell>
          <cell r="F29">
            <v>0.13</v>
          </cell>
          <cell r="G29">
            <v>7.77</v>
          </cell>
          <cell r="H29">
            <v>0</v>
          </cell>
          <cell r="I29" t="str">
            <v>-</v>
          </cell>
          <cell r="J29">
            <v>38.299999999999997</v>
          </cell>
          <cell r="K29">
            <v>10.75</v>
          </cell>
          <cell r="N29">
            <v>7.77</v>
          </cell>
        </row>
        <row r="30">
          <cell r="B30">
            <v>40401</v>
          </cell>
          <cell r="C30" t="str">
            <v>ESCAVACAO, CARGA E TRANSP. DE MATERIAL DE 3A. CATEG. DMT &lt;=50M</v>
          </cell>
          <cell r="D30" t="str">
            <v>m³</v>
          </cell>
          <cell r="E30">
            <v>4.72</v>
          </cell>
          <cell r="F30">
            <v>0.54</v>
          </cell>
          <cell r="G30">
            <v>5.26</v>
          </cell>
          <cell r="H30">
            <v>6.91</v>
          </cell>
          <cell r="I30" t="str">
            <v>-</v>
          </cell>
          <cell r="J30">
            <v>38.299999999999997</v>
          </cell>
          <cell r="K30">
            <v>16.829999999999998</v>
          </cell>
          <cell r="N30">
            <v>12.17</v>
          </cell>
        </row>
        <row r="31">
          <cell r="B31">
            <v>40402</v>
          </cell>
          <cell r="C31" t="str">
            <v>ESCAVACAO, CARGA E TRANSP. DE MATERIAL DE 3A. CATEG. 50 &lt;DMT&lt;=200M</v>
          </cell>
          <cell r="D31" t="str">
            <v>m³</v>
          </cell>
          <cell r="E31">
            <v>7.28</v>
          </cell>
          <cell r="F31">
            <v>0.72</v>
          </cell>
          <cell r="G31">
            <v>8</v>
          </cell>
          <cell r="H31">
            <v>6.91</v>
          </cell>
          <cell r="I31" t="str">
            <v>-</v>
          </cell>
          <cell r="J31">
            <v>38.299999999999997</v>
          </cell>
          <cell r="K31">
            <v>20.62</v>
          </cell>
          <cell r="N31">
            <v>14.91</v>
          </cell>
        </row>
        <row r="32">
          <cell r="B32">
            <v>40403</v>
          </cell>
          <cell r="C32" t="str">
            <v>ESCAVACAO, CARGA E TRANSP. DE MATERIAL DE 3A. CATEG. 200&lt;DMT&lt;=400M</v>
          </cell>
          <cell r="D32" t="str">
            <v>m³</v>
          </cell>
          <cell r="E32">
            <v>7.42</v>
          </cell>
          <cell r="F32">
            <v>0.72</v>
          </cell>
          <cell r="G32">
            <v>8.14</v>
          </cell>
          <cell r="H32">
            <v>6.91</v>
          </cell>
          <cell r="I32" t="str">
            <v>-</v>
          </cell>
          <cell r="J32">
            <v>38.299999999999997</v>
          </cell>
          <cell r="K32">
            <v>20.81</v>
          </cell>
          <cell r="N32">
            <v>15.05</v>
          </cell>
        </row>
        <row r="33">
          <cell r="B33">
            <v>40404</v>
          </cell>
          <cell r="C33" t="str">
            <v>ESCAVACAO, CARGA E TRANSP. DE MATERIAL DE 3A. CATEG. 400&lt;DMT&lt;=600M</v>
          </cell>
          <cell r="D33" t="str">
            <v>m³</v>
          </cell>
          <cell r="E33">
            <v>7.5</v>
          </cell>
          <cell r="F33">
            <v>0.72</v>
          </cell>
          <cell r="G33">
            <v>8.2200000000000006</v>
          </cell>
          <cell r="H33">
            <v>6.91</v>
          </cell>
          <cell r="I33" t="str">
            <v>-</v>
          </cell>
          <cell r="J33">
            <v>38.299999999999997</v>
          </cell>
          <cell r="K33">
            <v>20.92</v>
          </cell>
          <cell r="N33">
            <v>15.13</v>
          </cell>
        </row>
        <row r="34">
          <cell r="B34">
            <v>40405</v>
          </cell>
          <cell r="C34" t="str">
            <v>ESCAVACAO, CARGA E TRANSP. DE MATERIAL DE 3A. CATEG. 600&lt;DMT&lt;=800M</v>
          </cell>
          <cell r="D34" t="str">
            <v>m³</v>
          </cell>
          <cell r="E34">
            <v>8.43</v>
          </cell>
          <cell r="F34">
            <v>0.72</v>
          </cell>
          <cell r="G34">
            <v>9.15</v>
          </cell>
          <cell r="H34">
            <v>6.91</v>
          </cell>
          <cell r="I34" t="str">
            <v>-</v>
          </cell>
          <cell r="J34">
            <v>38.299999999999997</v>
          </cell>
          <cell r="K34">
            <v>22.21</v>
          </cell>
          <cell r="N34">
            <v>16.060000000000002</v>
          </cell>
        </row>
        <row r="35">
          <cell r="B35">
            <v>40406</v>
          </cell>
          <cell r="C35" t="str">
            <v>ESCAVACAO, CARGA E TRANSP. DE MATERIAL DE 3A. CATEG. 800&lt;DMT&lt;=1000M</v>
          </cell>
          <cell r="D35" t="str">
            <v>m³</v>
          </cell>
          <cell r="E35">
            <v>8.5</v>
          </cell>
          <cell r="F35">
            <v>0.72</v>
          </cell>
          <cell r="G35">
            <v>9.2200000000000006</v>
          </cell>
          <cell r="H35">
            <v>6.91</v>
          </cell>
          <cell r="I35" t="str">
            <v>-</v>
          </cell>
          <cell r="J35">
            <v>38.299999999999997</v>
          </cell>
          <cell r="K35">
            <v>22.31</v>
          </cell>
          <cell r="N35">
            <v>16.130000000000003</v>
          </cell>
        </row>
        <row r="36">
          <cell r="B36">
            <v>40407</v>
          </cell>
          <cell r="C36" t="str">
            <v>ESCAVACAO, CARGA E TRANSP. DE MATERIAL DE 3A. CATEG. 1000&lt;DMT&lt;=1200M</v>
          </cell>
          <cell r="D36" t="str">
            <v>m³</v>
          </cell>
          <cell r="E36">
            <v>8.7100000000000009</v>
          </cell>
          <cell r="F36">
            <v>0.72</v>
          </cell>
          <cell r="G36">
            <v>9.43</v>
          </cell>
          <cell r="H36">
            <v>6.91</v>
          </cell>
          <cell r="I36" t="str">
            <v>-</v>
          </cell>
          <cell r="J36">
            <v>38.299999999999997</v>
          </cell>
          <cell r="K36">
            <v>22.6</v>
          </cell>
          <cell r="N36">
            <v>16.34</v>
          </cell>
        </row>
        <row r="37">
          <cell r="B37">
            <v>40510</v>
          </cell>
          <cell r="C37" t="str">
            <v>COMPACTACAO DE ATERROS A 95% DO PROCTOR NORMAL</v>
          </cell>
          <cell r="D37" t="str">
            <v>m³</v>
          </cell>
          <cell r="E37">
            <v>1</v>
          </cell>
          <cell r="F37">
            <v>7.0000000000000007E-2</v>
          </cell>
          <cell r="G37">
            <v>1.07</v>
          </cell>
          <cell r="H37">
            <v>0</v>
          </cell>
          <cell r="I37" t="str">
            <v>-</v>
          </cell>
          <cell r="J37">
            <v>38.299999999999997</v>
          </cell>
          <cell r="K37">
            <v>1.48</v>
          </cell>
          <cell r="N37">
            <v>1.07</v>
          </cell>
        </row>
        <row r="38">
          <cell r="B38">
            <v>40520</v>
          </cell>
          <cell r="C38" t="str">
            <v>COMPACTACAO DE ATERROS A 100% DO PROCTOR NORMAL</v>
          </cell>
          <cell r="D38" t="str">
            <v>m³</v>
          </cell>
          <cell r="E38">
            <v>1.41</v>
          </cell>
          <cell r="F38">
            <v>0.16</v>
          </cell>
          <cell r="G38">
            <v>1.57</v>
          </cell>
          <cell r="H38">
            <v>0</v>
          </cell>
          <cell r="I38" t="str">
            <v>-</v>
          </cell>
          <cell r="J38">
            <v>38.299999999999997</v>
          </cell>
          <cell r="K38">
            <v>2.17</v>
          </cell>
          <cell r="N38">
            <v>1.57</v>
          </cell>
        </row>
        <row r="39">
          <cell r="B39">
            <v>40620</v>
          </cell>
          <cell r="C39" t="str">
            <v>REVESTIMENTO PRIMARIO DE SOLO ESTABILIZADO</v>
          </cell>
          <cell r="D39" t="str">
            <v>m³</v>
          </cell>
          <cell r="E39">
            <v>1.8</v>
          </cell>
          <cell r="F39">
            <v>0.27</v>
          </cell>
          <cell r="G39">
            <v>2.0699999999999998</v>
          </cell>
          <cell r="H39">
            <v>3.58</v>
          </cell>
          <cell r="I39" t="str">
            <v>ACRESCER</v>
          </cell>
          <cell r="J39">
            <v>38.299999999999997</v>
          </cell>
          <cell r="K39">
            <v>7.81</v>
          </cell>
          <cell r="N39">
            <v>5.65</v>
          </cell>
        </row>
        <row r="40">
          <cell r="B40">
            <v>40710</v>
          </cell>
          <cell r="C40" t="str">
            <v>PREENCHIMENTO DE REBAIXO EM ROCHA</v>
          </cell>
          <cell r="D40" t="str">
            <v>m³</v>
          </cell>
          <cell r="E40">
            <v>0.88</v>
          </cell>
          <cell r="F40">
            <v>7.0000000000000007E-2</v>
          </cell>
          <cell r="G40">
            <v>0.95</v>
          </cell>
          <cell r="H40">
            <v>22.11</v>
          </cell>
          <cell r="I40" t="str">
            <v>ACRESCER</v>
          </cell>
          <cell r="J40">
            <v>38.299999999999997</v>
          </cell>
          <cell r="K40">
            <v>31.89</v>
          </cell>
          <cell r="N40">
            <v>23.06</v>
          </cell>
        </row>
        <row r="41">
          <cell r="B41">
            <v>40720</v>
          </cell>
          <cell r="C41" t="str">
            <v>REMOCAO DE SOLOS MOLES</v>
          </cell>
          <cell r="D41" t="str">
            <v>m³</v>
          </cell>
          <cell r="E41">
            <v>3.78</v>
          </cell>
          <cell r="F41">
            <v>0.09</v>
          </cell>
          <cell r="G41">
            <v>3.85</v>
          </cell>
          <cell r="H41">
            <v>0</v>
          </cell>
          <cell r="I41" t="str">
            <v>-</v>
          </cell>
          <cell r="J41">
            <v>38.299999999999997</v>
          </cell>
          <cell r="K41">
            <v>5.32</v>
          </cell>
          <cell r="N41">
            <v>3.85</v>
          </cell>
        </row>
        <row r="42">
          <cell r="B42">
            <v>40740</v>
          </cell>
          <cell r="C42" t="str">
            <v>COMPACTACAO DOS ATERROS DOS ENCONTROS DAS O.A.E. (ATE 50 CM DAS ALAS)</v>
          </cell>
          <cell r="D42" t="str">
            <v>m³</v>
          </cell>
          <cell r="E42">
            <v>4.66</v>
          </cell>
          <cell r="F42">
            <v>3.9</v>
          </cell>
          <cell r="G42">
            <v>8.56</v>
          </cell>
          <cell r="H42">
            <v>0</v>
          </cell>
          <cell r="I42" t="str">
            <v>-</v>
          </cell>
          <cell r="J42">
            <v>38.299999999999997</v>
          </cell>
          <cell r="K42">
            <v>11.84</v>
          </cell>
          <cell r="N42">
            <v>8.56</v>
          </cell>
        </row>
        <row r="43">
          <cell r="B43">
            <v>40790</v>
          </cell>
          <cell r="C43" t="str">
            <v>BOTA DENTRO</v>
          </cell>
          <cell r="D43" t="str">
            <v>m³</v>
          </cell>
          <cell r="E43">
            <v>1.31</v>
          </cell>
          <cell r="F43">
            <v>0.1</v>
          </cell>
          <cell r="G43">
            <v>1.41</v>
          </cell>
          <cell r="H43">
            <v>0</v>
          </cell>
          <cell r="I43" t="str">
            <v>-</v>
          </cell>
          <cell r="J43">
            <v>38.299999999999997</v>
          </cell>
          <cell r="K43">
            <v>1.95</v>
          </cell>
          <cell r="N43">
            <v>1.41</v>
          </cell>
        </row>
        <row r="44">
          <cell r="B44">
            <v>40910</v>
          </cell>
          <cell r="C44" t="str">
            <v>TRANSPORTE DE BRITA</v>
          </cell>
          <cell r="D44" t="str">
            <v>t.Km</v>
          </cell>
          <cell r="E44">
            <v>0.25</v>
          </cell>
          <cell r="F44">
            <v>0</v>
          </cell>
          <cell r="G44">
            <v>0.25</v>
          </cell>
          <cell r="H44">
            <v>0</v>
          </cell>
          <cell r="I44" t="str">
            <v>-</v>
          </cell>
          <cell r="J44">
            <v>38.299999999999997</v>
          </cell>
          <cell r="K44">
            <v>0.35</v>
          </cell>
          <cell r="N44">
            <v>0.25</v>
          </cell>
        </row>
        <row r="45">
          <cell r="B45">
            <v>50000</v>
          </cell>
          <cell r="C45" t="str">
            <v>PAVIMENTACAO</v>
          </cell>
          <cell r="N45">
            <v>0</v>
          </cell>
        </row>
        <row r="46">
          <cell r="B46">
            <v>50100</v>
          </cell>
          <cell r="C46" t="str">
            <v>REGULARIZACAO DO SUB-LEITO</v>
          </cell>
          <cell r="D46" t="str">
            <v>m²</v>
          </cell>
          <cell r="E46">
            <v>0.33</v>
          </cell>
          <cell r="F46">
            <v>0.04</v>
          </cell>
          <cell r="G46">
            <v>0.37</v>
          </cell>
          <cell r="H46">
            <v>0</v>
          </cell>
          <cell r="I46" t="str">
            <v>-</v>
          </cell>
          <cell r="J46">
            <v>38.299999999999997</v>
          </cell>
          <cell r="K46">
            <v>0.51</v>
          </cell>
          <cell r="N46">
            <v>0.37</v>
          </cell>
        </row>
        <row r="47">
          <cell r="B47">
            <v>50200</v>
          </cell>
          <cell r="C47" t="str">
            <v>REFORCO DE SUBLEITO</v>
          </cell>
          <cell r="D47" t="str">
            <v>m³</v>
          </cell>
          <cell r="E47">
            <v>1.97</v>
          </cell>
          <cell r="F47">
            <v>0.26</v>
          </cell>
          <cell r="G47">
            <v>2.23</v>
          </cell>
          <cell r="H47">
            <v>3.76</v>
          </cell>
          <cell r="I47" t="str">
            <v>ACRESCER</v>
          </cell>
          <cell r="J47">
            <v>38.299999999999997</v>
          </cell>
          <cell r="K47">
            <v>8.2799999999999994</v>
          </cell>
          <cell r="N47">
            <v>5.99</v>
          </cell>
        </row>
        <row r="48">
          <cell r="B48">
            <v>50210</v>
          </cell>
          <cell r="C48" t="str">
            <v>SUB-BASE DE SOLO ESTABILIZADO SEM MISTURA</v>
          </cell>
          <cell r="D48" t="str">
            <v>m³</v>
          </cell>
          <cell r="E48">
            <v>2.2799999999999998</v>
          </cell>
          <cell r="F48">
            <v>0.2</v>
          </cell>
          <cell r="G48">
            <v>2.46</v>
          </cell>
          <cell r="H48">
            <v>3.76</v>
          </cell>
          <cell r="I48" t="str">
            <v>ACRESCER</v>
          </cell>
          <cell r="J48">
            <v>38.299999999999997</v>
          </cell>
          <cell r="K48">
            <v>8.6</v>
          </cell>
          <cell r="N48">
            <v>6.22</v>
          </cell>
        </row>
        <row r="49">
          <cell r="B49">
            <v>50220</v>
          </cell>
          <cell r="C49" t="str">
            <v>SUB-BASE DE SOLO ESTABILIZADO C/MISTURA NA PISTA</v>
          </cell>
          <cell r="D49" t="str">
            <v>m³</v>
          </cell>
          <cell r="E49">
            <v>2.52</v>
          </cell>
          <cell r="F49">
            <v>0.2</v>
          </cell>
          <cell r="G49">
            <v>2.7</v>
          </cell>
          <cell r="H49">
            <v>3.76</v>
          </cell>
          <cell r="I49" t="str">
            <v>ACRESCER</v>
          </cell>
          <cell r="J49">
            <v>38.299999999999997</v>
          </cell>
          <cell r="K49">
            <v>8.93</v>
          </cell>
          <cell r="N49">
            <v>6.46</v>
          </cell>
        </row>
        <row r="50">
          <cell r="B50">
            <v>50230</v>
          </cell>
          <cell r="C50" t="str">
            <v>BASE DE SOLO ESTABILIZADO SEM MISTURA</v>
          </cell>
          <cell r="D50" t="str">
            <v>m³</v>
          </cell>
          <cell r="E50">
            <v>2.2799999999999998</v>
          </cell>
          <cell r="F50">
            <v>0.2</v>
          </cell>
          <cell r="G50">
            <v>2.46</v>
          </cell>
          <cell r="H50">
            <v>3.76</v>
          </cell>
          <cell r="I50" t="str">
            <v>ACRESCER</v>
          </cell>
          <cell r="J50">
            <v>38.299999999999997</v>
          </cell>
          <cell r="K50">
            <v>8.6</v>
          </cell>
          <cell r="N50">
            <v>6.22</v>
          </cell>
        </row>
        <row r="51">
          <cell r="B51">
            <v>50240</v>
          </cell>
          <cell r="C51" t="str">
            <v>BASE DE SOLO ESTABILIZADO C/ MISTURA NA PISTA</v>
          </cell>
          <cell r="D51" t="str">
            <v>m³</v>
          </cell>
          <cell r="E51">
            <v>2.52</v>
          </cell>
          <cell r="F51">
            <v>0.2</v>
          </cell>
          <cell r="G51">
            <v>2.7</v>
          </cell>
          <cell r="H51">
            <v>3.76</v>
          </cell>
          <cell r="I51" t="str">
            <v>ACRESCER</v>
          </cell>
          <cell r="J51">
            <v>38.299999999999997</v>
          </cell>
          <cell r="K51">
            <v>8.93</v>
          </cell>
          <cell r="N51">
            <v>6.46</v>
          </cell>
        </row>
        <row r="52">
          <cell r="B52">
            <v>50245</v>
          </cell>
          <cell r="C52" t="str">
            <v>BASE DE SOLO ESTABILIZADO C/ CIMENTO MISTURADO NA PISTA</v>
          </cell>
          <cell r="D52" t="str">
            <v>m³</v>
          </cell>
          <cell r="E52">
            <v>2.52</v>
          </cell>
          <cell r="F52">
            <v>0.2</v>
          </cell>
          <cell r="G52">
            <v>2.7</v>
          </cell>
          <cell r="H52">
            <v>20.27</v>
          </cell>
          <cell r="I52" t="str">
            <v>ACRESCER</v>
          </cell>
          <cell r="J52">
            <v>38.299999999999997</v>
          </cell>
          <cell r="K52">
            <v>31.77</v>
          </cell>
          <cell r="N52">
            <v>22.97</v>
          </cell>
        </row>
        <row r="53">
          <cell r="B53">
            <v>50250</v>
          </cell>
          <cell r="C53" t="str">
            <v>BASE DE SOLO MELHORADO COM CIMENTO C/MISTURA EM USINA</v>
          </cell>
          <cell r="D53" t="str">
            <v>m³</v>
          </cell>
          <cell r="E53">
            <v>2.4</v>
          </cell>
          <cell r="F53">
            <v>0.28999999999999998</v>
          </cell>
          <cell r="G53">
            <v>2.69</v>
          </cell>
          <cell r="H53">
            <v>13.27</v>
          </cell>
          <cell r="I53" t="str">
            <v>ACRESCER</v>
          </cell>
          <cell r="J53">
            <v>38.299999999999997</v>
          </cell>
          <cell r="K53">
            <v>22.07</v>
          </cell>
          <cell r="N53">
            <v>15.959999999999999</v>
          </cell>
        </row>
        <row r="54">
          <cell r="B54">
            <v>50260</v>
          </cell>
          <cell r="C54" t="str">
            <v>BASE ESTABILIZADO DE SOLO-BRITA C/ MISTURA EM USINA</v>
          </cell>
          <cell r="D54" t="str">
            <v>m³</v>
          </cell>
          <cell r="E54">
            <v>2.36</v>
          </cell>
          <cell r="F54">
            <v>0.31</v>
          </cell>
          <cell r="G54">
            <v>2.67</v>
          </cell>
          <cell r="H54">
            <v>29.17</v>
          </cell>
          <cell r="I54" t="str">
            <v>ACRESCER</v>
          </cell>
          <cell r="J54">
            <v>38.299999999999997</v>
          </cell>
          <cell r="K54">
            <v>44.03</v>
          </cell>
          <cell r="N54">
            <v>31.840000000000003</v>
          </cell>
        </row>
        <row r="55">
          <cell r="B55">
            <v>50270</v>
          </cell>
          <cell r="C55" t="str">
            <v>BASE BRITA GRADUADA</v>
          </cell>
          <cell r="D55" t="str">
            <v>m³</v>
          </cell>
          <cell r="E55">
            <v>2.36</v>
          </cell>
          <cell r="F55">
            <v>0.31</v>
          </cell>
          <cell r="G55">
            <v>2.67</v>
          </cell>
          <cell r="H55">
            <v>35.770000000000003</v>
          </cell>
          <cell r="I55" t="str">
            <v>ACRESCER</v>
          </cell>
          <cell r="J55">
            <v>38.299999999999997</v>
          </cell>
          <cell r="K55">
            <v>53.16</v>
          </cell>
          <cell r="N55">
            <v>38.440000000000005</v>
          </cell>
        </row>
        <row r="56">
          <cell r="B56">
            <v>50280</v>
          </cell>
          <cell r="C56" t="str">
            <v>BASE BICA CORRIDA</v>
          </cell>
          <cell r="D56" t="str">
            <v>m³</v>
          </cell>
          <cell r="E56">
            <v>2.36</v>
          </cell>
          <cell r="F56">
            <v>0.31</v>
          </cell>
          <cell r="G56">
            <v>2.67</v>
          </cell>
          <cell r="H56">
            <v>32.82</v>
          </cell>
          <cell r="I56" t="str">
            <v>ACRESCER</v>
          </cell>
          <cell r="J56">
            <v>38.299999999999997</v>
          </cell>
          <cell r="K56">
            <v>49.08</v>
          </cell>
          <cell r="N56">
            <v>35.49</v>
          </cell>
        </row>
        <row r="57">
          <cell r="B57">
            <v>50610</v>
          </cell>
          <cell r="C57" t="str">
            <v>IMPRIMACAO, EXECUCAO</v>
          </cell>
          <cell r="D57" t="str">
            <v>m²</v>
          </cell>
          <cell r="E57">
            <v>0.13</v>
          </cell>
          <cell r="F57">
            <v>0.04</v>
          </cell>
          <cell r="G57">
            <v>0.17</v>
          </cell>
          <cell r="H57">
            <v>0</v>
          </cell>
          <cell r="I57" t="str">
            <v>ACRESCER</v>
          </cell>
          <cell r="J57">
            <v>38.299999999999997</v>
          </cell>
          <cell r="K57">
            <v>0.24</v>
          </cell>
          <cell r="N57">
            <v>0.17</v>
          </cell>
        </row>
        <row r="58">
          <cell r="B58">
            <v>50620</v>
          </cell>
          <cell r="C58" t="str">
            <v>PINTURA DE LIGACAO - EXECUCAO</v>
          </cell>
          <cell r="D58" t="str">
            <v>m²</v>
          </cell>
          <cell r="E58">
            <v>0.13</v>
          </cell>
          <cell r="F58">
            <v>0.04</v>
          </cell>
          <cell r="G58">
            <v>0.17</v>
          </cell>
          <cell r="H58">
            <v>0</v>
          </cell>
          <cell r="I58" t="str">
            <v>ACRESCER</v>
          </cell>
          <cell r="J58">
            <v>38.299999999999997</v>
          </cell>
          <cell r="K58">
            <v>0.24</v>
          </cell>
          <cell r="N58">
            <v>0.17</v>
          </cell>
        </row>
        <row r="59">
          <cell r="B59">
            <v>50710</v>
          </cell>
          <cell r="C59" t="str">
            <v>TRATAMENTO SUPERFICIAL SIMPLES</v>
          </cell>
          <cell r="D59" t="str">
            <v>m²</v>
          </cell>
          <cell r="E59">
            <v>0.45</v>
          </cell>
          <cell r="F59">
            <v>0.04</v>
          </cell>
          <cell r="G59">
            <v>0.49</v>
          </cell>
          <cell r="H59">
            <v>0.19</v>
          </cell>
          <cell r="I59" t="str">
            <v>ACRESCER</v>
          </cell>
          <cell r="J59">
            <v>38.299999999999997</v>
          </cell>
          <cell r="K59">
            <v>0.94</v>
          </cell>
          <cell r="N59">
            <v>0.67999999999999994</v>
          </cell>
        </row>
        <row r="60">
          <cell r="B60">
            <v>50720</v>
          </cell>
          <cell r="C60" t="str">
            <v>TRATAMENTO SUPERFICIAL DUPLO</v>
          </cell>
          <cell r="D60" t="str">
            <v>m²</v>
          </cell>
          <cell r="E60">
            <v>0.85</v>
          </cell>
          <cell r="F60">
            <v>0.06</v>
          </cell>
          <cell r="G60">
            <v>0.89</v>
          </cell>
          <cell r="H60">
            <v>0.57999999999999996</v>
          </cell>
          <cell r="I60" t="str">
            <v>ACRESCER</v>
          </cell>
          <cell r="J60">
            <v>38.299999999999997</v>
          </cell>
          <cell r="K60">
            <v>2.0299999999999998</v>
          </cell>
          <cell r="N60">
            <v>1.47</v>
          </cell>
        </row>
        <row r="61">
          <cell r="B61">
            <v>50730</v>
          </cell>
          <cell r="C61" t="str">
            <v>TRATAMENTO SUPERFICIAL TRIPLO</v>
          </cell>
          <cell r="D61" t="str">
            <v>m²</v>
          </cell>
          <cell r="E61">
            <v>1.17</v>
          </cell>
          <cell r="F61">
            <v>0.08</v>
          </cell>
          <cell r="G61">
            <v>1.25</v>
          </cell>
          <cell r="H61">
            <v>0.91</v>
          </cell>
          <cell r="I61" t="str">
            <v>ACRESCER</v>
          </cell>
          <cell r="J61">
            <v>38.299999999999997</v>
          </cell>
          <cell r="K61">
            <v>2.99</v>
          </cell>
          <cell r="N61">
            <v>2.16</v>
          </cell>
        </row>
        <row r="62">
          <cell r="B62">
            <v>50735</v>
          </cell>
          <cell r="C62" t="str">
            <v>TRATAMENTO SUPERFICIAL DUPLO COM CAPA SELANTE</v>
          </cell>
          <cell r="D62" t="str">
            <v>m²</v>
          </cell>
          <cell r="E62">
            <v>1.1499999999999999</v>
          </cell>
          <cell r="F62">
            <v>0.06</v>
          </cell>
          <cell r="G62">
            <v>1.21</v>
          </cell>
          <cell r="H62">
            <v>0.7</v>
          </cell>
          <cell r="I62" t="str">
            <v>ACRESCER</v>
          </cell>
          <cell r="J62">
            <v>38.299999999999997</v>
          </cell>
          <cell r="K62">
            <v>2.64</v>
          </cell>
          <cell r="N62">
            <v>1.91</v>
          </cell>
        </row>
        <row r="63">
          <cell r="B63">
            <v>50737</v>
          </cell>
          <cell r="C63" t="str">
            <v>FOG (EXCLUSIVE EMULSAO ASFALTICA)</v>
          </cell>
          <cell r="D63" t="str">
            <v>m²</v>
          </cell>
          <cell r="E63">
            <v>0.25</v>
          </cell>
          <cell r="F63">
            <v>0.04</v>
          </cell>
          <cell r="G63">
            <v>0.28999999999999998</v>
          </cell>
          <cell r="H63">
            <v>0</v>
          </cell>
          <cell r="I63" t="str">
            <v>ACRESCER</v>
          </cell>
          <cell r="J63">
            <v>38.299999999999997</v>
          </cell>
          <cell r="K63">
            <v>0.4</v>
          </cell>
          <cell r="N63">
            <v>0.28999999999999998</v>
          </cell>
        </row>
        <row r="64">
          <cell r="B64">
            <v>50740</v>
          </cell>
          <cell r="C64" t="str">
            <v>CONCRETO BETUMINOSO USINADO A QUENTE (UTILIZANDO BRITA)</v>
          </cell>
          <cell r="D64" t="str">
            <v>m³</v>
          </cell>
          <cell r="E64">
            <v>19.88</v>
          </cell>
          <cell r="F64">
            <v>1.56</v>
          </cell>
          <cell r="G64">
            <v>21.44</v>
          </cell>
          <cell r="H64">
            <v>52.33</v>
          </cell>
          <cell r="I64" t="str">
            <v>ACRESCER</v>
          </cell>
          <cell r="J64">
            <v>38.299999999999997</v>
          </cell>
          <cell r="K64">
            <v>102.02</v>
          </cell>
          <cell r="N64">
            <v>73.77</v>
          </cell>
        </row>
        <row r="65">
          <cell r="B65">
            <v>50742</v>
          </cell>
          <cell r="C65" t="str">
            <v>CONCRETO BETUMINOSO USINADO A QUENTE (UTILIZANDO CASCALHO LAVADO C/ ADITIVO)</v>
          </cell>
          <cell r="D65" t="str">
            <v>m³</v>
          </cell>
          <cell r="E65">
            <v>19.88</v>
          </cell>
          <cell r="F65">
            <v>1.56</v>
          </cell>
          <cell r="G65">
            <v>21.44</v>
          </cell>
          <cell r="H65">
            <v>46.38</v>
          </cell>
          <cell r="I65" t="str">
            <v>ACRESCER</v>
          </cell>
          <cell r="J65">
            <v>38.299999999999997</v>
          </cell>
          <cell r="K65">
            <v>93.8</v>
          </cell>
          <cell r="N65">
            <v>67.820000000000007</v>
          </cell>
        </row>
        <row r="66">
          <cell r="B66">
            <v>50745</v>
          </cell>
          <cell r="C66" t="str">
            <v>CONCRETO BETUMINOSO USINADO A QUENTE PARA BINDER (UTILIZANDO BRITA)</v>
          </cell>
          <cell r="D66" t="str">
            <v>m³</v>
          </cell>
          <cell r="E66">
            <v>19.88</v>
          </cell>
          <cell r="F66">
            <v>1.56</v>
          </cell>
          <cell r="G66">
            <v>21.44</v>
          </cell>
          <cell r="H66">
            <v>45.62</v>
          </cell>
          <cell r="I66" t="str">
            <v>ACRESCER</v>
          </cell>
          <cell r="J66">
            <v>38.299999999999997</v>
          </cell>
          <cell r="K66">
            <v>92.74</v>
          </cell>
          <cell r="N66">
            <v>67.06</v>
          </cell>
        </row>
        <row r="67">
          <cell r="B67">
            <v>50748</v>
          </cell>
          <cell r="C67" t="str">
            <v>CONCRETO BETUMINOSO USINADO A QUENTE P/ BINDER (UTIL.CASCALHO LAVADO C/ ADITIVO</v>
          </cell>
          <cell r="D67" t="str">
            <v>m³</v>
          </cell>
          <cell r="E67">
            <v>19.88</v>
          </cell>
          <cell r="F67">
            <v>1.56</v>
          </cell>
          <cell r="G67">
            <v>21.44</v>
          </cell>
          <cell r="H67">
            <v>38.49</v>
          </cell>
          <cell r="I67" t="str">
            <v>ACRESCER</v>
          </cell>
          <cell r="J67">
            <v>38.299999999999997</v>
          </cell>
          <cell r="K67">
            <v>82.88</v>
          </cell>
          <cell r="N67">
            <v>59.930000000000007</v>
          </cell>
        </row>
        <row r="68">
          <cell r="B68">
            <v>50750</v>
          </cell>
          <cell r="C68" t="str">
            <v>PRE-MISTURADO A FRIO (UTILIZANDO BRITA)</v>
          </cell>
          <cell r="D68" t="str">
            <v>m³</v>
          </cell>
          <cell r="E68">
            <v>8.1999999999999993</v>
          </cell>
          <cell r="F68">
            <v>0.8</v>
          </cell>
          <cell r="G68">
            <v>9</v>
          </cell>
          <cell r="H68">
            <v>29.72</v>
          </cell>
          <cell r="I68" t="str">
            <v>ACRESCER</v>
          </cell>
          <cell r="J68">
            <v>38.299999999999997</v>
          </cell>
          <cell r="K68">
            <v>53.55</v>
          </cell>
          <cell r="N68">
            <v>38.72</v>
          </cell>
        </row>
        <row r="69">
          <cell r="B69">
            <v>50755</v>
          </cell>
          <cell r="C69" t="str">
            <v>PRE-MISTURADO A FRIO (UTILIZANDO CASCALHO)</v>
          </cell>
          <cell r="D69" t="str">
            <v>m³</v>
          </cell>
          <cell r="E69">
            <v>8.1999999999999993</v>
          </cell>
          <cell r="F69">
            <v>0.8</v>
          </cell>
          <cell r="G69">
            <v>9</v>
          </cell>
          <cell r="H69">
            <v>22.21</v>
          </cell>
          <cell r="I69" t="str">
            <v>ACRESCER</v>
          </cell>
          <cell r="J69">
            <v>38.299999999999997</v>
          </cell>
          <cell r="K69">
            <v>43.16</v>
          </cell>
          <cell r="N69">
            <v>31.21</v>
          </cell>
        </row>
        <row r="70">
          <cell r="B70">
            <v>52010</v>
          </cell>
          <cell r="C70" t="str">
            <v>TRANSPORTE DE MATERIAL DE JAZIDA P/SUB-BASE E BASE</v>
          </cell>
          <cell r="D70" t="str">
            <v>m³.Km</v>
          </cell>
          <cell r="E70">
            <v>0.41</v>
          </cell>
          <cell r="F70">
            <v>0</v>
          </cell>
          <cell r="G70">
            <v>0.41</v>
          </cell>
          <cell r="H70">
            <v>0</v>
          </cell>
          <cell r="I70" t="str">
            <v>-</v>
          </cell>
          <cell r="J70">
            <v>38.299999999999997</v>
          </cell>
          <cell r="K70">
            <v>0.56999999999999995</v>
          </cell>
          <cell r="N70">
            <v>0.41</v>
          </cell>
        </row>
        <row r="71">
          <cell r="B71">
            <v>52100</v>
          </cell>
          <cell r="C71" t="str">
            <v>FORNECIMENTO E TRANSPORTE DE CIMENTO ASFALTICO DE PENETRACAO CAP-20</v>
          </cell>
          <cell r="D71" t="str">
            <v>t</v>
          </cell>
          <cell r="E71">
            <v>0</v>
          </cell>
          <cell r="F71">
            <v>0</v>
          </cell>
          <cell r="G71">
            <v>0</v>
          </cell>
          <cell r="H71">
            <v>345.4</v>
          </cell>
          <cell r="I71" t="str">
            <v>ACRESCER</v>
          </cell>
          <cell r="J71">
            <v>15</v>
          </cell>
          <cell r="K71">
            <v>397.21</v>
          </cell>
          <cell r="N71">
            <v>345.4</v>
          </cell>
        </row>
        <row r="72">
          <cell r="B72">
            <v>52150</v>
          </cell>
          <cell r="C72" t="str">
            <v>FORNECIMENTO E TRANSPORTE DE CIMENTO ASFALTICO DE PENETRACAO CAP-7</v>
          </cell>
          <cell r="D72" t="str">
            <v>t</v>
          </cell>
          <cell r="E72">
            <v>0</v>
          </cell>
          <cell r="F72">
            <v>0</v>
          </cell>
          <cell r="G72">
            <v>0</v>
          </cell>
          <cell r="H72">
            <v>371.2</v>
          </cell>
          <cell r="I72" t="str">
            <v>ACRESCER</v>
          </cell>
          <cell r="J72">
            <v>15</v>
          </cell>
          <cell r="K72">
            <v>426.88</v>
          </cell>
          <cell r="N72">
            <v>371.2</v>
          </cell>
        </row>
        <row r="73">
          <cell r="B73">
            <v>52200</v>
          </cell>
          <cell r="C73" t="str">
            <v>FORNECIMENTO E TRANSPORTE DE ASFALTO DILUIDO CM-30</v>
          </cell>
          <cell r="D73" t="str">
            <v>t</v>
          </cell>
          <cell r="E73">
            <v>0</v>
          </cell>
          <cell r="F73">
            <v>0</v>
          </cell>
          <cell r="G73">
            <v>0</v>
          </cell>
          <cell r="H73">
            <v>524.26</v>
          </cell>
          <cell r="I73" t="str">
            <v>ACRESCER</v>
          </cell>
          <cell r="J73">
            <v>15</v>
          </cell>
          <cell r="K73">
            <v>602.9</v>
          </cell>
          <cell r="N73">
            <v>524.26</v>
          </cell>
        </row>
        <row r="74">
          <cell r="B74">
            <v>52250</v>
          </cell>
          <cell r="C74" t="str">
            <v>FORNECIMENTO E TRANSPORTE DE ASFALTO DILUIDO CM-70</v>
          </cell>
          <cell r="D74" t="str">
            <v>t</v>
          </cell>
          <cell r="E74">
            <v>0</v>
          </cell>
          <cell r="F74">
            <v>0</v>
          </cell>
          <cell r="G74">
            <v>0</v>
          </cell>
          <cell r="H74">
            <v>489.72</v>
          </cell>
          <cell r="I74" t="str">
            <v>ACRESCER</v>
          </cell>
          <cell r="J74">
            <v>15</v>
          </cell>
          <cell r="K74">
            <v>563.17999999999995</v>
          </cell>
          <cell r="N74">
            <v>489.72</v>
          </cell>
        </row>
        <row r="75">
          <cell r="B75">
            <v>52300</v>
          </cell>
          <cell r="C75" t="str">
            <v>FORNECIMENTO E TRANSPORTE DE EMULSAO ASFALTICA RR-2C</v>
          </cell>
          <cell r="D75" t="str">
            <v>t</v>
          </cell>
          <cell r="E75">
            <v>0</v>
          </cell>
          <cell r="F75">
            <v>0</v>
          </cell>
          <cell r="G75">
            <v>0</v>
          </cell>
          <cell r="H75">
            <v>423.82</v>
          </cell>
          <cell r="I75" t="str">
            <v>ACRESCER</v>
          </cell>
          <cell r="J75">
            <v>15</v>
          </cell>
          <cell r="K75">
            <v>487.39</v>
          </cell>
          <cell r="N75">
            <v>423.82</v>
          </cell>
        </row>
        <row r="76">
          <cell r="B76">
            <v>52400</v>
          </cell>
          <cell r="C76" t="str">
            <v>FORNECIMENTO E TRANSPORTE DE EMULSAO ASFALTICA RL-1C</v>
          </cell>
          <cell r="D76" t="str">
            <v>t</v>
          </cell>
          <cell r="E76">
            <v>0</v>
          </cell>
          <cell r="F76">
            <v>0</v>
          </cell>
          <cell r="G76">
            <v>0</v>
          </cell>
          <cell r="H76">
            <v>493.24</v>
          </cell>
          <cell r="I76" t="str">
            <v>ACRESCER</v>
          </cell>
          <cell r="J76">
            <v>15</v>
          </cell>
          <cell r="K76">
            <v>567.23</v>
          </cell>
          <cell r="N76">
            <v>493.24</v>
          </cell>
        </row>
        <row r="77">
          <cell r="B77">
            <v>52500</v>
          </cell>
          <cell r="C77" t="str">
            <v>FORNECIMENTO E TRANSPORTE DE EMULSAO ASFALTICA RM-1C</v>
          </cell>
          <cell r="D77" t="str">
            <v>t</v>
          </cell>
          <cell r="E77">
            <v>0</v>
          </cell>
          <cell r="F77">
            <v>0</v>
          </cell>
          <cell r="G77">
            <v>0</v>
          </cell>
          <cell r="H77">
            <v>478.28</v>
          </cell>
          <cell r="I77" t="str">
            <v>ACRESCER</v>
          </cell>
          <cell r="J77">
            <v>15</v>
          </cell>
          <cell r="K77">
            <v>550.02</v>
          </cell>
          <cell r="N77">
            <v>478.28</v>
          </cell>
        </row>
        <row r="78">
          <cell r="B78">
            <v>55000</v>
          </cell>
          <cell r="C78" t="str">
            <v>DRENAGEM</v>
          </cell>
          <cell r="N78">
            <v>0</v>
          </cell>
        </row>
        <row r="79">
          <cell r="B79">
            <v>55110</v>
          </cell>
          <cell r="C79" t="str">
            <v>DRENO LONGITUDINAL PARA CORTE EM ROCHA</v>
          </cell>
          <cell r="D79" t="str">
            <v>m</v>
          </cell>
          <cell r="E79">
            <v>0</v>
          </cell>
          <cell r="F79">
            <v>9.26</v>
          </cell>
          <cell r="G79">
            <v>9.26</v>
          </cell>
          <cell r="H79">
            <v>25.78</v>
          </cell>
          <cell r="I79" t="str">
            <v>ACRESCER</v>
          </cell>
          <cell r="J79">
            <v>38.299999999999997</v>
          </cell>
          <cell r="K79">
            <v>48.46</v>
          </cell>
          <cell r="N79">
            <v>35.04</v>
          </cell>
        </row>
        <row r="80">
          <cell r="B80">
            <v>55120</v>
          </cell>
          <cell r="C80" t="str">
            <v>DRENO LONGITUDINAL PARA CORTE EM SOLO TIPO A (COM BIDIM)</v>
          </cell>
          <cell r="D80" t="str">
            <v>m</v>
          </cell>
          <cell r="E80">
            <v>0</v>
          </cell>
          <cell r="F80">
            <v>8.74</v>
          </cell>
          <cell r="G80">
            <v>8.74</v>
          </cell>
          <cell r="H80">
            <v>35.380000000000003</v>
          </cell>
          <cell r="I80" t="str">
            <v>ACRESCER</v>
          </cell>
          <cell r="J80">
            <v>38.299999999999997</v>
          </cell>
          <cell r="K80">
            <v>61.02</v>
          </cell>
          <cell r="N80">
            <v>44.120000000000005</v>
          </cell>
        </row>
        <row r="81">
          <cell r="B81">
            <v>55130</v>
          </cell>
          <cell r="C81" t="str">
            <v>DRENO LONGITUDINAL PARA CORTE EM SOLO TIPO B (COM BIDIM)</v>
          </cell>
          <cell r="D81" t="str">
            <v>m</v>
          </cell>
          <cell r="E81">
            <v>0</v>
          </cell>
          <cell r="F81">
            <v>9.26</v>
          </cell>
          <cell r="G81">
            <v>9.26</v>
          </cell>
          <cell r="H81">
            <v>44.32</v>
          </cell>
          <cell r="I81" t="str">
            <v>ACRESCER</v>
          </cell>
          <cell r="J81">
            <v>38.299999999999997</v>
          </cell>
          <cell r="K81">
            <v>74.099999999999994</v>
          </cell>
          <cell r="N81">
            <v>53.58</v>
          </cell>
        </row>
        <row r="82">
          <cell r="B82">
            <v>55140</v>
          </cell>
          <cell r="C82" t="str">
            <v>DRENO LONGITUDINAL PARA CORTE EM SOLO TIPO C</v>
          </cell>
          <cell r="D82" t="str">
            <v>m</v>
          </cell>
          <cell r="E82">
            <v>0</v>
          </cell>
          <cell r="F82">
            <v>10.46</v>
          </cell>
          <cell r="G82">
            <v>10.46</v>
          </cell>
          <cell r="H82">
            <v>21.37</v>
          </cell>
          <cell r="I82" t="str">
            <v>ACRESCER</v>
          </cell>
          <cell r="J82">
            <v>38.299999999999997</v>
          </cell>
          <cell r="K82">
            <v>44.02</v>
          </cell>
          <cell r="N82">
            <v>31.830000000000002</v>
          </cell>
        </row>
        <row r="83">
          <cell r="B83">
            <v>55145</v>
          </cell>
          <cell r="C83" t="str">
            <v>DRENO LONGITUDINAL PARA CORTE EM SOLO TIPO D (SEM BIDIM)</v>
          </cell>
          <cell r="D83" t="str">
            <v>m³</v>
          </cell>
          <cell r="E83">
            <v>0</v>
          </cell>
          <cell r="F83">
            <v>7.37</v>
          </cell>
          <cell r="G83">
            <v>7.37</v>
          </cell>
          <cell r="H83">
            <v>26.56</v>
          </cell>
          <cell r="I83" t="str">
            <v>ACRESCER</v>
          </cell>
          <cell r="J83">
            <v>38.299999999999997</v>
          </cell>
          <cell r="K83">
            <v>46.93</v>
          </cell>
          <cell r="N83">
            <v>33.93</v>
          </cell>
        </row>
        <row r="84">
          <cell r="B84">
            <v>55150</v>
          </cell>
          <cell r="C84" t="str">
            <v>DRENO TRANSVERSAL DE BASE</v>
          </cell>
          <cell r="D84" t="str">
            <v>m</v>
          </cell>
          <cell r="E84">
            <v>0</v>
          </cell>
          <cell r="F84">
            <v>4.68</v>
          </cell>
          <cell r="G84">
            <v>4.68</v>
          </cell>
          <cell r="H84">
            <v>12.59</v>
          </cell>
          <cell r="I84" t="str">
            <v>ACRESCER</v>
          </cell>
          <cell r="J84">
            <v>38.299999999999997</v>
          </cell>
          <cell r="K84">
            <v>23.88</v>
          </cell>
          <cell r="N84">
            <v>17.27</v>
          </cell>
        </row>
        <row r="85">
          <cell r="B85">
            <v>55160</v>
          </cell>
          <cell r="C85" t="str">
            <v>MURO DE TESTA DE SAIDA DOS DRENOS</v>
          </cell>
          <cell r="D85" t="str">
            <v>Und</v>
          </cell>
          <cell r="E85">
            <v>0</v>
          </cell>
          <cell r="F85">
            <v>6.85</v>
          </cell>
          <cell r="G85">
            <v>6.85</v>
          </cell>
          <cell r="H85">
            <v>48.57</v>
          </cell>
          <cell r="I85" t="str">
            <v>ACRESCER</v>
          </cell>
          <cell r="J85">
            <v>38.299999999999997</v>
          </cell>
          <cell r="K85">
            <v>76.650000000000006</v>
          </cell>
          <cell r="N85">
            <v>55.42</v>
          </cell>
        </row>
        <row r="86">
          <cell r="B86">
            <v>55310</v>
          </cell>
          <cell r="C86" t="str">
            <v>VALETA DE PROTECAO SEM REVESTIMENTO</v>
          </cell>
          <cell r="D86" t="str">
            <v>m</v>
          </cell>
          <cell r="E86">
            <v>0</v>
          </cell>
          <cell r="F86">
            <v>0.77</v>
          </cell>
          <cell r="G86">
            <v>0.77</v>
          </cell>
          <cell r="H86">
            <v>2.65</v>
          </cell>
          <cell r="I86" t="str">
            <v>-</v>
          </cell>
          <cell r="J86">
            <v>38.299999999999997</v>
          </cell>
          <cell r="K86">
            <v>4.7300000000000004</v>
          </cell>
          <cell r="N86">
            <v>3.42</v>
          </cell>
        </row>
        <row r="87">
          <cell r="B87">
            <v>55320</v>
          </cell>
          <cell r="C87" t="str">
            <v>VALETA DE PROTECAO COM REVESTIMENTO VEGETAL</v>
          </cell>
          <cell r="D87" t="str">
            <v>m</v>
          </cell>
          <cell r="E87">
            <v>0</v>
          </cell>
          <cell r="F87">
            <v>3.05</v>
          </cell>
          <cell r="G87">
            <v>3.05</v>
          </cell>
          <cell r="H87">
            <v>9.93</v>
          </cell>
          <cell r="I87" t="str">
            <v>-</v>
          </cell>
          <cell r="J87">
            <v>38.299999999999997</v>
          </cell>
          <cell r="K87">
            <v>17.95</v>
          </cell>
          <cell r="N87">
            <v>12.98</v>
          </cell>
        </row>
        <row r="88">
          <cell r="B88">
            <v>55330</v>
          </cell>
          <cell r="C88" t="str">
            <v>VALETA DE PROTECAO COM REVESTIMENTO EM CONCRETO P/ CORTE</v>
          </cell>
          <cell r="D88" t="str">
            <v>m</v>
          </cell>
          <cell r="E88">
            <v>0</v>
          </cell>
          <cell r="F88">
            <v>9.3699999999999992</v>
          </cell>
          <cell r="G88">
            <v>9.3699999999999992</v>
          </cell>
          <cell r="H88">
            <v>40.19</v>
          </cell>
          <cell r="I88" t="str">
            <v>ACRESCER</v>
          </cell>
          <cell r="J88">
            <v>38.299999999999997</v>
          </cell>
          <cell r="K88">
            <v>68.540000000000006</v>
          </cell>
          <cell r="N88">
            <v>49.559999999999995</v>
          </cell>
        </row>
        <row r="89">
          <cell r="B89">
            <v>55340</v>
          </cell>
          <cell r="C89" t="str">
            <v>VALETA DE PROTECAO COM REVESTIMENTO EM CONCRETO P/ ATERRO</v>
          </cell>
          <cell r="D89" t="str">
            <v>m</v>
          </cell>
          <cell r="E89">
            <v>0</v>
          </cell>
          <cell r="F89">
            <v>14.08</v>
          </cell>
          <cell r="G89">
            <v>14.08</v>
          </cell>
          <cell r="H89">
            <v>55.4</v>
          </cell>
          <cell r="I89" t="str">
            <v>ACRESCER</v>
          </cell>
          <cell r="J89">
            <v>38.299999999999997</v>
          </cell>
          <cell r="K89">
            <v>96.09</v>
          </cell>
          <cell r="N89">
            <v>69.48</v>
          </cell>
        </row>
        <row r="90">
          <cell r="B90">
            <v>55410</v>
          </cell>
          <cell r="C90" t="str">
            <v>MEIO FIO SIMPLES</v>
          </cell>
          <cell r="D90" t="str">
            <v>m</v>
          </cell>
          <cell r="E90">
            <v>0</v>
          </cell>
          <cell r="F90">
            <v>0.84</v>
          </cell>
          <cell r="G90">
            <v>0.84</v>
          </cell>
          <cell r="H90">
            <v>5.51</v>
          </cell>
          <cell r="I90" t="str">
            <v>ACRESCER</v>
          </cell>
          <cell r="J90">
            <v>38.299999999999997</v>
          </cell>
          <cell r="K90">
            <v>8.7799999999999994</v>
          </cell>
          <cell r="N90">
            <v>6.35</v>
          </cell>
        </row>
        <row r="91">
          <cell r="B91">
            <v>55500</v>
          </cell>
          <cell r="C91" t="str">
            <v>SARJETA DE ATERRO OU MEIO FIO C/ SARJETA CONJUGADA</v>
          </cell>
          <cell r="D91" t="str">
            <v>m</v>
          </cell>
          <cell r="E91">
            <v>0</v>
          </cell>
          <cell r="F91">
            <v>1.23</v>
          </cell>
          <cell r="G91">
            <v>1.23</v>
          </cell>
          <cell r="H91">
            <v>8.07</v>
          </cell>
          <cell r="I91" t="str">
            <v>ACRESCER</v>
          </cell>
          <cell r="J91">
            <v>38.299999999999997</v>
          </cell>
          <cell r="K91">
            <v>12.86</v>
          </cell>
          <cell r="N91">
            <v>9.3000000000000007</v>
          </cell>
        </row>
        <row r="92">
          <cell r="B92">
            <v>55501</v>
          </cell>
          <cell r="C92" t="str">
            <v>ENTRADA D'AGUA TIPO I</v>
          </cell>
          <cell r="D92" t="str">
            <v>Und</v>
          </cell>
          <cell r="E92">
            <v>0</v>
          </cell>
          <cell r="F92">
            <v>14.6</v>
          </cell>
          <cell r="G92">
            <v>14.6</v>
          </cell>
          <cell r="H92">
            <v>104.93</v>
          </cell>
          <cell r="I92" t="str">
            <v>ACRESCER</v>
          </cell>
          <cell r="J92">
            <v>38.299999999999997</v>
          </cell>
          <cell r="K92">
            <v>165.31</v>
          </cell>
          <cell r="N92">
            <v>119.53</v>
          </cell>
        </row>
        <row r="93">
          <cell r="B93">
            <v>55502</v>
          </cell>
          <cell r="C93" t="str">
            <v>ENTRADA D'AGUA TIPO II</v>
          </cell>
          <cell r="D93" t="str">
            <v>Und</v>
          </cell>
          <cell r="E93">
            <v>0</v>
          </cell>
          <cell r="F93">
            <v>22.34</v>
          </cell>
          <cell r="G93">
            <v>22.34</v>
          </cell>
          <cell r="H93">
            <v>146.16</v>
          </cell>
          <cell r="I93" t="str">
            <v>ACRESCER</v>
          </cell>
          <cell r="J93">
            <v>38.299999999999997</v>
          </cell>
          <cell r="K93">
            <v>233.04</v>
          </cell>
          <cell r="N93">
            <v>168.5</v>
          </cell>
        </row>
        <row r="94">
          <cell r="B94">
            <v>55503</v>
          </cell>
          <cell r="C94" t="str">
            <v>DESCIDA D'AGUA TIPO I</v>
          </cell>
          <cell r="D94" t="str">
            <v>m</v>
          </cell>
          <cell r="E94">
            <v>0</v>
          </cell>
          <cell r="F94">
            <v>8.92</v>
          </cell>
          <cell r="G94">
            <v>8.92</v>
          </cell>
          <cell r="H94">
            <v>49.56</v>
          </cell>
          <cell r="I94" t="str">
            <v>ACRESCER</v>
          </cell>
          <cell r="J94">
            <v>38.299999999999997</v>
          </cell>
          <cell r="K94">
            <v>80.88</v>
          </cell>
          <cell r="N94">
            <v>58.480000000000004</v>
          </cell>
        </row>
        <row r="95">
          <cell r="B95">
            <v>55504</v>
          </cell>
          <cell r="C95" t="str">
            <v>DESCIDA D'AGUA TIPO II</v>
          </cell>
          <cell r="D95" t="str">
            <v>m</v>
          </cell>
          <cell r="E95">
            <v>0</v>
          </cell>
          <cell r="F95">
            <v>10.65</v>
          </cell>
          <cell r="G95">
            <v>10.65</v>
          </cell>
          <cell r="H95">
            <v>58.86</v>
          </cell>
          <cell r="I95" t="str">
            <v>ACRESCER</v>
          </cell>
          <cell r="J95">
            <v>38.299999999999997</v>
          </cell>
          <cell r="K95">
            <v>96.13</v>
          </cell>
          <cell r="N95">
            <v>69.510000000000005</v>
          </cell>
        </row>
        <row r="96">
          <cell r="B96">
            <v>55505</v>
          </cell>
          <cell r="C96" t="str">
            <v>BACIA DE AMORTECIMENTO TIPO I E II</v>
          </cell>
          <cell r="D96" t="str">
            <v>Und</v>
          </cell>
          <cell r="E96">
            <v>0</v>
          </cell>
          <cell r="F96">
            <v>10.06</v>
          </cell>
          <cell r="G96">
            <v>10.06</v>
          </cell>
          <cell r="H96">
            <v>63.92</v>
          </cell>
          <cell r="I96" t="str">
            <v>ACRESCER</v>
          </cell>
          <cell r="J96">
            <v>38.299999999999997</v>
          </cell>
          <cell r="K96">
            <v>102.31</v>
          </cell>
          <cell r="N96">
            <v>73.98</v>
          </cell>
        </row>
        <row r="97">
          <cell r="B97">
            <v>55506</v>
          </cell>
          <cell r="C97" t="str">
            <v>DESCIDA D'AGUA TIPO III P/ B.S.T.C. D=0,80 M</v>
          </cell>
          <cell r="D97" t="str">
            <v>m</v>
          </cell>
          <cell r="E97">
            <v>0</v>
          </cell>
          <cell r="F97">
            <v>14.11</v>
          </cell>
          <cell r="G97">
            <v>14.11</v>
          </cell>
          <cell r="H97">
            <v>92.85</v>
          </cell>
          <cell r="I97" t="str">
            <v>ACRESCER</v>
          </cell>
          <cell r="J97">
            <v>38.299999999999997</v>
          </cell>
          <cell r="K97">
            <v>147.93</v>
          </cell>
          <cell r="N97">
            <v>106.96</v>
          </cell>
        </row>
        <row r="98">
          <cell r="B98">
            <v>55507</v>
          </cell>
          <cell r="C98" t="str">
            <v>DESCIDA D'AGUA TIPO III P/ B.S.T.C. D=1,00 M</v>
          </cell>
          <cell r="D98" t="str">
            <v>m</v>
          </cell>
          <cell r="E98">
            <v>0</v>
          </cell>
          <cell r="F98">
            <v>15.54</v>
          </cell>
          <cell r="G98">
            <v>15.54</v>
          </cell>
          <cell r="H98">
            <v>105.24</v>
          </cell>
          <cell r="I98" t="str">
            <v>ACRESCER</v>
          </cell>
          <cell r="J98">
            <v>38.299999999999997</v>
          </cell>
          <cell r="K98">
            <v>167.04</v>
          </cell>
          <cell r="N98">
            <v>120.78</v>
          </cell>
        </row>
        <row r="99">
          <cell r="B99">
            <v>55508</v>
          </cell>
          <cell r="C99" t="str">
            <v>DESCIDA D'AGUA TIPO III P/ B.S.T.C. D=1,20 M</v>
          </cell>
          <cell r="D99" t="str">
            <v>m</v>
          </cell>
          <cell r="E99">
            <v>0</v>
          </cell>
          <cell r="F99">
            <v>16.82</v>
          </cell>
          <cell r="G99">
            <v>16.82</v>
          </cell>
          <cell r="H99">
            <v>117.89</v>
          </cell>
          <cell r="I99" t="str">
            <v>ACRESCER</v>
          </cell>
          <cell r="J99">
            <v>38.299999999999997</v>
          </cell>
          <cell r="K99">
            <v>186.3</v>
          </cell>
          <cell r="N99">
            <v>134.71</v>
          </cell>
        </row>
        <row r="100">
          <cell r="B100">
            <v>55510</v>
          </cell>
          <cell r="C100" t="str">
            <v>SARJETA DE CORTE TIPO A</v>
          </cell>
          <cell r="D100" t="str">
            <v>m</v>
          </cell>
          <cell r="E100">
            <v>0</v>
          </cell>
          <cell r="F100">
            <v>1.48</v>
          </cell>
          <cell r="G100">
            <v>1.48</v>
          </cell>
          <cell r="H100">
            <v>13.18</v>
          </cell>
          <cell r="I100" t="str">
            <v>ACRESCER</v>
          </cell>
          <cell r="J100">
            <v>38.299999999999997</v>
          </cell>
          <cell r="K100">
            <v>20.27</v>
          </cell>
          <cell r="N100">
            <v>14.66</v>
          </cell>
        </row>
        <row r="101">
          <cell r="B101">
            <v>55520</v>
          </cell>
          <cell r="C101" t="str">
            <v>SARJETA E CORTE TIPO  B</v>
          </cell>
          <cell r="D101" t="str">
            <v>m</v>
          </cell>
          <cell r="E101">
            <v>0</v>
          </cell>
          <cell r="F101">
            <v>1.58</v>
          </cell>
          <cell r="G101">
            <v>1.58</v>
          </cell>
          <cell r="H101">
            <v>16.190000000000001</v>
          </cell>
          <cell r="I101" t="str">
            <v>ACRESCER</v>
          </cell>
          <cell r="J101">
            <v>38.299999999999997</v>
          </cell>
          <cell r="K101">
            <v>24.58</v>
          </cell>
          <cell r="N101">
            <v>17.770000000000003</v>
          </cell>
        </row>
        <row r="102">
          <cell r="B102">
            <v>55610</v>
          </cell>
          <cell r="C102" t="str">
            <v>SAIDA D'AGUA DE SARJETA TIPO A</v>
          </cell>
          <cell r="D102" t="str">
            <v>Und</v>
          </cell>
          <cell r="E102">
            <v>0</v>
          </cell>
          <cell r="F102">
            <v>4.51</v>
          </cell>
          <cell r="G102">
            <v>4.51</v>
          </cell>
          <cell r="H102">
            <v>17.649999999999999</v>
          </cell>
          <cell r="I102" t="str">
            <v>ACRESCER</v>
          </cell>
          <cell r="J102">
            <v>38.299999999999997</v>
          </cell>
          <cell r="K102">
            <v>30.65</v>
          </cell>
          <cell r="N102">
            <v>22.159999999999997</v>
          </cell>
        </row>
        <row r="103">
          <cell r="B103">
            <v>55620</v>
          </cell>
          <cell r="C103" t="str">
            <v>SAIDA D'AGUA DA SARJETA TIPO B</v>
          </cell>
          <cell r="D103" t="str">
            <v>Und</v>
          </cell>
          <cell r="E103">
            <v>0</v>
          </cell>
          <cell r="F103">
            <v>5.61</v>
          </cell>
          <cell r="G103">
            <v>5.61</v>
          </cell>
          <cell r="H103">
            <v>20.8</v>
          </cell>
          <cell r="I103" t="str">
            <v>ACRESCER</v>
          </cell>
          <cell r="J103">
            <v>38.299999999999997</v>
          </cell>
          <cell r="K103">
            <v>36.53</v>
          </cell>
          <cell r="N103">
            <v>26.41</v>
          </cell>
        </row>
        <row r="104">
          <cell r="B104">
            <v>55710</v>
          </cell>
          <cell r="C104" t="str">
            <v>CAIXA COLETORA TIPO A</v>
          </cell>
          <cell r="D104" t="str">
            <v>Und</v>
          </cell>
          <cell r="E104">
            <v>0</v>
          </cell>
          <cell r="F104">
            <v>91.73</v>
          </cell>
          <cell r="G104">
            <v>91.73</v>
          </cell>
          <cell r="H104">
            <v>625.23</v>
          </cell>
          <cell r="I104" t="str">
            <v>ACRESCER</v>
          </cell>
          <cell r="J104">
            <v>38.299999999999997</v>
          </cell>
          <cell r="K104">
            <v>991.56</v>
          </cell>
          <cell r="N104">
            <v>716.96</v>
          </cell>
        </row>
        <row r="105">
          <cell r="B105">
            <v>55720</v>
          </cell>
          <cell r="C105" t="str">
            <v>CAIXA COLETORA TIPO B</v>
          </cell>
          <cell r="D105" t="str">
            <v>Und</v>
          </cell>
          <cell r="E105">
            <v>0</v>
          </cell>
          <cell r="F105">
            <v>103.58</v>
          </cell>
          <cell r="G105">
            <v>103.58</v>
          </cell>
          <cell r="H105">
            <v>619.24</v>
          </cell>
          <cell r="I105" t="str">
            <v>ACRESCER</v>
          </cell>
          <cell r="J105">
            <v>38.299999999999997</v>
          </cell>
          <cell r="K105">
            <v>999.66</v>
          </cell>
          <cell r="N105">
            <v>722.82</v>
          </cell>
        </row>
        <row r="106">
          <cell r="B106">
            <v>55730</v>
          </cell>
          <cell r="C106" t="str">
            <v>CAIXA COLETORA C/ RETENCAO DE DIVISA P/ TUBOS DE D=0,60 M</v>
          </cell>
          <cell r="D106" t="str">
            <v>Und</v>
          </cell>
          <cell r="E106">
            <v>0</v>
          </cell>
          <cell r="F106">
            <v>88.67</v>
          </cell>
          <cell r="G106">
            <v>88.67</v>
          </cell>
          <cell r="H106">
            <v>749.57</v>
          </cell>
          <cell r="I106" t="str">
            <v>ACRESCER</v>
          </cell>
          <cell r="J106">
            <v>38.299999999999997</v>
          </cell>
          <cell r="K106">
            <v>1159.29</v>
          </cell>
          <cell r="N106">
            <v>838.24</v>
          </cell>
        </row>
        <row r="107">
          <cell r="B107">
            <v>55735</v>
          </cell>
          <cell r="C107" t="str">
            <v>CAIXA COLETORA C/ RETENCAO DE DIVISA P/ TUBOS DE D=0,80 M</v>
          </cell>
          <cell r="D107" t="str">
            <v>Und</v>
          </cell>
          <cell r="E107">
            <v>0</v>
          </cell>
          <cell r="F107">
            <v>100.06</v>
          </cell>
          <cell r="G107">
            <v>100.06</v>
          </cell>
          <cell r="H107">
            <v>831.78</v>
          </cell>
          <cell r="I107" t="str">
            <v>ACRESCER</v>
          </cell>
          <cell r="J107">
            <v>38.299999999999997</v>
          </cell>
          <cell r="K107">
            <v>1288.73</v>
          </cell>
          <cell r="N107">
            <v>931.83999999999992</v>
          </cell>
        </row>
        <row r="108">
          <cell r="B108">
            <v>55740</v>
          </cell>
          <cell r="C108" t="str">
            <v>CAIXA COLETORA C/ RETENCAO DE DIVISA P/ TUBOS D=1,0 M</v>
          </cell>
          <cell r="D108" t="str">
            <v>Und</v>
          </cell>
          <cell r="E108">
            <v>0</v>
          </cell>
          <cell r="F108">
            <v>110.76</v>
          </cell>
          <cell r="G108">
            <v>110.76</v>
          </cell>
          <cell r="H108">
            <v>910.66</v>
          </cell>
          <cell r="I108" t="str">
            <v>ACRESCER</v>
          </cell>
          <cell r="J108">
            <v>38.299999999999997</v>
          </cell>
          <cell r="K108">
            <v>1412.62</v>
          </cell>
          <cell r="N108">
            <v>1021.42</v>
          </cell>
        </row>
        <row r="109">
          <cell r="B109">
            <v>55745</v>
          </cell>
          <cell r="C109" t="str">
            <v>CAIXA COLETORA C/ RETENCAO DE DIVISA P/ TUBOS D=1,20 M</v>
          </cell>
          <cell r="D109" t="str">
            <v>Und</v>
          </cell>
          <cell r="E109">
            <v>0</v>
          </cell>
          <cell r="F109">
            <v>121.62</v>
          </cell>
          <cell r="G109">
            <v>121.62</v>
          </cell>
          <cell r="H109">
            <v>985.95</v>
          </cell>
          <cell r="I109" t="str">
            <v>ACRESCER</v>
          </cell>
          <cell r="J109">
            <v>38.299999999999997</v>
          </cell>
          <cell r="K109">
            <v>1531.77</v>
          </cell>
          <cell r="N109">
            <v>1107.5700000000002</v>
          </cell>
        </row>
        <row r="110">
          <cell r="B110">
            <v>55750</v>
          </cell>
          <cell r="C110" t="str">
            <v>COLCHAO DRENANTE</v>
          </cell>
          <cell r="D110" t="str">
            <v>m³</v>
          </cell>
          <cell r="E110">
            <v>1.63</v>
          </cell>
          <cell r="F110">
            <v>0.22</v>
          </cell>
          <cell r="G110">
            <v>1.85</v>
          </cell>
          <cell r="H110">
            <v>25.78</v>
          </cell>
          <cell r="I110" t="str">
            <v>ACRESCER</v>
          </cell>
          <cell r="J110">
            <v>38.299999999999997</v>
          </cell>
          <cell r="K110">
            <v>38.21</v>
          </cell>
          <cell r="N110">
            <v>27.630000000000003</v>
          </cell>
        </row>
        <row r="111">
          <cell r="B111">
            <v>55760</v>
          </cell>
          <cell r="C111" t="str">
            <v>TAMPAO DE FERRO FUNDIDO PARA POCO DE VISITA</v>
          </cell>
          <cell r="D111" t="str">
            <v>Und</v>
          </cell>
          <cell r="E111">
            <v>0</v>
          </cell>
          <cell r="F111">
            <v>9.36</v>
          </cell>
          <cell r="G111">
            <v>9.36</v>
          </cell>
          <cell r="H111">
            <v>122.33</v>
          </cell>
          <cell r="I111" t="str">
            <v>ACRESCER</v>
          </cell>
          <cell r="J111">
            <v>38.299999999999997</v>
          </cell>
          <cell r="K111">
            <v>182.13</v>
          </cell>
          <cell r="N111">
            <v>131.69</v>
          </cell>
        </row>
        <row r="112">
          <cell r="B112">
            <v>55761</v>
          </cell>
          <cell r="C112" t="str">
            <v>CHAMINE EM ALVENARIA D=0,60M P/ ALTURA ATE 1,50M</v>
          </cell>
          <cell r="D112" t="str">
            <v>m</v>
          </cell>
          <cell r="E112">
            <v>0</v>
          </cell>
          <cell r="F112">
            <v>25</v>
          </cell>
          <cell r="G112">
            <v>25</v>
          </cell>
          <cell r="H112">
            <v>125.19</v>
          </cell>
          <cell r="I112" t="str">
            <v>ACRESCER</v>
          </cell>
          <cell r="J112">
            <v>38.299999999999997</v>
          </cell>
          <cell r="K112">
            <v>207.71</v>
          </cell>
          <cell r="N112">
            <v>150.19</v>
          </cell>
        </row>
        <row r="113">
          <cell r="B113">
            <v>55762</v>
          </cell>
          <cell r="C113" t="str">
            <v>CHAMINE EM ALVENARIA D=0,80M P/ 1,50 &lt; H &lt; 3,50M</v>
          </cell>
          <cell r="D113" t="str">
            <v>m</v>
          </cell>
          <cell r="E113">
            <v>0</v>
          </cell>
          <cell r="F113">
            <v>31.51</v>
          </cell>
          <cell r="G113">
            <v>31.51</v>
          </cell>
          <cell r="H113">
            <v>156.87</v>
          </cell>
          <cell r="I113" t="str">
            <v>ACRESCER</v>
          </cell>
          <cell r="J113">
            <v>38.299999999999997</v>
          </cell>
          <cell r="K113">
            <v>260.52999999999997</v>
          </cell>
          <cell r="N113">
            <v>188.38</v>
          </cell>
        </row>
        <row r="114">
          <cell r="B114">
            <v>55763</v>
          </cell>
          <cell r="C114" t="str">
            <v>CHAMINE EM ALVENARIA D=1,0M P/ ALTURA ACIMA DE 3,50M</v>
          </cell>
          <cell r="D114" t="str">
            <v>m</v>
          </cell>
          <cell r="E114">
            <v>0</v>
          </cell>
          <cell r="F114">
            <v>38.47</v>
          </cell>
          <cell r="G114">
            <v>38.47</v>
          </cell>
          <cell r="H114">
            <v>189.26</v>
          </cell>
          <cell r="I114" t="str">
            <v>ACRESCER</v>
          </cell>
          <cell r="J114">
            <v>38.299999999999997</v>
          </cell>
          <cell r="K114">
            <v>314.95</v>
          </cell>
          <cell r="N114">
            <v>227.73</v>
          </cell>
        </row>
        <row r="115">
          <cell r="B115">
            <v>55780</v>
          </cell>
          <cell r="C115" t="str">
            <v>POCO DE VISITA (CAIXA) EM ALVENARIA P/ GALERIA D=0,40M</v>
          </cell>
          <cell r="D115" t="str">
            <v>Und</v>
          </cell>
          <cell r="E115">
            <v>0</v>
          </cell>
          <cell r="F115">
            <v>93.26</v>
          </cell>
          <cell r="G115">
            <v>93.26</v>
          </cell>
          <cell r="H115">
            <v>557.66999999999996</v>
          </cell>
          <cell r="I115" t="str">
            <v>ACRESCER</v>
          </cell>
          <cell r="J115">
            <v>38.299999999999997</v>
          </cell>
          <cell r="K115">
            <v>900.24</v>
          </cell>
          <cell r="N115">
            <v>650.92999999999995</v>
          </cell>
        </row>
        <row r="116">
          <cell r="B116">
            <v>55781</v>
          </cell>
          <cell r="C116" t="str">
            <v>POCO DE VISITA (CAIXA) EM ALVENARIA P/ GALERIA D=0,60M</v>
          </cell>
          <cell r="D116" t="str">
            <v>Und</v>
          </cell>
          <cell r="E116">
            <v>0</v>
          </cell>
          <cell r="F116">
            <v>105.49</v>
          </cell>
          <cell r="G116">
            <v>105.49</v>
          </cell>
          <cell r="H116">
            <v>625.98</v>
          </cell>
          <cell r="I116" t="str">
            <v>ACRESCER</v>
          </cell>
          <cell r="J116">
            <v>38.299999999999997</v>
          </cell>
          <cell r="K116">
            <v>1011.62</v>
          </cell>
          <cell r="N116">
            <v>731.47</v>
          </cell>
        </row>
        <row r="117">
          <cell r="B117">
            <v>55782</v>
          </cell>
          <cell r="C117" t="str">
            <v>POCO DE VISITA (CAIXA) EM ALVENARIA P/ GALERIA D=0,80M</v>
          </cell>
          <cell r="D117" t="str">
            <v>Und</v>
          </cell>
          <cell r="E117">
            <v>0</v>
          </cell>
          <cell r="F117">
            <v>136.06</v>
          </cell>
          <cell r="G117">
            <v>136.06</v>
          </cell>
          <cell r="H117">
            <v>785.35</v>
          </cell>
          <cell r="I117" t="str">
            <v>ACRESCER</v>
          </cell>
          <cell r="J117">
            <v>38.299999999999997</v>
          </cell>
          <cell r="K117">
            <v>1274.31</v>
          </cell>
          <cell r="N117">
            <v>921.41000000000008</v>
          </cell>
        </row>
        <row r="118">
          <cell r="B118">
            <v>55783</v>
          </cell>
          <cell r="C118" t="str">
            <v>POCO DE VISITA (CAIXA) EM ALVENARIA P/ GALERIA D=1,00M</v>
          </cell>
          <cell r="D118" t="str">
            <v>Und</v>
          </cell>
          <cell r="E118">
            <v>0</v>
          </cell>
          <cell r="F118">
            <v>169.7</v>
          </cell>
          <cell r="G118">
            <v>169.7</v>
          </cell>
          <cell r="H118">
            <v>958.41</v>
          </cell>
          <cell r="I118" t="str">
            <v>ACRESCER</v>
          </cell>
          <cell r="J118">
            <v>38.299999999999997</v>
          </cell>
          <cell r="K118">
            <v>1560.18</v>
          </cell>
          <cell r="N118">
            <v>1128.1099999999999</v>
          </cell>
        </row>
        <row r="119">
          <cell r="B119">
            <v>55784</v>
          </cell>
          <cell r="C119" t="str">
            <v>POCO DE VISITA (CAIXA) EM ALVENARIA P/ GALERIA D=1,20M</v>
          </cell>
          <cell r="D119" t="str">
            <v>Und</v>
          </cell>
          <cell r="E119">
            <v>0</v>
          </cell>
          <cell r="F119">
            <v>198.06</v>
          </cell>
          <cell r="G119">
            <v>198.06</v>
          </cell>
          <cell r="H119">
            <v>1102.44</v>
          </cell>
          <cell r="I119" t="str">
            <v>ACRESCER</v>
          </cell>
          <cell r="J119">
            <v>38.299999999999997</v>
          </cell>
          <cell r="K119">
            <v>1798.59</v>
          </cell>
          <cell r="N119">
            <v>1300.5</v>
          </cell>
        </row>
        <row r="120">
          <cell r="B120">
            <v>55800</v>
          </cell>
          <cell r="C120" t="str">
            <v>CAIXA DE PASSAGEM EM ALVENARIA P/ TUBOS D=0,40M (1,44 X 1,24 X 0,80)</v>
          </cell>
          <cell r="D120" t="str">
            <v>Und</v>
          </cell>
          <cell r="E120">
            <v>0</v>
          </cell>
          <cell r="F120">
            <v>52.92</v>
          </cell>
          <cell r="G120">
            <v>52.92</v>
          </cell>
          <cell r="H120">
            <v>297.70999999999998</v>
          </cell>
          <cell r="I120" t="str">
            <v>ACRESCER</v>
          </cell>
          <cell r="J120">
            <v>38.299999999999997</v>
          </cell>
          <cell r="K120">
            <v>484.92</v>
          </cell>
          <cell r="N120">
            <v>350.63</v>
          </cell>
        </row>
        <row r="121">
          <cell r="B121">
            <v>55801</v>
          </cell>
          <cell r="C121" t="str">
            <v>CAIXA DE PASSAGEM EM ALVENARIA P/ TUBOS D=0,60M (1,94 X 1,44 X 1,00)</v>
          </cell>
          <cell r="D121" t="str">
            <v>Und</v>
          </cell>
          <cell r="E121">
            <v>0</v>
          </cell>
          <cell r="F121">
            <v>74.319999999999993</v>
          </cell>
          <cell r="G121">
            <v>74.319999999999993</v>
          </cell>
          <cell r="H121">
            <v>424.38</v>
          </cell>
          <cell r="I121" t="str">
            <v>ACRESCER</v>
          </cell>
          <cell r="J121">
            <v>38.299999999999997</v>
          </cell>
          <cell r="K121">
            <v>689.7</v>
          </cell>
          <cell r="N121">
            <v>498.7</v>
          </cell>
        </row>
        <row r="122">
          <cell r="B122">
            <v>55802</v>
          </cell>
          <cell r="C122" t="str">
            <v>CAIXA DE PASSAGEM EM ALVENARIA P/ TUBOS D=0,80M (1,94 X 1,74 X 1,30)</v>
          </cell>
          <cell r="D122" t="str">
            <v>Und</v>
          </cell>
          <cell r="E122">
            <v>0</v>
          </cell>
          <cell r="F122">
            <v>101.2</v>
          </cell>
          <cell r="G122">
            <v>101.2</v>
          </cell>
          <cell r="H122">
            <v>559.58000000000004</v>
          </cell>
          <cell r="I122" t="str">
            <v>ACRESCER</v>
          </cell>
          <cell r="J122">
            <v>38.299999999999997</v>
          </cell>
          <cell r="K122">
            <v>913.86</v>
          </cell>
          <cell r="N122">
            <v>660.78000000000009</v>
          </cell>
        </row>
        <row r="123">
          <cell r="B123">
            <v>55803</v>
          </cell>
          <cell r="C123" t="str">
            <v>CAIXA DE PASSAGEM EM ALVENARIA P/ TUBOS D=1,00M (1,94 X 2,04 X 1,60)</v>
          </cell>
          <cell r="D123" t="str">
            <v>Und</v>
          </cell>
          <cell r="E123">
            <v>0</v>
          </cell>
          <cell r="F123">
            <v>131.47999999999999</v>
          </cell>
          <cell r="G123">
            <v>131.47999999999999</v>
          </cell>
          <cell r="H123">
            <v>708.85</v>
          </cell>
          <cell r="I123" t="str">
            <v>ACRESCER</v>
          </cell>
          <cell r="J123">
            <v>38.299999999999997</v>
          </cell>
          <cell r="K123">
            <v>1162.18</v>
          </cell>
          <cell r="N123">
            <v>840.33</v>
          </cell>
        </row>
        <row r="124">
          <cell r="B124">
            <v>55804</v>
          </cell>
          <cell r="C124" t="str">
            <v>CAIXA DE PASSAGEM EM ALVENARIA P/ TUBOS D=1,20M (1,94 X 2,29 X 1,85)</v>
          </cell>
          <cell r="D124" t="str">
            <v>Und</v>
          </cell>
          <cell r="E124">
            <v>0</v>
          </cell>
          <cell r="F124">
            <v>158.4</v>
          </cell>
          <cell r="G124">
            <v>158.4</v>
          </cell>
          <cell r="H124">
            <v>838.6</v>
          </cell>
          <cell r="I124" t="str">
            <v>ACRESCER</v>
          </cell>
          <cell r="J124">
            <v>38.299999999999997</v>
          </cell>
          <cell r="K124">
            <v>1378.85</v>
          </cell>
          <cell r="N124">
            <v>997</v>
          </cell>
        </row>
        <row r="125">
          <cell r="B125">
            <v>60000</v>
          </cell>
          <cell r="C125" t="str">
            <v>OBRAS DE ARTE CORRENTE</v>
          </cell>
          <cell r="N125">
            <v>0</v>
          </cell>
        </row>
        <row r="126">
          <cell r="B126">
            <v>60101</v>
          </cell>
          <cell r="C126" t="str">
            <v>CORPO DE B.S.T.C. D=0,40 M TIPO CA-1 INCLUSIVE BERCO</v>
          </cell>
          <cell r="D126" t="str">
            <v>m</v>
          </cell>
          <cell r="E126">
            <v>0</v>
          </cell>
          <cell r="F126">
            <v>19.739999999999998</v>
          </cell>
          <cell r="G126">
            <v>19.739999999999998</v>
          </cell>
          <cell r="H126">
            <v>38.07</v>
          </cell>
          <cell r="I126" t="str">
            <v>ACRESCER</v>
          </cell>
          <cell r="J126">
            <v>38.299999999999997</v>
          </cell>
          <cell r="K126">
            <v>79.95</v>
          </cell>
          <cell r="N126">
            <v>57.81</v>
          </cell>
        </row>
        <row r="127">
          <cell r="B127">
            <v>60102</v>
          </cell>
          <cell r="C127" t="str">
            <v>CORPO DE B.S.T.C. D=0,60 M TIPO CA-1 INCLUSIVE BERCO</v>
          </cell>
          <cell r="D127" t="str">
            <v>m</v>
          </cell>
          <cell r="E127">
            <v>0</v>
          </cell>
          <cell r="F127">
            <v>20.6</v>
          </cell>
          <cell r="G127">
            <v>20.6</v>
          </cell>
          <cell r="H127">
            <v>68.2</v>
          </cell>
          <cell r="I127" t="str">
            <v>ACRESCER</v>
          </cell>
          <cell r="J127">
            <v>38.299999999999997</v>
          </cell>
          <cell r="K127">
            <v>122.81</v>
          </cell>
          <cell r="N127">
            <v>88.800000000000011</v>
          </cell>
        </row>
        <row r="128">
          <cell r="B128">
            <v>60103</v>
          </cell>
          <cell r="C128" t="str">
            <v>CORPO DE B.S.T.C. D=0,80 M TIPO CA-1 INCLUSIVE BERCO</v>
          </cell>
          <cell r="D128" t="str">
            <v>m</v>
          </cell>
          <cell r="E128">
            <v>0</v>
          </cell>
          <cell r="F128">
            <v>21.69</v>
          </cell>
          <cell r="G128">
            <v>21.69</v>
          </cell>
          <cell r="H128">
            <v>107.57</v>
          </cell>
          <cell r="I128" t="str">
            <v>ACRESCER</v>
          </cell>
          <cell r="J128">
            <v>38.299999999999997</v>
          </cell>
          <cell r="K128">
            <v>178.77</v>
          </cell>
          <cell r="N128">
            <v>129.26</v>
          </cell>
        </row>
        <row r="129">
          <cell r="B129">
            <v>60104</v>
          </cell>
          <cell r="C129" t="str">
            <v>CORPO DE B.S.T.C. D=1,00 M TIPO CA-1 INCLUSIVE BERCO</v>
          </cell>
          <cell r="D129" t="str">
            <v>m</v>
          </cell>
          <cell r="E129">
            <v>0</v>
          </cell>
          <cell r="F129">
            <v>22.78</v>
          </cell>
          <cell r="G129">
            <v>22.78</v>
          </cell>
          <cell r="H129">
            <v>154.22999999999999</v>
          </cell>
          <cell r="I129" t="str">
            <v>ACRESCER</v>
          </cell>
          <cell r="J129">
            <v>38.299999999999997</v>
          </cell>
          <cell r="K129">
            <v>244.8</v>
          </cell>
          <cell r="N129">
            <v>177.01</v>
          </cell>
        </row>
        <row r="130">
          <cell r="B130">
            <v>60105</v>
          </cell>
          <cell r="C130" t="str">
            <v>CORPO DE B.S.T.C. D=1,20 M TIPO CA-1 INCLUSIVE BERCO</v>
          </cell>
          <cell r="D130" t="str">
            <v>m</v>
          </cell>
          <cell r="E130">
            <v>0</v>
          </cell>
          <cell r="F130">
            <v>23.87</v>
          </cell>
          <cell r="G130">
            <v>23.87</v>
          </cell>
          <cell r="H130">
            <v>219.97</v>
          </cell>
          <cell r="I130" t="str">
            <v>ACRESCER</v>
          </cell>
          <cell r="J130">
            <v>38.299999999999997</v>
          </cell>
          <cell r="K130">
            <v>337.23</v>
          </cell>
          <cell r="N130">
            <v>243.84</v>
          </cell>
        </row>
        <row r="131">
          <cell r="B131">
            <v>60106</v>
          </cell>
          <cell r="C131" t="str">
            <v>CORPO DE B.D.T.C. D=0,80 M TIPO CA-1 INCLUSIVE BERCO</v>
          </cell>
          <cell r="D131" t="str">
            <v>m</v>
          </cell>
          <cell r="E131">
            <v>0</v>
          </cell>
          <cell r="F131">
            <v>34.479999999999997</v>
          </cell>
          <cell r="G131">
            <v>34.479999999999997</v>
          </cell>
          <cell r="H131">
            <v>211</v>
          </cell>
          <cell r="I131" t="str">
            <v>ACRESCER</v>
          </cell>
          <cell r="J131">
            <v>38.299999999999997</v>
          </cell>
          <cell r="K131">
            <v>339.5</v>
          </cell>
          <cell r="N131">
            <v>245.48</v>
          </cell>
        </row>
        <row r="132">
          <cell r="B132">
            <v>60107</v>
          </cell>
          <cell r="C132" t="str">
            <v>CORPO DE B.D.T.C. D=1,00 M TIPO CA-1 INCLUSIVE BERCO</v>
          </cell>
          <cell r="D132" t="str">
            <v>m</v>
          </cell>
          <cell r="E132">
            <v>0</v>
          </cell>
          <cell r="F132">
            <v>36.270000000000003</v>
          </cell>
          <cell r="G132">
            <v>36.270000000000003</v>
          </cell>
          <cell r="H132">
            <v>304.48</v>
          </cell>
          <cell r="I132" t="str">
            <v>ACRESCER</v>
          </cell>
          <cell r="J132">
            <v>38.299999999999997</v>
          </cell>
          <cell r="K132">
            <v>471.26</v>
          </cell>
          <cell r="N132">
            <v>340.75</v>
          </cell>
        </row>
        <row r="133">
          <cell r="B133">
            <v>60108</v>
          </cell>
          <cell r="C133" t="str">
            <v>CORPO DE B.D.T.C. D=1,20 M TIPO CA-1 INCLUSIVE BERCO</v>
          </cell>
          <cell r="D133" t="str">
            <v>m</v>
          </cell>
          <cell r="E133">
            <v>0</v>
          </cell>
          <cell r="F133">
            <v>38.06</v>
          </cell>
          <cell r="G133">
            <v>38.06</v>
          </cell>
          <cell r="H133">
            <v>432.08</v>
          </cell>
          <cell r="I133" t="str">
            <v>ACRESCER</v>
          </cell>
          <cell r="J133">
            <v>38.299999999999997</v>
          </cell>
          <cell r="K133">
            <v>650.20000000000005</v>
          </cell>
          <cell r="N133">
            <v>470.14</v>
          </cell>
        </row>
        <row r="134">
          <cell r="B134">
            <v>60110</v>
          </cell>
          <cell r="C134" t="str">
            <v>CORPO DE B.T.T.C. D=0,80 M TIPO CA-1 INCLUSIVE BERCO</v>
          </cell>
          <cell r="D134" t="str">
            <v>m</v>
          </cell>
          <cell r="E134">
            <v>0</v>
          </cell>
          <cell r="F134">
            <v>47.73</v>
          </cell>
          <cell r="G134">
            <v>47.73</v>
          </cell>
          <cell r="H134">
            <v>315.7</v>
          </cell>
          <cell r="I134" t="str">
            <v>ACRESCER</v>
          </cell>
          <cell r="J134">
            <v>38.299999999999997</v>
          </cell>
          <cell r="K134">
            <v>502.62</v>
          </cell>
          <cell r="N134">
            <v>363.43</v>
          </cell>
        </row>
        <row r="135">
          <cell r="B135">
            <v>60111</v>
          </cell>
          <cell r="C135" t="str">
            <v>CORPO DE B.T.T.C. D=1,00 M TIPO CA-1 INCLUSIVE BERCO</v>
          </cell>
          <cell r="D135" t="str">
            <v>m</v>
          </cell>
          <cell r="E135">
            <v>0</v>
          </cell>
          <cell r="F135">
            <v>51.01</v>
          </cell>
          <cell r="G135">
            <v>51.01</v>
          </cell>
          <cell r="H135">
            <v>453.12</v>
          </cell>
          <cell r="I135" t="str">
            <v>ACRESCER</v>
          </cell>
          <cell r="J135">
            <v>38.299999999999997</v>
          </cell>
          <cell r="K135">
            <v>697.21</v>
          </cell>
          <cell r="N135">
            <v>504.13</v>
          </cell>
        </row>
        <row r="136">
          <cell r="B136">
            <v>60112</v>
          </cell>
          <cell r="C136" t="str">
            <v>CORPO DE B.T.T.C  D=1,20 M TIPO CA-1 INCLUSIVE BERCO</v>
          </cell>
          <cell r="D136" t="str">
            <v>m</v>
          </cell>
          <cell r="E136">
            <v>0</v>
          </cell>
          <cell r="F136">
            <v>54.29</v>
          </cell>
          <cell r="G136">
            <v>54.29</v>
          </cell>
          <cell r="H136">
            <v>645.38</v>
          </cell>
          <cell r="I136" t="str">
            <v>ACRESCER</v>
          </cell>
          <cell r="J136">
            <v>38.299999999999997</v>
          </cell>
          <cell r="K136">
            <v>967.64</v>
          </cell>
          <cell r="N136">
            <v>699.67</v>
          </cell>
        </row>
        <row r="137">
          <cell r="B137">
            <v>60114</v>
          </cell>
          <cell r="C137" t="str">
            <v>CORPO DE B.S.T.C. D=0,60 M TIPO CA-2 INCLUSIVE BERCO</v>
          </cell>
          <cell r="D137" t="str">
            <v>m</v>
          </cell>
          <cell r="E137">
            <v>0</v>
          </cell>
          <cell r="F137">
            <v>20.6</v>
          </cell>
          <cell r="G137">
            <v>20.6</v>
          </cell>
          <cell r="H137">
            <v>81.2</v>
          </cell>
          <cell r="I137" t="str">
            <v>ACRESCER</v>
          </cell>
          <cell r="J137">
            <v>38.299999999999997</v>
          </cell>
          <cell r="K137">
            <v>140.79</v>
          </cell>
          <cell r="N137">
            <v>101.80000000000001</v>
          </cell>
        </row>
        <row r="138">
          <cell r="B138">
            <v>60115</v>
          </cell>
          <cell r="C138" t="str">
            <v>CORPO DE B.S.T.C. D=0,80 M TIPO CA-2 INCLUSIVE BERCO</v>
          </cell>
          <cell r="D138" t="str">
            <v>m</v>
          </cell>
          <cell r="E138">
            <v>0</v>
          </cell>
          <cell r="F138">
            <v>21.69</v>
          </cell>
          <cell r="G138">
            <v>21.69</v>
          </cell>
          <cell r="H138">
            <v>127.57</v>
          </cell>
          <cell r="I138" t="str">
            <v>ACRESCER</v>
          </cell>
          <cell r="J138">
            <v>38.299999999999997</v>
          </cell>
          <cell r="K138">
            <v>206.43</v>
          </cell>
          <cell r="N138">
            <v>149.26</v>
          </cell>
        </row>
        <row r="139">
          <cell r="B139">
            <v>60116</v>
          </cell>
          <cell r="C139" t="str">
            <v>CORPO DE B.S.T.C. D=1,00 M TIPO CA-2 INCLUSIVE BERCO</v>
          </cell>
          <cell r="D139" t="str">
            <v>m</v>
          </cell>
          <cell r="E139">
            <v>0</v>
          </cell>
          <cell r="F139">
            <v>22.78</v>
          </cell>
          <cell r="G139">
            <v>22.78</v>
          </cell>
          <cell r="H139">
            <v>182.23</v>
          </cell>
          <cell r="I139" t="str">
            <v>ACRESCER</v>
          </cell>
          <cell r="J139">
            <v>38.299999999999997</v>
          </cell>
          <cell r="K139">
            <v>283.52999999999997</v>
          </cell>
          <cell r="N139">
            <v>205.01</v>
          </cell>
        </row>
        <row r="140">
          <cell r="B140">
            <v>60117</v>
          </cell>
          <cell r="C140" t="str">
            <v>CORPO DE B.S.T.C. D=1,20 M TIPO CA-2 INCLUSIVE BERCO</v>
          </cell>
          <cell r="D140" t="str">
            <v>m</v>
          </cell>
          <cell r="E140">
            <v>0</v>
          </cell>
          <cell r="F140">
            <v>23.87</v>
          </cell>
          <cell r="G140">
            <v>23.87</v>
          </cell>
          <cell r="H140">
            <v>260.97000000000003</v>
          </cell>
          <cell r="I140" t="str">
            <v>ACRESCER</v>
          </cell>
          <cell r="J140">
            <v>38.299999999999997</v>
          </cell>
          <cell r="K140">
            <v>393.93</v>
          </cell>
          <cell r="N140">
            <v>284.84000000000003</v>
          </cell>
        </row>
        <row r="141">
          <cell r="B141">
            <v>60119</v>
          </cell>
          <cell r="C141" t="str">
            <v>CORPO DE B.D.T.C. D=0,80 M TIPO CA-2 INCLUSIVE BERCO</v>
          </cell>
          <cell r="D141" t="str">
            <v>m</v>
          </cell>
          <cell r="E141">
            <v>0</v>
          </cell>
          <cell r="F141">
            <v>34.479999999999997</v>
          </cell>
          <cell r="G141">
            <v>34.479999999999997</v>
          </cell>
          <cell r="H141">
            <v>251</v>
          </cell>
          <cell r="I141" t="str">
            <v>ACRESCER</v>
          </cell>
          <cell r="J141">
            <v>38.299999999999997</v>
          </cell>
          <cell r="K141">
            <v>394.82</v>
          </cell>
          <cell r="N141">
            <v>285.48</v>
          </cell>
        </row>
        <row r="142">
          <cell r="B142">
            <v>60120</v>
          </cell>
          <cell r="C142" t="str">
            <v>CORPO DE B.D.T.C. D=1,00 M TIPO CA-2 INCLUSIVE BERCO</v>
          </cell>
          <cell r="D142" t="str">
            <v>m</v>
          </cell>
          <cell r="E142">
            <v>0</v>
          </cell>
          <cell r="F142">
            <v>36.270000000000003</v>
          </cell>
          <cell r="G142">
            <v>36.270000000000003</v>
          </cell>
          <cell r="H142">
            <v>360.48</v>
          </cell>
          <cell r="I142" t="str">
            <v>ACRESCER</v>
          </cell>
          <cell r="J142">
            <v>38.299999999999997</v>
          </cell>
          <cell r="K142">
            <v>548.71</v>
          </cell>
          <cell r="N142">
            <v>396.75</v>
          </cell>
        </row>
        <row r="143">
          <cell r="B143">
            <v>60121</v>
          </cell>
          <cell r="C143" t="str">
            <v>CORPO DE B.D.T.C. D=1,20 M TIPO CA-2 INCLUSIVE BERCO</v>
          </cell>
          <cell r="D143" t="str">
            <v>m</v>
          </cell>
          <cell r="E143">
            <v>0</v>
          </cell>
          <cell r="F143">
            <v>38.06</v>
          </cell>
          <cell r="G143">
            <v>38.06</v>
          </cell>
          <cell r="H143">
            <v>514.08000000000004</v>
          </cell>
          <cell r="I143" t="str">
            <v>ACRESCER</v>
          </cell>
          <cell r="J143">
            <v>38.299999999999997</v>
          </cell>
          <cell r="K143">
            <v>763.61</v>
          </cell>
          <cell r="N143">
            <v>552.1400000000001</v>
          </cell>
        </row>
        <row r="144">
          <cell r="B144">
            <v>60123</v>
          </cell>
          <cell r="C144" t="str">
            <v>CORPO DE B.T.T.C. D=0,80 M TIPO CA-2 INCLUSIVE BERCO</v>
          </cell>
          <cell r="D144" t="str">
            <v>m</v>
          </cell>
          <cell r="E144">
            <v>0</v>
          </cell>
          <cell r="F144">
            <v>47.73</v>
          </cell>
          <cell r="G144">
            <v>47.73</v>
          </cell>
          <cell r="H144">
            <v>375.7</v>
          </cell>
          <cell r="I144" t="str">
            <v>ACRESCER</v>
          </cell>
          <cell r="J144">
            <v>38.299999999999997</v>
          </cell>
          <cell r="K144">
            <v>585.6</v>
          </cell>
          <cell r="N144">
            <v>423.43</v>
          </cell>
        </row>
        <row r="145">
          <cell r="B145">
            <v>60124</v>
          </cell>
          <cell r="C145" t="str">
            <v>CORPO DE B.T.T.C. D=1,00 M TIPO CA-2 INCLUSIVE BERCO</v>
          </cell>
          <cell r="D145" t="str">
            <v>m</v>
          </cell>
          <cell r="E145">
            <v>0</v>
          </cell>
          <cell r="F145">
            <v>51.01</v>
          </cell>
          <cell r="G145">
            <v>51.01</v>
          </cell>
          <cell r="H145">
            <v>537.12</v>
          </cell>
          <cell r="I145" t="str">
            <v>ACRESCER</v>
          </cell>
          <cell r="J145">
            <v>38.299999999999997</v>
          </cell>
          <cell r="K145">
            <v>813.38</v>
          </cell>
          <cell r="N145">
            <v>588.13</v>
          </cell>
        </row>
        <row r="146">
          <cell r="B146">
            <v>60125</v>
          </cell>
          <cell r="C146" t="str">
            <v>CORPO DE B.T.T.C. D=1,20 M TIPO CA-2 INCLUSIVE BERCO</v>
          </cell>
          <cell r="D146" t="str">
            <v>m</v>
          </cell>
          <cell r="E146">
            <v>0</v>
          </cell>
          <cell r="F146">
            <v>54.29</v>
          </cell>
          <cell r="G146">
            <v>54.29</v>
          </cell>
          <cell r="H146">
            <v>768.38</v>
          </cell>
          <cell r="I146" t="str">
            <v>ACRESCER</v>
          </cell>
          <cell r="J146">
            <v>38.299999999999997</v>
          </cell>
          <cell r="K146">
            <v>1137.75</v>
          </cell>
          <cell r="N146">
            <v>822.67</v>
          </cell>
        </row>
        <row r="147">
          <cell r="B147">
            <v>60131</v>
          </cell>
          <cell r="C147" t="str">
            <v>CORPO DE B.S.C.C. 1,50 X 1,50 M C/ ALTURA DE ATERRO 1,00 &lt; H &lt; 2,5 M</v>
          </cell>
          <cell r="D147" t="str">
            <v>m</v>
          </cell>
          <cell r="E147">
            <v>0</v>
          </cell>
          <cell r="F147">
            <v>27.61</v>
          </cell>
          <cell r="G147">
            <v>27.61</v>
          </cell>
          <cell r="H147">
            <v>328.82</v>
          </cell>
          <cell r="I147" t="str">
            <v>ACRESCER</v>
          </cell>
          <cell r="J147">
            <v>38.299999999999997</v>
          </cell>
          <cell r="K147">
            <v>492.94</v>
          </cell>
          <cell r="N147">
            <v>356.43</v>
          </cell>
        </row>
        <row r="148">
          <cell r="B148">
            <v>60132</v>
          </cell>
          <cell r="C148" t="str">
            <v>CORPO DE B.S.C.C. 1,50 X 1,50 M C/ ALTURA DE ATERRO 2,50 &lt; H &lt;= 5,00 M</v>
          </cell>
          <cell r="D148" t="str">
            <v>m</v>
          </cell>
          <cell r="E148">
            <v>0</v>
          </cell>
          <cell r="F148">
            <v>31.04</v>
          </cell>
          <cell r="G148">
            <v>31.04</v>
          </cell>
          <cell r="H148">
            <v>371.65</v>
          </cell>
          <cell r="I148" t="str">
            <v>ACRESCER</v>
          </cell>
          <cell r="J148">
            <v>38.299999999999997</v>
          </cell>
          <cell r="K148">
            <v>556.91999999999996</v>
          </cell>
          <cell r="N148">
            <v>402.69</v>
          </cell>
        </row>
        <row r="149">
          <cell r="B149">
            <v>60133</v>
          </cell>
          <cell r="C149" t="str">
            <v>CORPO DE B.S.C.C. 1,50 X 1,50 M C/ ALTURA DE ATERRO 5,00 &lt; H &lt;= 7,50 M</v>
          </cell>
          <cell r="D149" t="str">
            <v>m</v>
          </cell>
          <cell r="E149">
            <v>0</v>
          </cell>
          <cell r="F149">
            <v>34.479999999999997</v>
          </cell>
          <cell r="G149">
            <v>34.479999999999997</v>
          </cell>
          <cell r="H149">
            <v>424.02</v>
          </cell>
          <cell r="I149" t="str">
            <v>ACRESCER</v>
          </cell>
          <cell r="J149">
            <v>38.299999999999997</v>
          </cell>
          <cell r="K149">
            <v>634.11</v>
          </cell>
          <cell r="N149">
            <v>458.5</v>
          </cell>
        </row>
        <row r="150">
          <cell r="B150">
            <v>60134</v>
          </cell>
          <cell r="C150" t="str">
            <v>CORPO DE B.S.C.C. 1,50 X 1,50 M C/ ALTURA DE ATERRO 7,50 &lt; H &lt;= 10,00 M</v>
          </cell>
          <cell r="D150" t="str">
            <v>m</v>
          </cell>
          <cell r="E150">
            <v>0</v>
          </cell>
          <cell r="F150">
            <v>36.5</v>
          </cell>
          <cell r="G150">
            <v>36.5</v>
          </cell>
          <cell r="H150">
            <v>464.41</v>
          </cell>
          <cell r="I150" t="str">
            <v>ACRESCER</v>
          </cell>
          <cell r="J150">
            <v>38.299999999999997</v>
          </cell>
          <cell r="K150">
            <v>692.76</v>
          </cell>
          <cell r="N150">
            <v>500.91</v>
          </cell>
        </row>
        <row r="151">
          <cell r="B151">
            <v>60135</v>
          </cell>
          <cell r="C151" t="str">
            <v>CORPO DE B.S.C.C. 2,00 X 2,00 M C/ ALTURA DE ATERRO 1,00 &lt; H &lt;= 2,50 M</v>
          </cell>
          <cell r="D151" t="str">
            <v>m</v>
          </cell>
          <cell r="E151">
            <v>0</v>
          </cell>
          <cell r="F151">
            <v>42.43</v>
          </cell>
          <cell r="G151">
            <v>42.43</v>
          </cell>
          <cell r="H151">
            <v>481.64</v>
          </cell>
          <cell r="I151" t="str">
            <v>ACRESCER</v>
          </cell>
          <cell r="J151">
            <v>38.299999999999997</v>
          </cell>
          <cell r="K151">
            <v>724.79</v>
          </cell>
          <cell r="N151">
            <v>524.06999999999994</v>
          </cell>
        </row>
        <row r="152">
          <cell r="B152">
            <v>60136</v>
          </cell>
          <cell r="C152" t="str">
            <v>CORPO DE B.S.C.C. 2,00 X 2,00 M C/ ALTURA DE ATERRO 2,50 &lt; H &lt;= 5,00 M</v>
          </cell>
          <cell r="D152" t="str">
            <v>m</v>
          </cell>
          <cell r="E152">
            <v>0</v>
          </cell>
          <cell r="F152">
            <v>48.36</v>
          </cell>
          <cell r="G152">
            <v>48.36</v>
          </cell>
          <cell r="H152">
            <v>581.17999999999995</v>
          </cell>
          <cell r="I152" t="str">
            <v>ACRESCER</v>
          </cell>
          <cell r="J152">
            <v>38.299999999999997</v>
          </cell>
          <cell r="K152">
            <v>870.65</v>
          </cell>
          <cell r="N152">
            <v>629.54</v>
          </cell>
        </row>
        <row r="153">
          <cell r="B153">
            <v>60137</v>
          </cell>
          <cell r="C153" t="str">
            <v>CORPO DE B.S.C.C. 2,00 X 2,00 M C/ ALTURA DE ATERRO 5,00 &lt; H &lt;= 7,5 M</v>
          </cell>
          <cell r="D153" t="str">
            <v>m</v>
          </cell>
          <cell r="E153">
            <v>0</v>
          </cell>
          <cell r="F153">
            <v>54.76</v>
          </cell>
          <cell r="G153">
            <v>54.76</v>
          </cell>
          <cell r="H153">
            <v>670.23</v>
          </cell>
          <cell r="I153" t="str">
            <v>ACRESCER</v>
          </cell>
          <cell r="J153">
            <v>38.299999999999997</v>
          </cell>
          <cell r="K153">
            <v>1002.66</v>
          </cell>
          <cell r="N153">
            <v>724.99</v>
          </cell>
        </row>
        <row r="154">
          <cell r="B154">
            <v>60138</v>
          </cell>
          <cell r="C154" t="str">
            <v>CORPO DE B.S.C.C. 2,00 X 2,00 M C/ ALTURA DE ATERRO 7,50 &lt; H &lt;= 10,00 M</v>
          </cell>
          <cell r="D154" t="str">
            <v>m</v>
          </cell>
          <cell r="E154">
            <v>0</v>
          </cell>
          <cell r="F154">
            <v>58.19</v>
          </cell>
          <cell r="G154">
            <v>58.19</v>
          </cell>
          <cell r="H154">
            <v>740.82</v>
          </cell>
          <cell r="I154" t="str">
            <v>ACRESCER</v>
          </cell>
          <cell r="J154">
            <v>38.299999999999997</v>
          </cell>
          <cell r="K154">
            <v>1105.03</v>
          </cell>
          <cell r="N154">
            <v>799.01</v>
          </cell>
        </row>
        <row r="155">
          <cell r="B155">
            <v>60139</v>
          </cell>
          <cell r="C155" t="str">
            <v>CORPO DE B.S.C.C. 2,50 X 2,50 M C/ ALTURA DE ATERRO 1,00 &lt; H &lt; 2,5 M</v>
          </cell>
          <cell r="D155" t="str">
            <v>m</v>
          </cell>
          <cell r="E155">
            <v>0</v>
          </cell>
          <cell r="F155">
            <v>63.65</v>
          </cell>
          <cell r="G155">
            <v>63.65</v>
          </cell>
          <cell r="H155">
            <v>740.44</v>
          </cell>
          <cell r="I155" t="str">
            <v>ACRESCER</v>
          </cell>
          <cell r="J155">
            <v>38.299999999999997</v>
          </cell>
          <cell r="K155">
            <v>1112.06</v>
          </cell>
          <cell r="N155">
            <v>804.09</v>
          </cell>
        </row>
        <row r="156">
          <cell r="B156">
            <v>60140</v>
          </cell>
          <cell r="C156" t="str">
            <v>CORPO DE B.S.C.C. 2,50 X 2,50 M C/ ALTURA DE ATERRO 2,50 &lt; H &lt;= 5,00 M</v>
          </cell>
          <cell r="D156" t="str">
            <v>m</v>
          </cell>
          <cell r="E156">
            <v>0</v>
          </cell>
          <cell r="F156">
            <v>70.98</v>
          </cell>
          <cell r="G156">
            <v>70.98</v>
          </cell>
          <cell r="H156">
            <v>848.47</v>
          </cell>
          <cell r="I156" t="str">
            <v>ACRESCER</v>
          </cell>
          <cell r="J156">
            <v>38.299999999999997</v>
          </cell>
          <cell r="K156">
            <v>1271.5999999999999</v>
          </cell>
          <cell r="N156">
            <v>919.45</v>
          </cell>
        </row>
        <row r="157">
          <cell r="B157">
            <v>60141</v>
          </cell>
          <cell r="C157" t="str">
            <v>CORPO DE B.S.C.C. 2,50 X 2,50 M C/ ALTURA DE ATERRO 5,00 &lt; H &lt;= 7,50 M</v>
          </cell>
          <cell r="D157" t="str">
            <v>m</v>
          </cell>
          <cell r="E157">
            <v>0</v>
          </cell>
          <cell r="F157">
            <v>78.94</v>
          </cell>
          <cell r="G157">
            <v>78.94</v>
          </cell>
          <cell r="H157">
            <v>965.3</v>
          </cell>
          <cell r="I157" t="str">
            <v>ACRESCER</v>
          </cell>
          <cell r="J157">
            <v>38.299999999999997</v>
          </cell>
          <cell r="K157">
            <v>1444.18</v>
          </cell>
          <cell r="N157">
            <v>1044.24</v>
          </cell>
        </row>
        <row r="158">
          <cell r="B158">
            <v>60142</v>
          </cell>
          <cell r="C158" t="str">
            <v>CORPO DE B.S.C.C. 2,50 X 2,50 M C/ ALTURA DE ATERRO 7,50 &lt; H &lt;= 10,00 M</v>
          </cell>
          <cell r="D158" t="str">
            <v>m</v>
          </cell>
          <cell r="E158">
            <v>0</v>
          </cell>
          <cell r="F158">
            <v>87.83</v>
          </cell>
          <cell r="G158">
            <v>87.83</v>
          </cell>
          <cell r="H158">
            <v>1092.82</v>
          </cell>
          <cell r="I158" t="str">
            <v>ACRESCER</v>
          </cell>
          <cell r="J158">
            <v>38.299999999999997</v>
          </cell>
          <cell r="K158">
            <v>1632.84</v>
          </cell>
          <cell r="N158">
            <v>1180.6499999999999</v>
          </cell>
        </row>
        <row r="159">
          <cell r="B159">
            <v>60143</v>
          </cell>
          <cell r="C159" t="str">
            <v>CORPO DE B.S.C.C. 3,00 X 3,00 M C/ ALTURA DE ATERRO 1,00 &lt; H &lt;= 2,50 M</v>
          </cell>
          <cell r="D159" t="str">
            <v>m</v>
          </cell>
          <cell r="E159">
            <v>0</v>
          </cell>
          <cell r="F159">
            <v>80.34</v>
          </cell>
          <cell r="G159">
            <v>80.34</v>
          </cell>
          <cell r="H159">
            <v>956.91</v>
          </cell>
          <cell r="I159" t="str">
            <v>ACRESCER</v>
          </cell>
          <cell r="J159">
            <v>38.299999999999997</v>
          </cell>
          <cell r="K159">
            <v>1434.52</v>
          </cell>
          <cell r="N159">
            <v>1037.25</v>
          </cell>
        </row>
        <row r="160">
          <cell r="B160">
            <v>60144</v>
          </cell>
          <cell r="C160" t="str">
            <v>CORPO DE B.S.C.C. 3,00 X 3,00 M C/ ALTURA DE ATERRO 2,50 &lt; H &lt;= 5,00 M</v>
          </cell>
          <cell r="D160" t="str">
            <v>m</v>
          </cell>
          <cell r="E160">
            <v>0</v>
          </cell>
          <cell r="F160">
            <v>95.16</v>
          </cell>
          <cell r="G160">
            <v>95.16</v>
          </cell>
          <cell r="H160">
            <v>1191.08</v>
          </cell>
          <cell r="I160" t="str">
            <v>ACRESCER</v>
          </cell>
          <cell r="J160">
            <v>38.299999999999997</v>
          </cell>
          <cell r="K160">
            <v>1778.87</v>
          </cell>
          <cell r="N160">
            <v>1286.24</v>
          </cell>
        </row>
        <row r="161">
          <cell r="B161">
            <v>60145</v>
          </cell>
          <cell r="C161" t="str">
            <v>CORPO DE B.S.C.C. 3,00 X 3,00 M C/ ALTURA DE ATERRO 5,00 &lt; H &lt;= 7,50 M</v>
          </cell>
          <cell r="D161" t="str">
            <v>m</v>
          </cell>
          <cell r="E161">
            <v>0</v>
          </cell>
          <cell r="F161">
            <v>103.12</v>
          </cell>
          <cell r="G161">
            <v>103.12</v>
          </cell>
          <cell r="H161">
            <v>1274.54</v>
          </cell>
          <cell r="I161" t="str">
            <v>ACRESCER</v>
          </cell>
          <cell r="J161">
            <v>38.299999999999997</v>
          </cell>
          <cell r="K161">
            <v>1905.3</v>
          </cell>
          <cell r="N161">
            <v>1377.6599999999999</v>
          </cell>
        </row>
        <row r="162">
          <cell r="B162">
            <v>60146</v>
          </cell>
          <cell r="C162" t="str">
            <v>CORPO DE B.S.C.C. 3,00 X 3,00 M C/ ALTURA DE ATERRO 7,50 &lt; H &lt;= 10,00 M</v>
          </cell>
          <cell r="D162" t="str">
            <v>m</v>
          </cell>
          <cell r="E162">
            <v>0</v>
          </cell>
          <cell r="F162">
            <v>115.91</v>
          </cell>
          <cell r="G162">
            <v>115.91</v>
          </cell>
          <cell r="H162">
            <v>1486.29</v>
          </cell>
          <cell r="I162" t="str">
            <v>ACRESCER</v>
          </cell>
          <cell r="J162">
            <v>38.299999999999997</v>
          </cell>
          <cell r="K162">
            <v>2215.84</v>
          </cell>
          <cell r="N162">
            <v>1602.2</v>
          </cell>
        </row>
        <row r="163">
          <cell r="B163">
            <v>60147</v>
          </cell>
          <cell r="C163" t="str">
            <v>CORPO DE B.D.C.C. 1,50 X 1,50 M C/ ALTURA DE ATERRO 1,00 &lt; H &lt;= 2,50 M</v>
          </cell>
          <cell r="D163" t="str">
            <v>m</v>
          </cell>
          <cell r="E163">
            <v>0</v>
          </cell>
          <cell r="F163">
            <v>46.33</v>
          </cell>
          <cell r="G163">
            <v>46.33</v>
          </cell>
          <cell r="H163">
            <v>554.52</v>
          </cell>
          <cell r="I163" t="str">
            <v>ACRESCER</v>
          </cell>
          <cell r="J163">
            <v>38.299999999999997</v>
          </cell>
          <cell r="K163">
            <v>830.98</v>
          </cell>
          <cell r="N163">
            <v>600.85</v>
          </cell>
        </row>
        <row r="164">
          <cell r="B164">
            <v>60148</v>
          </cell>
          <cell r="C164" t="str">
            <v>CORPO DE B.D.C.C. 1,50 X 1,50 M C/ ALTURA DE ATERRO 2,50 &lt; H &lt;= 5,00 M</v>
          </cell>
          <cell r="D164" t="str">
            <v>m</v>
          </cell>
          <cell r="E164">
            <v>0</v>
          </cell>
          <cell r="F164">
            <v>49.76</v>
          </cell>
          <cell r="G164">
            <v>49.76</v>
          </cell>
          <cell r="H164">
            <v>598.74</v>
          </cell>
          <cell r="I164" t="str">
            <v>ACRESCER</v>
          </cell>
          <cell r="J164">
            <v>38.299999999999997</v>
          </cell>
          <cell r="K164">
            <v>896.88</v>
          </cell>
          <cell r="N164">
            <v>648.5</v>
          </cell>
        </row>
        <row r="165">
          <cell r="B165">
            <v>60149</v>
          </cell>
          <cell r="C165" t="str">
            <v>CORPO DE B.D.C.C. 1,50 X 1,50 M C/ ALTURA DE ATERRO 5,00 &lt; H &lt;= 7,50 M</v>
          </cell>
          <cell r="D165" t="str">
            <v>m</v>
          </cell>
          <cell r="E165">
            <v>0</v>
          </cell>
          <cell r="F165">
            <v>54.76</v>
          </cell>
          <cell r="G165">
            <v>54.76</v>
          </cell>
          <cell r="H165">
            <v>654.44000000000005</v>
          </cell>
          <cell r="I165" t="str">
            <v>ACRESCER</v>
          </cell>
          <cell r="J165">
            <v>38.299999999999997</v>
          </cell>
          <cell r="K165">
            <v>980.82</v>
          </cell>
          <cell r="N165">
            <v>709.2</v>
          </cell>
        </row>
        <row r="166">
          <cell r="B166">
            <v>60150</v>
          </cell>
          <cell r="C166" t="str">
            <v>CORPO DE B.D.C.C. 1,50 X 1,50 M C/ ALTURA DE ATERRO 7,50 &lt; H &lt;= 10,00 M</v>
          </cell>
          <cell r="D166" t="str">
            <v>m</v>
          </cell>
          <cell r="E166">
            <v>0</v>
          </cell>
          <cell r="F166">
            <v>58.66</v>
          </cell>
          <cell r="G166">
            <v>58.66</v>
          </cell>
          <cell r="H166">
            <v>734.36</v>
          </cell>
          <cell r="I166" t="str">
            <v>ACRESCER</v>
          </cell>
          <cell r="J166">
            <v>38.299999999999997</v>
          </cell>
          <cell r="K166">
            <v>1096.75</v>
          </cell>
          <cell r="N166">
            <v>793.02</v>
          </cell>
        </row>
        <row r="167">
          <cell r="B167">
            <v>60151</v>
          </cell>
          <cell r="C167" t="str">
            <v>CORPO DE B.D.C.C. 2,00 X 2,00 M C/ ALTURA DE ATERRO 1,00 &lt; H &lt;= 2,50 M</v>
          </cell>
          <cell r="D167" t="str">
            <v>m</v>
          </cell>
          <cell r="E167">
            <v>0</v>
          </cell>
          <cell r="F167">
            <v>70.040000000000006</v>
          </cell>
          <cell r="G167">
            <v>70.040000000000006</v>
          </cell>
          <cell r="H167">
            <v>786.82</v>
          </cell>
          <cell r="I167" t="str">
            <v>ACRESCER</v>
          </cell>
          <cell r="J167">
            <v>38.299999999999997</v>
          </cell>
          <cell r="K167">
            <v>1185.04</v>
          </cell>
          <cell r="N167">
            <v>856.86</v>
          </cell>
        </row>
        <row r="168">
          <cell r="B168">
            <v>60152</v>
          </cell>
          <cell r="C168" t="str">
            <v>CORPO DE B.D.C.C. 2,00 X 2,00 M C/ ALTURA DE ATERRO 2,50 &lt; H &lt;= 5,00 M</v>
          </cell>
          <cell r="D168" t="str">
            <v>m</v>
          </cell>
          <cell r="E168">
            <v>0</v>
          </cell>
          <cell r="F168">
            <v>78.94</v>
          </cell>
          <cell r="G168">
            <v>78.94</v>
          </cell>
          <cell r="H168">
            <v>906.33</v>
          </cell>
          <cell r="I168" t="str">
            <v>ACRESCER</v>
          </cell>
          <cell r="J168">
            <v>38.299999999999997</v>
          </cell>
          <cell r="K168">
            <v>1362.63</v>
          </cell>
          <cell r="N168">
            <v>985.27</v>
          </cell>
        </row>
        <row r="169">
          <cell r="B169">
            <v>60153</v>
          </cell>
          <cell r="C169" t="str">
            <v>CORPO DE B.D.C.C. 2,00 X 2,00 M C/ ALTURA DE ATERRO 5,00 &lt; H &lt;= 7,50 M</v>
          </cell>
          <cell r="D169" t="str">
            <v>m</v>
          </cell>
          <cell r="E169">
            <v>0</v>
          </cell>
          <cell r="F169">
            <v>85.33</v>
          </cell>
          <cell r="G169">
            <v>85.33</v>
          </cell>
          <cell r="H169">
            <v>1030.57</v>
          </cell>
          <cell r="I169" t="str">
            <v>ACRESCER</v>
          </cell>
          <cell r="J169">
            <v>38.299999999999997</v>
          </cell>
          <cell r="K169">
            <v>1543.29</v>
          </cell>
          <cell r="N169">
            <v>1115.8999999999999</v>
          </cell>
        </row>
        <row r="170">
          <cell r="B170">
            <v>60154</v>
          </cell>
          <cell r="C170" t="str">
            <v>CORPO DE B.D.C.C. 2,00 X 2,00 M C/ ALTURA DE ATERRO 7,50 &lt; H &lt;= 10,00 M</v>
          </cell>
          <cell r="D170" t="str">
            <v>m</v>
          </cell>
          <cell r="E170">
            <v>0</v>
          </cell>
          <cell r="F170">
            <v>92.2</v>
          </cell>
          <cell r="G170">
            <v>92.2</v>
          </cell>
          <cell r="H170">
            <v>1131.3399999999999</v>
          </cell>
          <cell r="I170" t="str">
            <v>ACRESCER</v>
          </cell>
          <cell r="J170">
            <v>38.299999999999997</v>
          </cell>
          <cell r="K170">
            <v>1692.16</v>
          </cell>
          <cell r="N170">
            <v>1223.54</v>
          </cell>
        </row>
        <row r="171">
          <cell r="B171">
            <v>60155</v>
          </cell>
          <cell r="C171" t="str">
            <v>CORPO DE B.D.C.C. 2,50 X 2,50 M C/ ALTURA DE ATERRO 1,00 &lt; H &lt;= 2,50 M</v>
          </cell>
          <cell r="D171" t="str">
            <v>m</v>
          </cell>
          <cell r="E171">
            <v>0</v>
          </cell>
          <cell r="F171">
            <v>103.58</v>
          </cell>
          <cell r="G171">
            <v>103.58</v>
          </cell>
          <cell r="H171">
            <v>1146.3499999999999</v>
          </cell>
          <cell r="I171" t="str">
            <v>ACRESCER</v>
          </cell>
          <cell r="J171">
            <v>38.299999999999997</v>
          </cell>
          <cell r="K171">
            <v>1728.65</v>
          </cell>
          <cell r="N171">
            <v>1249.9299999999998</v>
          </cell>
        </row>
        <row r="172">
          <cell r="B172">
            <v>60156</v>
          </cell>
          <cell r="C172" t="str">
            <v>CORPO DE B.D.C.C. 2,50 X 2,50 M C/ ALTURA DE ATERRO 2,50 &lt; H &lt;= 5,00 M</v>
          </cell>
          <cell r="D172" t="str">
            <v>m</v>
          </cell>
          <cell r="E172">
            <v>0</v>
          </cell>
          <cell r="F172">
            <v>109.98</v>
          </cell>
          <cell r="G172">
            <v>109.98</v>
          </cell>
          <cell r="H172">
            <v>1279.07</v>
          </cell>
          <cell r="I172" t="str">
            <v>ACRESCER</v>
          </cell>
          <cell r="J172">
            <v>38.299999999999997</v>
          </cell>
          <cell r="K172">
            <v>1921.06</v>
          </cell>
          <cell r="N172">
            <v>1389.05</v>
          </cell>
        </row>
        <row r="173">
          <cell r="B173">
            <v>60157</v>
          </cell>
          <cell r="C173" t="str">
            <v>CORPO DE B.D.C.C. 2,50 X 2,50 M C/ ALTURA DE ATERRO 5,00 &lt; H &lt;= 7,50 M</v>
          </cell>
          <cell r="D173" t="str">
            <v>m</v>
          </cell>
          <cell r="E173">
            <v>0</v>
          </cell>
          <cell r="F173">
            <v>127.76</v>
          </cell>
          <cell r="G173">
            <v>127.76</v>
          </cell>
          <cell r="H173">
            <v>1508.58</v>
          </cell>
          <cell r="I173" t="str">
            <v>ACRESCER</v>
          </cell>
          <cell r="J173">
            <v>38.299999999999997</v>
          </cell>
          <cell r="K173">
            <v>2263.06</v>
          </cell>
          <cell r="N173">
            <v>1636.34</v>
          </cell>
        </row>
        <row r="174">
          <cell r="B174">
            <v>60158</v>
          </cell>
          <cell r="C174" t="str">
            <v>CORPO DE B.D.C.C. 2,50 X 2,50 M C/ ALTURA DE ATERRO 7,50 &lt; H &lt;= 10,00 M</v>
          </cell>
          <cell r="D174" t="str">
            <v>m</v>
          </cell>
          <cell r="E174">
            <v>0</v>
          </cell>
          <cell r="F174">
            <v>134.63</v>
          </cell>
          <cell r="G174">
            <v>134.63</v>
          </cell>
          <cell r="H174">
            <v>1661.36</v>
          </cell>
          <cell r="I174" t="str">
            <v>ACRESCER</v>
          </cell>
          <cell r="J174">
            <v>38.299999999999997</v>
          </cell>
          <cell r="K174">
            <v>2483.85</v>
          </cell>
          <cell r="N174">
            <v>1795.9899999999998</v>
          </cell>
        </row>
        <row r="175">
          <cell r="B175">
            <v>60159</v>
          </cell>
          <cell r="C175" t="str">
            <v>CORPO DE B.D.C.C. 3,00 X 3,00 M C/ ALTURA DE ATERRO 1,00 &lt; H &lt;= 2,50 M</v>
          </cell>
          <cell r="D175" t="str">
            <v>m</v>
          </cell>
          <cell r="E175">
            <v>0</v>
          </cell>
          <cell r="F175">
            <v>134.63</v>
          </cell>
          <cell r="G175">
            <v>134.63</v>
          </cell>
          <cell r="H175">
            <v>1499.13</v>
          </cell>
          <cell r="I175" t="str">
            <v>ACRESCER</v>
          </cell>
          <cell r="J175">
            <v>38.299999999999997</v>
          </cell>
          <cell r="K175">
            <v>2259.4899999999998</v>
          </cell>
          <cell r="N175">
            <v>1633.7600000000002</v>
          </cell>
        </row>
        <row r="176">
          <cell r="B176">
            <v>60160</v>
          </cell>
          <cell r="C176" t="str">
            <v>CORPO DE B.D.C.C. 3,00 X 3,00 M C/ ALTURA DE ATERRO 2,50 &lt; H &lt;= 5,00 M</v>
          </cell>
          <cell r="D176" t="str">
            <v>m</v>
          </cell>
          <cell r="E176">
            <v>0</v>
          </cell>
          <cell r="F176">
            <v>153.82</v>
          </cell>
          <cell r="G176">
            <v>153.82</v>
          </cell>
          <cell r="H176">
            <v>1822.83</v>
          </cell>
          <cell r="I176" t="str">
            <v>ACRESCER</v>
          </cell>
          <cell r="J176">
            <v>38.299999999999997</v>
          </cell>
          <cell r="K176">
            <v>2733.71</v>
          </cell>
          <cell r="N176">
            <v>1976.6499999999999</v>
          </cell>
        </row>
        <row r="177">
          <cell r="B177">
            <v>60161</v>
          </cell>
          <cell r="C177" t="str">
            <v>CORPO DE B.D.C.C. 3,00 X 3,00 M C/ ALTURA DE ATERRO 5,00 &lt; H &lt;= 7,50 M</v>
          </cell>
          <cell r="D177" t="str">
            <v>m</v>
          </cell>
          <cell r="E177">
            <v>0</v>
          </cell>
          <cell r="F177">
            <v>173.63</v>
          </cell>
          <cell r="G177">
            <v>173.63</v>
          </cell>
          <cell r="H177">
            <v>2066.08</v>
          </cell>
          <cell r="I177" t="str">
            <v>ACRESCER</v>
          </cell>
          <cell r="J177">
            <v>38.299999999999997</v>
          </cell>
          <cell r="K177">
            <v>3097.52</v>
          </cell>
          <cell r="N177">
            <v>2239.71</v>
          </cell>
        </row>
        <row r="178">
          <cell r="B178">
            <v>60162</v>
          </cell>
          <cell r="C178" t="str">
            <v>CORPO DE B.D.C.C. 3,00 X 3,00 M C/ ALTURA DE ATERRO 7,50 &lt;H &lt;= 10,00 M</v>
          </cell>
          <cell r="D178" t="str">
            <v>m</v>
          </cell>
          <cell r="E178">
            <v>0</v>
          </cell>
          <cell r="F178">
            <v>186.42</v>
          </cell>
          <cell r="G178">
            <v>186.42</v>
          </cell>
          <cell r="H178">
            <v>2303.23</v>
          </cell>
          <cell r="I178" t="str">
            <v>ACRESCER</v>
          </cell>
          <cell r="J178">
            <v>38.299999999999997</v>
          </cell>
          <cell r="K178">
            <v>3443.19</v>
          </cell>
          <cell r="N178">
            <v>2489.65</v>
          </cell>
        </row>
        <row r="179">
          <cell r="B179">
            <v>60163</v>
          </cell>
          <cell r="C179" t="str">
            <v>CORPO DE B.T.C.C. 1,50 X 1,50 M C/ ALTURA DE ATERRO 1,00 &lt; H &lt;= 2,50 M</v>
          </cell>
          <cell r="D179" t="str">
            <v>m</v>
          </cell>
          <cell r="E179">
            <v>0</v>
          </cell>
          <cell r="F179">
            <v>63.65</v>
          </cell>
          <cell r="G179">
            <v>63.65</v>
          </cell>
          <cell r="H179">
            <v>782.69</v>
          </cell>
          <cell r="I179" t="str">
            <v>ACRESCER</v>
          </cell>
          <cell r="J179">
            <v>38.299999999999997</v>
          </cell>
          <cell r="K179">
            <v>1170.49</v>
          </cell>
          <cell r="N179">
            <v>846.34</v>
          </cell>
        </row>
        <row r="180">
          <cell r="B180">
            <v>60164</v>
          </cell>
          <cell r="C180" t="str">
            <v>CORPO DE B.T.C.C. 1,50 X 1,50 M C/ ALTURA DE ATERRO 2,50 &lt; H &lt;= 5,00M</v>
          </cell>
          <cell r="D180" t="str">
            <v>m</v>
          </cell>
          <cell r="E180">
            <v>0</v>
          </cell>
          <cell r="F180">
            <v>67.55</v>
          </cell>
          <cell r="G180">
            <v>67.55</v>
          </cell>
          <cell r="H180">
            <v>846.54</v>
          </cell>
          <cell r="I180" t="str">
            <v>ACRESCER</v>
          </cell>
          <cell r="J180">
            <v>38.299999999999997</v>
          </cell>
          <cell r="K180">
            <v>1264.19</v>
          </cell>
          <cell r="N180">
            <v>914.08999999999992</v>
          </cell>
        </row>
        <row r="181">
          <cell r="B181">
            <v>60165</v>
          </cell>
          <cell r="C181" t="str">
            <v>CORPO DE B.T.C.C. 1,50 X 1,50 M C/ ALTURA DE ATERRO 5,00 &lt; H &lt;= 7,50 M</v>
          </cell>
          <cell r="D181" t="str">
            <v>m</v>
          </cell>
          <cell r="E181">
            <v>0</v>
          </cell>
          <cell r="F181">
            <v>73.010000000000005</v>
          </cell>
          <cell r="G181">
            <v>73.010000000000005</v>
          </cell>
          <cell r="H181">
            <v>919.63</v>
          </cell>
          <cell r="I181" t="str">
            <v>ACRESCER</v>
          </cell>
          <cell r="J181">
            <v>38.299999999999997</v>
          </cell>
          <cell r="K181">
            <v>1372.82</v>
          </cell>
          <cell r="N181">
            <v>992.64</v>
          </cell>
        </row>
        <row r="182">
          <cell r="B182">
            <v>60166</v>
          </cell>
          <cell r="C182" t="str">
            <v>CORPO DE B.T.C.C. 1,50 X 1,50 M C/ ALTURA DE ATERRO 7,50 &lt; H &lt;= 10,00 M</v>
          </cell>
          <cell r="D182" t="str">
            <v>m</v>
          </cell>
          <cell r="E182">
            <v>0</v>
          </cell>
          <cell r="F182">
            <v>81.900000000000006</v>
          </cell>
          <cell r="G182">
            <v>81.900000000000006</v>
          </cell>
          <cell r="H182">
            <v>1032.3900000000001</v>
          </cell>
          <cell r="I182" t="str">
            <v>ACRESCER</v>
          </cell>
          <cell r="J182">
            <v>38.299999999999997</v>
          </cell>
          <cell r="K182">
            <v>1541.06</v>
          </cell>
          <cell r="N182">
            <v>1114.2900000000002</v>
          </cell>
        </row>
        <row r="183">
          <cell r="B183">
            <v>60167</v>
          </cell>
          <cell r="C183" t="str">
            <v>CORPO DE B.T.C.C. 2,00 X 2,00 M C/ ALTURA DE ATERRO 1,00 &lt; H &lt;= 2,50 M</v>
          </cell>
          <cell r="D183" t="str">
            <v>m</v>
          </cell>
          <cell r="E183">
            <v>0</v>
          </cell>
          <cell r="F183">
            <v>100.15</v>
          </cell>
          <cell r="G183">
            <v>100.15</v>
          </cell>
          <cell r="H183">
            <v>1111</v>
          </cell>
          <cell r="I183" t="str">
            <v>ACRESCER</v>
          </cell>
          <cell r="J183">
            <v>38.299999999999997</v>
          </cell>
          <cell r="K183">
            <v>1675.02</v>
          </cell>
          <cell r="N183">
            <v>1211.1500000000001</v>
          </cell>
        </row>
        <row r="184">
          <cell r="B184">
            <v>60168</v>
          </cell>
          <cell r="C184" t="str">
            <v>CORPO DE B.T.C.C. 2,00 X 2,00 M C/ ALTURA DE ATERRO 2,50 &lt; H &lt;= 5,00 M</v>
          </cell>
          <cell r="D184" t="str">
            <v>m</v>
          </cell>
          <cell r="E184">
            <v>0</v>
          </cell>
          <cell r="F184">
            <v>112.48</v>
          </cell>
          <cell r="G184">
            <v>112.48</v>
          </cell>
          <cell r="H184">
            <v>1274.76</v>
          </cell>
          <cell r="I184" t="str">
            <v>ACRESCER</v>
          </cell>
          <cell r="J184">
            <v>38.299999999999997</v>
          </cell>
          <cell r="K184">
            <v>1918.55</v>
          </cell>
          <cell r="N184">
            <v>1387.24</v>
          </cell>
        </row>
        <row r="185">
          <cell r="B185">
            <v>60169</v>
          </cell>
          <cell r="C185" t="str">
            <v>CORPO DE B.T.C.C. 2,00 X 2,00 M C/ ALTURA DE ATERRO 5,00 &lt; H &lt;= 7,50 M</v>
          </cell>
          <cell r="D185" t="str">
            <v>m</v>
          </cell>
          <cell r="E185">
            <v>0</v>
          </cell>
          <cell r="F185">
            <v>121.84</v>
          </cell>
          <cell r="G185">
            <v>121.84</v>
          </cell>
          <cell r="H185">
            <v>1456.7</v>
          </cell>
          <cell r="I185" t="str">
            <v>ACRESCER</v>
          </cell>
          <cell r="J185">
            <v>38.299999999999997</v>
          </cell>
          <cell r="K185">
            <v>2183.12</v>
          </cell>
          <cell r="N185">
            <v>1578.54</v>
          </cell>
        </row>
        <row r="186">
          <cell r="B186">
            <v>60170</v>
          </cell>
          <cell r="C186" t="str">
            <v>CORPO DE B.T.C.C. 2,00 X 2,00 M C/ ALTURA DE ATERRO 7,50 &lt; H &lt;= 10,00 M</v>
          </cell>
          <cell r="D186" t="str">
            <v>m</v>
          </cell>
          <cell r="E186">
            <v>0</v>
          </cell>
          <cell r="F186">
            <v>131.66</v>
          </cell>
          <cell r="G186">
            <v>131.66</v>
          </cell>
          <cell r="H186">
            <v>1600.99</v>
          </cell>
          <cell r="I186" t="str">
            <v>ACRESCER</v>
          </cell>
          <cell r="J186">
            <v>38.299999999999997</v>
          </cell>
          <cell r="K186">
            <v>2396.25</v>
          </cell>
          <cell r="N186">
            <v>1732.65</v>
          </cell>
        </row>
        <row r="187">
          <cell r="B187">
            <v>60171</v>
          </cell>
          <cell r="C187" t="str">
            <v>CORPO DE B.T.C.C. 2,50 X 2,50 M C/ ALTURA DE ATERRO 1,00 &lt; H &lt;= 2,50 M</v>
          </cell>
          <cell r="D187" t="str">
            <v>m</v>
          </cell>
          <cell r="E187">
            <v>0</v>
          </cell>
          <cell r="F187">
            <v>146.47999999999999</v>
          </cell>
          <cell r="G187">
            <v>146.47999999999999</v>
          </cell>
          <cell r="H187">
            <v>1608.12</v>
          </cell>
          <cell r="I187" t="str">
            <v>ACRESCER</v>
          </cell>
          <cell r="J187">
            <v>38.299999999999997</v>
          </cell>
          <cell r="K187">
            <v>2426.61</v>
          </cell>
          <cell r="N187">
            <v>1754.6</v>
          </cell>
        </row>
        <row r="188">
          <cell r="B188">
            <v>60172</v>
          </cell>
          <cell r="C188" t="str">
            <v>CORPO DE B.T.C.C. 2,50 X 2,50 M C/ ALTURA DE ATERRO 2,50 &lt; H &lt;= 5,00 M</v>
          </cell>
          <cell r="D188" t="str">
            <v>m</v>
          </cell>
          <cell r="E188">
            <v>0</v>
          </cell>
          <cell r="F188">
            <v>156.31</v>
          </cell>
          <cell r="G188">
            <v>156.31</v>
          </cell>
          <cell r="H188">
            <v>1806.02</v>
          </cell>
          <cell r="I188" t="str">
            <v>ACRESCER</v>
          </cell>
          <cell r="J188">
            <v>38.299999999999997</v>
          </cell>
          <cell r="K188">
            <v>2713.9</v>
          </cell>
          <cell r="N188">
            <v>1962.33</v>
          </cell>
        </row>
        <row r="189">
          <cell r="B189">
            <v>60173</v>
          </cell>
          <cell r="C189" t="str">
            <v>CORPO DE B.T.C.C. 2,50 X 2,50 M C/ ALTURA DE ATERRO 5,00 &lt; H &lt;= 7,50 M</v>
          </cell>
          <cell r="D189" t="str">
            <v>m</v>
          </cell>
          <cell r="E189">
            <v>0</v>
          </cell>
          <cell r="F189">
            <v>180.02</v>
          </cell>
          <cell r="G189">
            <v>180.02</v>
          </cell>
          <cell r="H189">
            <v>2121.4899999999998</v>
          </cell>
          <cell r="I189" t="str">
            <v>ACRESCER</v>
          </cell>
          <cell r="J189">
            <v>38.299999999999997</v>
          </cell>
          <cell r="K189">
            <v>3182.99</v>
          </cell>
          <cell r="N189">
            <v>2301.5099999999998</v>
          </cell>
        </row>
        <row r="190">
          <cell r="B190">
            <v>60174</v>
          </cell>
          <cell r="C190" t="str">
            <v>CORPO DE B.T.C.C. 2,50 X 2,50 M C/ ALTURA DE ATERRO 7,50 &lt; H &lt;= 10,00 M</v>
          </cell>
          <cell r="D190" t="str">
            <v>m</v>
          </cell>
          <cell r="E190">
            <v>0</v>
          </cell>
          <cell r="F190">
            <v>191.88</v>
          </cell>
          <cell r="G190">
            <v>191.88</v>
          </cell>
          <cell r="H190">
            <v>2343.48</v>
          </cell>
          <cell r="I190" t="str">
            <v>ACRESCER</v>
          </cell>
          <cell r="J190">
            <v>38.299999999999997</v>
          </cell>
          <cell r="K190">
            <v>3506.4</v>
          </cell>
          <cell r="N190">
            <v>2535.36</v>
          </cell>
        </row>
        <row r="191">
          <cell r="B191">
            <v>60175</v>
          </cell>
          <cell r="C191" t="str">
            <v>CORPO DE B.T.C.C. 3,00 X 3,00 M C/ ALTURA DE ATERRO 1,00 &lt; H &lt;= 2,50 M</v>
          </cell>
          <cell r="D191" t="str">
            <v>m</v>
          </cell>
          <cell r="E191">
            <v>0</v>
          </cell>
          <cell r="F191">
            <v>192.35</v>
          </cell>
          <cell r="G191">
            <v>192.35</v>
          </cell>
          <cell r="H191">
            <v>2121.34</v>
          </cell>
          <cell r="I191" t="str">
            <v>ACRESCER</v>
          </cell>
          <cell r="J191">
            <v>38.299999999999997</v>
          </cell>
          <cell r="K191">
            <v>3199.83</v>
          </cell>
          <cell r="N191">
            <v>2313.69</v>
          </cell>
        </row>
        <row r="192">
          <cell r="B192">
            <v>60176</v>
          </cell>
          <cell r="C192" t="str">
            <v>CORPO DE B.T.C.C. 3,00 X 3,00 M C/ ALTURA DE ATERRO 2,50 &lt; H &lt;= 5,00 M</v>
          </cell>
          <cell r="D192" t="str">
            <v>m</v>
          </cell>
          <cell r="E192">
            <v>0</v>
          </cell>
          <cell r="F192">
            <v>220.43</v>
          </cell>
          <cell r="G192">
            <v>220.43</v>
          </cell>
          <cell r="H192">
            <v>2582.46</v>
          </cell>
          <cell r="I192" t="str">
            <v>ACRESCER</v>
          </cell>
          <cell r="J192">
            <v>38.299999999999997</v>
          </cell>
          <cell r="K192">
            <v>3876.4</v>
          </cell>
          <cell r="N192">
            <v>2802.89</v>
          </cell>
        </row>
        <row r="193">
          <cell r="B193">
            <v>60177</v>
          </cell>
          <cell r="C193" t="str">
            <v>CORPO DE B.T.C.C. 3,00 X 3,00 M C/ ALTURA DE ATERRO 5,00 &lt; H &lt;= 7,50 M</v>
          </cell>
          <cell r="D193" t="str">
            <v>m</v>
          </cell>
          <cell r="E193">
            <v>0</v>
          </cell>
          <cell r="F193">
            <v>237.74</v>
          </cell>
          <cell r="G193">
            <v>237.74</v>
          </cell>
          <cell r="H193">
            <v>2925.32</v>
          </cell>
          <cell r="I193" t="str">
            <v>ACRESCER</v>
          </cell>
          <cell r="J193">
            <v>38.299999999999997</v>
          </cell>
          <cell r="K193">
            <v>4374.51</v>
          </cell>
          <cell r="N193">
            <v>3163.0600000000004</v>
          </cell>
        </row>
        <row r="194">
          <cell r="B194">
            <v>60178</v>
          </cell>
          <cell r="C194" t="str">
            <v>CORPO DE B.T.C.C. 3,00 X 3,00 M C/ ALTURA DE ATERRO 7,50 &lt; H &lt;= 10,00 M</v>
          </cell>
          <cell r="D194" t="str">
            <v>m</v>
          </cell>
          <cell r="E194">
            <v>0</v>
          </cell>
          <cell r="F194">
            <v>248.51</v>
          </cell>
          <cell r="G194">
            <v>248.51</v>
          </cell>
          <cell r="H194">
            <v>3263.51</v>
          </cell>
          <cell r="I194" t="str">
            <v>ACRESCER</v>
          </cell>
          <cell r="J194">
            <v>38.299999999999997</v>
          </cell>
          <cell r="K194">
            <v>4857.12</v>
          </cell>
          <cell r="N194">
            <v>3512.0200000000004</v>
          </cell>
        </row>
        <row r="195">
          <cell r="B195">
            <v>60202</v>
          </cell>
          <cell r="C195" t="str">
            <v>BOCA DE BUEIRO SIMPLES TUBULAR DE CONCRETO D=0,60 M</v>
          </cell>
          <cell r="D195" t="str">
            <v>Und</v>
          </cell>
          <cell r="E195">
            <v>0</v>
          </cell>
          <cell r="F195">
            <v>3.12</v>
          </cell>
          <cell r="G195">
            <v>3.12</v>
          </cell>
          <cell r="H195">
            <v>179.29</v>
          </cell>
          <cell r="I195" t="str">
            <v>ACRESCER</v>
          </cell>
          <cell r="J195">
            <v>38.299999999999997</v>
          </cell>
          <cell r="K195">
            <v>252.27</v>
          </cell>
          <cell r="N195">
            <v>182.41</v>
          </cell>
        </row>
        <row r="196">
          <cell r="B196">
            <v>60203</v>
          </cell>
          <cell r="C196" t="str">
            <v>BOCA DE BUEIRO SIMPLES TUBULAR DE CONCRETO D=0,80 M</v>
          </cell>
          <cell r="D196" t="str">
            <v>Und</v>
          </cell>
          <cell r="E196">
            <v>0</v>
          </cell>
          <cell r="F196">
            <v>3.12</v>
          </cell>
          <cell r="G196">
            <v>3.12</v>
          </cell>
          <cell r="H196">
            <v>305.83999999999997</v>
          </cell>
          <cell r="I196" t="str">
            <v>ACRESCER</v>
          </cell>
          <cell r="J196">
            <v>38.299999999999997</v>
          </cell>
          <cell r="K196">
            <v>427.29</v>
          </cell>
          <cell r="N196">
            <v>308.95999999999998</v>
          </cell>
        </row>
        <row r="197">
          <cell r="B197">
            <v>60204</v>
          </cell>
          <cell r="C197" t="str">
            <v>BOCA DE BUEIRO SIMPLES TUBULAR DE CONCRETO D=1,00 M</v>
          </cell>
          <cell r="D197" t="str">
            <v>Und</v>
          </cell>
          <cell r="E197">
            <v>0</v>
          </cell>
          <cell r="F197">
            <v>3.28</v>
          </cell>
          <cell r="G197">
            <v>3.28</v>
          </cell>
          <cell r="H197">
            <v>479.6</v>
          </cell>
          <cell r="I197" t="str">
            <v>ACRESCER</v>
          </cell>
          <cell r="J197">
            <v>38.299999999999997</v>
          </cell>
          <cell r="K197">
            <v>667.82</v>
          </cell>
          <cell r="N197">
            <v>482.88</v>
          </cell>
        </row>
        <row r="198">
          <cell r="B198">
            <v>60205</v>
          </cell>
          <cell r="C198" t="str">
            <v>BOCA DE BUEIRO SIMPLES TUBULAR DE CONCRETO D=1,20 M</v>
          </cell>
          <cell r="D198" t="str">
            <v>Und</v>
          </cell>
          <cell r="E198">
            <v>0</v>
          </cell>
          <cell r="F198">
            <v>3.28</v>
          </cell>
          <cell r="G198">
            <v>3.28</v>
          </cell>
          <cell r="H198">
            <v>693.99</v>
          </cell>
          <cell r="I198" t="str">
            <v>ACRESCER</v>
          </cell>
          <cell r="J198">
            <v>38.299999999999997</v>
          </cell>
          <cell r="K198">
            <v>964.32</v>
          </cell>
          <cell r="N198">
            <v>697.27</v>
          </cell>
        </row>
        <row r="199">
          <cell r="B199">
            <v>60206</v>
          </cell>
          <cell r="C199" t="str">
            <v>BOCA DE BUEIRO DUPLO TUBULAR DE CONCRETO D=0,80 M</v>
          </cell>
          <cell r="D199" t="str">
            <v>Und</v>
          </cell>
          <cell r="E199">
            <v>0</v>
          </cell>
          <cell r="F199">
            <v>4.76</v>
          </cell>
          <cell r="G199">
            <v>4.76</v>
          </cell>
          <cell r="H199">
            <v>433.42</v>
          </cell>
          <cell r="I199" t="str">
            <v>ACRESCER</v>
          </cell>
          <cell r="J199">
            <v>38.299999999999997</v>
          </cell>
          <cell r="K199">
            <v>606</v>
          </cell>
          <cell r="N199">
            <v>438.18</v>
          </cell>
        </row>
        <row r="200">
          <cell r="B200">
            <v>60207</v>
          </cell>
          <cell r="C200" t="str">
            <v>BOCA DE BUEIRO DUPLO TUBULAR DE CONCRETO D=1,00 M</v>
          </cell>
          <cell r="D200" t="str">
            <v>Und</v>
          </cell>
          <cell r="E200">
            <v>0</v>
          </cell>
          <cell r="F200">
            <v>4.76</v>
          </cell>
          <cell r="G200">
            <v>4.76</v>
          </cell>
          <cell r="H200">
            <v>664.36</v>
          </cell>
          <cell r="I200" t="str">
            <v>ACRESCER</v>
          </cell>
          <cell r="J200">
            <v>38.299999999999997</v>
          </cell>
          <cell r="K200">
            <v>925.39</v>
          </cell>
          <cell r="N200">
            <v>669.12</v>
          </cell>
        </row>
        <row r="201">
          <cell r="B201">
            <v>60208</v>
          </cell>
          <cell r="C201" t="str">
            <v>BOCA DE BUEIRO DUPLO TUBULAR DE CONCRETO D=1,20 M</v>
          </cell>
          <cell r="D201" t="str">
            <v>Und</v>
          </cell>
          <cell r="E201">
            <v>0</v>
          </cell>
          <cell r="F201">
            <v>4.76</v>
          </cell>
          <cell r="G201">
            <v>4.76</v>
          </cell>
          <cell r="H201">
            <v>943.32</v>
          </cell>
          <cell r="I201" t="str">
            <v>ACRESCER</v>
          </cell>
          <cell r="J201">
            <v>38.299999999999997</v>
          </cell>
          <cell r="K201">
            <v>1311.19</v>
          </cell>
          <cell r="N201">
            <v>948.08</v>
          </cell>
        </row>
        <row r="202">
          <cell r="B202">
            <v>60210</v>
          </cell>
          <cell r="C202" t="str">
            <v>BOCA DE BUEIRO TRIPLO TUBULAR DE CONCRETO D=0,80 M</v>
          </cell>
          <cell r="D202" t="str">
            <v>Und</v>
          </cell>
          <cell r="E202">
            <v>0</v>
          </cell>
          <cell r="F202">
            <v>6.24</v>
          </cell>
          <cell r="G202">
            <v>6.24</v>
          </cell>
          <cell r="H202">
            <v>565.87</v>
          </cell>
          <cell r="I202" t="str">
            <v>ACRESCER</v>
          </cell>
          <cell r="J202">
            <v>38.299999999999997</v>
          </cell>
          <cell r="K202">
            <v>791.23</v>
          </cell>
          <cell r="N202">
            <v>572.11</v>
          </cell>
        </row>
        <row r="203">
          <cell r="B203">
            <v>60211</v>
          </cell>
          <cell r="C203" t="str">
            <v>BOCA DE BUEIRO TRIPLO TUBULAR DE CONCRETO D=1,00 M</v>
          </cell>
          <cell r="D203" t="str">
            <v>Und</v>
          </cell>
          <cell r="E203">
            <v>0</v>
          </cell>
          <cell r="F203">
            <v>6.24</v>
          </cell>
          <cell r="G203">
            <v>6.24</v>
          </cell>
          <cell r="H203">
            <v>831.93</v>
          </cell>
          <cell r="I203" t="str">
            <v>ACRESCER</v>
          </cell>
          <cell r="J203">
            <v>38.299999999999997</v>
          </cell>
          <cell r="K203">
            <v>1159.19</v>
          </cell>
          <cell r="N203">
            <v>838.17</v>
          </cell>
        </row>
        <row r="204">
          <cell r="B204">
            <v>60212</v>
          </cell>
          <cell r="C204" t="str">
            <v>BOCA DE BUEIRO TRIPLO TUBULAR DE CONCRETO D=1,20 M</v>
          </cell>
          <cell r="D204" t="str">
            <v>Und</v>
          </cell>
          <cell r="E204">
            <v>0</v>
          </cell>
          <cell r="F204">
            <v>6.24</v>
          </cell>
          <cell r="G204">
            <v>6.24</v>
          </cell>
          <cell r="H204">
            <v>1192.6500000000001</v>
          </cell>
          <cell r="I204" t="str">
            <v>ACRESCER</v>
          </cell>
          <cell r="J204">
            <v>38.299999999999997</v>
          </cell>
          <cell r="K204">
            <v>1658.06</v>
          </cell>
          <cell r="N204">
            <v>1198.8900000000001</v>
          </cell>
        </row>
        <row r="205">
          <cell r="B205">
            <v>60231</v>
          </cell>
          <cell r="C205" t="str">
            <v>BOCA DE BUEIRO SIMPLES CELULAR DE CONCRETO DE 1,50 X 1,50 M</v>
          </cell>
          <cell r="D205" t="str">
            <v>Und</v>
          </cell>
          <cell r="E205">
            <v>0</v>
          </cell>
          <cell r="F205">
            <v>115.91</v>
          </cell>
          <cell r="G205">
            <v>115.91</v>
          </cell>
          <cell r="H205">
            <v>1603.11</v>
          </cell>
          <cell r="I205" t="str">
            <v>ACRESCER</v>
          </cell>
          <cell r="J205">
            <v>38.299999999999997</v>
          </cell>
          <cell r="K205">
            <v>2377.4</v>
          </cell>
          <cell r="N205">
            <v>1719.02</v>
          </cell>
        </row>
        <row r="206">
          <cell r="B206">
            <v>60232</v>
          </cell>
          <cell r="C206" t="str">
            <v>BOCA DE BUEIRO SIMPLES CELULAR DE CONCRETO DE 2,00 X 2,00 M</v>
          </cell>
          <cell r="D206" t="str">
            <v>Und</v>
          </cell>
          <cell r="E206">
            <v>0</v>
          </cell>
          <cell r="F206">
            <v>173.63</v>
          </cell>
          <cell r="G206">
            <v>173.63</v>
          </cell>
          <cell r="H206">
            <v>2422.4299999999998</v>
          </cell>
          <cell r="I206" t="str">
            <v>ACRESCER</v>
          </cell>
          <cell r="J206">
            <v>38.299999999999997</v>
          </cell>
          <cell r="K206">
            <v>3590.35</v>
          </cell>
          <cell r="N206">
            <v>2596.06</v>
          </cell>
        </row>
        <row r="207">
          <cell r="B207">
            <v>60233</v>
          </cell>
          <cell r="C207" t="str">
            <v>BOCA DE BUEIRO SIMPLES CELULAR DE CONCRETO DE 2,50 X 2,50 M</v>
          </cell>
          <cell r="D207" t="str">
            <v>Und</v>
          </cell>
          <cell r="E207">
            <v>0</v>
          </cell>
          <cell r="F207">
            <v>259.89999999999998</v>
          </cell>
          <cell r="G207">
            <v>259.89999999999998</v>
          </cell>
          <cell r="H207">
            <v>3711.92</v>
          </cell>
          <cell r="I207" t="str">
            <v>ACRESCER</v>
          </cell>
          <cell r="J207">
            <v>38.299999999999997</v>
          </cell>
          <cell r="K207">
            <v>5493.03</v>
          </cell>
          <cell r="N207">
            <v>3971.82</v>
          </cell>
        </row>
        <row r="208">
          <cell r="B208">
            <v>60234</v>
          </cell>
          <cell r="C208" t="str">
            <v>BOCA DE BUEIRO SIMPLES CELULAR DE CONCRETO DE 3,00 X 3,00 M</v>
          </cell>
          <cell r="D208" t="str">
            <v>Und</v>
          </cell>
          <cell r="E208">
            <v>0</v>
          </cell>
          <cell r="F208">
            <v>354.59</v>
          </cell>
          <cell r="G208">
            <v>354.59</v>
          </cell>
          <cell r="H208">
            <v>5093.26</v>
          </cell>
          <cell r="I208" t="str">
            <v>ACRESCER</v>
          </cell>
          <cell r="J208">
            <v>38.299999999999997</v>
          </cell>
          <cell r="K208">
            <v>7534.38</v>
          </cell>
          <cell r="N208">
            <v>5447.85</v>
          </cell>
        </row>
        <row r="209">
          <cell r="B209">
            <v>60235</v>
          </cell>
          <cell r="C209" t="str">
            <v>BOCA DE BUEIRO DUPLO CELULAR DE CONCRETO DE 1,50 X 1,50 M</v>
          </cell>
          <cell r="D209" t="str">
            <v>Und</v>
          </cell>
          <cell r="E209">
            <v>0</v>
          </cell>
          <cell r="F209">
            <v>146.94999999999999</v>
          </cell>
          <cell r="G209">
            <v>146.94999999999999</v>
          </cell>
          <cell r="H209">
            <v>2020.66</v>
          </cell>
          <cell r="I209" t="str">
            <v>ACRESCER</v>
          </cell>
          <cell r="J209">
            <v>38.299999999999997</v>
          </cell>
          <cell r="K209">
            <v>2997.8</v>
          </cell>
          <cell r="N209">
            <v>2167.61</v>
          </cell>
        </row>
        <row r="210">
          <cell r="B210">
            <v>60236</v>
          </cell>
          <cell r="C210" t="str">
            <v>BOCA DE BUEIRO DUPLO CELULAR DE CONCRETO DE 2,00 X 2,00 M</v>
          </cell>
          <cell r="D210" t="str">
            <v>Und</v>
          </cell>
          <cell r="E210">
            <v>0</v>
          </cell>
          <cell r="F210">
            <v>217.46</v>
          </cell>
          <cell r="G210">
            <v>217.46</v>
          </cell>
          <cell r="H210">
            <v>3075.03</v>
          </cell>
          <cell r="I210" t="str">
            <v>ACRESCER</v>
          </cell>
          <cell r="J210">
            <v>38.299999999999997</v>
          </cell>
          <cell r="K210">
            <v>4553.51</v>
          </cell>
          <cell r="N210">
            <v>3292.4900000000002</v>
          </cell>
        </row>
        <row r="211">
          <cell r="B211">
            <v>60237</v>
          </cell>
          <cell r="C211" t="str">
            <v>BOCA DE BUEIRO DUPLO CELULAR DE CONCRETO DE 2,50 X 2,50 M</v>
          </cell>
          <cell r="D211" t="str">
            <v>Und</v>
          </cell>
          <cell r="E211">
            <v>0</v>
          </cell>
          <cell r="F211">
            <v>330.41</v>
          </cell>
          <cell r="G211">
            <v>330.41</v>
          </cell>
          <cell r="H211">
            <v>4704.6499999999996</v>
          </cell>
          <cell r="I211" t="str">
            <v>ACRESCER</v>
          </cell>
          <cell r="J211">
            <v>38.299999999999997</v>
          </cell>
          <cell r="K211">
            <v>6963.49</v>
          </cell>
          <cell r="N211">
            <v>5035.0599999999995</v>
          </cell>
        </row>
        <row r="212">
          <cell r="B212">
            <v>60238</v>
          </cell>
          <cell r="C212" t="str">
            <v>BOCA DE BUEIRO DUPLO CELULAR DE CONCRETO DE 3,00 X 3,00 M</v>
          </cell>
          <cell r="D212" t="str">
            <v>Und</v>
          </cell>
          <cell r="E212">
            <v>0</v>
          </cell>
          <cell r="F212">
            <v>428.53</v>
          </cell>
          <cell r="G212">
            <v>428.53</v>
          </cell>
          <cell r="H212">
            <v>6433.48</v>
          </cell>
          <cell r="I212" t="str">
            <v>ACRESCER</v>
          </cell>
          <cell r="J212">
            <v>38.299999999999997</v>
          </cell>
          <cell r="K212">
            <v>9490.16</v>
          </cell>
          <cell r="N212">
            <v>6862.0099999999993</v>
          </cell>
        </row>
        <row r="213">
          <cell r="B213">
            <v>60239</v>
          </cell>
          <cell r="C213" t="str">
            <v>BOCA DE BUEIRO TRIPLO CELULAR DE CONCRETO DE 1,50 X 1,50 M</v>
          </cell>
          <cell r="D213" t="str">
            <v>Und</v>
          </cell>
          <cell r="E213">
            <v>0</v>
          </cell>
          <cell r="F213">
            <v>176.59</v>
          </cell>
          <cell r="G213">
            <v>176.59</v>
          </cell>
          <cell r="H213">
            <v>2454.65</v>
          </cell>
          <cell r="I213" t="str">
            <v>ACRESCER</v>
          </cell>
          <cell r="J213">
            <v>38.299999999999997</v>
          </cell>
          <cell r="K213">
            <v>3639</v>
          </cell>
          <cell r="N213">
            <v>2631.2400000000002</v>
          </cell>
        </row>
        <row r="214">
          <cell r="B214">
            <v>60240</v>
          </cell>
          <cell r="C214" t="str">
            <v>BOCA DE BUEIRO TRIPLO CECULAR DE CONCRETO DE 2,00 X 2,00 M</v>
          </cell>
          <cell r="D214" t="str">
            <v>Und</v>
          </cell>
          <cell r="E214">
            <v>0</v>
          </cell>
          <cell r="F214">
            <v>265.82</v>
          </cell>
          <cell r="G214">
            <v>265.82</v>
          </cell>
          <cell r="H214">
            <v>3771.2</v>
          </cell>
          <cell r="I214" t="str">
            <v>ACRESCER</v>
          </cell>
          <cell r="J214">
            <v>38.299999999999997</v>
          </cell>
          <cell r="K214">
            <v>5583.2</v>
          </cell>
          <cell r="N214">
            <v>4037.02</v>
          </cell>
        </row>
        <row r="215">
          <cell r="B215">
            <v>60241</v>
          </cell>
          <cell r="C215" t="str">
            <v>BOCA DE BUEIRO TRIPLO CECULAR DE CONCRETO DE 2,50 X 2,50 M</v>
          </cell>
          <cell r="D215" t="str">
            <v>Und</v>
          </cell>
          <cell r="E215">
            <v>0</v>
          </cell>
          <cell r="F215">
            <v>416.21</v>
          </cell>
          <cell r="G215">
            <v>416.21</v>
          </cell>
          <cell r="H215">
            <v>5702.77</v>
          </cell>
          <cell r="I215" t="str">
            <v>ACRESCER</v>
          </cell>
          <cell r="J215">
            <v>38.299999999999997</v>
          </cell>
          <cell r="K215">
            <v>8462.5499999999993</v>
          </cell>
          <cell r="N215">
            <v>6118.9800000000005</v>
          </cell>
        </row>
        <row r="216">
          <cell r="B216">
            <v>60242</v>
          </cell>
          <cell r="C216" t="str">
            <v>BOCA DE BUEIRO TRIPLO CELULAR DE CONCRETO DE 3,00 X 3,00 M</v>
          </cell>
          <cell r="D216" t="str">
            <v>Und</v>
          </cell>
          <cell r="E216">
            <v>0</v>
          </cell>
          <cell r="F216">
            <v>541.01</v>
          </cell>
          <cell r="G216">
            <v>541.01</v>
          </cell>
          <cell r="H216">
            <v>7805.15</v>
          </cell>
          <cell r="I216" t="str">
            <v>ACRESCER</v>
          </cell>
          <cell r="J216">
            <v>38.299999999999997</v>
          </cell>
          <cell r="K216">
            <v>11542.74</v>
          </cell>
          <cell r="N216">
            <v>8346.16</v>
          </cell>
        </row>
        <row r="217">
          <cell r="B217">
            <v>60302</v>
          </cell>
          <cell r="C217" t="str">
            <v>CORPO DE B.S.T.M. MINI-MULTIPLATE D=0,60 M (ESP=2,00 MM)</v>
          </cell>
          <cell r="D217" t="str">
            <v>m</v>
          </cell>
          <cell r="E217">
            <v>0</v>
          </cell>
          <cell r="F217">
            <v>20.079999999999998</v>
          </cell>
          <cell r="G217">
            <v>20.079999999999998</v>
          </cell>
          <cell r="H217">
            <v>193.2</v>
          </cell>
          <cell r="I217" t="str">
            <v>ACRESCER</v>
          </cell>
          <cell r="J217">
            <v>38.299999999999997</v>
          </cell>
          <cell r="K217">
            <v>294.97000000000003</v>
          </cell>
          <cell r="N217">
            <v>213.27999999999997</v>
          </cell>
        </row>
        <row r="218">
          <cell r="B218">
            <v>60304</v>
          </cell>
          <cell r="C218" t="str">
            <v>CORPO DE B.S.T.M. MINI-MULTIPLATE D=0,80 M (ESP=2,00 MM)</v>
          </cell>
          <cell r="D218" t="str">
            <v>m</v>
          </cell>
          <cell r="E218">
            <v>0</v>
          </cell>
          <cell r="F218">
            <v>26.33</v>
          </cell>
          <cell r="G218">
            <v>26.33</v>
          </cell>
          <cell r="H218">
            <v>248.4</v>
          </cell>
          <cell r="I218" t="str">
            <v>ACRESCER</v>
          </cell>
          <cell r="J218">
            <v>38.299999999999997</v>
          </cell>
          <cell r="K218">
            <v>379.95</v>
          </cell>
          <cell r="N218">
            <v>274.73</v>
          </cell>
        </row>
        <row r="219">
          <cell r="B219">
            <v>60308</v>
          </cell>
          <cell r="C219" t="str">
            <v>CORPO DE B.S.T.M. MINI-MULTIPLATE D=1,00 M (ESP=2,00 MM)</v>
          </cell>
          <cell r="D219" t="str">
            <v>m</v>
          </cell>
          <cell r="E219">
            <v>0</v>
          </cell>
          <cell r="F219">
            <v>31.94</v>
          </cell>
          <cell r="G219">
            <v>31.94</v>
          </cell>
          <cell r="H219">
            <v>308.2</v>
          </cell>
          <cell r="I219" t="str">
            <v>ACRESCER</v>
          </cell>
          <cell r="J219">
            <v>38.299999999999997</v>
          </cell>
          <cell r="K219">
            <v>470.41</v>
          </cell>
          <cell r="N219">
            <v>340.14</v>
          </cell>
        </row>
        <row r="220">
          <cell r="B220">
            <v>60313</v>
          </cell>
          <cell r="C220" t="str">
            <v>CORPO DE B.S.T.M. MINI-MULTIPLATE D=1,20 M (ESP=2,65 MM)</v>
          </cell>
          <cell r="D220" t="str">
            <v>m</v>
          </cell>
          <cell r="E220">
            <v>0</v>
          </cell>
          <cell r="F220">
            <v>44.64</v>
          </cell>
          <cell r="G220">
            <v>44.64</v>
          </cell>
          <cell r="H220">
            <v>451.47</v>
          </cell>
          <cell r="I220" t="str">
            <v>ACRESCER</v>
          </cell>
          <cell r="J220">
            <v>38.299999999999997</v>
          </cell>
          <cell r="K220">
            <v>686.12</v>
          </cell>
          <cell r="N220">
            <v>496.11</v>
          </cell>
        </row>
        <row r="221">
          <cell r="B221">
            <v>60317</v>
          </cell>
          <cell r="C221" t="str">
            <v>CORPO DE B.S.T.M. MINI-MULTIPLATE D=1,50 M (ESP=2,65 MM)</v>
          </cell>
          <cell r="D221" t="str">
            <v>m</v>
          </cell>
          <cell r="E221">
            <v>0</v>
          </cell>
          <cell r="F221">
            <v>54.3</v>
          </cell>
          <cell r="G221">
            <v>54.3</v>
          </cell>
          <cell r="H221">
            <v>558.75</v>
          </cell>
          <cell r="I221" t="str">
            <v>ACRESCER</v>
          </cell>
          <cell r="J221">
            <v>38.299999999999997</v>
          </cell>
          <cell r="K221">
            <v>847.85</v>
          </cell>
          <cell r="N221">
            <v>613.04999999999995</v>
          </cell>
        </row>
        <row r="222">
          <cell r="B222">
            <v>60318</v>
          </cell>
          <cell r="C222" t="str">
            <v>CORPO DE B.S.T.M. MINI-MULTIPLATE D=1,50 M (ESP=3,35 MM)</v>
          </cell>
          <cell r="D222" t="str">
            <v>m</v>
          </cell>
          <cell r="E222">
            <v>0</v>
          </cell>
          <cell r="F222">
            <v>62.03</v>
          </cell>
          <cell r="G222">
            <v>62.03</v>
          </cell>
          <cell r="H222">
            <v>652.08000000000004</v>
          </cell>
          <cell r="I222" t="str">
            <v>ACRESCER</v>
          </cell>
          <cell r="J222">
            <v>38.299999999999997</v>
          </cell>
          <cell r="K222">
            <v>987.61</v>
          </cell>
          <cell r="N222">
            <v>714.11</v>
          </cell>
        </row>
        <row r="223">
          <cell r="B223">
            <v>60326</v>
          </cell>
          <cell r="C223" t="str">
            <v>CORPO DE B.S.T.M. MINI-MULTIPLATE D=1,80 M (ESP=3,35 MM)</v>
          </cell>
          <cell r="D223" t="str">
            <v>m</v>
          </cell>
          <cell r="E223">
            <v>0</v>
          </cell>
          <cell r="F223">
            <v>75.349999999999994</v>
          </cell>
          <cell r="G223">
            <v>75.349999999999994</v>
          </cell>
          <cell r="H223">
            <v>790.02</v>
          </cell>
          <cell r="I223" t="str">
            <v>ACRESCER</v>
          </cell>
          <cell r="J223">
            <v>38.299999999999997</v>
          </cell>
          <cell r="K223">
            <v>1196.81</v>
          </cell>
          <cell r="N223">
            <v>865.37</v>
          </cell>
        </row>
        <row r="224">
          <cell r="B224">
            <v>60331</v>
          </cell>
          <cell r="C224" t="str">
            <v>CORPO DE B.S.T.M. MULTIPLATE D=1,90 M (ESP=2,65 MM)</v>
          </cell>
          <cell r="D224" t="str">
            <v>m</v>
          </cell>
          <cell r="E224">
            <v>0</v>
          </cell>
          <cell r="F224">
            <v>118.68</v>
          </cell>
          <cell r="G224">
            <v>118.68</v>
          </cell>
          <cell r="H224">
            <v>715.2</v>
          </cell>
          <cell r="I224" t="str">
            <v>ACRESCER</v>
          </cell>
          <cell r="J224">
            <v>38.299999999999997</v>
          </cell>
          <cell r="K224">
            <v>1153.26</v>
          </cell>
          <cell r="N224">
            <v>833.88000000000011</v>
          </cell>
        </row>
        <row r="225">
          <cell r="B225">
            <v>60332</v>
          </cell>
          <cell r="C225" t="str">
            <v>CORPO DE B.S.T.M. MULTIPLATE D=1,90 M (ESP=3,35 MM)</v>
          </cell>
          <cell r="D225" t="str">
            <v>m</v>
          </cell>
          <cell r="E225">
            <v>0</v>
          </cell>
          <cell r="F225">
            <v>131.01</v>
          </cell>
          <cell r="G225">
            <v>131.01</v>
          </cell>
          <cell r="H225">
            <v>831.82</v>
          </cell>
          <cell r="I225" t="str">
            <v>ACRESCER</v>
          </cell>
          <cell r="J225">
            <v>38.299999999999997</v>
          </cell>
          <cell r="K225">
            <v>1331.59</v>
          </cell>
          <cell r="N225">
            <v>962.83</v>
          </cell>
        </row>
        <row r="226">
          <cell r="B226">
            <v>60335</v>
          </cell>
          <cell r="C226" t="str">
            <v>CORPO DE B.S.T.M. MULTIPLATE D=2,30 M (ESP=2,65 MM)</v>
          </cell>
          <cell r="D226" t="str">
            <v>m</v>
          </cell>
          <cell r="E226">
            <v>0</v>
          </cell>
          <cell r="F226">
            <v>142.38</v>
          </cell>
          <cell r="G226">
            <v>142.38</v>
          </cell>
          <cell r="H226">
            <v>853.77</v>
          </cell>
          <cell r="I226" t="str">
            <v>ACRESCER</v>
          </cell>
          <cell r="J226">
            <v>38.299999999999997</v>
          </cell>
          <cell r="K226">
            <v>1377.68</v>
          </cell>
          <cell r="N226">
            <v>996.15</v>
          </cell>
        </row>
        <row r="227">
          <cell r="B227">
            <v>60336</v>
          </cell>
          <cell r="C227" t="str">
            <v>CORPO DE B.S.T.M. MULTIPLATE D=2,30 M (ESP=3,35 MM)</v>
          </cell>
          <cell r="D227" t="str">
            <v>m</v>
          </cell>
          <cell r="E227">
            <v>0</v>
          </cell>
          <cell r="F227">
            <v>157.29</v>
          </cell>
          <cell r="G227">
            <v>157.29</v>
          </cell>
          <cell r="H227">
            <v>999.02</v>
          </cell>
          <cell r="I227" t="str">
            <v>ACRESCER</v>
          </cell>
          <cell r="J227">
            <v>38.299999999999997</v>
          </cell>
          <cell r="K227">
            <v>1599.18</v>
          </cell>
          <cell r="N227">
            <v>1156.31</v>
          </cell>
        </row>
        <row r="228">
          <cell r="B228">
            <v>60339</v>
          </cell>
          <cell r="C228" t="str">
            <v>CORPO DE B.S.T.M. MULTIPLATE D=2,65 M (ESP=2,65 MM)</v>
          </cell>
          <cell r="D228" t="str">
            <v>m</v>
          </cell>
          <cell r="E228">
            <v>0</v>
          </cell>
          <cell r="F228">
            <v>166.33</v>
          </cell>
          <cell r="G228">
            <v>166.33</v>
          </cell>
          <cell r="H228">
            <v>1293.31</v>
          </cell>
          <cell r="I228" t="str">
            <v>ACRESCER</v>
          </cell>
          <cell r="J228">
            <v>38.299999999999997</v>
          </cell>
          <cell r="K228">
            <v>2018.68</v>
          </cell>
          <cell r="N228">
            <v>1459.6399999999999</v>
          </cell>
        </row>
        <row r="229">
          <cell r="B229">
            <v>60340</v>
          </cell>
          <cell r="C229" t="str">
            <v>CORPO DE B.S.T.M. MULTIPLATE D=2,65 M (ESP=3,35 MM)</v>
          </cell>
          <cell r="D229" t="str">
            <v>m</v>
          </cell>
          <cell r="E229">
            <v>0</v>
          </cell>
          <cell r="F229">
            <v>183.82</v>
          </cell>
          <cell r="G229">
            <v>183.82</v>
          </cell>
          <cell r="H229">
            <v>1454.64</v>
          </cell>
          <cell r="I229" t="str">
            <v>ACRESCER</v>
          </cell>
          <cell r="J229">
            <v>38.299999999999997</v>
          </cell>
          <cell r="K229">
            <v>2265.9899999999998</v>
          </cell>
          <cell r="N229">
            <v>1638.46</v>
          </cell>
        </row>
        <row r="230">
          <cell r="B230">
            <v>60343</v>
          </cell>
          <cell r="C230" t="str">
            <v>CORPO DE B.S.T.M. MULTIPLATE D=3,05 M (ESP=2,65 MM)</v>
          </cell>
          <cell r="D230" t="str">
            <v>m</v>
          </cell>
          <cell r="E230">
            <v>0</v>
          </cell>
          <cell r="F230">
            <v>190.79</v>
          </cell>
          <cell r="G230">
            <v>190.79</v>
          </cell>
          <cell r="H230">
            <v>1476.11</v>
          </cell>
          <cell r="I230" t="str">
            <v>ACRESCER</v>
          </cell>
          <cell r="J230">
            <v>38.299999999999997</v>
          </cell>
          <cell r="K230">
            <v>2305.3200000000002</v>
          </cell>
          <cell r="N230">
            <v>1666.8999999999999</v>
          </cell>
        </row>
        <row r="231">
          <cell r="B231">
            <v>60344</v>
          </cell>
          <cell r="C231" t="str">
            <v>CORPO DE B.S.T.M. MULTIPLATE D=3,05 M (ESP=3,85 MM)</v>
          </cell>
          <cell r="D231" t="str">
            <v>m</v>
          </cell>
          <cell r="E231">
            <v>0</v>
          </cell>
          <cell r="F231">
            <v>209.71</v>
          </cell>
          <cell r="G231">
            <v>209.71</v>
          </cell>
          <cell r="H231">
            <v>1663.64</v>
          </cell>
          <cell r="I231" t="str">
            <v>ACRESCER</v>
          </cell>
          <cell r="J231">
            <v>38.299999999999997</v>
          </cell>
          <cell r="K231">
            <v>2590.84</v>
          </cell>
          <cell r="N231">
            <v>1873.3500000000001</v>
          </cell>
        </row>
        <row r="232">
          <cell r="B232">
            <v>60347</v>
          </cell>
          <cell r="C232" t="str">
            <v>CORPO DE B.S.T.M. MULTIPLATE D=3,40 M (ESP=2,65 MM)</v>
          </cell>
          <cell r="D232" t="str">
            <v>m</v>
          </cell>
          <cell r="E232">
            <v>0</v>
          </cell>
          <cell r="F232">
            <v>216.58</v>
          </cell>
          <cell r="G232">
            <v>216.58</v>
          </cell>
          <cell r="H232">
            <v>1658.91</v>
          </cell>
          <cell r="I232" t="str">
            <v>ACRESCER</v>
          </cell>
          <cell r="J232">
            <v>38.299999999999997</v>
          </cell>
          <cell r="K232">
            <v>2593.8000000000002</v>
          </cell>
          <cell r="N232">
            <v>1875.49</v>
          </cell>
        </row>
        <row r="233">
          <cell r="B233">
            <v>60348</v>
          </cell>
          <cell r="C233" t="str">
            <v>CORPO DE B.S.T.M. MULTIPLATE D=3,40 M (ESP=3,35 MM)</v>
          </cell>
          <cell r="D233" t="str">
            <v>m</v>
          </cell>
          <cell r="E233">
            <v>0</v>
          </cell>
          <cell r="F233">
            <v>238.08</v>
          </cell>
          <cell r="G233">
            <v>238.08</v>
          </cell>
          <cell r="H233">
            <v>1868.46</v>
          </cell>
          <cell r="I233" t="str">
            <v>ACRESCER</v>
          </cell>
          <cell r="J233">
            <v>38.299999999999997</v>
          </cell>
          <cell r="K233">
            <v>2913.34</v>
          </cell>
          <cell r="N233">
            <v>2106.54</v>
          </cell>
        </row>
        <row r="234">
          <cell r="B234">
            <v>60351</v>
          </cell>
          <cell r="C234" t="str">
            <v>CORPO DE B.S.T.M. MULTIPLATE D=3,80 M (ESP=2,65 MM)</v>
          </cell>
          <cell r="D234" t="str">
            <v>m</v>
          </cell>
          <cell r="E234">
            <v>0</v>
          </cell>
          <cell r="F234">
            <v>241.97</v>
          </cell>
          <cell r="G234">
            <v>241.97</v>
          </cell>
          <cell r="H234">
            <v>1983.38</v>
          </cell>
          <cell r="I234" t="str">
            <v>ACRESCER</v>
          </cell>
          <cell r="J234">
            <v>38.299999999999997</v>
          </cell>
          <cell r="K234">
            <v>3077.66</v>
          </cell>
          <cell r="N234">
            <v>2225.35</v>
          </cell>
        </row>
        <row r="235">
          <cell r="B235">
            <v>60352</v>
          </cell>
          <cell r="C235" t="str">
            <v>CORPO DE B.S.T.M. MULTIPLATE D=3,80 M (ESP=3,35 MM)</v>
          </cell>
          <cell r="D235" t="str">
            <v>m</v>
          </cell>
          <cell r="E235">
            <v>0</v>
          </cell>
          <cell r="F235">
            <v>266.33999999999997</v>
          </cell>
          <cell r="G235">
            <v>266.33999999999997</v>
          </cell>
          <cell r="H235">
            <v>2077.46</v>
          </cell>
          <cell r="I235" t="str">
            <v>ACRESCER</v>
          </cell>
          <cell r="J235">
            <v>38.299999999999997</v>
          </cell>
          <cell r="K235">
            <v>3241.48</v>
          </cell>
          <cell r="N235">
            <v>2343.8000000000002</v>
          </cell>
        </row>
        <row r="236">
          <cell r="B236">
            <v>60355</v>
          </cell>
          <cell r="C236" t="str">
            <v>CORPO DE B.S.T.M. MULTIPLATE D=4,20 M (ESP=2,65 MM)</v>
          </cell>
          <cell r="D236" t="str">
            <v>m</v>
          </cell>
          <cell r="E236">
            <v>0</v>
          </cell>
          <cell r="F236">
            <v>267.89999999999998</v>
          </cell>
          <cell r="G236">
            <v>267.89999999999998</v>
          </cell>
          <cell r="H236">
            <v>2029.08</v>
          </cell>
          <cell r="I236" t="str">
            <v>ACRESCER</v>
          </cell>
          <cell r="J236">
            <v>38.299999999999997</v>
          </cell>
          <cell r="K236">
            <v>3176.72</v>
          </cell>
          <cell r="N236">
            <v>2296.98</v>
          </cell>
        </row>
        <row r="237">
          <cell r="B237">
            <v>60356</v>
          </cell>
          <cell r="C237" t="str">
            <v>CORPO DE B.S.T.M. MULTIPLATE D=4,20 M (ESP=3,35 MM)</v>
          </cell>
          <cell r="D237" t="str">
            <v>m</v>
          </cell>
          <cell r="E237">
            <v>0</v>
          </cell>
          <cell r="F237">
            <v>294.64</v>
          </cell>
          <cell r="G237">
            <v>294.64</v>
          </cell>
          <cell r="H237">
            <v>2286.46</v>
          </cell>
          <cell r="I237" t="str">
            <v>ACRESCER</v>
          </cell>
          <cell r="J237">
            <v>38.299999999999997</v>
          </cell>
          <cell r="K237">
            <v>3569.66</v>
          </cell>
          <cell r="N237">
            <v>2581.1</v>
          </cell>
        </row>
        <row r="238">
          <cell r="B238">
            <v>60359</v>
          </cell>
          <cell r="C238" t="str">
            <v>CORPO DE B.S.T.M. MULTIPLATE D=4,60 M (ESP=2,65 MM)</v>
          </cell>
          <cell r="D238" t="str">
            <v>m</v>
          </cell>
          <cell r="E238">
            <v>0</v>
          </cell>
          <cell r="F238">
            <v>295.13</v>
          </cell>
          <cell r="G238">
            <v>295.13</v>
          </cell>
          <cell r="H238">
            <v>2216.4299999999998</v>
          </cell>
          <cell r="I238" t="str">
            <v>ACRESCER</v>
          </cell>
          <cell r="J238">
            <v>38.299999999999997</v>
          </cell>
          <cell r="K238">
            <v>3473.49</v>
          </cell>
          <cell r="N238">
            <v>2511.56</v>
          </cell>
        </row>
        <row r="239">
          <cell r="B239">
            <v>60360</v>
          </cell>
          <cell r="C239" t="str">
            <v>CORPO DE B.S.T.M. MULTIPLATE D=4,60 M (ESP=3,35 MM)</v>
          </cell>
          <cell r="D239" t="str">
            <v>m</v>
          </cell>
          <cell r="E239">
            <v>0</v>
          </cell>
          <cell r="F239">
            <v>324.37</v>
          </cell>
          <cell r="G239">
            <v>324.37</v>
          </cell>
          <cell r="H239">
            <v>2495.46</v>
          </cell>
          <cell r="I239" t="str">
            <v>ACRESCER</v>
          </cell>
          <cell r="J239">
            <v>38.299999999999997</v>
          </cell>
          <cell r="K239">
            <v>3899.82</v>
          </cell>
          <cell r="N239">
            <v>2819.83</v>
          </cell>
        </row>
        <row r="240">
          <cell r="B240">
            <v>60401</v>
          </cell>
          <cell r="C240" t="str">
            <v>BOCA DE BUEIRO TUBULAR METALICO D=0,60 M</v>
          </cell>
          <cell r="D240" t="str">
            <v>Und</v>
          </cell>
          <cell r="E240">
            <v>0</v>
          </cell>
          <cell r="F240">
            <v>2.0299999999999998</v>
          </cell>
          <cell r="G240">
            <v>2.0299999999999998</v>
          </cell>
          <cell r="H240">
            <v>80.45</v>
          </cell>
          <cell r="I240" t="str">
            <v>ACRESCER</v>
          </cell>
          <cell r="J240">
            <v>38.299999999999997</v>
          </cell>
          <cell r="K240">
            <v>114.07</v>
          </cell>
          <cell r="N240">
            <v>82.48</v>
          </cell>
        </row>
        <row r="241">
          <cell r="B241">
            <v>60403</v>
          </cell>
          <cell r="C241" t="str">
            <v>BOCA DE BUEIRO TUBULAR METALICO D=0,80 M</v>
          </cell>
          <cell r="D241" t="str">
            <v>Und</v>
          </cell>
          <cell r="E241">
            <v>0</v>
          </cell>
          <cell r="F241">
            <v>2.8</v>
          </cell>
          <cell r="G241">
            <v>2.8</v>
          </cell>
          <cell r="H241">
            <v>121</v>
          </cell>
          <cell r="I241" t="str">
            <v>ACRESCER</v>
          </cell>
          <cell r="J241">
            <v>38.299999999999997</v>
          </cell>
          <cell r="K241">
            <v>171.22</v>
          </cell>
          <cell r="N241">
            <v>123.8</v>
          </cell>
        </row>
        <row r="242">
          <cell r="B242">
            <v>60407</v>
          </cell>
          <cell r="C242" t="str">
            <v>BOCA DE BUEIRO TUBULAR METALICO D=1,00 M</v>
          </cell>
          <cell r="D242" t="str">
            <v>Und</v>
          </cell>
          <cell r="E242">
            <v>0</v>
          </cell>
          <cell r="F242">
            <v>2.8</v>
          </cell>
          <cell r="G242">
            <v>2.8</v>
          </cell>
          <cell r="H242">
            <v>168.25</v>
          </cell>
          <cell r="I242" t="str">
            <v>ACRESCER</v>
          </cell>
          <cell r="J242">
            <v>38.299999999999997</v>
          </cell>
          <cell r="K242">
            <v>236.56</v>
          </cell>
          <cell r="N242">
            <v>171.05</v>
          </cell>
        </row>
        <row r="243">
          <cell r="B243">
            <v>60413</v>
          </cell>
          <cell r="C243" t="str">
            <v>BOCA DE BUEIRO TUBULAR METALICO D=1,20 M</v>
          </cell>
          <cell r="D243" t="str">
            <v>Und</v>
          </cell>
          <cell r="E243">
            <v>0</v>
          </cell>
          <cell r="F243">
            <v>2.8</v>
          </cell>
          <cell r="G243">
            <v>2.8</v>
          </cell>
          <cell r="H243">
            <v>222.39</v>
          </cell>
          <cell r="I243" t="str">
            <v>ACRESCER</v>
          </cell>
          <cell r="J243">
            <v>38.299999999999997</v>
          </cell>
          <cell r="K243">
            <v>311.44</v>
          </cell>
          <cell r="N243">
            <v>225.19</v>
          </cell>
        </row>
        <row r="244">
          <cell r="B244">
            <v>60417</v>
          </cell>
          <cell r="C244" t="str">
            <v>BOCA DE BUEIRO TUBULAR METALICO D=1,50 M</v>
          </cell>
          <cell r="D244" t="str">
            <v>Und</v>
          </cell>
          <cell r="E244">
            <v>0</v>
          </cell>
          <cell r="F244">
            <v>3.43</v>
          </cell>
          <cell r="G244">
            <v>3.43</v>
          </cell>
          <cell r="H244">
            <v>316.27999999999997</v>
          </cell>
          <cell r="I244" t="str">
            <v>ACRESCER</v>
          </cell>
          <cell r="J244">
            <v>38.299999999999997</v>
          </cell>
          <cell r="K244">
            <v>442.16</v>
          </cell>
          <cell r="N244">
            <v>319.70999999999998</v>
          </cell>
        </row>
        <row r="245">
          <cell r="B245">
            <v>60426</v>
          </cell>
          <cell r="C245" t="str">
            <v>BOCA DE BUEIRO TUBULAR METALICO D=1,80 M</v>
          </cell>
          <cell r="D245" t="str">
            <v>Und</v>
          </cell>
          <cell r="E245">
            <v>0</v>
          </cell>
          <cell r="F245">
            <v>3.43</v>
          </cell>
          <cell r="G245">
            <v>3.43</v>
          </cell>
          <cell r="H245">
            <v>425.6</v>
          </cell>
          <cell r="I245" t="str">
            <v>ACRESCER</v>
          </cell>
          <cell r="J245">
            <v>38.299999999999997</v>
          </cell>
          <cell r="K245">
            <v>593.35</v>
          </cell>
          <cell r="N245">
            <v>429.03000000000003</v>
          </cell>
        </row>
        <row r="246">
          <cell r="B246">
            <v>60431</v>
          </cell>
          <cell r="C246" t="str">
            <v>BOCA DE BUEIRO TUBULAR METALICO D=1,90 M</v>
          </cell>
          <cell r="D246" t="str">
            <v>Und</v>
          </cell>
          <cell r="E246">
            <v>0</v>
          </cell>
          <cell r="F246">
            <v>3.43</v>
          </cell>
          <cell r="G246">
            <v>3.43</v>
          </cell>
          <cell r="H246">
            <v>440.75</v>
          </cell>
          <cell r="I246" t="str">
            <v>ACRESCER</v>
          </cell>
          <cell r="J246">
            <v>38.299999999999997</v>
          </cell>
          <cell r="K246">
            <v>614.29999999999995</v>
          </cell>
          <cell r="N246">
            <v>444.18</v>
          </cell>
        </row>
        <row r="247">
          <cell r="B247">
            <v>60435</v>
          </cell>
          <cell r="C247" t="str">
            <v>BOCA DE BUEIRO TUBULAR METALICO D=2,30 M</v>
          </cell>
          <cell r="D247" t="str">
            <v>Und</v>
          </cell>
          <cell r="E247">
            <v>0</v>
          </cell>
          <cell r="F247">
            <v>5.46</v>
          </cell>
          <cell r="G247">
            <v>5.46</v>
          </cell>
          <cell r="H247">
            <v>641.80999999999995</v>
          </cell>
          <cell r="I247" t="str">
            <v>ACRESCER</v>
          </cell>
          <cell r="J247">
            <v>38.299999999999997</v>
          </cell>
          <cell r="K247">
            <v>895.17</v>
          </cell>
          <cell r="N247">
            <v>647.27</v>
          </cell>
        </row>
        <row r="248">
          <cell r="B248">
            <v>60439</v>
          </cell>
          <cell r="C248" t="str">
            <v>BOCA DE BUEIRO TUBULAR METALICO D=2,65 M</v>
          </cell>
          <cell r="D248" t="str">
            <v>Und</v>
          </cell>
          <cell r="E248">
            <v>0</v>
          </cell>
          <cell r="F248">
            <v>5.46</v>
          </cell>
          <cell r="G248">
            <v>5.46</v>
          </cell>
          <cell r="H248">
            <v>766.19</v>
          </cell>
          <cell r="I248" t="str">
            <v>ACRESCER</v>
          </cell>
          <cell r="J248">
            <v>38.299999999999997</v>
          </cell>
          <cell r="K248">
            <v>1067.19</v>
          </cell>
          <cell r="N248">
            <v>771.65000000000009</v>
          </cell>
        </row>
        <row r="249">
          <cell r="B249">
            <v>60443</v>
          </cell>
          <cell r="C249" t="str">
            <v>BOCA DE BUEIRO TUBULAR METALICO D=3,05 M</v>
          </cell>
          <cell r="D249" t="str">
            <v>Und</v>
          </cell>
          <cell r="E249">
            <v>0</v>
          </cell>
          <cell r="F249">
            <v>6.4</v>
          </cell>
          <cell r="G249">
            <v>6.4</v>
          </cell>
          <cell r="H249">
            <v>1046.08</v>
          </cell>
          <cell r="I249" t="str">
            <v>ACRESCER</v>
          </cell>
          <cell r="J249">
            <v>38.299999999999997</v>
          </cell>
          <cell r="K249">
            <v>1455.58</v>
          </cell>
          <cell r="N249">
            <v>1052.48</v>
          </cell>
        </row>
        <row r="250">
          <cell r="B250">
            <v>60447</v>
          </cell>
          <cell r="C250" t="str">
            <v>BOCA DE BUEIRO TUBULAR METALICO D=3,40 M</v>
          </cell>
          <cell r="D250" t="str">
            <v>Und</v>
          </cell>
          <cell r="E250">
            <v>0</v>
          </cell>
          <cell r="F250">
            <v>6.4</v>
          </cell>
          <cell r="G250">
            <v>6.4</v>
          </cell>
          <cell r="H250">
            <v>1267.49</v>
          </cell>
          <cell r="I250" t="str">
            <v>ACRESCER</v>
          </cell>
          <cell r="J250">
            <v>38.299999999999997</v>
          </cell>
          <cell r="K250">
            <v>1761.79</v>
          </cell>
          <cell r="N250">
            <v>1273.8900000000001</v>
          </cell>
        </row>
        <row r="251">
          <cell r="B251">
            <v>60451</v>
          </cell>
          <cell r="C251" t="str">
            <v>BOCA DE BUEIRO TUBULAR METALICO D=3,80 M</v>
          </cell>
          <cell r="D251" t="str">
            <v>Und</v>
          </cell>
          <cell r="E251">
            <v>0</v>
          </cell>
          <cell r="F251">
            <v>6.4</v>
          </cell>
          <cell r="G251">
            <v>6.4</v>
          </cell>
          <cell r="H251">
            <v>1429.43</v>
          </cell>
          <cell r="I251" t="str">
            <v>ACRESCER</v>
          </cell>
          <cell r="J251">
            <v>38.299999999999997</v>
          </cell>
          <cell r="K251">
            <v>1985.75</v>
          </cell>
          <cell r="N251">
            <v>1435.8300000000002</v>
          </cell>
        </row>
        <row r="252">
          <cell r="B252">
            <v>60455</v>
          </cell>
          <cell r="C252" t="str">
            <v>BOCA DE BUEIRO TUBULAR METALICO D=4,20 M</v>
          </cell>
          <cell r="D252" t="str">
            <v>Und</v>
          </cell>
          <cell r="E252">
            <v>0</v>
          </cell>
          <cell r="F252">
            <v>8.89</v>
          </cell>
          <cell r="G252">
            <v>8.89</v>
          </cell>
          <cell r="H252">
            <v>1707.02</v>
          </cell>
          <cell r="I252" t="str">
            <v>ACRESCER</v>
          </cell>
          <cell r="J252">
            <v>38.299999999999997</v>
          </cell>
          <cell r="K252">
            <v>2373.1</v>
          </cell>
          <cell r="N252">
            <v>1715.91</v>
          </cell>
        </row>
        <row r="253">
          <cell r="B253">
            <v>60459</v>
          </cell>
          <cell r="C253" t="str">
            <v>BOCA DE BUEIRO TUBULAR METALICO D=4,60 M</v>
          </cell>
          <cell r="D253" t="str">
            <v>Und</v>
          </cell>
          <cell r="E253">
            <v>0</v>
          </cell>
          <cell r="F253">
            <v>8.89</v>
          </cell>
          <cell r="G253">
            <v>8.89</v>
          </cell>
          <cell r="H253">
            <v>2008.85</v>
          </cell>
          <cell r="I253" t="str">
            <v>ACRESCER</v>
          </cell>
          <cell r="J253">
            <v>38.299999999999997</v>
          </cell>
          <cell r="K253">
            <v>2790.53</v>
          </cell>
          <cell r="N253">
            <v>2017.74</v>
          </cell>
        </row>
        <row r="254">
          <cell r="B254">
            <v>60501</v>
          </cell>
          <cell r="C254" t="str">
            <v>GALERIA SIMPLES D=0,40M, TIPO CA-1</v>
          </cell>
          <cell r="D254" t="str">
            <v>m</v>
          </cell>
          <cell r="E254">
            <v>0</v>
          </cell>
          <cell r="F254">
            <v>19.739999999999998</v>
          </cell>
          <cell r="G254">
            <v>19.739999999999998</v>
          </cell>
          <cell r="H254">
            <v>21.28</v>
          </cell>
          <cell r="I254" t="str">
            <v>ACRESCER</v>
          </cell>
          <cell r="J254">
            <v>38.299999999999997</v>
          </cell>
          <cell r="K254">
            <v>56.73</v>
          </cell>
          <cell r="N254">
            <v>41.019999999999996</v>
          </cell>
        </row>
        <row r="255">
          <cell r="B255">
            <v>60502</v>
          </cell>
          <cell r="C255" t="str">
            <v>GALERIA SIMPLES D=0,60M, TIPO CA-1</v>
          </cell>
          <cell r="D255" t="str">
            <v>m</v>
          </cell>
          <cell r="E255">
            <v>0</v>
          </cell>
          <cell r="F255">
            <v>20.6</v>
          </cell>
          <cell r="G255">
            <v>20.6</v>
          </cell>
          <cell r="H255">
            <v>38.700000000000003</v>
          </cell>
          <cell r="I255" t="str">
            <v>ACRESCER</v>
          </cell>
          <cell r="J255">
            <v>38.299999999999997</v>
          </cell>
          <cell r="K255">
            <v>82.01</v>
          </cell>
          <cell r="N255">
            <v>59.300000000000004</v>
          </cell>
        </row>
        <row r="256">
          <cell r="B256">
            <v>60503</v>
          </cell>
          <cell r="C256" t="str">
            <v>GALERIA SIMPLES D=0,80M, TIPO CA-1</v>
          </cell>
          <cell r="D256" t="str">
            <v>m</v>
          </cell>
          <cell r="E256">
            <v>0</v>
          </cell>
          <cell r="F256">
            <v>21.69</v>
          </cell>
          <cell r="G256">
            <v>21.69</v>
          </cell>
          <cell r="H256">
            <v>60.25</v>
          </cell>
          <cell r="I256" t="str">
            <v>ACRESCER</v>
          </cell>
          <cell r="J256">
            <v>38.299999999999997</v>
          </cell>
          <cell r="K256">
            <v>113.32</v>
          </cell>
          <cell r="N256">
            <v>81.94</v>
          </cell>
        </row>
        <row r="257">
          <cell r="B257">
            <v>60504</v>
          </cell>
          <cell r="C257" t="str">
            <v>GALERIA SIMPLES D=1,00M, TIPO CA-1</v>
          </cell>
          <cell r="D257" t="str">
            <v>m</v>
          </cell>
          <cell r="E257">
            <v>0</v>
          </cell>
          <cell r="F257">
            <v>22.78</v>
          </cell>
          <cell r="G257">
            <v>22.78</v>
          </cell>
          <cell r="H257">
            <v>85.39</v>
          </cell>
          <cell r="I257" t="str">
            <v>ACRESCER</v>
          </cell>
          <cell r="J257">
            <v>38.299999999999997</v>
          </cell>
          <cell r="K257">
            <v>149.6</v>
          </cell>
          <cell r="N257">
            <v>108.17</v>
          </cell>
        </row>
        <row r="258">
          <cell r="B258">
            <v>60505</v>
          </cell>
          <cell r="C258" t="str">
            <v>GALERIA SIMPLES D=1,20M, TIPO CA-1</v>
          </cell>
          <cell r="D258" t="str">
            <v>m</v>
          </cell>
          <cell r="E258">
            <v>0</v>
          </cell>
          <cell r="F258">
            <v>23.87</v>
          </cell>
          <cell r="G258">
            <v>23.87</v>
          </cell>
          <cell r="H258">
            <v>126.78</v>
          </cell>
          <cell r="I258" t="str">
            <v>ACRESCER</v>
          </cell>
          <cell r="J258">
            <v>38.299999999999997</v>
          </cell>
          <cell r="K258">
            <v>208.35</v>
          </cell>
          <cell r="N258">
            <v>150.65</v>
          </cell>
        </row>
        <row r="259">
          <cell r="B259">
            <v>60506</v>
          </cell>
          <cell r="C259" t="str">
            <v>GALERIA DUPLA, D=0,80M, TIPO CA-1</v>
          </cell>
          <cell r="D259" t="str">
            <v>m</v>
          </cell>
          <cell r="E259">
            <v>0</v>
          </cell>
          <cell r="F259">
            <v>34.479999999999997</v>
          </cell>
          <cell r="G259">
            <v>34.479999999999997</v>
          </cell>
          <cell r="H259">
            <v>120.78</v>
          </cell>
          <cell r="I259" t="str">
            <v>ACRESCER</v>
          </cell>
          <cell r="J259">
            <v>38.299999999999997</v>
          </cell>
          <cell r="K259">
            <v>214.72</v>
          </cell>
          <cell r="N259">
            <v>155.26</v>
          </cell>
        </row>
        <row r="260">
          <cell r="B260">
            <v>60507</v>
          </cell>
          <cell r="C260" t="str">
            <v>GALERIA DUPLA, D=1,00, TIPO CA-1</v>
          </cell>
          <cell r="D260" t="str">
            <v>m</v>
          </cell>
          <cell r="E260">
            <v>0</v>
          </cell>
          <cell r="F260">
            <v>36.270000000000003</v>
          </cell>
          <cell r="G260">
            <v>36.270000000000003</v>
          </cell>
          <cell r="H260">
            <v>172.18</v>
          </cell>
          <cell r="I260" t="str">
            <v>ACRESCER</v>
          </cell>
          <cell r="J260">
            <v>38.299999999999997</v>
          </cell>
          <cell r="K260">
            <v>288.29000000000002</v>
          </cell>
          <cell r="N260">
            <v>208.45000000000002</v>
          </cell>
        </row>
        <row r="261">
          <cell r="B261">
            <v>60508</v>
          </cell>
          <cell r="C261" t="str">
            <v>GALERIA DUPLA, D=1,20M, TIPO CA-1</v>
          </cell>
          <cell r="D261" t="str">
            <v>m</v>
          </cell>
          <cell r="E261">
            <v>0</v>
          </cell>
          <cell r="F261">
            <v>38.06</v>
          </cell>
          <cell r="G261">
            <v>38.06</v>
          </cell>
          <cell r="H261">
            <v>252.18</v>
          </cell>
          <cell r="I261" t="str">
            <v>ACRESCER</v>
          </cell>
          <cell r="J261">
            <v>38.299999999999997</v>
          </cell>
          <cell r="K261">
            <v>401.4</v>
          </cell>
          <cell r="N261">
            <v>290.24</v>
          </cell>
        </row>
        <row r="262">
          <cell r="B262">
            <v>60510</v>
          </cell>
          <cell r="C262" t="str">
            <v>GALERIA TRIPLA, D=0,80, TIPO CA-1</v>
          </cell>
          <cell r="D262" t="str">
            <v>m</v>
          </cell>
          <cell r="E262">
            <v>0</v>
          </cell>
          <cell r="F262">
            <v>47.73</v>
          </cell>
          <cell r="G262">
            <v>47.73</v>
          </cell>
          <cell r="H262">
            <v>182.57</v>
          </cell>
          <cell r="I262" t="str">
            <v>ACRESCER</v>
          </cell>
          <cell r="J262">
            <v>38.299999999999997</v>
          </cell>
          <cell r="K262">
            <v>318.5</v>
          </cell>
          <cell r="N262">
            <v>230.29999999999998</v>
          </cell>
        </row>
        <row r="263">
          <cell r="B263">
            <v>60511</v>
          </cell>
          <cell r="C263" t="str">
            <v>GALERIA TRIPLA, D=1,00M, TIPO CA-1</v>
          </cell>
          <cell r="D263" t="str">
            <v>m</v>
          </cell>
          <cell r="E263">
            <v>0</v>
          </cell>
          <cell r="F263">
            <v>51.01</v>
          </cell>
          <cell r="G263">
            <v>51.01</v>
          </cell>
          <cell r="H263">
            <v>257.57</v>
          </cell>
          <cell r="I263" t="str">
            <v>ACRESCER</v>
          </cell>
          <cell r="J263">
            <v>38.299999999999997</v>
          </cell>
          <cell r="K263">
            <v>426.77</v>
          </cell>
          <cell r="N263">
            <v>308.58</v>
          </cell>
        </row>
        <row r="264">
          <cell r="B264">
            <v>60512</v>
          </cell>
          <cell r="C264" t="str">
            <v>GALERIA TRIPLA, D=1,20M, TIPO CA-1</v>
          </cell>
          <cell r="D264" t="str">
            <v>m</v>
          </cell>
          <cell r="E264">
            <v>0</v>
          </cell>
          <cell r="F264">
            <v>54.29</v>
          </cell>
          <cell r="G264">
            <v>54.29</v>
          </cell>
          <cell r="H264">
            <v>378.96</v>
          </cell>
          <cell r="I264" t="str">
            <v>ACRESCER</v>
          </cell>
          <cell r="J264">
            <v>38.299999999999997</v>
          </cell>
          <cell r="K264">
            <v>599.17999999999995</v>
          </cell>
          <cell r="N264">
            <v>433.25</v>
          </cell>
        </row>
        <row r="265">
          <cell r="B265">
            <v>61110</v>
          </cell>
          <cell r="C265" t="str">
            <v>ESCAVACAO MANUAL DE VALAS EM MATERIAL DE 1A. CATEGORIA</v>
          </cell>
          <cell r="D265" t="str">
            <v>m³</v>
          </cell>
          <cell r="E265">
            <v>0</v>
          </cell>
          <cell r="F265">
            <v>9.83</v>
          </cell>
          <cell r="G265">
            <v>9.83</v>
          </cell>
          <cell r="H265">
            <v>0</v>
          </cell>
          <cell r="I265" t="str">
            <v>-</v>
          </cell>
          <cell r="J265">
            <v>38.299999999999997</v>
          </cell>
          <cell r="K265">
            <v>13.59</v>
          </cell>
          <cell r="N265">
            <v>9.83</v>
          </cell>
        </row>
        <row r="266">
          <cell r="B266">
            <v>61120</v>
          </cell>
          <cell r="C266" t="str">
            <v>ESCAVACAO MANUAL DE VALAS EM MATERIAL DE 2A. CATEGORIA</v>
          </cell>
          <cell r="D266" t="str">
            <v>m³</v>
          </cell>
          <cell r="E266">
            <v>0</v>
          </cell>
          <cell r="F266">
            <v>13.51</v>
          </cell>
          <cell r="G266">
            <v>13.51</v>
          </cell>
          <cell r="H266">
            <v>0</v>
          </cell>
          <cell r="I266" t="str">
            <v>-</v>
          </cell>
          <cell r="J266">
            <v>38.299999999999997</v>
          </cell>
          <cell r="K266">
            <v>18.68</v>
          </cell>
          <cell r="N266">
            <v>13.51</v>
          </cell>
        </row>
        <row r="267">
          <cell r="B267">
            <v>61130</v>
          </cell>
          <cell r="C267" t="str">
            <v>ESCAVACAO MANUAL DE VALAS EM MATERIAL DE 3A. CATEGORIA</v>
          </cell>
          <cell r="D267" t="str">
            <v>m³</v>
          </cell>
          <cell r="E267">
            <v>16.23</v>
          </cell>
          <cell r="F267">
            <v>2.95</v>
          </cell>
          <cell r="G267">
            <v>19.18</v>
          </cell>
          <cell r="H267">
            <v>13.51</v>
          </cell>
          <cell r="I267" t="str">
            <v>-</v>
          </cell>
          <cell r="J267">
            <v>38.299999999999997</v>
          </cell>
          <cell r="K267">
            <v>45.21</v>
          </cell>
          <cell r="N267">
            <v>32.69</v>
          </cell>
        </row>
        <row r="268">
          <cell r="B268">
            <v>61140</v>
          </cell>
          <cell r="C268" t="str">
            <v>ESCAVACAO MECANICA DE VALAS EM MATERIAL DE 1A. CATEGORIA</v>
          </cell>
          <cell r="D268" t="str">
            <v>m³</v>
          </cell>
          <cell r="E268">
            <v>2.37</v>
          </cell>
          <cell r="F268">
            <v>0.23</v>
          </cell>
          <cell r="G268">
            <v>2.6</v>
          </cell>
          <cell r="H268">
            <v>0</v>
          </cell>
          <cell r="I268" t="str">
            <v>-</v>
          </cell>
          <cell r="J268">
            <v>38.299999999999997</v>
          </cell>
          <cell r="K268">
            <v>3.6</v>
          </cell>
          <cell r="N268">
            <v>2.6</v>
          </cell>
        </row>
        <row r="269">
          <cell r="B269">
            <v>61150</v>
          </cell>
          <cell r="C269" t="str">
            <v>ESCAVACAO MECANICA DE VALAS EM MATERIAL DE 2A. CATEGORIA</v>
          </cell>
          <cell r="D269" t="str">
            <v>m³</v>
          </cell>
          <cell r="E269">
            <v>3.08</v>
          </cell>
          <cell r="F269">
            <v>0.31</v>
          </cell>
          <cell r="G269">
            <v>3.39</v>
          </cell>
          <cell r="H269">
            <v>0</v>
          </cell>
          <cell r="I269" t="str">
            <v>-</v>
          </cell>
          <cell r="J269">
            <v>38.299999999999997</v>
          </cell>
          <cell r="K269">
            <v>4.6900000000000004</v>
          </cell>
          <cell r="N269">
            <v>3.39</v>
          </cell>
        </row>
        <row r="270">
          <cell r="B270">
            <v>61160</v>
          </cell>
          <cell r="C270" t="str">
            <v>REATERRO E COMPACTACAO C/ PLACA VIBRATORIA</v>
          </cell>
          <cell r="D270" t="str">
            <v>m³</v>
          </cell>
          <cell r="E270">
            <v>0.59</v>
          </cell>
          <cell r="F270">
            <v>1.87</v>
          </cell>
          <cell r="G270">
            <v>2.46</v>
          </cell>
          <cell r="H270">
            <v>0</v>
          </cell>
          <cell r="I270" t="str">
            <v>-</v>
          </cell>
          <cell r="J270">
            <v>38.299999999999997</v>
          </cell>
          <cell r="K270">
            <v>3.4</v>
          </cell>
          <cell r="N270">
            <v>2.46</v>
          </cell>
        </row>
        <row r="271">
          <cell r="B271">
            <v>61170</v>
          </cell>
          <cell r="C271" t="str">
            <v>REATERRO MANUAL DE VALAS</v>
          </cell>
          <cell r="D271" t="str">
            <v>m³</v>
          </cell>
          <cell r="E271">
            <v>0</v>
          </cell>
          <cell r="F271">
            <v>1.47</v>
          </cell>
          <cell r="G271">
            <v>1.47</v>
          </cell>
          <cell r="H271">
            <v>0</v>
          </cell>
          <cell r="I271" t="str">
            <v>-</v>
          </cell>
          <cell r="J271">
            <v>38.299999999999997</v>
          </cell>
          <cell r="K271">
            <v>2.0299999999999998</v>
          </cell>
          <cell r="N271">
            <v>1.47</v>
          </cell>
        </row>
        <row r="272">
          <cell r="B272">
            <v>61180</v>
          </cell>
          <cell r="C272" t="str">
            <v>REATERRO E COMPACTACAO DE VALAS</v>
          </cell>
          <cell r="D272" t="str">
            <v>m³</v>
          </cell>
          <cell r="E272">
            <v>0</v>
          </cell>
          <cell r="F272">
            <v>10.039999999999999</v>
          </cell>
          <cell r="G272">
            <v>10.039999999999999</v>
          </cell>
          <cell r="H272">
            <v>0</v>
          </cell>
          <cell r="I272" t="str">
            <v>-</v>
          </cell>
          <cell r="J272">
            <v>38.299999999999997</v>
          </cell>
          <cell r="K272">
            <v>13.89</v>
          </cell>
          <cell r="N272">
            <v>10.039999999999999</v>
          </cell>
        </row>
        <row r="273">
          <cell r="B273">
            <v>61190</v>
          </cell>
          <cell r="C273" t="str">
            <v>ESCORAMENTO DE VALAS</v>
          </cell>
          <cell r="D273" t="str">
            <v>m²</v>
          </cell>
          <cell r="E273">
            <v>0</v>
          </cell>
          <cell r="F273">
            <v>7.78</v>
          </cell>
          <cell r="G273">
            <v>7.78</v>
          </cell>
          <cell r="H273">
            <v>2.61</v>
          </cell>
          <cell r="I273" t="str">
            <v>ACRESCER</v>
          </cell>
          <cell r="J273">
            <v>38.299999999999997</v>
          </cell>
          <cell r="K273">
            <v>14.37</v>
          </cell>
          <cell r="N273">
            <v>10.39</v>
          </cell>
        </row>
        <row r="274">
          <cell r="B274">
            <v>61200</v>
          </cell>
          <cell r="C274" t="str">
            <v>DEMOLICAO DE ESTRUTURA DE CONCRETO</v>
          </cell>
          <cell r="D274" t="str">
            <v>m³</v>
          </cell>
          <cell r="E274">
            <v>0</v>
          </cell>
          <cell r="F274">
            <v>15.56</v>
          </cell>
          <cell r="G274">
            <v>15.56</v>
          </cell>
          <cell r="H274">
            <v>0</v>
          </cell>
          <cell r="I274" t="str">
            <v>-</v>
          </cell>
          <cell r="J274">
            <v>38.299999999999997</v>
          </cell>
          <cell r="K274">
            <v>21.52</v>
          </cell>
          <cell r="N274">
            <v>15.56</v>
          </cell>
        </row>
        <row r="275">
          <cell r="B275">
            <v>61410</v>
          </cell>
          <cell r="C275" t="str">
            <v>REMOCAO DE BUEIROS TUBULARES</v>
          </cell>
          <cell r="D275" t="str">
            <v>m</v>
          </cell>
          <cell r="E275">
            <v>0</v>
          </cell>
          <cell r="F275">
            <v>19.66</v>
          </cell>
          <cell r="G275">
            <v>19.66</v>
          </cell>
          <cell r="H275">
            <v>0</v>
          </cell>
          <cell r="I275" t="str">
            <v>-</v>
          </cell>
          <cell r="J275">
            <v>38.299999999999997</v>
          </cell>
          <cell r="K275">
            <v>27.19</v>
          </cell>
          <cell r="N275">
            <v>19.66</v>
          </cell>
        </row>
        <row r="276">
          <cell r="B276">
            <v>61420</v>
          </cell>
          <cell r="C276" t="str">
            <v>REMOCAO DE BUEIRO TUBULAR METALICO D=0,60 A 1,20 M</v>
          </cell>
          <cell r="D276" t="str">
            <v>m</v>
          </cell>
          <cell r="E276">
            <v>2.58</v>
          </cell>
          <cell r="F276">
            <v>0.54</v>
          </cell>
          <cell r="G276">
            <v>3.12</v>
          </cell>
          <cell r="H276">
            <v>0</v>
          </cell>
          <cell r="I276" t="str">
            <v>-</v>
          </cell>
          <cell r="J276">
            <v>38.299999999999997</v>
          </cell>
          <cell r="K276">
            <v>4.3099999999999996</v>
          </cell>
          <cell r="N276">
            <v>3.12</v>
          </cell>
        </row>
        <row r="277">
          <cell r="B277">
            <v>61421</v>
          </cell>
          <cell r="C277" t="str">
            <v>REMOCAO DE BUEIRO TUBULAR METALICO D=1,20 A 1,80 M</v>
          </cell>
          <cell r="D277" t="str">
            <v>m</v>
          </cell>
          <cell r="E277">
            <v>2.9</v>
          </cell>
          <cell r="F277">
            <v>0.61</v>
          </cell>
          <cell r="G277">
            <v>3.51</v>
          </cell>
          <cell r="H277">
            <v>0</v>
          </cell>
          <cell r="I277" t="str">
            <v>-</v>
          </cell>
          <cell r="J277">
            <v>38.299999999999997</v>
          </cell>
          <cell r="K277">
            <v>4.8499999999999996</v>
          </cell>
          <cell r="N277">
            <v>3.51</v>
          </cell>
        </row>
        <row r="278">
          <cell r="B278">
            <v>61422</v>
          </cell>
          <cell r="C278" t="str">
            <v>REMOCAO DE BUEIRO TUBULAR METALICO D=1,80 A 3,00 M</v>
          </cell>
          <cell r="D278" t="str">
            <v>m</v>
          </cell>
          <cell r="E278">
            <v>5.81</v>
          </cell>
          <cell r="F278">
            <v>1.21</v>
          </cell>
          <cell r="G278">
            <v>7.02</v>
          </cell>
          <cell r="H278">
            <v>0</v>
          </cell>
          <cell r="I278" t="str">
            <v>-</v>
          </cell>
          <cell r="J278">
            <v>38.299999999999997</v>
          </cell>
          <cell r="K278">
            <v>9.7100000000000009</v>
          </cell>
          <cell r="N278">
            <v>7.02</v>
          </cell>
        </row>
        <row r="279">
          <cell r="B279">
            <v>61510</v>
          </cell>
          <cell r="C279" t="str">
            <v>DESMONTAGEM DE BUEIRO TUBULAR METALICO D=0,60 A 1,20 M</v>
          </cell>
          <cell r="D279" t="str">
            <v>m</v>
          </cell>
          <cell r="E279">
            <v>0</v>
          </cell>
          <cell r="F279">
            <v>9.01</v>
          </cell>
          <cell r="G279">
            <v>9.01</v>
          </cell>
          <cell r="H279">
            <v>0</v>
          </cell>
          <cell r="I279" t="str">
            <v>-</v>
          </cell>
          <cell r="J279">
            <v>38.299999999999997</v>
          </cell>
          <cell r="K279">
            <v>12.46</v>
          </cell>
          <cell r="N279">
            <v>9.01</v>
          </cell>
        </row>
        <row r="280">
          <cell r="B280">
            <v>61511</v>
          </cell>
          <cell r="C280" t="str">
            <v>DESMONTAGEM DE BUEIRO TUBULAR METALICO D=1,20 A 1,80 M</v>
          </cell>
          <cell r="D280" t="str">
            <v>m</v>
          </cell>
          <cell r="E280">
            <v>0</v>
          </cell>
          <cell r="F280">
            <v>11.47</v>
          </cell>
          <cell r="G280">
            <v>11.47</v>
          </cell>
          <cell r="H280">
            <v>0</v>
          </cell>
          <cell r="I280" t="str">
            <v>-</v>
          </cell>
          <cell r="J280">
            <v>38.299999999999997</v>
          </cell>
          <cell r="K280">
            <v>15.86</v>
          </cell>
          <cell r="N280">
            <v>11.47</v>
          </cell>
        </row>
        <row r="281">
          <cell r="B281">
            <v>61512</v>
          </cell>
          <cell r="C281" t="str">
            <v>DESMONTAGEM DE BUEIRO TUBULAR METALICO D=1,80 A 3,00 M</v>
          </cell>
          <cell r="D281" t="str">
            <v>m</v>
          </cell>
          <cell r="E281">
            <v>0</v>
          </cell>
          <cell r="F281">
            <v>20.07</v>
          </cell>
          <cell r="G281">
            <v>20.07</v>
          </cell>
          <cell r="H281">
            <v>0</v>
          </cell>
          <cell r="I281" t="str">
            <v>-</v>
          </cell>
          <cell r="J281">
            <v>38.299999999999997</v>
          </cell>
          <cell r="K281">
            <v>27.76</v>
          </cell>
          <cell r="N281">
            <v>20.07</v>
          </cell>
        </row>
        <row r="282">
          <cell r="B282">
            <v>61600</v>
          </cell>
          <cell r="C282" t="str">
            <v>BERCO DE CASCALHO</v>
          </cell>
          <cell r="D282" t="str">
            <v>m³</v>
          </cell>
          <cell r="E282">
            <v>0</v>
          </cell>
          <cell r="F282">
            <v>5.34</v>
          </cell>
          <cell r="G282">
            <v>5.34</v>
          </cell>
          <cell r="H282">
            <v>3.18</v>
          </cell>
          <cell r="I282" t="str">
            <v>ACRESCER</v>
          </cell>
          <cell r="J282">
            <v>38.299999999999997</v>
          </cell>
          <cell r="K282">
            <v>11.78</v>
          </cell>
          <cell r="N282">
            <v>8.52</v>
          </cell>
        </row>
        <row r="283">
          <cell r="B283">
            <v>61610</v>
          </cell>
          <cell r="C283" t="str">
            <v>BERCO C/ SOLO COMPACTADO PARA VALA EM ROCHA</v>
          </cell>
          <cell r="D283" t="str">
            <v>m³</v>
          </cell>
          <cell r="E283">
            <v>0</v>
          </cell>
          <cell r="F283">
            <v>5.09</v>
          </cell>
          <cell r="G283">
            <v>5.09</v>
          </cell>
          <cell r="H283">
            <v>3.2</v>
          </cell>
          <cell r="I283" t="str">
            <v>-</v>
          </cell>
          <cell r="J283">
            <v>38.299999999999997</v>
          </cell>
          <cell r="K283">
            <v>11.47</v>
          </cell>
          <cell r="N283">
            <v>8.2899999999999991</v>
          </cell>
        </row>
        <row r="284">
          <cell r="B284">
            <v>61611</v>
          </cell>
          <cell r="C284" t="str">
            <v>BERCO DE MADEIRA ROLICA</v>
          </cell>
          <cell r="D284" t="str">
            <v>m²</v>
          </cell>
          <cell r="E284">
            <v>0</v>
          </cell>
          <cell r="F284">
            <v>2.0499999999999998</v>
          </cell>
          <cell r="G284">
            <v>2.0499999999999998</v>
          </cell>
          <cell r="H284">
            <v>4</v>
          </cell>
          <cell r="I284" t="str">
            <v>ACRESCER</v>
          </cell>
          <cell r="J284">
            <v>38.299999999999997</v>
          </cell>
          <cell r="K284">
            <v>8.3699999999999992</v>
          </cell>
          <cell r="N284">
            <v>6.05</v>
          </cell>
        </row>
        <row r="285">
          <cell r="B285">
            <v>70000</v>
          </cell>
          <cell r="C285" t="str">
            <v>OBRAS DE ARTE ESPECIAL</v>
          </cell>
          <cell r="N285">
            <v>0</v>
          </cell>
        </row>
        <row r="286">
          <cell r="B286">
            <v>71000</v>
          </cell>
          <cell r="C286" t="str">
            <v>INFRA-ESTRUTURA</v>
          </cell>
          <cell r="N286">
            <v>0</v>
          </cell>
        </row>
        <row r="287">
          <cell r="B287">
            <v>71110</v>
          </cell>
          <cell r="C287" t="str">
            <v>ESCAVACAO P/ FUNDACAO EM MATERIAL DE 1A. CATEGORIA</v>
          </cell>
          <cell r="D287" t="str">
            <v>m³</v>
          </cell>
          <cell r="E287">
            <v>0</v>
          </cell>
          <cell r="F287">
            <v>11.06</v>
          </cell>
          <cell r="G287">
            <v>11.06</v>
          </cell>
          <cell r="H287">
            <v>0</v>
          </cell>
          <cell r="I287" t="str">
            <v>-</v>
          </cell>
          <cell r="J287">
            <v>38.299999999999997</v>
          </cell>
          <cell r="K287">
            <v>15.3</v>
          </cell>
          <cell r="N287">
            <v>11.06</v>
          </cell>
        </row>
        <row r="288">
          <cell r="B288">
            <v>71120</v>
          </cell>
          <cell r="C288" t="str">
            <v>ESCAVACAO P/ FUNDACAO EM MATERIAL DE 2A. CATEGORIA</v>
          </cell>
          <cell r="D288" t="str">
            <v>m³</v>
          </cell>
          <cell r="E288">
            <v>16.489999999999998</v>
          </cell>
          <cell r="F288">
            <v>3.04</v>
          </cell>
          <cell r="G288">
            <v>19.53</v>
          </cell>
          <cell r="H288">
            <v>0</v>
          </cell>
          <cell r="I288" t="str">
            <v>-</v>
          </cell>
          <cell r="J288">
            <v>38.299999999999997</v>
          </cell>
          <cell r="K288">
            <v>27.01</v>
          </cell>
          <cell r="N288">
            <v>19.53</v>
          </cell>
        </row>
        <row r="289">
          <cell r="B289">
            <v>71130</v>
          </cell>
          <cell r="C289" t="str">
            <v>ESCAVACAO P/ FUNDACAO EM MATERIAL DE 3A. CATEGORIA</v>
          </cell>
          <cell r="D289" t="str">
            <v>m³</v>
          </cell>
          <cell r="E289">
            <v>18.05</v>
          </cell>
          <cell r="F289">
            <v>3.28</v>
          </cell>
          <cell r="G289">
            <v>21.31</v>
          </cell>
          <cell r="H289">
            <v>13.51</v>
          </cell>
          <cell r="I289" t="str">
            <v>-</v>
          </cell>
          <cell r="J289">
            <v>38.299999999999997</v>
          </cell>
          <cell r="K289">
            <v>48.16</v>
          </cell>
          <cell r="N289">
            <v>34.82</v>
          </cell>
        </row>
        <row r="290">
          <cell r="B290">
            <v>71140</v>
          </cell>
          <cell r="C290" t="str">
            <v>ESCAVACAO P/ FUNDACAO EM MATERIAL DE 1A. CATEGORIA C/ ESGOTAMENTO</v>
          </cell>
          <cell r="D290" t="str">
            <v>m³</v>
          </cell>
          <cell r="E290">
            <v>0.18</v>
          </cell>
          <cell r="F290">
            <v>12.29</v>
          </cell>
          <cell r="G290">
            <v>12.47</v>
          </cell>
          <cell r="H290">
            <v>0</v>
          </cell>
          <cell r="I290" t="str">
            <v>-</v>
          </cell>
          <cell r="J290">
            <v>38.299999999999997</v>
          </cell>
          <cell r="K290">
            <v>17.25</v>
          </cell>
          <cell r="N290">
            <v>12.47</v>
          </cell>
        </row>
        <row r="291">
          <cell r="B291">
            <v>71150</v>
          </cell>
          <cell r="C291" t="str">
            <v>ESCAVACAO P/ FUNDACAO EM MATERIAL DE 2A. CATEGORIA C/ ESGOTAMENTO</v>
          </cell>
          <cell r="D291" t="str">
            <v>m³</v>
          </cell>
          <cell r="E291">
            <v>19.420000000000002</v>
          </cell>
          <cell r="F291">
            <v>3.55</v>
          </cell>
          <cell r="G291">
            <v>22.97</v>
          </cell>
          <cell r="H291">
            <v>0</v>
          </cell>
          <cell r="I291" t="str">
            <v>-</v>
          </cell>
          <cell r="J291">
            <v>38.299999999999997</v>
          </cell>
          <cell r="K291">
            <v>31.77</v>
          </cell>
          <cell r="N291">
            <v>22.97</v>
          </cell>
        </row>
        <row r="292">
          <cell r="B292">
            <v>71160</v>
          </cell>
          <cell r="C292" t="str">
            <v>ESCAVACAO P/ FUNDACAO EM MATERIAL DE 3A. CATEGORIA C/ ESGOTAMENTO</v>
          </cell>
          <cell r="D292" t="str">
            <v>m³</v>
          </cell>
          <cell r="E292">
            <v>20.47</v>
          </cell>
          <cell r="F292">
            <v>3.69</v>
          </cell>
          <cell r="G292">
            <v>24.16</v>
          </cell>
          <cell r="H292">
            <v>13.51</v>
          </cell>
          <cell r="I292" t="str">
            <v>-</v>
          </cell>
          <cell r="J292">
            <v>38.299999999999997</v>
          </cell>
          <cell r="K292">
            <v>52.1</v>
          </cell>
          <cell r="N292">
            <v>37.67</v>
          </cell>
        </row>
        <row r="293">
          <cell r="B293">
            <v>71170</v>
          </cell>
          <cell r="C293" t="str">
            <v>ESCORAMENTO DE VALAS</v>
          </cell>
          <cell r="D293" t="str">
            <v>m²</v>
          </cell>
          <cell r="E293">
            <v>0</v>
          </cell>
          <cell r="F293">
            <v>7.78</v>
          </cell>
          <cell r="G293">
            <v>7.78</v>
          </cell>
          <cell r="H293">
            <v>2.61</v>
          </cell>
          <cell r="I293" t="str">
            <v>ACRESCER</v>
          </cell>
          <cell r="J293">
            <v>38.299999999999997</v>
          </cell>
          <cell r="K293">
            <v>14.37</v>
          </cell>
          <cell r="N293">
            <v>10.39</v>
          </cell>
        </row>
        <row r="294">
          <cell r="B294">
            <v>71210</v>
          </cell>
          <cell r="C294" t="str">
            <v>ENSECADEIRA C/ PAREDE SIMPLES</v>
          </cell>
          <cell r="D294" t="str">
            <v>m²</v>
          </cell>
          <cell r="E294">
            <v>3.04</v>
          </cell>
          <cell r="F294">
            <v>11.3</v>
          </cell>
          <cell r="G294">
            <v>14.34</v>
          </cell>
          <cell r="H294">
            <v>29.05</v>
          </cell>
          <cell r="I294" t="str">
            <v>ACRESCER</v>
          </cell>
          <cell r="J294">
            <v>38.299999999999997</v>
          </cell>
          <cell r="K294">
            <v>60.01</v>
          </cell>
          <cell r="N294">
            <v>43.39</v>
          </cell>
        </row>
        <row r="295">
          <cell r="B295">
            <v>71220</v>
          </cell>
          <cell r="C295" t="str">
            <v>ENSECADEIRA C/ PAREDE DUPLA</v>
          </cell>
          <cell r="D295" t="str">
            <v>m²</v>
          </cell>
          <cell r="E295">
            <v>9.11</v>
          </cell>
          <cell r="F295">
            <v>33.9</v>
          </cell>
          <cell r="G295">
            <v>43.01</v>
          </cell>
          <cell r="H295">
            <v>57.22</v>
          </cell>
          <cell r="I295" t="str">
            <v>ACRESCER</v>
          </cell>
          <cell r="J295">
            <v>38.299999999999997</v>
          </cell>
          <cell r="K295">
            <v>138.62</v>
          </cell>
          <cell r="N295">
            <v>100.22999999999999</v>
          </cell>
        </row>
        <row r="296">
          <cell r="B296">
            <v>71310</v>
          </cell>
          <cell r="C296" t="str">
            <v>FORNECIMENTO E CRAVACAO DE ESTACA PRE-MOLDADA DE CONCRETO ARMADO 30 X 30 CM</v>
          </cell>
          <cell r="D296" t="str">
            <v>m</v>
          </cell>
          <cell r="E296">
            <v>7.18</v>
          </cell>
          <cell r="F296">
            <v>9.36</v>
          </cell>
          <cell r="G296">
            <v>16.54</v>
          </cell>
          <cell r="H296">
            <v>26.99</v>
          </cell>
          <cell r="I296" t="str">
            <v>ACRESCER</v>
          </cell>
          <cell r="J296">
            <v>38.299999999999997</v>
          </cell>
          <cell r="K296">
            <v>60.2</v>
          </cell>
          <cell r="N296">
            <v>43.53</v>
          </cell>
        </row>
        <row r="297">
          <cell r="B297">
            <v>71320</v>
          </cell>
          <cell r="C297" t="str">
            <v>FORNECIMENTO E CRAVACAO DE ESTACA PRE-MOLDADA DE CONCRETO ARMADO 40 X 40 CM</v>
          </cell>
          <cell r="D297" t="str">
            <v>m</v>
          </cell>
          <cell r="E297">
            <v>10.77</v>
          </cell>
          <cell r="F297">
            <v>14.04</v>
          </cell>
          <cell r="G297">
            <v>24.81</v>
          </cell>
          <cell r="H297">
            <v>47.34</v>
          </cell>
          <cell r="I297" t="str">
            <v>ACRESCER</v>
          </cell>
          <cell r="J297">
            <v>38.299999999999997</v>
          </cell>
          <cell r="K297">
            <v>99.78</v>
          </cell>
          <cell r="N297">
            <v>72.150000000000006</v>
          </cell>
        </row>
        <row r="298">
          <cell r="B298">
            <v>71330</v>
          </cell>
          <cell r="C298" t="str">
            <v>FORNECIMENTO E CRAVACAO DE ESTACA METALICA 2I-12"</v>
          </cell>
          <cell r="D298" t="str">
            <v>m</v>
          </cell>
          <cell r="E298">
            <v>3.08</v>
          </cell>
          <cell r="F298">
            <v>4.01</v>
          </cell>
          <cell r="G298">
            <v>7.09</v>
          </cell>
          <cell r="H298">
            <v>305</v>
          </cell>
          <cell r="I298" t="str">
            <v>ACRESCER</v>
          </cell>
          <cell r="J298">
            <v>38.299999999999997</v>
          </cell>
          <cell r="K298">
            <v>431.62</v>
          </cell>
          <cell r="N298">
            <v>312.08999999999997</v>
          </cell>
        </row>
        <row r="299">
          <cell r="B299">
            <v>71340</v>
          </cell>
          <cell r="C299" t="str">
            <v>FORNECIMENTO E CRAVACAO DE ESTACA METALICA DE 3 TRILHOS TR-37 SOLDADOS</v>
          </cell>
          <cell r="D299" t="str">
            <v>m</v>
          </cell>
          <cell r="E299">
            <v>3.11</v>
          </cell>
          <cell r="F299">
            <v>4.01</v>
          </cell>
          <cell r="G299">
            <v>7.12</v>
          </cell>
          <cell r="H299">
            <v>300.2</v>
          </cell>
          <cell r="I299" t="str">
            <v>ACRESCER</v>
          </cell>
          <cell r="J299">
            <v>38.299999999999997</v>
          </cell>
          <cell r="K299">
            <v>425.02</v>
          </cell>
          <cell r="N299">
            <v>307.32</v>
          </cell>
        </row>
        <row r="300">
          <cell r="B300">
            <v>71350</v>
          </cell>
          <cell r="C300" t="str">
            <v>FORNECIMENTO E CRAVACAO DE ESTACAS DE MADEIRA DE 0,20 A 0,30 M</v>
          </cell>
          <cell r="D300" t="str">
            <v>m</v>
          </cell>
          <cell r="E300">
            <v>1.98</v>
          </cell>
          <cell r="F300">
            <v>2.81</v>
          </cell>
          <cell r="G300">
            <v>4.79</v>
          </cell>
          <cell r="H300">
            <v>27.12</v>
          </cell>
          <cell r="I300" t="str">
            <v>ACRESCER</v>
          </cell>
          <cell r="J300">
            <v>38.299999999999997</v>
          </cell>
          <cell r="K300">
            <v>44.13</v>
          </cell>
          <cell r="N300">
            <v>31.91</v>
          </cell>
        </row>
        <row r="301">
          <cell r="B301">
            <v>71410</v>
          </cell>
          <cell r="C301" t="str">
            <v>ESCAVACAO, CRAVACAO E EXECUCAO DE TUBULAO A CEU ABERTO EM MAT. DE 1A. CAT.</v>
          </cell>
          <cell r="D301" t="str">
            <v>m³</v>
          </cell>
          <cell r="E301">
            <v>0.59</v>
          </cell>
          <cell r="F301">
            <v>164.62</v>
          </cell>
          <cell r="G301">
            <v>165.21</v>
          </cell>
          <cell r="H301">
            <v>9.2200000000000006</v>
          </cell>
          <cell r="I301" t="str">
            <v>-</v>
          </cell>
          <cell r="J301">
            <v>38.299999999999997</v>
          </cell>
          <cell r="K301">
            <v>241.24</v>
          </cell>
          <cell r="N301">
            <v>174.43</v>
          </cell>
        </row>
        <row r="302">
          <cell r="B302">
            <v>71420</v>
          </cell>
          <cell r="C302" t="str">
            <v>ESCAVACAO, CRAVACAO E EXECUCAO DE TUBULAO A CEU ABERTO EM MAT. DE 2A. CAT.</v>
          </cell>
          <cell r="D302" t="str">
            <v>m³</v>
          </cell>
          <cell r="E302">
            <v>110.11</v>
          </cell>
          <cell r="F302">
            <v>250.78</v>
          </cell>
          <cell r="G302">
            <v>360.89</v>
          </cell>
          <cell r="H302">
            <v>9.2200000000000006</v>
          </cell>
          <cell r="I302" t="str">
            <v>-</v>
          </cell>
          <cell r="J302">
            <v>38.299999999999997</v>
          </cell>
          <cell r="K302">
            <v>511.86</v>
          </cell>
          <cell r="N302">
            <v>370.11</v>
          </cell>
        </row>
        <row r="303">
          <cell r="B303">
            <v>71430</v>
          </cell>
          <cell r="C303" t="str">
            <v>ESCAVACAO, CRAVACAO E EXECUCAO DE TUBULAO A CEU ABERTO EM MAT. DE 3A. CAT.</v>
          </cell>
          <cell r="D303" t="str">
            <v>m³</v>
          </cell>
          <cell r="E303">
            <v>292.73</v>
          </cell>
          <cell r="F303">
            <v>366.76</v>
          </cell>
          <cell r="G303">
            <v>659.49</v>
          </cell>
          <cell r="H303">
            <v>22.73</v>
          </cell>
          <cell r="I303" t="str">
            <v>-</v>
          </cell>
          <cell r="J303">
            <v>38.299999999999997</v>
          </cell>
          <cell r="K303">
            <v>943.51</v>
          </cell>
          <cell r="N303">
            <v>682.22</v>
          </cell>
        </row>
        <row r="304">
          <cell r="B304">
            <v>71450</v>
          </cell>
          <cell r="C304" t="str">
            <v>CRAVACAO E EXECUCAO DE TUBULAO EM LAMINA D'AGUA</v>
          </cell>
          <cell r="D304" t="str">
            <v>m³</v>
          </cell>
          <cell r="E304">
            <v>53.12</v>
          </cell>
          <cell r="F304">
            <v>68.8</v>
          </cell>
          <cell r="G304">
            <v>121.92</v>
          </cell>
          <cell r="H304">
            <v>9.2200000000000006</v>
          </cell>
          <cell r="I304" t="str">
            <v>-</v>
          </cell>
          <cell r="J304">
            <v>38.299999999999997</v>
          </cell>
          <cell r="K304">
            <v>181.37</v>
          </cell>
          <cell r="N304">
            <v>131.14000000000001</v>
          </cell>
        </row>
        <row r="305">
          <cell r="B305">
            <v>71470</v>
          </cell>
          <cell r="C305" t="str">
            <v>ESCAVACAO, CRAVACAO E EXECUCAO DE TUBULAO A AR COMPRIMIDO EM MAT. DE 1A. CAT.</v>
          </cell>
          <cell r="D305" t="str">
            <v>m³</v>
          </cell>
          <cell r="E305">
            <v>90.12</v>
          </cell>
          <cell r="F305">
            <v>398.94</v>
          </cell>
          <cell r="G305">
            <v>489.06</v>
          </cell>
          <cell r="H305">
            <v>9.2200000000000006</v>
          </cell>
          <cell r="I305" t="str">
            <v>-</v>
          </cell>
          <cell r="J305">
            <v>38.299999999999997</v>
          </cell>
          <cell r="K305">
            <v>689.12</v>
          </cell>
          <cell r="N305">
            <v>498.28000000000003</v>
          </cell>
        </row>
        <row r="306">
          <cell r="B306">
            <v>71480</v>
          </cell>
          <cell r="C306" t="str">
            <v>ESCAVACAO, CRAVACAO E EXECUCAO DE TUBULAO A AR COMPRIMIDO EM MAT. DE 2A. CAT.</v>
          </cell>
          <cell r="D306" t="str">
            <v>m³</v>
          </cell>
          <cell r="E306">
            <v>283.91000000000003</v>
          </cell>
          <cell r="F306">
            <v>616.88</v>
          </cell>
          <cell r="G306">
            <v>900.79</v>
          </cell>
          <cell r="H306">
            <v>9.2200000000000006</v>
          </cell>
          <cell r="I306" t="str">
            <v>-</v>
          </cell>
          <cell r="J306">
            <v>38.299999999999997</v>
          </cell>
          <cell r="K306">
            <v>1258.54</v>
          </cell>
          <cell r="N306">
            <v>910.01</v>
          </cell>
        </row>
        <row r="307">
          <cell r="B307">
            <v>71490</v>
          </cell>
          <cell r="C307" t="str">
            <v>ESCAVACAO, CRAVACAO E EXECUCAO DE TUBULAO A AR COMPRIMIDO EM MAT. DE 3A. CAT.</v>
          </cell>
          <cell r="D307" t="str">
            <v>m³</v>
          </cell>
          <cell r="E307">
            <v>440.74</v>
          </cell>
          <cell r="F307">
            <v>980.51</v>
          </cell>
          <cell r="G307">
            <v>1421.25</v>
          </cell>
          <cell r="H307">
            <v>9.2200000000000006</v>
          </cell>
          <cell r="I307" t="str">
            <v>-</v>
          </cell>
          <cell r="J307">
            <v>38.299999999999997</v>
          </cell>
          <cell r="K307">
            <v>1978.34</v>
          </cell>
          <cell r="N307">
            <v>1430.47</v>
          </cell>
        </row>
        <row r="308">
          <cell r="B308">
            <v>71510</v>
          </cell>
          <cell r="C308" t="str">
            <v>FORMAS P/ TUBULAO</v>
          </cell>
          <cell r="D308" t="str">
            <v>m²</v>
          </cell>
          <cell r="E308">
            <v>0.32</v>
          </cell>
          <cell r="F308">
            <v>3.76</v>
          </cell>
          <cell r="G308">
            <v>4.08</v>
          </cell>
          <cell r="H308">
            <v>1.99</v>
          </cell>
          <cell r="I308" t="str">
            <v>ACRESCER</v>
          </cell>
          <cell r="J308">
            <v>38.299999999999997</v>
          </cell>
          <cell r="K308">
            <v>8.39</v>
          </cell>
          <cell r="N308">
            <v>6.07</v>
          </cell>
        </row>
        <row r="309">
          <cell r="B309">
            <v>71520</v>
          </cell>
          <cell r="C309" t="str">
            <v>FORMAS COMUNS DE MADEIRA</v>
          </cell>
          <cell r="D309" t="str">
            <v>m²</v>
          </cell>
          <cell r="E309">
            <v>0.32</v>
          </cell>
          <cell r="F309">
            <v>8.81</v>
          </cell>
          <cell r="G309">
            <v>9.1300000000000008</v>
          </cell>
          <cell r="H309">
            <v>7.2</v>
          </cell>
          <cell r="I309" t="str">
            <v>ACRESCER</v>
          </cell>
          <cell r="J309">
            <v>38.299999999999997</v>
          </cell>
          <cell r="K309">
            <v>22.58</v>
          </cell>
          <cell r="N309">
            <v>16.330000000000002</v>
          </cell>
        </row>
        <row r="310">
          <cell r="B310">
            <v>71610</v>
          </cell>
          <cell r="C310" t="str">
            <v>CONCRETO MAGRO 1:3:6</v>
          </cell>
          <cell r="D310" t="str">
            <v>m³</v>
          </cell>
          <cell r="E310">
            <v>4.0999999999999996</v>
          </cell>
          <cell r="F310">
            <v>21.29</v>
          </cell>
          <cell r="G310">
            <v>25.39</v>
          </cell>
          <cell r="H310">
            <v>70.540000000000006</v>
          </cell>
          <cell r="I310" t="str">
            <v>ACRESCER</v>
          </cell>
          <cell r="J310">
            <v>38.299999999999997</v>
          </cell>
          <cell r="K310">
            <v>132.66999999999999</v>
          </cell>
          <cell r="N310">
            <v>95.93</v>
          </cell>
        </row>
        <row r="311">
          <cell r="B311">
            <v>71620</v>
          </cell>
          <cell r="C311" t="str">
            <v>CONCRETO CICLOPICO FCK=150 KG/CM2</v>
          </cell>
          <cell r="D311" t="str">
            <v>m³</v>
          </cell>
          <cell r="E311">
            <v>0</v>
          </cell>
          <cell r="F311">
            <v>4.8099999999999996</v>
          </cell>
          <cell r="G311">
            <v>4.8099999999999996</v>
          </cell>
          <cell r="H311">
            <v>95.44</v>
          </cell>
          <cell r="I311" t="str">
            <v>ACRESCER</v>
          </cell>
          <cell r="J311">
            <v>38.299999999999997</v>
          </cell>
          <cell r="K311">
            <v>138.65</v>
          </cell>
          <cell r="N311">
            <v>100.25</v>
          </cell>
        </row>
        <row r="312">
          <cell r="B312">
            <v>71630</v>
          </cell>
          <cell r="C312" t="str">
            <v>CONCRETO ESTRUTURAL FCK=150 KG/CM2</v>
          </cell>
          <cell r="D312" t="str">
            <v>m³</v>
          </cell>
          <cell r="E312">
            <v>4.0999999999999996</v>
          </cell>
          <cell r="F312">
            <v>21.29</v>
          </cell>
          <cell r="G312">
            <v>25.39</v>
          </cell>
          <cell r="H312">
            <v>90.68</v>
          </cell>
          <cell r="I312" t="str">
            <v>ACRESCER</v>
          </cell>
          <cell r="J312">
            <v>38.299999999999997</v>
          </cell>
          <cell r="K312">
            <v>160.52000000000001</v>
          </cell>
          <cell r="N312">
            <v>116.07000000000001</v>
          </cell>
        </row>
        <row r="313">
          <cell r="B313">
            <v>71640</v>
          </cell>
          <cell r="C313" t="str">
            <v>CONCRETO ESTRUTURAL FCK=180 KM/CM2</v>
          </cell>
          <cell r="D313" t="str">
            <v>m³</v>
          </cell>
          <cell r="E313">
            <v>4.0999999999999996</v>
          </cell>
          <cell r="F313">
            <v>21.29</v>
          </cell>
          <cell r="G313">
            <v>25.39</v>
          </cell>
          <cell r="H313">
            <v>96.13</v>
          </cell>
          <cell r="I313" t="str">
            <v>ACRESCER</v>
          </cell>
          <cell r="J313">
            <v>38.299999999999997</v>
          </cell>
          <cell r="K313">
            <v>168.06</v>
          </cell>
          <cell r="N313">
            <v>121.52</v>
          </cell>
        </row>
        <row r="314">
          <cell r="B314">
            <v>71650</v>
          </cell>
          <cell r="C314" t="str">
            <v>CONCRETO ESTRUTURAL FCK=200 KG/CM2</v>
          </cell>
          <cell r="D314" t="str">
            <v>m³</v>
          </cell>
          <cell r="E314">
            <v>4.0999999999999996</v>
          </cell>
          <cell r="F314">
            <v>21.29</v>
          </cell>
          <cell r="G314">
            <v>25.39</v>
          </cell>
          <cell r="H314">
            <v>101.43</v>
          </cell>
          <cell r="I314" t="str">
            <v>ACRESCER</v>
          </cell>
          <cell r="J314">
            <v>38.299999999999997</v>
          </cell>
          <cell r="K314">
            <v>175.39</v>
          </cell>
          <cell r="N314">
            <v>126.82000000000001</v>
          </cell>
        </row>
        <row r="315">
          <cell r="B315">
            <v>71700</v>
          </cell>
          <cell r="C315" t="str">
            <v>FORNECIMENTO, PREPARO E COLOCACAO DE ACO CA-50 NAS FORMAS</v>
          </cell>
          <cell r="D315" t="str">
            <v>KG</v>
          </cell>
          <cell r="E315">
            <v>0</v>
          </cell>
          <cell r="F315">
            <v>0.71</v>
          </cell>
          <cell r="G315">
            <v>0.71</v>
          </cell>
          <cell r="H315">
            <v>1.17</v>
          </cell>
          <cell r="I315" t="str">
            <v>ACRESCER</v>
          </cell>
          <cell r="J315">
            <v>38.299999999999997</v>
          </cell>
          <cell r="K315">
            <v>2.6</v>
          </cell>
          <cell r="N315">
            <v>1.88</v>
          </cell>
        </row>
        <row r="316">
          <cell r="B316">
            <v>72000</v>
          </cell>
          <cell r="C316" t="str">
            <v>MESO-ESTRUTURA</v>
          </cell>
          <cell r="N316">
            <v>0</v>
          </cell>
        </row>
        <row r="317">
          <cell r="B317">
            <v>72120</v>
          </cell>
          <cell r="C317" t="str">
            <v>FORMAS COMUNS DE MADEIRA</v>
          </cell>
          <cell r="D317" t="str">
            <v>m²</v>
          </cell>
          <cell r="E317">
            <v>0.32</v>
          </cell>
          <cell r="F317">
            <v>8.81</v>
          </cell>
          <cell r="G317">
            <v>9.1300000000000008</v>
          </cell>
          <cell r="H317">
            <v>7.2</v>
          </cell>
          <cell r="I317" t="str">
            <v>ACRESCER</v>
          </cell>
          <cell r="J317">
            <v>38.299999999999997</v>
          </cell>
          <cell r="K317">
            <v>22.58</v>
          </cell>
          <cell r="N317">
            <v>16.330000000000002</v>
          </cell>
        </row>
        <row r="318">
          <cell r="B318">
            <v>72130</v>
          </cell>
          <cell r="C318" t="str">
            <v>FORMAS DE MADEIRA COMPENSADA PARA SUPERFICIE APARENTE</v>
          </cell>
          <cell r="D318" t="str">
            <v>m²</v>
          </cell>
          <cell r="E318">
            <v>0.32</v>
          </cell>
          <cell r="F318">
            <v>5.08</v>
          </cell>
          <cell r="G318">
            <v>5.4</v>
          </cell>
          <cell r="H318">
            <v>7.27</v>
          </cell>
          <cell r="I318" t="str">
            <v>ACRESCER</v>
          </cell>
          <cell r="J318">
            <v>38.299999999999997</v>
          </cell>
          <cell r="K318">
            <v>17.52</v>
          </cell>
          <cell r="N318">
            <v>12.67</v>
          </cell>
        </row>
        <row r="319">
          <cell r="B319">
            <v>72300</v>
          </cell>
          <cell r="C319" t="str">
            <v>CONCRETO ESTRUTURAL FCK=150 KG/CM2</v>
          </cell>
          <cell r="D319" t="str">
            <v>m³</v>
          </cell>
          <cell r="E319">
            <v>4.0999999999999996</v>
          </cell>
          <cell r="F319">
            <v>21.29</v>
          </cell>
          <cell r="G319">
            <v>25.39</v>
          </cell>
          <cell r="H319">
            <v>90.68</v>
          </cell>
          <cell r="I319" t="str">
            <v>ACRESCER</v>
          </cell>
          <cell r="J319">
            <v>38.299999999999997</v>
          </cell>
          <cell r="K319">
            <v>160.52000000000001</v>
          </cell>
          <cell r="N319">
            <v>116.07000000000001</v>
          </cell>
        </row>
        <row r="320">
          <cell r="B320">
            <v>72310</v>
          </cell>
          <cell r="C320" t="str">
            <v>CONCRETO ESTRUTURAL FCK=180 KG/CM2</v>
          </cell>
          <cell r="D320" t="str">
            <v>m³</v>
          </cell>
          <cell r="E320">
            <v>4.0999999999999996</v>
          </cell>
          <cell r="F320">
            <v>21.29</v>
          </cell>
          <cell r="G320">
            <v>25.39</v>
          </cell>
          <cell r="H320">
            <v>96.13</v>
          </cell>
          <cell r="I320" t="str">
            <v>ACRESCER</v>
          </cell>
          <cell r="J320">
            <v>38.299999999999997</v>
          </cell>
          <cell r="K320">
            <v>168.06</v>
          </cell>
          <cell r="N320">
            <v>121.52</v>
          </cell>
        </row>
        <row r="321">
          <cell r="B321">
            <v>72320</v>
          </cell>
          <cell r="C321" t="str">
            <v>CONCRETO ESTRUTURAL FCK=200 KG/CM2</v>
          </cell>
          <cell r="D321" t="str">
            <v>m³</v>
          </cell>
          <cell r="E321">
            <v>4.0999999999999996</v>
          </cell>
          <cell r="F321">
            <v>21.29</v>
          </cell>
          <cell r="G321">
            <v>25.39</v>
          </cell>
          <cell r="H321">
            <v>101.43</v>
          </cell>
          <cell r="I321" t="str">
            <v>ACRESCER</v>
          </cell>
          <cell r="J321">
            <v>38.299999999999997</v>
          </cell>
          <cell r="K321">
            <v>175.39</v>
          </cell>
          <cell r="N321">
            <v>126.82000000000001</v>
          </cell>
        </row>
        <row r="322">
          <cell r="B322">
            <v>72330</v>
          </cell>
          <cell r="C322" t="str">
            <v>CONCRETO ESTRUTURAL FCK=210 KG/CM2</v>
          </cell>
          <cell r="D322" t="str">
            <v>m³</v>
          </cell>
          <cell r="E322">
            <v>4.0999999999999996</v>
          </cell>
          <cell r="F322">
            <v>21.29</v>
          </cell>
          <cell r="G322">
            <v>25.39</v>
          </cell>
          <cell r="H322">
            <v>106.61</v>
          </cell>
          <cell r="I322" t="str">
            <v>ACRESCER</v>
          </cell>
          <cell r="J322">
            <v>38.299999999999997</v>
          </cell>
          <cell r="K322">
            <v>182.56</v>
          </cell>
          <cell r="N322">
            <v>132</v>
          </cell>
        </row>
        <row r="323">
          <cell r="B323">
            <v>72340</v>
          </cell>
          <cell r="C323" t="str">
            <v>CONCRETO ESTRUTURAL FCK=225 KG/CM2</v>
          </cell>
          <cell r="D323" t="str">
            <v>m³</v>
          </cell>
          <cell r="E323">
            <v>4.0999999999999996</v>
          </cell>
          <cell r="F323">
            <v>21.29</v>
          </cell>
          <cell r="G323">
            <v>25.39</v>
          </cell>
          <cell r="H323">
            <v>109.59</v>
          </cell>
          <cell r="I323" t="str">
            <v>ACRESCER</v>
          </cell>
          <cell r="J323">
            <v>38.299999999999997</v>
          </cell>
          <cell r="K323">
            <v>186.68</v>
          </cell>
          <cell r="N323">
            <v>134.98000000000002</v>
          </cell>
        </row>
        <row r="324">
          <cell r="B324">
            <v>72350</v>
          </cell>
          <cell r="C324" t="str">
            <v>CONCRETO ESTRUTURAL FCK=250 KG/CM2</v>
          </cell>
          <cell r="D324" t="str">
            <v>m³</v>
          </cell>
          <cell r="E324">
            <v>4.0999999999999996</v>
          </cell>
          <cell r="F324">
            <v>21.29</v>
          </cell>
          <cell r="G324">
            <v>25.39</v>
          </cell>
          <cell r="H324">
            <v>112.69</v>
          </cell>
          <cell r="I324" t="str">
            <v>ACRESCER</v>
          </cell>
          <cell r="J324">
            <v>38.299999999999997</v>
          </cell>
          <cell r="K324">
            <v>190.96</v>
          </cell>
          <cell r="N324">
            <v>138.07999999999998</v>
          </cell>
        </row>
        <row r="325">
          <cell r="B325">
            <v>72360</v>
          </cell>
          <cell r="C325" t="str">
            <v>CONCRETO ESTRUTURAL FCK=270 KG/CM2</v>
          </cell>
          <cell r="D325" t="str">
            <v>m³</v>
          </cell>
          <cell r="E325">
            <v>4.0999999999999996</v>
          </cell>
          <cell r="F325">
            <v>21.29</v>
          </cell>
          <cell r="G325">
            <v>25.39</v>
          </cell>
          <cell r="H325">
            <v>120.88</v>
          </cell>
          <cell r="I325" t="str">
            <v>ACRESCER</v>
          </cell>
          <cell r="J325">
            <v>38.299999999999997</v>
          </cell>
          <cell r="K325">
            <v>202.29</v>
          </cell>
          <cell r="N325">
            <v>146.26999999999998</v>
          </cell>
        </row>
        <row r="326">
          <cell r="B326">
            <v>72370</v>
          </cell>
          <cell r="C326" t="str">
            <v>CONCRETO ESTRUTURAL FCK=300 KG/CM2</v>
          </cell>
          <cell r="D326" t="str">
            <v>m³</v>
          </cell>
          <cell r="E326">
            <v>4.0999999999999996</v>
          </cell>
          <cell r="F326">
            <v>21.29</v>
          </cell>
          <cell r="G326">
            <v>25.39</v>
          </cell>
          <cell r="H326">
            <v>128.43</v>
          </cell>
          <cell r="I326" t="str">
            <v>ACRESCER</v>
          </cell>
          <cell r="J326">
            <v>38.299999999999997</v>
          </cell>
          <cell r="K326">
            <v>212.73</v>
          </cell>
          <cell r="N326">
            <v>153.82</v>
          </cell>
        </row>
        <row r="327">
          <cell r="B327">
            <v>72380</v>
          </cell>
          <cell r="C327" t="str">
            <v>CONCRETO ESTRUTURAL FCK=320 KG/CM2</v>
          </cell>
          <cell r="D327" t="str">
            <v>m³</v>
          </cell>
          <cell r="E327">
            <v>4.0999999999999996</v>
          </cell>
          <cell r="F327">
            <v>21.29</v>
          </cell>
          <cell r="G327">
            <v>25.39</v>
          </cell>
          <cell r="H327">
            <v>133.72</v>
          </cell>
          <cell r="I327" t="str">
            <v>ACRESCER</v>
          </cell>
          <cell r="J327">
            <v>38.299999999999997</v>
          </cell>
          <cell r="K327">
            <v>220.05</v>
          </cell>
          <cell r="N327">
            <v>159.11000000000001</v>
          </cell>
        </row>
        <row r="328">
          <cell r="B328">
            <v>72390</v>
          </cell>
          <cell r="C328" t="str">
            <v>CONCRETO ESTRUTURAL FCK=350 KG/CM2</v>
          </cell>
          <cell r="D328" t="str">
            <v>m³</v>
          </cell>
          <cell r="E328">
            <v>4.0999999999999996</v>
          </cell>
          <cell r="F328">
            <v>21.29</v>
          </cell>
          <cell r="G328">
            <v>25.39</v>
          </cell>
          <cell r="H328">
            <v>141.97999999999999</v>
          </cell>
          <cell r="I328" t="str">
            <v>ACRESCER</v>
          </cell>
          <cell r="J328">
            <v>38.299999999999997</v>
          </cell>
          <cell r="K328">
            <v>231.47</v>
          </cell>
          <cell r="N328">
            <v>167.37</v>
          </cell>
        </row>
        <row r="329">
          <cell r="B329">
            <v>72400</v>
          </cell>
          <cell r="C329" t="str">
            <v>FORNECIMENTO, PREPARO E COLOCACAO DE ACO CA-50 NAS FORMAS</v>
          </cell>
          <cell r="D329" t="str">
            <v>KG</v>
          </cell>
          <cell r="E329">
            <v>0</v>
          </cell>
          <cell r="F329">
            <v>0.71</v>
          </cell>
          <cell r="G329">
            <v>0.71</v>
          </cell>
          <cell r="H329">
            <v>1.17</v>
          </cell>
          <cell r="I329" t="str">
            <v>ACRESCER</v>
          </cell>
          <cell r="J329">
            <v>38.299999999999997</v>
          </cell>
          <cell r="K329">
            <v>2.6</v>
          </cell>
          <cell r="N329">
            <v>1.88</v>
          </cell>
        </row>
        <row r="330">
          <cell r="B330">
            <v>72500</v>
          </cell>
          <cell r="C330" t="str">
            <v>APARELHO DE APOIO EM NEOPRENE FRETADO</v>
          </cell>
          <cell r="D330" t="str">
            <v>Dm³</v>
          </cell>
          <cell r="E330">
            <v>0</v>
          </cell>
          <cell r="F330">
            <v>1.72</v>
          </cell>
          <cell r="G330">
            <v>1.72</v>
          </cell>
          <cell r="H330">
            <v>83</v>
          </cell>
          <cell r="I330" t="str">
            <v>ACRESCER</v>
          </cell>
          <cell r="J330">
            <v>38.299999999999997</v>
          </cell>
          <cell r="K330">
            <v>117.17</v>
          </cell>
          <cell r="N330">
            <v>84.72</v>
          </cell>
        </row>
        <row r="331">
          <cell r="B331">
            <v>72510</v>
          </cell>
          <cell r="C331" t="str">
            <v>APARELHO DE APOIO EM NEOFLON (NEOPRENE C/ TEFLON)</v>
          </cell>
          <cell r="D331" t="str">
            <v>Dm³</v>
          </cell>
          <cell r="E331">
            <v>0</v>
          </cell>
          <cell r="F331">
            <v>2.2200000000000002</v>
          </cell>
          <cell r="G331">
            <v>2.2200000000000002</v>
          </cell>
          <cell r="H331">
            <v>83</v>
          </cell>
          <cell r="I331" t="str">
            <v>ACRESCER</v>
          </cell>
          <cell r="J331">
            <v>38.299999999999997</v>
          </cell>
          <cell r="K331">
            <v>117.86</v>
          </cell>
          <cell r="N331">
            <v>85.22</v>
          </cell>
        </row>
        <row r="332">
          <cell r="B332">
            <v>74000</v>
          </cell>
          <cell r="C332" t="str">
            <v>SUPER-ESTRUTURA</v>
          </cell>
          <cell r="N332">
            <v>0</v>
          </cell>
        </row>
        <row r="333">
          <cell r="B333">
            <v>74002</v>
          </cell>
          <cell r="C333" t="str">
            <v>FORMAS COMUNS DE MADEIRA</v>
          </cell>
          <cell r="D333" t="str">
            <v>m²</v>
          </cell>
          <cell r="E333">
            <v>0.32</v>
          </cell>
          <cell r="F333">
            <v>8.81</v>
          </cell>
          <cell r="G333">
            <v>9.1300000000000008</v>
          </cell>
          <cell r="H333">
            <v>7.2</v>
          </cell>
          <cell r="I333" t="str">
            <v>ACRESCER</v>
          </cell>
          <cell r="J333">
            <v>38.299999999999997</v>
          </cell>
          <cell r="K333">
            <v>22.58</v>
          </cell>
          <cell r="N333">
            <v>16.330000000000002</v>
          </cell>
        </row>
        <row r="334">
          <cell r="B334">
            <v>74004</v>
          </cell>
          <cell r="C334" t="str">
            <v>FORMAS DE MADEIRA COMPENSADA P/ SUPERFICIE APARENTE</v>
          </cell>
          <cell r="D334" t="str">
            <v>m²</v>
          </cell>
          <cell r="E334">
            <v>0.32</v>
          </cell>
          <cell r="F334">
            <v>5.08</v>
          </cell>
          <cell r="G334">
            <v>5.4</v>
          </cell>
          <cell r="H334">
            <v>7.27</v>
          </cell>
          <cell r="I334" t="str">
            <v>ACRESCER</v>
          </cell>
          <cell r="J334">
            <v>38.299999999999997</v>
          </cell>
          <cell r="K334">
            <v>17.52</v>
          </cell>
          <cell r="N334">
            <v>12.67</v>
          </cell>
        </row>
        <row r="335">
          <cell r="B335">
            <v>74006</v>
          </cell>
          <cell r="C335" t="str">
            <v>CONCRETO ESTRUTURAL FCK=150 KG/CM2</v>
          </cell>
          <cell r="D335" t="str">
            <v>m³</v>
          </cell>
          <cell r="E335">
            <v>4.0999999999999996</v>
          </cell>
          <cell r="F335">
            <v>21.29</v>
          </cell>
          <cell r="G335">
            <v>25.39</v>
          </cell>
          <cell r="H335">
            <v>90.68</v>
          </cell>
          <cell r="I335" t="str">
            <v>ACRESCER</v>
          </cell>
          <cell r="J335">
            <v>38.299999999999997</v>
          </cell>
          <cell r="K335">
            <v>160.52000000000001</v>
          </cell>
          <cell r="N335">
            <v>116.07000000000001</v>
          </cell>
        </row>
        <row r="336">
          <cell r="B336">
            <v>74008</v>
          </cell>
          <cell r="C336" t="str">
            <v>CONCRETO ESTRUTURAL FCK=180 KG/CM2</v>
          </cell>
          <cell r="D336" t="str">
            <v>m³</v>
          </cell>
          <cell r="E336">
            <v>4.0999999999999996</v>
          </cell>
          <cell r="F336">
            <v>21.29</v>
          </cell>
          <cell r="G336">
            <v>25.39</v>
          </cell>
          <cell r="H336">
            <v>96.13</v>
          </cell>
          <cell r="I336" t="str">
            <v>ACRESCER</v>
          </cell>
          <cell r="J336">
            <v>38.299999999999997</v>
          </cell>
          <cell r="K336">
            <v>168.06</v>
          </cell>
          <cell r="N336">
            <v>121.52</v>
          </cell>
        </row>
        <row r="337">
          <cell r="B337">
            <v>74010</v>
          </cell>
          <cell r="C337" t="str">
            <v>CONCRETO ESTRUTURAL FCK=200 KG/CM2</v>
          </cell>
          <cell r="D337" t="str">
            <v>m³</v>
          </cell>
          <cell r="E337">
            <v>4.0999999999999996</v>
          </cell>
          <cell r="F337">
            <v>21.29</v>
          </cell>
          <cell r="G337">
            <v>25.39</v>
          </cell>
          <cell r="H337">
            <v>101.43</v>
          </cell>
          <cell r="I337" t="str">
            <v>ACRESCER</v>
          </cell>
          <cell r="J337">
            <v>38.299999999999997</v>
          </cell>
          <cell r="K337">
            <v>175.39</v>
          </cell>
          <cell r="N337">
            <v>126.82000000000001</v>
          </cell>
        </row>
        <row r="338">
          <cell r="B338">
            <v>74020</v>
          </cell>
          <cell r="C338" t="str">
            <v>CONCRETO ESTRUTURAL FCK=210 KG/CM2</v>
          </cell>
          <cell r="D338" t="str">
            <v>m³</v>
          </cell>
          <cell r="E338">
            <v>4.0999999999999996</v>
          </cell>
          <cell r="F338">
            <v>21.29</v>
          </cell>
          <cell r="G338">
            <v>25.39</v>
          </cell>
          <cell r="H338">
            <v>106.61</v>
          </cell>
          <cell r="I338" t="str">
            <v>ACRESCER</v>
          </cell>
          <cell r="J338">
            <v>38.299999999999997</v>
          </cell>
          <cell r="K338">
            <v>182.56</v>
          </cell>
          <cell r="N338">
            <v>132</v>
          </cell>
        </row>
        <row r="339">
          <cell r="B339">
            <v>74030</v>
          </cell>
          <cell r="C339" t="str">
            <v>CONCRETO ESTRUTURAL FCK=225 KG/CM2</v>
          </cell>
          <cell r="D339" t="str">
            <v>m³</v>
          </cell>
          <cell r="E339">
            <v>4.0999999999999996</v>
          </cell>
          <cell r="F339">
            <v>21.29</v>
          </cell>
          <cell r="G339">
            <v>25.39</v>
          </cell>
          <cell r="H339">
            <v>109.59</v>
          </cell>
          <cell r="I339" t="str">
            <v>ACRESCER</v>
          </cell>
          <cell r="J339">
            <v>38.299999999999997</v>
          </cell>
          <cell r="K339">
            <v>186.68</v>
          </cell>
          <cell r="N339">
            <v>134.98000000000002</v>
          </cell>
        </row>
        <row r="340">
          <cell r="B340">
            <v>74040</v>
          </cell>
          <cell r="C340" t="str">
            <v>CONCRETO ESTRUTURAL FCK=250 KG/CM2</v>
          </cell>
          <cell r="D340" t="str">
            <v>m³</v>
          </cell>
          <cell r="E340">
            <v>4.0999999999999996</v>
          </cell>
          <cell r="F340">
            <v>21.29</v>
          </cell>
          <cell r="G340">
            <v>25.39</v>
          </cell>
          <cell r="H340">
            <v>112.69</v>
          </cell>
          <cell r="I340" t="str">
            <v>ACRESCER</v>
          </cell>
          <cell r="J340">
            <v>38.299999999999997</v>
          </cell>
          <cell r="K340">
            <v>190.96</v>
          </cell>
          <cell r="N340">
            <v>138.07999999999998</v>
          </cell>
        </row>
        <row r="341">
          <cell r="B341">
            <v>74050</v>
          </cell>
          <cell r="C341" t="str">
            <v>CONCRETO ESTRUTURAL FCK=270 KG/CM2</v>
          </cell>
          <cell r="D341" t="str">
            <v>m³</v>
          </cell>
          <cell r="E341">
            <v>4.0999999999999996</v>
          </cell>
          <cell r="F341">
            <v>21.29</v>
          </cell>
          <cell r="G341">
            <v>25.39</v>
          </cell>
          <cell r="H341">
            <v>120.88</v>
          </cell>
          <cell r="I341" t="str">
            <v>ACRESCER</v>
          </cell>
          <cell r="J341">
            <v>38.299999999999997</v>
          </cell>
          <cell r="K341">
            <v>202.29</v>
          </cell>
          <cell r="N341">
            <v>146.26999999999998</v>
          </cell>
        </row>
        <row r="342">
          <cell r="B342">
            <v>74060</v>
          </cell>
          <cell r="C342" t="str">
            <v>CONCRETO ESTRUTURAL FCK=300 KG/CM2</v>
          </cell>
          <cell r="D342" t="str">
            <v>m³</v>
          </cell>
          <cell r="E342">
            <v>4.0999999999999996</v>
          </cell>
          <cell r="F342">
            <v>21.29</v>
          </cell>
          <cell r="G342">
            <v>25.39</v>
          </cell>
          <cell r="H342">
            <v>128.43</v>
          </cell>
          <cell r="I342" t="str">
            <v>ACRESCER</v>
          </cell>
          <cell r="J342">
            <v>38.299999999999997</v>
          </cell>
          <cell r="K342">
            <v>212.73</v>
          </cell>
          <cell r="N342">
            <v>153.82</v>
          </cell>
        </row>
        <row r="343">
          <cell r="B343">
            <v>74070</v>
          </cell>
          <cell r="C343" t="str">
            <v>CONCRETO ESTRUTURAL FCK=320 KG/CM2</v>
          </cell>
          <cell r="D343" t="str">
            <v>m³</v>
          </cell>
          <cell r="E343">
            <v>4.0999999999999996</v>
          </cell>
          <cell r="F343">
            <v>21.29</v>
          </cell>
          <cell r="G343">
            <v>25.39</v>
          </cell>
          <cell r="H343">
            <v>133.72</v>
          </cell>
          <cell r="I343" t="str">
            <v>ACRESCER</v>
          </cell>
          <cell r="J343">
            <v>38.299999999999997</v>
          </cell>
          <cell r="K343">
            <v>220.05</v>
          </cell>
          <cell r="N343">
            <v>159.11000000000001</v>
          </cell>
        </row>
        <row r="344">
          <cell r="B344">
            <v>74080</v>
          </cell>
          <cell r="C344" t="str">
            <v>CONCRETO ESTRUTURAL FCK=350 KG/CM2</v>
          </cell>
          <cell r="D344" t="str">
            <v>m³</v>
          </cell>
          <cell r="E344">
            <v>4.0999999999999996</v>
          </cell>
          <cell r="F344">
            <v>21.29</v>
          </cell>
          <cell r="G344">
            <v>25.39</v>
          </cell>
          <cell r="H344">
            <v>141.97999999999999</v>
          </cell>
          <cell r="I344" t="str">
            <v>ACRESCER</v>
          </cell>
          <cell r="J344">
            <v>38.299999999999997</v>
          </cell>
          <cell r="K344">
            <v>231.47</v>
          </cell>
          <cell r="N344">
            <v>167.37</v>
          </cell>
        </row>
        <row r="345">
          <cell r="B345">
            <v>74090</v>
          </cell>
          <cell r="C345" t="str">
            <v>FORNECIMENTO, PREPARO E COLOCACAO DE ACO CA-50 NAS FORMAS</v>
          </cell>
          <cell r="D345" t="str">
            <v>KG</v>
          </cell>
          <cell r="E345">
            <v>0</v>
          </cell>
          <cell r="F345">
            <v>0.71</v>
          </cell>
          <cell r="G345">
            <v>0.71</v>
          </cell>
          <cell r="H345">
            <v>1.17</v>
          </cell>
          <cell r="I345" t="str">
            <v>ACRESCER</v>
          </cell>
          <cell r="J345">
            <v>38.299999999999997</v>
          </cell>
          <cell r="K345">
            <v>2.6</v>
          </cell>
          <cell r="N345">
            <v>1.88</v>
          </cell>
        </row>
        <row r="346">
          <cell r="B346">
            <v>74100</v>
          </cell>
          <cell r="C346" t="str">
            <v>CIMBRAMENTO</v>
          </cell>
          <cell r="D346" t="str">
            <v>m³</v>
          </cell>
          <cell r="E346">
            <v>0</v>
          </cell>
          <cell r="F346">
            <v>8.19</v>
          </cell>
          <cell r="G346">
            <v>8.19</v>
          </cell>
          <cell r="H346">
            <v>1.88</v>
          </cell>
          <cell r="I346" t="str">
            <v>ACRESCER</v>
          </cell>
          <cell r="J346">
            <v>38.299999999999997</v>
          </cell>
          <cell r="K346">
            <v>13.93</v>
          </cell>
          <cell r="N346">
            <v>10.07</v>
          </cell>
        </row>
        <row r="347">
          <cell r="B347">
            <v>74200</v>
          </cell>
          <cell r="C347" t="str">
            <v>APARELHO DE APOIO EM NEOPRENDE FRETADO</v>
          </cell>
          <cell r="D347" t="str">
            <v>Dm³</v>
          </cell>
          <cell r="E347">
            <v>0</v>
          </cell>
          <cell r="F347">
            <v>1.72</v>
          </cell>
          <cell r="G347">
            <v>1.72</v>
          </cell>
          <cell r="H347">
            <v>83</v>
          </cell>
          <cell r="I347" t="str">
            <v>ACRESCER</v>
          </cell>
          <cell r="J347">
            <v>38.299999999999997</v>
          </cell>
          <cell r="K347">
            <v>117.17</v>
          </cell>
          <cell r="N347">
            <v>84.72</v>
          </cell>
        </row>
        <row r="348">
          <cell r="B348">
            <v>74315</v>
          </cell>
          <cell r="C348" t="str">
            <v>FORN. PREP. COLOC. PROTENSAO, INJ. E ANCORAGEM DE CABO 12 FIOS 7MM RB-150</v>
          </cell>
          <cell r="D348" t="str">
            <v>KG</v>
          </cell>
          <cell r="E348">
            <v>0</v>
          </cell>
          <cell r="F348">
            <v>2.1800000000000002</v>
          </cell>
          <cell r="G348">
            <v>2.1800000000000002</v>
          </cell>
          <cell r="H348">
            <v>6.23</v>
          </cell>
          <cell r="I348" t="str">
            <v>ACRESCER</v>
          </cell>
          <cell r="J348">
            <v>38.299999999999997</v>
          </cell>
          <cell r="K348">
            <v>11.63</v>
          </cell>
          <cell r="N348">
            <v>8.41</v>
          </cell>
        </row>
        <row r="349">
          <cell r="B349">
            <v>74325</v>
          </cell>
          <cell r="C349" t="str">
            <v>FORN. PREP. COLOC. PROTENSAO, INJ. E ANCORAGEM DE CABO 12 FIOS 8MM RB-150</v>
          </cell>
          <cell r="D349" t="str">
            <v>KG</v>
          </cell>
          <cell r="E349">
            <v>0</v>
          </cell>
          <cell r="F349">
            <v>2.1800000000000002</v>
          </cell>
          <cell r="G349">
            <v>2.1800000000000002</v>
          </cell>
          <cell r="H349">
            <v>6.07</v>
          </cell>
          <cell r="I349" t="str">
            <v>ACRESCER</v>
          </cell>
          <cell r="J349">
            <v>38.299999999999997</v>
          </cell>
          <cell r="K349">
            <v>11.41</v>
          </cell>
          <cell r="N349">
            <v>8.25</v>
          </cell>
        </row>
        <row r="350">
          <cell r="B350">
            <v>74335</v>
          </cell>
          <cell r="C350" t="str">
            <v>FORN. PREP. COLOC. PROTENCAO, INJ. E ANCORAGEM DE CABO 12 CORDOALHAS 1/2" RB-17</v>
          </cell>
          <cell r="D350" t="str">
            <v>KG</v>
          </cell>
          <cell r="E350">
            <v>0</v>
          </cell>
          <cell r="F350">
            <v>0.78</v>
          </cell>
          <cell r="G350">
            <v>0.78</v>
          </cell>
          <cell r="H350">
            <v>6.16</v>
          </cell>
          <cell r="I350" t="str">
            <v>ACRESCER</v>
          </cell>
          <cell r="J350">
            <v>38.299999999999997</v>
          </cell>
          <cell r="K350">
            <v>9.6</v>
          </cell>
          <cell r="N350">
            <v>6.94</v>
          </cell>
        </row>
        <row r="351">
          <cell r="B351">
            <v>74345</v>
          </cell>
          <cell r="C351" t="str">
            <v>FORN. PREP. COLOC. PROTENCAO, INJ. E ANCORAGEM DE CABO 12 CORDOALHAS 1/2" RB-19</v>
          </cell>
          <cell r="D351" t="str">
            <v>KG</v>
          </cell>
          <cell r="E351">
            <v>0</v>
          </cell>
          <cell r="F351">
            <v>0.78</v>
          </cell>
          <cell r="G351">
            <v>0.78</v>
          </cell>
          <cell r="H351">
            <v>6.39</v>
          </cell>
          <cell r="I351" t="str">
            <v>ACRESCER</v>
          </cell>
          <cell r="J351">
            <v>38.299999999999997</v>
          </cell>
          <cell r="K351">
            <v>9.92</v>
          </cell>
          <cell r="N351">
            <v>7.17</v>
          </cell>
        </row>
        <row r="352">
          <cell r="B352">
            <v>74355</v>
          </cell>
          <cell r="C352" t="str">
            <v>FORN. PREP. COLOC. PROTENCAO, INJ. E ANCORAGEM DE CABO  6 CORDOALHAS 1/2" RB-17</v>
          </cell>
          <cell r="D352" t="str">
            <v>KG</v>
          </cell>
          <cell r="E352">
            <v>0</v>
          </cell>
          <cell r="F352">
            <v>1.44</v>
          </cell>
          <cell r="G352">
            <v>1.44</v>
          </cell>
          <cell r="H352">
            <v>6.2</v>
          </cell>
          <cell r="I352" t="str">
            <v>ACRESCER</v>
          </cell>
          <cell r="J352">
            <v>38.299999999999997</v>
          </cell>
          <cell r="K352">
            <v>10.57</v>
          </cell>
          <cell r="N352">
            <v>7.6400000000000006</v>
          </cell>
        </row>
        <row r="353">
          <cell r="B353">
            <v>74365</v>
          </cell>
          <cell r="C353" t="str">
            <v>FORN. PREP. COLOC. PROTENCAO, INJ. E ANCORAGEM DE CABO  6 CORDOALHAS 1/2" RB-19</v>
          </cell>
          <cell r="D353" t="str">
            <v>KG</v>
          </cell>
          <cell r="E353">
            <v>0</v>
          </cell>
          <cell r="F353">
            <v>1.44</v>
          </cell>
          <cell r="G353">
            <v>1.44</v>
          </cell>
          <cell r="H353">
            <v>6.2</v>
          </cell>
          <cell r="I353" t="str">
            <v>ACRESCER</v>
          </cell>
          <cell r="J353">
            <v>38.299999999999997</v>
          </cell>
          <cell r="K353">
            <v>10.57</v>
          </cell>
          <cell r="N353">
            <v>7.6400000000000006</v>
          </cell>
        </row>
        <row r="354">
          <cell r="N354">
            <v>0</v>
          </cell>
        </row>
        <row r="355">
          <cell r="B355">
            <v>75000</v>
          </cell>
          <cell r="C355" t="str">
            <v>ACABAMENTOS</v>
          </cell>
          <cell r="N355">
            <v>0</v>
          </cell>
        </row>
        <row r="356">
          <cell r="B356">
            <v>75100</v>
          </cell>
          <cell r="C356" t="str">
            <v>JUNTA DE CANTONEIRA METALICA (4 X 4 X 3/8")</v>
          </cell>
          <cell r="D356" t="str">
            <v>m</v>
          </cell>
          <cell r="E356">
            <v>0</v>
          </cell>
          <cell r="F356">
            <v>6.14</v>
          </cell>
          <cell r="G356">
            <v>6.14</v>
          </cell>
          <cell r="H356">
            <v>17.010000000000002</v>
          </cell>
          <cell r="I356" t="str">
            <v>ACRESCER</v>
          </cell>
          <cell r="J356">
            <v>38.299999999999997</v>
          </cell>
          <cell r="K356">
            <v>32.020000000000003</v>
          </cell>
          <cell r="N356">
            <v>23.150000000000002</v>
          </cell>
        </row>
        <row r="357">
          <cell r="B357">
            <v>75110</v>
          </cell>
          <cell r="C357" t="str">
            <v>JUNTA DE DILATACAO E VEDACAO JUNTAFLEX / TRANSIFLEX OU SIMILAR</v>
          </cell>
          <cell r="D357" t="str">
            <v>m</v>
          </cell>
          <cell r="E357">
            <v>0</v>
          </cell>
          <cell r="F357">
            <v>5.9</v>
          </cell>
          <cell r="G357">
            <v>5.9</v>
          </cell>
          <cell r="H357">
            <v>840</v>
          </cell>
          <cell r="I357" t="str">
            <v>ACRESCER</v>
          </cell>
          <cell r="J357">
            <v>38.299999999999997</v>
          </cell>
          <cell r="K357">
            <v>1169.8800000000001</v>
          </cell>
          <cell r="N357">
            <v>845.9</v>
          </cell>
        </row>
        <row r="358">
          <cell r="B358">
            <v>75120</v>
          </cell>
          <cell r="C358" t="str">
            <v>JUNTA DE DILATACAO E VEDACAO TRA-FLEX OU SIMILAR</v>
          </cell>
          <cell r="D358" t="str">
            <v>m</v>
          </cell>
          <cell r="E358">
            <v>0</v>
          </cell>
          <cell r="F358">
            <v>2.87</v>
          </cell>
          <cell r="G358">
            <v>2.87</v>
          </cell>
          <cell r="H358">
            <v>96</v>
          </cell>
          <cell r="I358" t="str">
            <v>ACRESCER</v>
          </cell>
          <cell r="J358">
            <v>38.299999999999997</v>
          </cell>
          <cell r="K358">
            <v>136.74</v>
          </cell>
          <cell r="N358">
            <v>98.87</v>
          </cell>
        </row>
        <row r="359">
          <cell r="B359">
            <v>75130</v>
          </cell>
          <cell r="C359" t="str">
            <v>JUNTA DE DILATACAO E VEDACAO JUNTA "JEENE" OU SIMILAR</v>
          </cell>
          <cell r="D359" t="str">
            <v>m</v>
          </cell>
          <cell r="E359">
            <v>0</v>
          </cell>
          <cell r="F359">
            <v>1.56</v>
          </cell>
          <cell r="G359">
            <v>1.56</v>
          </cell>
          <cell r="H359">
            <v>357</v>
          </cell>
          <cell r="I359" t="str">
            <v>ACRESCER</v>
          </cell>
          <cell r="J359">
            <v>38.299999999999997</v>
          </cell>
          <cell r="K359">
            <v>495.89</v>
          </cell>
          <cell r="N359">
            <v>358.56</v>
          </cell>
        </row>
        <row r="360">
          <cell r="B360">
            <v>75140</v>
          </cell>
          <cell r="C360" t="str">
            <v>JUNTA DE DILATACAO E VEDACAO COM EMULSAO ASFALTICA ESTRUTURADA</v>
          </cell>
          <cell r="D360" t="str">
            <v>m</v>
          </cell>
          <cell r="E360">
            <v>0</v>
          </cell>
          <cell r="F360">
            <v>0.23</v>
          </cell>
          <cell r="G360">
            <v>0.23</v>
          </cell>
          <cell r="H360">
            <v>0.2</v>
          </cell>
          <cell r="I360" t="str">
            <v>ACRESCER</v>
          </cell>
          <cell r="J360">
            <v>38.299999999999997</v>
          </cell>
          <cell r="K360">
            <v>0.59</v>
          </cell>
          <cell r="N360">
            <v>0.43000000000000005</v>
          </cell>
        </row>
        <row r="361">
          <cell r="B361">
            <v>75200</v>
          </cell>
          <cell r="C361" t="str">
            <v>DRENO DE PVC D=3"</v>
          </cell>
          <cell r="D361" t="str">
            <v>Und</v>
          </cell>
          <cell r="E361">
            <v>0</v>
          </cell>
          <cell r="F361">
            <v>1.23</v>
          </cell>
          <cell r="G361">
            <v>1.23</v>
          </cell>
          <cell r="H361">
            <v>0.89</v>
          </cell>
          <cell r="I361" t="str">
            <v>-</v>
          </cell>
          <cell r="J361">
            <v>38.299999999999997</v>
          </cell>
          <cell r="K361">
            <v>2.93</v>
          </cell>
          <cell r="N361">
            <v>2.12</v>
          </cell>
        </row>
        <row r="362">
          <cell r="B362">
            <v>75300</v>
          </cell>
          <cell r="C362" t="str">
            <v>LIMPEZA E PINTURA DE SUPERFICIE APARENTE COM NATA DE CIMENTO</v>
          </cell>
          <cell r="D362" t="str">
            <v>m²</v>
          </cell>
          <cell r="E362">
            <v>0</v>
          </cell>
          <cell r="F362">
            <v>1.18</v>
          </cell>
          <cell r="G362">
            <v>1.18</v>
          </cell>
          <cell r="H362">
            <v>0.21</v>
          </cell>
          <cell r="I362" t="str">
            <v>ACRESCER</v>
          </cell>
          <cell r="J362">
            <v>38.299999999999997</v>
          </cell>
          <cell r="K362">
            <v>1.92</v>
          </cell>
          <cell r="N362">
            <v>1.39</v>
          </cell>
        </row>
        <row r="363">
          <cell r="B363">
            <v>75400</v>
          </cell>
          <cell r="C363" t="str">
            <v>GUARDA CORPO PADRAO DNER</v>
          </cell>
          <cell r="D363" t="str">
            <v>m</v>
          </cell>
          <cell r="E363">
            <v>0</v>
          </cell>
          <cell r="F363">
            <v>1.03</v>
          </cell>
          <cell r="G363">
            <v>1.03</v>
          </cell>
          <cell r="H363">
            <v>37</v>
          </cell>
          <cell r="I363" t="str">
            <v>ACRESCER</v>
          </cell>
          <cell r="J363">
            <v>38.299999999999997</v>
          </cell>
          <cell r="K363">
            <v>52.6</v>
          </cell>
          <cell r="N363">
            <v>38.03</v>
          </cell>
        </row>
        <row r="364">
          <cell r="B364">
            <v>75410</v>
          </cell>
          <cell r="C364" t="str">
            <v>GUARDA RODAS PADRAO DNER</v>
          </cell>
          <cell r="D364" t="str">
            <v>m</v>
          </cell>
          <cell r="E364">
            <v>0</v>
          </cell>
          <cell r="F364">
            <v>5.48</v>
          </cell>
          <cell r="G364">
            <v>5.48</v>
          </cell>
          <cell r="H364">
            <v>74.44</v>
          </cell>
          <cell r="I364" t="str">
            <v>ACRESCER</v>
          </cell>
          <cell r="J364">
            <v>38.299999999999997</v>
          </cell>
          <cell r="K364">
            <v>110.53</v>
          </cell>
          <cell r="N364">
            <v>79.92</v>
          </cell>
        </row>
        <row r="365">
          <cell r="B365">
            <v>75420</v>
          </cell>
          <cell r="C365" t="str">
            <v>GUARDA CORPO-GUARDA RODAS PADRAO DERMAT</v>
          </cell>
          <cell r="D365" t="str">
            <v>m</v>
          </cell>
          <cell r="E365">
            <v>0</v>
          </cell>
          <cell r="F365">
            <v>5.18</v>
          </cell>
          <cell r="G365">
            <v>5.18</v>
          </cell>
          <cell r="H365">
            <v>67.37</v>
          </cell>
          <cell r="I365" t="str">
            <v>ACRESCER</v>
          </cell>
          <cell r="J365">
            <v>38.299999999999997</v>
          </cell>
          <cell r="K365">
            <v>100.34</v>
          </cell>
          <cell r="N365">
            <v>72.550000000000011</v>
          </cell>
        </row>
        <row r="366">
          <cell r="B366">
            <v>75600</v>
          </cell>
          <cell r="C366" t="str">
            <v>LAJE DE TRANSICAO</v>
          </cell>
          <cell r="D366" t="str">
            <v>m³</v>
          </cell>
          <cell r="E366">
            <v>11.61</v>
          </cell>
          <cell r="F366">
            <v>34.630000000000003</v>
          </cell>
          <cell r="G366">
            <v>46.24</v>
          </cell>
          <cell r="H366">
            <v>291.55</v>
          </cell>
          <cell r="I366" t="str">
            <v>ACRESCER</v>
          </cell>
          <cell r="J366">
            <v>38.299999999999997</v>
          </cell>
          <cell r="K366">
            <v>467.16</v>
          </cell>
          <cell r="N366">
            <v>337.79</v>
          </cell>
        </row>
        <row r="367">
          <cell r="B367">
            <v>78000</v>
          </cell>
          <cell r="C367" t="str">
            <v>PONTE DE MADEIRA (TIPO I)</v>
          </cell>
          <cell r="N367">
            <v>0</v>
          </cell>
        </row>
        <row r="368">
          <cell r="B368">
            <v>78170</v>
          </cell>
          <cell r="C368" t="str">
            <v>FUNDACAO EM BLOCO DE CONCRETO (PONTE TIPO I)</v>
          </cell>
          <cell r="D368" t="str">
            <v>m³</v>
          </cell>
          <cell r="E368">
            <v>0</v>
          </cell>
          <cell r="F368">
            <v>8.42</v>
          </cell>
          <cell r="G368">
            <v>8.42</v>
          </cell>
          <cell r="H368">
            <v>135.07</v>
          </cell>
          <cell r="I368" t="str">
            <v>ACRESCER</v>
          </cell>
          <cell r="J368">
            <v>15</v>
          </cell>
          <cell r="K368">
            <v>165.01</v>
          </cell>
          <cell r="N368">
            <v>143.48999999999998</v>
          </cell>
        </row>
        <row r="369">
          <cell r="B369">
            <v>78180</v>
          </cell>
          <cell r="C369" t="str">
            <v>FUNDACAO EM ESTACA DE MADEIRA (PONTE TIPO I)</v>
          </cell>
          <cell r="D369" t="str">
            <v>Und</v>
          </cell>
          <cell r="E369">
            <v>19.84</v>
          </cell>
          <cell r="F369">
            <v>27.52</v>
          </cell>
          <cell r="G369">
            <v>47.36</v>
          </cell>
          <cell r="H369">
            <v>135.88</v>
          </cell>
          <cell r="I369" t="str">
            <v>ACRESCER</v>
          </cell>
          <cell r="J369">
            <v>15</v>
          </cell>
          <cell r="K369">
            <v>210.73</v>
          </cell>
          <cell r="N369">
            <v>183.24</v>
          </cell>
        </row>
        <row r="370">
          <cell r="B370">
            <v>78210</v>
          </cell>
          <cell r="C370" t="str">
            <v>CAVALETE C/ ALTURA MEDIA DOS ESTEIOS ATE 2,00 M (PONTE TIPO I)</v>
          </cell>
          <cell r="D370" t="str">
            <v>Und</v>
          </cell>
          <cell r="E370">
            <v>14.03</v>
          </cell>
          <cell r="F370">
            <v>386.57</v>
          </cell>
          <cell r="G370">
            <v>400.6</v>
          </cell>
          <cell r="H370">
            <v>1704.83</v>
          </cell>
          <cell r="I370" t="str">
            <v>ACRESCER</v>
          </cell>
          <cell r="J370">
            <v>15</v>
          </cell>
          <cell r="K370">
            <v>2421.2399999999998</v>
          </cell>
          <cell r="N370">
            <v>2105.4299999999998</v>
          </cell>
        </row>
        <row r="371">
          <cell r="B371">
            <v>78215</v>
          </cell>
          <cell r="C371" t="str">
            <v>CAVALETE C/ ALTURA MEDIA DOS ESTEIOS ENTRE 2,00 E 3,00 M (PONTE TIPO I)</v>
          </cell>
          <cell r="D371" t="str">
            <v>Und</v>
          </cell>
          <cell r="E371">
            <v>16.829999999999998</v>
          </cell>
          <cell r="F371">
            <v>483.21</v>
          </cell>
          <cell r="G371">
            <v>500.04</v>
          </cell>
          <cell r="H371">
            <v>2430.96</v>
          </cell>
          <cell r="I371" t="str">
            <v>ACRESCER</v>
          </cell>
          <cell r="J371">
            <v>15</v>
          </cell>
          <cell r="K371">
            <v>3370.65</v>
          </cell>
          <cell r="N371">
            <v>2931</v>
          </cell>
        </row>
        <row r="372">
          <cell r="B372">
            <v>78220</v>
          </cell>
          <cell r="C372" t="str">
            <v>CAVALETE C/ ALTURA MEDIA DOS ESTEIOS ENTRE 3,00 E 4,00 M (PONTE TIPO I)</v>
          </cell>
          <cell r="D372" t="str">
            <v>Und</v>
          </cell>
          <cell r="E372">
            <v>19.64</v>
          </cell>
          <cell r="F372">
            <v>579.85</v>
          </cell>
          <cell r="G372">
            <v>599.49</v>
          </cell>
          <cell r="H372">
            <v>2844.66</v>
          </cell>
          <cell r="I372" t="str">
            <v>ACRESCER</v>
          </cell>
          <cell r="J372">
            <v>15</v>
          </cell>
          <cell r="K372">
            <v>3960.77</v>
          </cell>
          <cell r="N372">
            <v>3444.1499999999996</v>
          </cell>
        </row>
        <row r="373">
          <cell r="B373">
            <v>78230</v>
          </cell>
          <cell r="C373" t="str">
            <v>CAVALETE C/ ALTURA MEDIA DOS ESTEIOS ENTRE 4,00 E 6,00 M (PONTE TIPO I)</v>
          </cell>
          <cell r="D373" t="str">
            <v>Und</v>
          </cell>
          <cell r="E373">
            <v>22.44</v>
          </cell>
          <cell r="F373">
            <v>773.14</v>
          </cell>
          <cell r="G373">
            <v>795.58</v>
          </cell>
          <cell r="H373">
            <v>3690.85</v>
          </cell>
          <cell r="I373" t="str">
            <v>ACRESCER</v>
          </cell>
          <cell r="J373">
            <v>15</v>
          </cell>
          <cell r="K373">
            <v>5159.3900000000003</v>
          </cell>
          <cell r="N373">
            <v>4486.43</v>
          </cell>
        </row>
        <row r="374">
          <cell r="B374">
            <v>78240</v>
          </cell>
          <cell r="C374" t="str">
            <v>CAVALETE C/ ALTURA MEDIA DOS ESTEIOS ENTRE 6,00 E 8,00 M (PONTE TIPO I)</v>
          </cell>
          <cell r="D374" t="str">
            <v>Und</v>
          </cell>
          <cell r="E374">
            <v>25.25</v>
          </cell>
          <cell r="F374">
            <v>933.66</v>
          </cell>
          <cell r="G374">
            <v>958.91</v>
          </cell>
          <cell r="H374">
            <v>4541.53</v>
          </cell>
          <cell r="I374" t="str">
            <v>ACRESCER</v>
          </cell>
          <cell r="J374">
            <v>15</v>
          </cell>
          <cell r="K374">
            <v>6325.51</v>
          </cell>
          <cell r="N374">
            <v>5500.44</v>
          </cell>
        </row>
        <row r="375">
          <cell r="B375">
            <v>78250</v>
          </cell>
          <cell r="C375" t="str">
            <v>CAVALETE C/ ALTURA MEDIA DOS ESTEIOS ENTRE 8,00 E 10,00 M (PONTE TIPO I)</v>
          </cell>
          <cell r="D375" t="str">
            <v>Und</v>
          </cell>
          <cell r="E375">
            <v>25.25</v>
          </cell>
          <cell r="F375">
            <v>1094.18</v>
          </cell>
          <cell r="G375">
            <v>1119.43</v>
          </cell>
          <cell r="H375">
            <v>5665.53</v>
          </cell>
          <cell r="I375" t="str">
            <v>ACRESCER</v>
          </cell>
          <cell r="J375">
            <v>15</v>
          </cell>
          <cell r="K375">
            <v>7802.7</v>
          </cell>
          <cell r="N375">
            <v>6784.96</v>
          </cell>
        </row>
        <row r="376">
          <cell r="B376">
            <v>78260</v>
          </cell>
          <cell r="C376" t="str">
            <v>VIGAMENTO SIMPLES (PONTE TIPO I)</v>
          </cell>
          <cell r="D376" t="str">
            <v>m</v>
          </cell>
          <cell r="E376">
            <v>17.95</v>
          </cell>
          <cell r="F376">
            <v>386.57</v>
          </cell>
          <cell r="G376">
            <v>404.52</v>
          </cell>
          <cell r="H376">
            <v>494.97</v>
          </cell>
          <cell r="I376" t="str">
            <v>ACRESCER</v>
          </cell>
          <cell r="J376">
            <v>15</v>
          </cell>
          <cell r="K376">
            <v>1034.4100000000001</v>
          </cell>
          <cell r="N376">
            <v>899.49</v>
          </cell>
        </row>
        <row r="377">
          <cell r="B377">
            <v>78320</v>
          </cell>
          <cell r="C377" t="str">
            <v>ARMACAO SIMPLES (PONTE TIPO I)</v>
          </cell>
          <cell r="D377" t="str">
            <v>Und</v>
          </cell>
          <cell r="E377">
            <v>28.35</v>
          </cell>
          <cell r="F377">
            <v>1159.7</v>
          </cell>
          <cell r="G377">
            <v>1188.05</v>
          </cell>
          <cell r="H377">
            <v>2392.08</v>
          </cell>
          <cell r="I377" t="str">
            <v>ACRESCER</v>
          </cell>
          <cell r="J377">
            <v>15</v>
          </cell>
          <cell r="K377">
            <v>4117.1499999999996</v>
          </cell>
          <cell r="N377">
            <v>3580.13</v>
          </cell>
        </row>
        <row r="378">
          <cell r="B378">
            <v>78330</v>
          </cell>
          <cell r="C378" t="str">
            <v>ARMACAO/BANZO (PONTE TIPO I)</v>
          </cell>
          <cell r="D378" t="str">
            <v>Und</v>
          </cell>
          <cell r="E378">
            <v>47.24</v>
          </cell>
          <cell r="F378">
            <v>1932.84</v>
          </cell>
          <cell r="G378">
            <v>1980.08</v>
          </cell>
          <cell r="H378">
            <v>4277.26</v>
          </cell>
          <cell r="I378" t="str">
            <v>ACRESCER</v>
          </cell>
          <cell r="J378">
            <v>15</v>
          </cell>
          <cell r="K378">
            <v>7195.94</v>
          </cell>
          <cell r="N378">
            <v>6257.34</v>
          </cell>
        </row>
        <row r="379">
          <cell r="B379">
            <v>78510</v>
          </cell>
          <cell r="C379" t="str">
            <v>ALAS E TESTAS DO CAIXAO DE ATERRO (PONTE TIPO I)</v>
          </cell>
          <cell r="D379" t="str">
            <v>m²</v>
          </cell>
          <cell r="E379">
            <v>1.68</v>
          </cell>
          <cell r="F379">
            <v>12.95</v>
          </cell>
          <cell r="G379">
            <v>14.63</v>
          </cell>
          <cell r="H379">
            <v>59.27</v>
          </cell>
          <cell r="I379" t="str">
            <v>ACRESCER</v>
          </cell>
          <cell r="J379">
            <v>15</v>
          </cell>
          <cell r="K379">
            <v>84.99</v>
          </cell>
          <cell r="N379">
            <v>73.900000000000006</v>
          </cell>
        </row>
        <row r="380">
          <cell r="B380">
            <v>79000</v>
          </cell>
          <cell r="C380" t="str">
            <v>PONTE DE MADEIRA (TIPO III)</v>
          </cell>
          <cell r="N380">
            <v>0</v>
          </cell>
        </row>
        <row r="381">
          <cell r="B381">
            <v>79170</v>
          </cell>
          <cell r="C381" t="str">
            <v>FUNDACAO EM BLOCO DE CONCRETO (PONTE TIPO III)</v>
          </cell>
          <cell r="D381" t="str">
            <v>m³</v>
          </cell>
          <cell r="E381">
            <v>0</v>
          </cell>
          <cell r="F381">
            <v>8.42</v>
          </cell>
          <cell r="G381">
            <v>8.42</v>
          </cell>
          <cell r="H381">
            <v>136.97999999999999</v>
          </cell>
          <cell r="I381" t="str">
            <v>ACRESCER</v>
          </cell>
          <cell r="J381">
            <v>15</v>
          </cell>
          <cell r="K381">
            <v>167.21</v>
          </cell>
          <cell r="N381">
            <v>145.39999999999998</v>
          </cell>
        </row>
        <row r="382">
          <cell r="B382">
            <v>79210</v>
          </cell>
          <cell r="C382" t="str">
            <v>CAVALETE C/ ALTURA MEDIA DOS ESTEIOS ATE 2,00 M (PONTE TIPO III)</v>
          </cell>
          <cell r="D382" t="str">
            <v>Und</v>
          </cell>
          <cell r="E382">
            <v>11.22</v>
          </cell>
          <cell r="F382">
            <v>483.21</v>
          </cell>
          <cell r="G382">
            <v>494.43</v>
          </cell>
          <cell r="H382">
            <v>791.53</v>
          </cell>
          <cell r="I382" t="str">
            <v>ACRESCER</v>
          </cell>
          <cell r="J382">
            <v>15</v>
          </cell>
          <cell r="K382">
            <v>1478.85</v>
          </cell>
          <cell r="N382">
            <v>1285.96</v>
          </cell>
        </row>
        <row r="383">
          <cell r="B383">
            <v>79215</v>
          </cell>
          <cell r="C383" t="str">
            <v>CAVALETE C/ ALTURA MEDIA DOS ESTEIOS  ENTRE 2,00 E 3,00M (PONTE TIPO III)</v>
          </cell>
          <cell r="D383" t="str">
            <v>Und</v>
          </cell>
          <cell r="E383">
            <v>14.03</v>
          </cell>
          <cell r="F383">
            <v>582.30999999999995</v>
          </cell>
          <cell r="G383">
            <v>596.34</v>
          </cell>
          <cell r="H383">
            <v>1465.63</v>
          </cell>
          <cell r="I383" t="str">
            <v>ACRESCER</v>
          </cell>
          <cell r="J383">
            <v>15</v>
          </cell>
          <cell r="K383">
            <v>2371.27</v>
          </cell>
          <cell r="N383">
            <v>2061.9700000000003</v>
          </cell>
        </row>
        <row r="384">
          <cell r="B384">
            <v>79220</v>
          </cell>
          <cell r="C384" t="str">
            <v>CAVALETE C/ ALTURA MEDIA DOS ESTEIOS ENTRE 3,00 E 4,00 M (PONTE TIPO III)</v>
          </cell>
          <cell r="D384" t="str">
            <v>Und</v>
          </cell>
          <cell r="E384">
            <v>14.03</v>
          </cell>
          <cell r="F384">
            <v>628.16999999999996</v>
          </cell>
          <cell r="G384">
            <v>642.20000000000005</v>
          </cell>
          <cell r="H384">
            <v>1879.33</v>
          </cell>
          <cell r="I384" t="str">
            <v>ACRESCER</v>
          </cell>
          <cell r="J384">
            <v>15</v>
          </cell>
          <cell r="K384">
            <v>2899.76</v>
          </cell>
          <cell r="N384">
            <v>2521.5299999999997</v>
          </cell>
        </row>
        <row r="385">
          <cell r="B385">
            <v>79230</v>
          </cell>
          <cell r="C385" t="str">
            <v>CAVALETE C/ ALTURA MEDIA DOS ESTEIOS ENTRE 4,00 E 6,00 M (PONTE TIPO III)</v>
          </cell>
          <cell r="D385" t="str">
            <v>Und</v>
          </cell>
          <cell r="E385">
            <v>16.829999999999998</v>
          </cell>
          <cell r="F385">
            <v>786.24</v>
          </cell>
          <cell r="G385">
            <v>803.07</v>
          </cell>
          <cell r="H385">
            <v>2672.01</v>
          </cell>
          <cell r="I385" t="str">
            <v>ACRESCER</v>
          </cell>
          <cell r="J385">
            <v>15</v>
          </cell>
          <cell r="K385">
            <v>3996.34</v>
          </cell>
          <cell r="N385">
            <v>3475.0800000000004</v>
          </cell>
        </row>
        <row r="386">
          <cell r="B386">
            <v>79240</v>
          </cell>
          <cell r="C386" t="str">
            <v>CAVALETE C/ ALTURA MEDIA DOS ESTEIOS ENTRE 6,00 E 8,00 M (PONTE TIPO III)</v>
          </cell>
          <cell r="D386" t="str">
            <v>Und</v>
          </cell>
          <cell r="E386">
            <v>19.64</v>
          </cell>
          <cell r="F386">
            <v>966.42</v>
          </cell>
          <cell r="G386">
            <v>986.06</v>
          </cell>
          <cell r="H386">
            <v>3464.68</v>
          </cell>
          <cell r="I386" t="str">
            <v>ACRESCER</v>
          </cell>
          <cell r="J386">
            <v>15</v>
          </cell>
          <cell r="K386">
            <v>5118.3500000000004</v>
          </cell>
          <cell r="N386">
            <v>4450.74</v>
          </cell>
        </row>
        <row r="387">
          <cell r="B387">
            <v>79250</v>
          </cell>
          <cell r="C387" t="str">
            <v>CAVALETE C/ ALTURA MEDIA DOS ESTEIOS ENTRE 8,00 E 10,00 M (PONTE TIPO III)</v>
          </cell>
          <cell r="D387" t="str">
            <v>Und</v>
          </cell>
          <cell r="E387">
            <v>22.44</v>
          </cell>
          <cell r="F387">
            <v>1115.48</v>
          </cell>
          <cell r="G387">
            <v>1137.92</v>
          </cell>
          <cell r="H387">
            <v>4535.18</v>
          </cell>
          <cell r="I387" t="str">
            <v>ACRESCER</v>
          </cell>
          <cell r="J387">
            <v>15</v>
          </cell>
          <cell r="K387">
            <v>6524.07</v>
          </cell>
          <cell r="N387">
            <v>5673.1</v>
          </cell>
        </row>
        <row r="388">
          <cell r="B388">
            <v>79260</v>
          </cell>
          <cell r="C388" t="str">
            <v>VIGAMENTO (PONTE TIPO III)</v>
          </cell>
          <cell r="D388" t="str">
            <v>m</v>
          </cell>
          <cell r="E388">
            <v>2.81</v>
          </cell>
          <cell r="F388">
            <v>96.64</v>
          </cell>
          <cell r="G388">
            <v>99.45</v>
          </cell>
          <cell r="H388">
            <v>432.88</v>
          </cell>
          <cell r="I388" t="str">
            <v>ACRESCER</v>
          </cell>
          <cell r="J388">
            <v>15</v>
          </cell>
          <cell r="K388">
            <v>612.17999999999995</v>
          </cell>
          <cell r="N388">
            <v>532.33000000000004</v>
          </cell>
        </row>
        <row r="389">
          <cell r="B389">
            <v>79270</v>
          </cell>
          <cell r="C389" t="str">
            <v>FORNECIMENTO E COLOCACAO DE SUB-VIGA (PONTE TIPO III)</v>
          </cell>
          <cell r="D389" t="str">
            <v>m</v>
          </cell>
          <cell r="E389">
            <v>0.37</v>
          </cell>
          <cell r="F389">
            <v>16.11</v>
          </cell>
          <cell r="G389">
            <v>16.48</v>
          </cell>
          <cell r="H389">
            <v>36.19</v>
          </cell>
          <cell r="I389" t="str">
            <v>ACRESCER</v>
          </cell>
          <cell r="J389">
            <v>15</v>
          </cell>
          <cell r="K389">
            <v>60.57</v>
          </cell>
          <cell r="N389">
            <v>52.67</v>
          </cell>
        </row>
        <row r="390">
          <cell r="B390">
            <v>79510</v>
          </cell>
          <cell r="C390" t="str">
            <v>ALAS E TESTAS DO CAIXAO DE ATERRO (PONTE TIPO III)</v>
          </cell>
          <cell r="D390" t="str">
            <v>m²</v>
          </cell>
          <cell r="E390">
            <v>2.2400000000000002</v>
          </cell>
          <cell r="F390">
            <v>11.21</v>
          </cell>
          <cell r="G390">
            <v>13.45</v>
          </cell>
          <cell r="H390">
            <v>59.8</v>
          </cell>
          <cell r="I390" t="str">
            <v>ACRESCER</v>
          </cell>
          <cell r="J390">
            <v>15</v>
          </cell>
          <cell r="K390">
            <v>84.24</v>
          </cell>
          <cell r="N390">
            <v>73.25</v>
          </cell>
        </row>
        <row r="391">
          <cell r="B391">
            <v>80000</v>
          </cell>
          <cell r="C391" t="str">
            <v>OBRAS COMPLEMENTARES</v>
          </cell>
          <cell r="N391">
            <v>0</v>
          </cell>
        </row>
        <row r="392">
          <cell r="B392">
            <v>80110</v>
          </cell>
          <cell r="C392" t="str">
            <v>REMOCAO E RECONSTRUCAO DE CERCAS</v>
          </cell>
          <cell r="D392" t="str">
            <v>m</v>
          </cell>
          <cell r="E392">
            <v>0</v>
          </cell>
          <cell r="F392">
            <v>2.39</v>
          </cell>
          <cell r="G392">
            <v>2.39</v>
          </cell>
          <cell r="H392">
            <v>0</v>
          </cell>
          <cell r="I392" t="str">
            <v>-</v>
          </cell>
          <cell r="J392">
            <v>38.299999999999997</v>
          </cell>
          <cell r="K392">
            <v>3.31</v>
          </cell>
          <cell r="N392">
            <v>2.39</v>
          </cell>
        </row>
        <row r="393">
          <cell r="B393">
            <v>80120</v>
          </cell>
          <cell r="C393" t="str">
            <v>CERCA DE ARAME FARPADO C/ 4 FIOS E MOURAO DE MADEIRA</v>
          </cell>
          <cell r="D393" t="str">
            <v>m</v>
          </cell>
          <cell r="E393">
            <v>0</v>
          </cell>
          <cell r="F393">
            <v>1.64</v>
          </cell>
          <cell r="G393">
            <v>1.64</v>
          </cell>
          <cell r="H393">
            <v>2.99</v>
          </cell>
          <cell r="I393" t="str">
            <v>ACRESCER</v>
          </cell>
          <cell r="J393">
            <v>38.299999999999997</v>
          </cell>
          <cell r="K393">
            <v>6.4</v>
          </cell>
          <cell r="N393">
            <v>4.63</v>
          </cell>
        </row>
        <row r="394">
          <cell r="B394">
            <v>80130</v>
          </cell>
          <cell r="C394" t="str">
            <v>CERCAS DE ARAME FARPADO C/ MOURAO DE CONCRETO (C/ 4 FIOS)</v>
          </cell>
          <cell r="D394" t="str">
            <v>m</v>
          </cell>
          <cell r="E394">
            <v>0</v>
          </cell>
          <cell r="F394">
            <v>1.64</v>
          </cell>
          <cell r="G394">
            <v>1.64</v>
          </cell>
          <cell r="H394">
            <v>3.63</v>
          </cell>
          <cell r="I394" t="str">
            <v>ACRESCER</v>
          </cell>
          <cell r="J394">
            <v>38.299999999999997</v>
          </cell>
          <cell r="K394">
            <v>7.29</v>
          </cell>
          <cell r="N394">
            <v>5.27</v>
          </cell>
        </row>
        <row r="395">
          <cell r="B395">
            <v>80210</v>
          </cell>
          <cell r="C395" t="str">
            <v>DEFENSA COM PERFIL E SUPORTE METALICO</v>
          </cell>
          <cell r="D395" t="str">
            <v>m</v>
          </cell>
          <cell r="E395">
            <v>0</v>
          </cell>
          <cell r="F395">
            <v>5.16</v>
          </cell>
          <cell r="G395">
            <v>5.16</v>
          </cell>
          <cell r="H395">
            <v>43.43</v>
          </cell>
          <cell r="I395" t="str">
            <v>ACRESCER</v>
          </cell>
          <cell r="J395">
            <v>38.299999999999997</v>
          </cell>
          <cell r="K395">
            <v>67.2</v>
          </cell>
          <cell r="N395">
            <v>48.59</v>
          </cell>
        </row>
        <row r="396">
          <cell r="B396">
            <v>80220</v>
          </cell>
          <cell r="C396" t="str">
            <v>DEFENSA COM PERFIL METALICO E SUPORTE DE MADEIRA</v>
          </cell>
          <cell r="D396" t="str">
            <v>m</v>
          </cell>
          <cell r="E396">
            <v>0</v>
          </cell>
          <cell r="F396">
            <v>5.2</v>
          </cell>
          <cell r="G396">
            <v>5.2</v>
          </cell>
          <cell r="H396">
            <v>27.89</v>
          </cell>
          <cell r="I396" t="str">
            <v>ACRESCER</v>
          </cell>
          <cell r="J396">
            <v>38.299999999999997</v>
          </cell>
          <cell r="K396">
            <v>45.76</v>
          </cell>
          <cell r="N396">
            <v>33.090000000000003</v>
          </cell>
        </row>
        <row r="397">
          <cell r="B397">
            <v>80301</v>
          </cell>
          <cell r="C397" t="str">
            <v>PLACA DE REGULAMENTACAO CIRCULAR D=0,80 M</v>
          </cell>
          <cell r="D397" t="str">
            <v>Und</v>
          </cell>
          <cell r="E397">
            <v>0</v>
          </cell>
          <cell r="F397">
            <v>7.62</v>
          </cell>
          <cell r="G397">
            <v>7.62</v>
          </cell>
          <cell r="H397">
            <v>62.88</v>
          </cell>
          <cell r="I397" t="str">
            <v>ACRESCER</v>
          </cell>
          <cell r="J397">
            <v>38.299999999999997</v>
          </cell>
          <cell r="K397">
            <v>97.5</v>
          </cell>
          <cell r="N397">
            <v>70.5</v>
          </cell>
        </row>
        <row r="398">
          <cell r="B398">
            <v>80302</v>
          </cell>
          <cell r="C398" t="str">
            <v>PLACA DE REGULAMENTACAO CIRCULAR D=1,00 M</v>
          </cell>
          <cell r="D398" t="str">
            <v>Und</v>
          </cell>
          <cell r="E398">
            <v>0</v>
          </cell>
          <cell r="F398">
            <v>7.62</v>
          </cell>
          <cell r="G398">
            <v>7.62</v>
          </cell>
          <cell r="H398">
            <v>94.1</v>
          </cell>
          <cell r="I398" t="str">
            <v>ACRESCER</v>
          </cell>
          <cell r="J398">
            <v>38.299999999999997</v>
          </cell>
          <cell r="K398">
            <v>140.68</v>
          </cell>
          <cell r="N398">
            <v>101.72</v>
          </cell>
        </row>
        <row r="399">
          <cell r="B399">
            <v>80303</v>
          </cell>
          <cell r="C399" t="str">
            <v>PLACA DE REGULAMENTACAO TRIANGULAR LADO=0,80 M</v>
          </cell>
          <cell r="D399" t="str">
            <v>Und</v>
          </cell>
          <cell r="E399">
            <v>0</v>
          </cell>
          <cell r="F399">
            <v>7.62</v>
          </cell>
          <cell r="G399">
            <v>7.62</v>
          </cell>
          <cell r="H399">
            <v>37.83</v>
          </cell>
          <cell r="I399" t="str">
            <v>ACRESCER</v>
          </cell>
          <cell r="J399">
            <v>38.299999999999997</v>
          </cell>
          <cell r="K399">
            <v>62.86</v>
          </cell>
          <cell r="N399">
            <v>45.449999999999996</v>
          </cell>
        </row>
        <row r="400">
          <cell r="B400">
            <v>80304</v>
          </cell>
          <cell r="C400" t="str">
            <v>PLACA DE REGULAMENTACAO TRIANGULAR LADO=1,00 M</v>
          </cell>
          <cell r="D400" t="str">
            <v>Und</v>
          </cell>
          <cell r="E400">
            <v>0</v>
          </cell>
          <cell r="F400">
            <v>7.62</v>
          </cell>
          <cell r="G400">
            <v>7.62</v>
          </cell>
          <cell r="H400">
            <v>55.05</v>
          </cell>
          <cell r="I400" t="str">
            <v>ACRESCER</v>
          </cell>
          <cell r="J400">
            <v>38.299999999999997</v>
          </cell>
          <cell r="K400">
            <v>86.67</v>
          </cell>
          <cell r="N400">
            <v>62.669999999999995</v>
          </cell>
        </row>
        <row r="401">
          <cell r="B401">
            <v>80305</v>
          </cell>
          <cell r="C401" t="str">
            <v>PLACA DE REGULAMENTACAO DE PARADA OBRIGATORIA (OCTAGONAL)</v>
          </cell>
          <cell r="D401" t="str">
            <v>Und</v>
          </cell>
          <cell r="E401">
            <v>0</v>
          </cell>
          <cell r="F401">
            <v>7.62</v>
          </cell>
          <cell r="G401">
            <v>7.62</v>
          </cell>
          <cell r="H401">
            <v>86.82</v>
          </cell>
          <cell r="I401" t="str">
            <v>ACRESCER</v>
          </cell>
          <cell r="J401">
            <v>38.299999999999997</v>
          </cell>
          <cell r="K401">
            <v>130.61000000000001</v>
          </cell>
          <cell r="N401">
            <v>94.44</v>
          </cell>
        </row>
        <row r="402">
          <cell r="B402">
            <v>80306</v>
          </cell>
          <cell r="C402" t="str">
            <v>PLACA DE ADVERTENCIA (0,80 X 0,80 M)</v>
          </cell>
          <cell r="D402" t="str">
            <v>Und</v>
          </cell>
          <cell r="E402">
            <v>0</v>
          </cell>
          <cell r="F402">
            <v>7.62</v>
          </cell>
          <cell r="G402">
            <v>7.62</v>
          </cell>
          <cell r="H402">
            <v>78.86</v>
          </cell>
          <cell r="I402" t="str">
            <v>ACRESCER</v>
          </cell>
          <cell r="J402">
            <v>38.299999999999997</v>
          </cell>
          <cell r="K402">
            <v>119.6</v>
          </cell>
          <cell r="N402">
            <v>86.48</v>
          </cell>
        </row>
        <row r="403">
          <cell r="B403">
            <v>80307</v>
          </cell>
          <cell r="C403" t="str">
            <v>PLACA DE ADVERTENCIA (1,00 X 1,00 M)</v>
          </cell>
          <cell r="D403" t="str">
            <v>Und</v>
          </cell>
          <cell r="E403">
            <v>0</v>
          </cell>
          <cell r="F403">
            <v>7.62</v>
          </cell>
          <cell r="G403">
            <v>7.62</v>
          </cell>
          <cell r="H403">
            <v>118.59</v>
          </cell>
          <cell r="I403" t="str">
            <v>ACRESCER</v>
          </cell>
          <cell r="J403">
            <v>38.299999999999997</v>
          </cell>
          <cell r="K403">
            <v>174.55</v>
          </cell>
          <cell r="N403">
            <v>126.21000000000001</v>
          </cell>
        </row>
        <row r="404">
          <cell r="B404">
            <v>80310</v>
          </cell>
          <cell r="C404" t="str">
            <v>PLACA DE IDENTIFICACAO DE RODOVIA</v>
          </cell>
          <cell r="D404" t="str">
            <v>Und</v>
          </cell>
          <cell r="E404">
            <v>0</v>
          </cell>
          <cell r="F404">
            <v>7.62</v>
          </cell>
          <cell r="G404">
            <v>7.62</v>
          </cell>
          <cell r="H404">
            <v>46.25</v>
          </cell>
          <cell r="I404" t="str">
            <v>ACRESCER</v>
          </cell>
          <cell r="J404">
            <v>38.299999999999997</v>
          </cell>
          <cell r="K404">
            <v>74.5</v>
          </cell>
          <cell r="N404">
            <v>53.87</v>
          </cell>
        </row>
        <row r="405">
          <cell r="B405">
            <v>80320</v>
          </cell>
          <cell r="C405" t="str">
            <v>MARCO QUILOMETRICO</v>
          </cell>
          <cell r="D405" t="str">
            <v>Und</v>
          </cell>
          <cell r="E405">
            <v>0</v>
          </cell>
          <cell r="F405">
            <v>7.62</v>
          </cell>
          <cell r="G405">
            <v>7.62</v>
          </cell>
          <cell r="H405">
            <v>41.43</v>
          </cell>
          <cell r="I405" t="str">
            <v>ACRESCER</v>
          </cell>
          <cell r="J405">
            <v>38.299999999999997</v>
          </cell>
          <cell r="K405">
            <v>67.84</v>
          </cell>
          <cell r="N405">
            <v>49.05</v>
          </cell>
        </row>
        <row r="406">
          <cell r="B406">
            <v>80330</v>
          </cell>
          <cell r="C406" t="str">
            <v>PLACA DE INDICACAO (1,00 X 0,40 M)</v>
          </cell>
          <cell r="D406" t="str">
            <v>Und</v>
          </cell>
          <cell r="E406">
            <v>0</v>
          </cell>
          <cell r="F406">
            <v>15.23</v>
          </cell>
          <cell r="G406">
            <v>15.23</v>
          </cell>
          <cell r="H406">
            <v>58.08</v>
          </cell>
          <cell r="I406" t="str">
            <v>ACRESCER</v>
          </cell>
          <cell r="J406">
            <v>38.299999999999997</v>
          </cell>
          <cell r="K406">
            <v>101.39</v>
          </cell>
          <cell r="N406">
            <v>73.31</v>
          </cell>
        </row>
        <row r="407">
          <cell r="B407">
            <v>80331</v>
          </cell>
          <cell r="C407" t="str">
            <v>PLACA DE INDICACAO (2,00 X 0,50 M)</v>
          </cell>
          <cell r="D407" t="str">
            <v>Und</v>
          </cell>
          <cell r="E407">
            <v>0</v>
          </cell>
          <cell r="F407">
            <v>15.23</v>
          </cell>
          <cell r="G407">
            <v>15.23</v>
          </cell>
          <cell r="H407">
            <v>131.44999999999999</v>
          </cell>
          <cell r="I407" t="str">
            <v>ACRESCER</v>
          </cell>
          <cell r="J407">
            <v>38.299999999999997</v>
          </cell>
          <cell r="K407">
            <v>202.86</v>
          </cell>
          <cell r="N407">
            <v>146.67999999999998</v>
          </cell>
        </row>
        <row r="408">
          <cell r="B408">
            <v>80332</v>
          </cell>
          <cell r="C408" t="str">
            <v>PLACA DE INDICACAO (2,00 X 1,00 M)</v>
          </cell>
          <cell r="D408" t="str">
            <v>Und</v>
          </cell>
          <cell r="E408">
            <v>0</v>
          </cell>
          <cell r="F408">
            <v>15.23</v>
          </cell>
          <cell r="G408">
            <v>15.23</v>
          </cell>
          <cell r="H408">
            <v>241.45</v>
          </cell>
          <cell r="I408" t="str">
            <v>ACRESCER</v>
          </cell>
          <cell r="J408">
            <v>38.299999999999997</v>
          </cell>
          <cell r="K408">
            <v>354.99</v>
          </cell>
          <cell r="N408">
            <v>256.68</v>
          </cell>
        </row>
        <row r="409">
          <cell r="B409">
            <v>80333</v>
          </cell>
          <cell r="C409" t="str">
            <v>PLACA DE INDICACAO (3,50 X 1,50 M)</v>
          </cell>
          <cell r="D409" t="str">
            <v>Und</v>
          </cell>
          <cell r="E409">
            <v>0</v>
          </cell>
          <cell r="F409">
            <v>15.23</v>
          </cell>
          <cell r="G409">
            <v>15.23</v>
          </cell>
          <cell r="H409">
            <v>601.59</v>
          </cell>
          <cell r="I409" t="str">
            <v>ACRESCER</v>
          </cell>
          <cell r="J409">
            <v>38.299999999999997</v>
          </cell>
          <cell r="K409">
            <v>853.06</v>
          </cell>
          <cell r="N409">
            <v>616.82000000000005</v>
          </cell>
        </row>
        <row r="410">
          <cell r="B410">
            <v>80334</v>
          </cell>
          <cell r="C410" t="str">
            <v>PORTICO DE 11,00 A 15,00 M DE VAO</v>
          </cell>
          <cell r="D410" t="str">
            <v>Und</v>
          </cell>
          <cell r="E410">
            <v>0</v>
          </cell>
          <cell r="F410">
            <v>462.74</v>
          </cell>
          <cell r="G410">
            <v>462.74</v>
          </cell>
          <cell r="H410">
            <v>9686.06</v>
          </cell>
          <cell r="I410" t="str">
            <v>ACRESCER</v>
          </cell>
          <cell r="J410">
            <v>38.299999999999997</v>
          </cell>
          <cell r="K410">
            <v>14035.79</v>
          </cell>
          <cell r="N410">
            <v>10148.799999999999</v>
          </cell>
        </row>
        <row r="411">
          <cell r="B411">
            <v>80335</v>
          </cell>
          <cell r="C411" t="str">
            <v>BANDEIRA SIMPLES</v>
          </cell>
          <cell r="D411" t="str">
            <v>Und</v>
          </cell>
          <cell r="E411">
            <v>0</v>
          </cell>
          <cell r="F411">
            <v>231.13</v>
          </cell>
          <cell r="G411">
            <v>231.13</v>
          </cell>
          <cell r="H411">
            <v>3843.03</v>
          </cell>
          <cell r="I411" t="str">
            <v>ACRESCER</v>
          </cell>
          <cell r="J411">
            <v>38.299999999999997</v>
          </cell>
          <cell r="K411">
            <v>5634.56</v>
          </cell>
          <cell r="N411">
            <v>4074.1600000000003</v>
          </cell>
        </row>
        <row r="412">
          <cell r="B412">
            <v>80336</v>
          </cell>
          <cell r="C412" t="str">
            <v>BANDEIRA DUPLA</v>
          </cell>
          <cell r="D412" t="str">
            <v>Und</v>
          </cell>
          <cell r="E412">
            <v>0</v>
          </cell>
          <cell r="F412">
            <v>231.13</v>
          </cell>
          <cell r="G412">
            <v>231.13</v>
          </cell>
          <cell r="H412">
            <v>4343.03</v>
          </cell>
          <cell r="I412" t="str">
            <v>ACRESCER</v>
          </cell>
          <cell r="J412">
            <v>38.299999999999997</v>
          </cell>
          <cell r="K412">
            <v>6326.06</v>
          </cell>
          <cell r="N412">
            <v>4574.16</v>
          </cell>
        </row>
        <row r="413">
          <cell r="B413">
            <v>80338</v>
          </cell>
          <cell r="C413" t="str">
            <v>BALIZADOR</v>
          </cell>
          <cell r="D413" t="str">
            <v>Und</v>
          </cell>
          <cell r="E413">
            <v>0</v>
          </cell>
          <cell r="F413">
            <v>1.52</v>
          </cell>
          <cell r="G413">
            <v>1.52</v>
          </cell>
          <cell r="H413">
            <v>6.37</v>
          </cell>
          <cell r="I413" t="str">
            <v>ACRESCER</v>
          </cell>
          <cell r="J413">
            <v>38.299999999999997</v>
          </cell>
          <cell r="K413">
            <v>10.91</v>
          </cell>
          <cell r="N413">
            <v>7.8900000000000006</v>
          </cell>
        </row>
        <row r="414">
          <cell r="B414">
            <v>80410</v>
          </cell>
          <cell r="C414" t="str">
            <v>PINTURA DE FAIXAS HORIZONTAIS P/ 1 ANO DE DURACAO</v>
          </cell>
          <cell r="D414" t="str">
            <v>m²</v>
          </cell>
          <cell r="E414">
            <v>0.23</v>
          </cell>
          <cell r="F414">
            <v>7.0000000000000007E-2</v>
          </cell>
          <cell r="G414">
            <v>0.3</v>
          </cell>
          <cell r="H414">
            <v>4.07</v>
          </cell>
          <cell r="I414" t="str">
            <v>-</v>
          </cell>
          <cell r="J414">
            <v>38.299999999999997</v>
          </cell>
          <cell r="K414">
            <v>6.04</v>
          </cell>
          <cell r="N414">
            <v>4.37</v>
          </cell>
        </row>
        <row r="415">
          <cell r="B415">
            <v>80415</v>
          </cell>
          <cell r="C415" t="str">
            <v>PINTURA DE FAIXAS HORIZONTAIS P/ 2 ANOS DE DURACAO</v>
          </cell>
          <cell r="D415" t="str">
            <v>m²</v>
          </cell>
          <cell r="E415">
            <v>0.23</v>
          </cell>
          <cell r="F415">
            <v>7.0000000000000007E-2</v>
          </cell>
          <cell r="G415">
            <v>0.3</v>
          </cell>
          <cell r="H415">
            <v>5.5</v>
          </cell>
          <cell r="I415" t="str">
            <v>-</v>
          </cell>
          <cell r="J415">
            <v>38.299999999999997</v>
          </cell>
          <cell r="K415">
            <v>8.02</v>
          </cell>
          <cell r="N415">
            <v>5.8</v>
          </cell>
        </row>
        <row r="416">
          <cell r="B416">
            <v>80420</v>
          </cell>
          <cell r="C416" t="str">
            <v>PINTURAS DE SETAS E ZEBRADOS P/ 1 ANO DE DURACAO</v>
          </cell>
          <cell r="D416" t="str">
            <v>m²</v>
          </cell>
          <cell r="E416">
            <v>0</v>
          </cell>
          <cell r="F416">
            <v>2.95</v>
          </cell>
          <cell r="G416">
            <v>2.95</v>
          </cell>
          <cell r="H416">
            <v>4.3099999999999996</v>
          </cell>
          <cell r="I416" t="str">
            <v>-</v>
          </cell>
          <cell r="J416">
            <v>38.299999999999997</v>
          </cell>
          <cell r="K416">
            <v>10.039999999999999</v>
          </cell>
          <cell r="N416">
            <v>7.26</v>
          </cell>
        </row>
        <row r="417">
          <cell r="B417">
            <v>80425</v>
          </cell>
          <cell r="C417" t="str">
            <v>PINTURA DE SETAS E ZEBRADOS P/ 2 ANOS DE DURACAO</v>
          </cell>
          <cell r="D417" t="str">
            <v>m²</v>
          </cell>
          <cell r="E417">
            <v>0</v>
          </cell>
          <cell r="F417">
            <v>2.81</v>
          </cell>
          <cell r="G417">
            <v>2.81</v>
          </cell>
          <cell r="H417">
            <v>5.74</v>
          </cell>
          <cell r="I417" t="str">
            <v>-</v>
          </cell>
          <cell r="J417">
            <v>38.299999999999997</v>
          </cell>
          <cell r="K417">
            <v>11.82</v>
          </cell>
          <cell r="N417">
            <v>8.5500000000000007</v>
          </cell>
        </row>
        <row r="418">
          <cell r="B418">
            <v>80430</v>
          </cell>
          <cell r="C418" t="str">
            <v>TACHA REFLETIVA BIDIRECIONAL</v>
          </cell>
          <cell r="D418" t="str">
            <v>Und</v>
          </cell>
          <cell r="E418">
            <v>0.44</v>
          </cell>
          <cell r="F418">
            <v>0.41</v>
          </cell>
          <cell r="G418">
            <v>0.85</v>
          </cell>
          <cell r="H418">
            <v>7.55</v>
          </cell>
          <cell r="I418" t="str">
            <v>-</v>
          </cell>
          <cell r="J418">
            <v>38.299999999999997</v>
          </cell>
          <cell r="K418">
            <v>11.62</v>
          </cell>
          <cell r="N418">
            <v>8.4</v>
          </cell>
        </row>
        <row r="419">
          <cell r="B419">
            <v>80435</v>
          </cell>
          <cell r="C419" t="str">
            <v>TACHAO REFLETIVO BIDIRECIONAL</v>
          </cell>
          <cell r="D419" t="str">
            <v>Und</v>
          </cell>
          <cell r="E419">
            <v>1.01</v>
          </cell>
          <cell r="F419">
            <v>0.94</v>
          </cell>
          <cell r="G419">
            <v>1.95</v>
          </cell>
          <cell r="H419">
            <v>14.52</v>
          </cell>
          <cell r="I419" t="str">
            <v>-</v>
          </cell>
          <cell r="J419">
            <v>38.299999999999997</v>
          </cell>
          <cell r="K419">
            <v>22.78</v>
          </cell>
          <cell r="N419">
            <v>16.47</v>
          </cell>
        </row>
        <row r="420">
          <cell r="B420">
            <v>80440</v>
          </cell>
          <cell r="C420" t="str">
            <v>TACHA REFLETIVA MONODIRECIONAL</v>
          </cell>
          <cell r="D420" t="str">
            <v>Und</v>
          </cell>
          <cell r="E420">
            <v>0.44</v>
          </cell>
          <cell r="F420">
            <v>0.41</v>
          </cell>
          <cell r="G420">
            <v>0.85</v>
          </cell>
          <cell r="H420">
            <v>6.79</v>
          </cell>
          <cell r="I420" t="str">
            <v>-</v>
          </cell>
          <cell r="J420">
            <v>38.299999999999997</v>
          </cell>
          <cell r="K420">
            <v>10.57</v>
          </cell>
          <cell r="N420">
            <v>7.64</v>
          </cell>
        </row>
        <row r="421">
          <cell r="B421">
            <v>80445</v>
          </cell>
          <cell r="C421" t="str">
            <v>TACHAO REFLETIVO MONODIRECIONAL</v>
          </cell>
          <cell r="D421" t="str">
            <v>Und</v>
          </cell>
          <cell r="E421">
            <v>1.01</v>
          </cell>
          <cell r="F421">
            <v>0.94</v>
          </cell>
          <cell r="G421">
            <v>1.95</v>
          </cell>
          <cell r="H421">
            <v>13.12</v>
          </cell>
          <cell r="I421" t="str">
            <v>-</v>
          </cell>
          <cell r="J421">
            <v>38.299999999999997</v>
          </cell>
          <cell r="K421">
            <v>20.84</v>
          </cell>
          <cell r="N421">
            <v>15.069999999999999</v>
          </cell>
        </row>
        <row r="422">
          <cell r="B422">
            <v>80511</v>
          </cell>
          <cell r="C422" t="str">
            <v>PLANTIO DE GRAMAS EM MUDAS</v>
          </cell>
          <cell r="D422" t="str">
            <v>m²</v>
          </cell>
          <cell r="E422">
            <v>0</v>
          </cell>
          <cell r="F422">
            <v>1.08</v>
          </cell>
          <cell r="G422">
            <v>1.08</v>
          </cell>
          <cell r="H422">
            <v>0.27</v>
          </cell>
          <cell r="I422" t="str">
            <v>-</v>
          </cell>
          <cell r="J422">
            <v>38.299999999999997</v>
          </cell>
          <cell r="K422">
            <v>1.87</v>
          </cell>
          <cell r="N422">
            <v>1.35</v>
          </cell>
        </row>
        <row r="423">
          <cell r="B423">
            <v>80512</v>
          </cell>
          <cell r="C423" t="str">
            <v>PLANTIO DE GRAMAS EM PLACAS</v>
          </cell>
          <cell r="D423" t="str">
            <v>m²</v>
          </cell>
          <cell r="E423">
            <v>0.19</v>
          </cell>
          <cell r="F423">
            <v>0.51</v>
          </cell>
          <cell r="G423">
            <v>0.7</v>
          </cell>
          <cell r="H423">
            <v>2.7</v>
          </cell>
          <cell r="I423" t="str">
            <v>-</v>
          </cell>
          <cell r="J423">
            <v>38.299999999999997</v>
          </cell>
          <cell r="K423">
            <v>4.7</v>
          </cell>
          <cell r="N423">
            <v>3.4000000000000004</v>
          </cell>
        </row>
        <row r="424">
          <cell r="B424">
            <v>80513</v>
          </cell>
          <cell r="C424" t="str">
            <v>HIDROSSEMEADURA</v>
          </cell>
          <cell r="D424" t="str">
            <v>m²</v>
          </cell>
          <cell r="E424">
            <v>0.15</v>
          </cell>
          <cell r="F424">
            <v>0.04</v>
          </cell>
          <cell r="G424">
            <v>0.19</v>
          </cell>
          <cell r="H424">
            <v>0.35</v>
          </cell>
          <cell r="I424" t="str">
            <v>-</v>
          </cell>
          <cell r="J424">
            <v>38.299999999999997</v>
          </cell>
          <cell r="K424">
            <v>0.75</v>
          </cell>
          <cell r="N424">
            <v>0.54</v>
          </cell>
        </row>
        <row r="425">
          <cell r="B425">
            <v>80514</v>
          </cell>
          <cell r="C425" t="str">
            <v>PLANTIO DE ARBUSTOS</v>
          </cell>
          <cell r="D425" t="str">
            <v>Und</v>
          </cell>
          <cell r="E425">
            <v>0</v>
          </cell>
          <cell r="F425">
            <v>1.82</v>
          </cell>
          <cell r="G425">
            <v>1.82</v>
          </cell>
          <cell r="H425">
            <v>5.5</v>
          </cell>
          <cell r="I425" t="str">
            <v>-</v>
          </cell>
          <cell r="J425">
            <v>38.299999999999997</v>
          </cell>
          <cell r="K425">
            <v>10.119999999999999</v>
          </cell>
          <cell r="N425">
            <v>7.32</v>
          </cell>
        </row>
        <row r="426">
          <cell r="B426">
            <v>80515</v>
          </cell>
          <cell r="C426" t="str">
            <v>PLANTIO DE ARVORES</v>
          </cell>
          <cell r="D426" t="str">
            <v>Und</v>
          </cell>
          <cell r="E426">
            <v>0</v>
          </cell>
          <cell r="F426">
            <v>3.63</v>
          </cell>
          <cell r="G426">
            <v>3.63</v>
          </cell>
          <cell r="H426">
            <v>13.74</v>
          </cell>
          <cell r="I426" t="str">
            <v>-</v>
          </cell>
          <cell r="J426">
            <v>38.299999999999997</v>
          </cell>
          <cell r="K426">
            <v>24.02</v>
          </cell>
          <cell r="N426">
            <v>17.37</v>
          </cell>
        </row>
        <row r="427">
          <cell r="B427">
            <v>80516</v>
          </cell>
          <cell r="C427" t="str">
            <v>GABIAO TIPO SACO</v>
          </cell>
          <cell r="D427" t="str">
            <v>m³</v>
          </cell>
          <cell r="E427">
            <v>3.81</v>
          </cell>
          <cell r="F427">
            <v>5.3</v>
          </cell>
          <cell r="G427">
            <v>9.11</v>
          </cell>
          <cell r="H427">
            <v>70.08</v>
          </cell>
          <cell r="I427" t="str">
            <v>ACRESCER</v>
          </cell>
          <cell r="J427">
            <v>38.299999999999997</v>
          </cell>
          <cell r="K427">
            <v>109.52</v>
          </cell>
          <cell r="N427">
            <v>79.19</v>
          </cell>
        </row>
        <row r="428">
          <cell r="B428">
            <v>80517</v>
          </cell>
          <cell r="C428" t="str">
            <v>GABIAO TIPO CAIXA</v>
          </cell>
          <cell r="D428" t="str">
            <v>m³</v>
          </cell>
          <cell r="E428">
            <v>0</v>
          </cell>
          <cell r="F428">
            <v>18.62</v>
          </cell>
          <cell r="G428">
            <v>18.62</v>
          </cell>
          <cell r="H428">
            <v>63.1</v>
          </cell>
          <cell r="I428" t="str">
            <v>ACRESCER</v>
          </cell>
          <cell r="J428">
            <v>38.299999999999997</v>
          </cell>
          <cell r="K428">
            <v>113.02</v>
          </cell>
          <cell r="N428">
            <v>81.72</v>
          </cell>
        </row>
        <row r="429">
          <cell r="B429">
            <v>80518</v>
          </cell>
          <cell r="C429" t="str">
            <v>GABIAO TIPO COLCHAO</v>
          </cell>
          <cell r="D429" t="str">
            <v>m²</v>
          </cell>
          <cell r="E429">
            <v>0</v>
          </cell>
          <cell r="F429">
            <v>5.57</v>
          </cell>
          <cell r="G429">
            <v>5.57</v>
          </cell>
          <cell r="H429">
            <v>25.16</v>
          </cell>
          <cell r="I429" t="str">
            <v>ACRESCER</v>
          </cell>
          <cell r="J429">
            <v>38.299999999999997</v>
          </cell>
          <cell r="K429">
            <v>42.5</v>
          </cell>
          <cell r="N429">
            <v>30.73</v>
          </cell>
        </row>
        <row r="430">
          <cell r="B430">
            <v>80519</v>
          </cell>
          <cell r="C430" t="str">
            <v>SACO C/ AREIA E CIMENTO</v>
          </cell>
          <cell r="D430" t="str">
            <v>Und</v>
          </cell>
          <cell r="E430">
            <v>0.16</v>
          </cell>
          <cell r="F430">
            <v>0.7</v>
          </cell>
          <cell r="G430">
            <v>0.86</v>
          </cell>
          <cell r="H430">
            <v>1.1599999999999999</v>
          </cell>
          <cell r="I430" t="str">
            <v>ACRESCER</v>
          </cell>
          <cell r="J430">
            <v>38.299999999999997</v>
          </cell>
          <cell r="K430">
            <v>2.79</v>
          </cell>
          <cell r="N430">
            <v>2.02</v>
          </cell>
        </row>
        <row r="431">
          <cell r="B431">
            <v>80520</v>
          </cell>
          <cell r="C431" t="str">
            <v>ENROCAMENTO C/ PEDRA DE MAO JOGADA</v>
          </cell>
          <cell r="D431" t="str">
            <v>m³</v>
          </cell>
          <cell r="E431">
            <v>0</v>
          </cell>
          <cell r="F431">
            <v>6.14</v>
          </cell>
          <cell r="G431">
            <v>6.14</v>
          </cell>
          <cell r="H431">
            <v>15.08</v>
          </cell>
          <cell r="I431" t="str">
            <v>ACRESCER</v>
          </cell>
          <cell r="J431">
            <v>38.299999999999997</v>
          </cell>
          <cell r="K431">
            <v>29.35</v>
          </cell>
          <cell r="N431">
            <v>21.22</v>
          </cell>
        </row>
        <row r="432">
          <cell r="B432">
            <v>80521</v>
          </cell>
          <cell r="C432" t="str">
            <v>ENROCAMENTO C/ PEDRA DE MAO ARRUMADA</v>
          </cell>
          <cell r="D432" t="str">
            <v>m³</v>
          </cell>
          <cell r="E432">
            <v>0</v>
          </cell>
          <cell r="F432">
            <v>14.74</v>
          </cell>
          <cell r="G432">
            <v>14.74</v>
          </cell>
          <cell r="H432">
            <v>18.100000000000001</v>
          </cell>
          <cell r="I432" t="str">
            <v>ACRESCER</v>
          </cell>
          <cell r="J432">
            <v>38.299999999999997</v>
          </cell>
          <cell r="K432">
            <v>45.42</v>
          </cell>
          <cell r="N432">
            <v>32.840000000000003</v>
          </cell>
        </row>
        <row r="433">
          <cell r="B433">
            <v>80522</v>
          </cell>
          <cell r="C433" t="str">
            <v>ENROCAMENTO C/ PEDRA DE MAO ARGAMASSADA</v>
          </cell>
          <cell r="D433" t="str">
            <v>m³</v>
          </cell>
          <cell r="E433">
            <v>0</v>
          </cell>
          <cell r="F433">
            <v>26.21</v>
          </cell>
          <cell r="G433">
            <v>26.21</v>
          </cell>
          <cell r="H433">
            <v>50.23</v>
          </cell>
          <cell r="I433" t="str">
            <v>ACRESCER</v>
          </cell>
          <cell r="J433">
            <v>38.299999999999997</v>
          </cell>
          <cell r="K433">
            <v>105.72</v>
          </cell>
          <cell r="N433">
            <v>76.44</v>
          </cell>
        </row>
        <row r="434">
          <cell r="B434">
            <v>80610</v>
          </cell>
          <cell r="C434" t="str">
            <v>PASSAGEM DE PEDESTRE/GADO DE 2,18 X 2,23 M (ESP=2,65 MM</v>
          </cell>
          <cell r="D434" t="str">
            <v>m</v>
          </cell>
          <cell r="E434">
            <v>0</v>
          </cell>
          <cell r="F434">
            <v>134.4</v>
          </cell>
          <cell r="G434">
            <v>134.4</v>
          </cell>
          <cell r="H434">
            <v>1068.45</v>
          </cell>
          <cell r="I434" t="str">
            <v>ACRESCER</v>
          </cell>
          <cell r="J434">
            <v>38.299999999999997</v>
          </cell>
          <cell r="K434">
            <v>1663.54</v>
          </cell>
          <cell r="N434">
            <v>1202.8500000000001</v>
          </cell>
        </row>
        <row r="435">
          <cell r="B435">
            <v>80620</v>
          </cell>
          <cell r="C435" t="str">
            <v>MATA-BURRO EM MADEIRA</v>
          </cell>
          <cell r="D435" t="str">
            <v>Und</v>
          </cell>
          <cell r="E435">
            <v>0</v>
          </cell>
          <cell r="F435">
            <v>237.51</v>
          </cell>
          <cell r="G435">
            <v>237.51</v>
          </cell>
          <cell r="H435">
            <v>569.25</v>
          </cell>
          <cell r="I435" t="str">
            <v>ACRESCER</v>
          </cell>
          <cell r="J435">
            <v>38.299999999999997</v>
          </cell>
          <cell r="K435">
            <v>1115.75</v>
          </cell>
          <cell r="N435">
            <v>806.76</v>
          </cell>
        </row>
        <row r="436">
          <cell r="B436">
            <v>80630</v>
          </cell>
          <cell r="C436" t="str">
            <v>PORTEIRA EM MADEIRA</v>
          </cell>
          <cell r="D436" t="str">
            <v>Und</v>
          </cell>
          <cell r="E436">
            <v>0</v>
          </cell>
          <cell r="F436">
            <v>209.66</v>
          </cell>
          <cell r="G436">
            <v>209.66</v>
          </cell>
          <cell r="H436">
            <v>95.91</v>
          </cell>
          <cell r="I436" t="str">
            <v>ACRESCER</v>
          </cell>
          <cell r="J436">
            <v>38.299999999999997</v>
          </cell>
          <cell r="K436">
            <v>422.6</v>
          </cell>
          <cell r="N436">
            <v>305.57</v>
          </cell>
        </row>
        <row r="437">
          <cell r="B437">
            <v>80710</v>
          </cell>
          <cell r="C437" t="str">
            <v>CALCAMENTO COM PARALEPIPEDO - ASSENTE EM AREIA</v>
          </cell>
          <cell r="D437" t="str">
            <v>m²</v>
          </cell>
          <cell r="E437">
            <v>0</v>
          </cell>
          <cell r="F437">
            <v>6.38</v>
          </cell>
          <cell r="G437">
            <v>6.38</v>
          </cell>
          <cell r="H437">
            <v>16.82</v>
          </cell>
          <cell r="I437" t="str">
            <v>ACRESCER</v>
          </cell>
          <cell r="J437">
            <v>38.299999999999997</v>
          </cell>
          <cell r="K437">
            <v>32.090000000000003</v>
          </cell>
          <cell r="N437">
            <v>23.2</v>
          </cell>
        </row>
        <row r="438">
          <cell r="B438">
            <v>90000</v>
          </cell>
          <cell r="C438" t="str">
            <v>SERVICOS DE CONSERVACAO</v>
          </cell>
          <cell r="N438">
            <v>0</v>
          </cell>
        </row>
        <row r="439">
          <cell r="B439">
            <v>90100</v>
          </cell>
          <cell r="C439" t="str">
            <v>SERVICOS DE MANUTENCAO DE ROTINA E CORRETIVA</v>
          </cell>
          <cell r="N439">
            <v>0</v>
          </cell>
        </row>
        <row r="440">
          <cell r="B440">
            <v>90110</v>
          </cell>
          <cell r="C440" t="str">
            <v>TAPA BURACO COM MISTURA BETUMINOSA</v>
          </cell>
          <cell r="D440" t="str">
            <v>m³</v>
          </cell>
          <cell r="E440">
            <v>10.74</v>
          </cell>
          <cell r="F440">
            <v>39.32</v>
          </cell>
          <cell r="G440">
            <v>50.06</v>
          </cell>
          <cell r="H440">
            <v>0</v>
          </cell>
          <cell r="I440" t="str">
            <v>-</v>
          </cell>
          <cell r="J440">
            <v>40.5</v>
          </cell>
          <cell r="K440">
            <v>70.33</v>
          </cell>
          <cell r="N440">
            <v>50.06</v>
          </cell>
        </row>
        <row r="441">
          <cell r="B441">
            <v>90111</v>
          </cell>
          <cell r="C441" t="str">
            <v>REMENDO PROFUNDO</v>
          </cell>
          <cell r="D441" t="str">
            <v>m³</v>
          </cell>
          <cell r="E441">
            <v>41.63</v>
          </cell>
          <cell r="F441">
            <v>32.76</v>
          </cell>
          <cell r="G441">
            <v>74.39</v>
          </cell>
          <cell r="H441">
            <v>0</v>
          </cell>
          <cell r="I441" t="str">
            <v>-</v>
          </cell>
          <cell r="J441">
            <v>40.5</v>
          </cell>
          <cell r="K441">
            <v>104.52</v>
          </cell>
          <cell r="N441">
            <v>74.39</v>
          </cell>
        </row>
        <row r="442">
          <cell r="B442">
            <v>90112</v>
          </cell>
          <cell r="C442" t="str">
            <v>SELAGEM DE TRINCA</v>
          </cell>
          <cell r="D442" t="str">
            <v>L</v>
          </cell>
          <cell r="E442">
            <v>0.75</v>
          </cell>
          <cell r="F442">
            <v>0.25</v>
          </cell>
          <cell r="G442">
            <v>0.98</v>
          </cell>
          <cell r="H442">
            <v>0.09</v>
          </cell>
          <cell r="I442" t="str">
            <v>-</v>
          </cell>
          <cell r="J442">
            <v>40.5</v>
          </cell>
          <cell r="K442">
            <v>1.5</v>
          </cell>
          <cell r="N442">
            <v>1.07</v>
          </cell>
        </row>
        <row r="443">
          <cell r="B443">
            <v>90113</v>
          </cell>
          <cell r="C443" t="str">
            <v>CORRECAO DE DEFEITO LOCALIZADO DO REVESTIMENTO BETUMINOSO</v>
          </cell>
          <cell r="D443" t="str">
            <v>m³</v>
          </cell>
          <cell r="E443">
            <v>7.14</v>
          </cell>
          <cell r="F443">
            <v>13.1</v>
          </cell>
          <cell r="G443">
            <v>20.239999999999998</v>
          </cell>
          <cell r="H443">
            <v>0</v>
          </cell>
          <cell r="I443" t="str">
            <v>-</v>
          </cell>
          <cell r="J443">
            <v>40.5</v>
          </cell>
          <cell r="K443">
            <v>28.44</v>
          </cell>
          <cell r="N443">
            <v>20.239999999999998</v>
          </cell>
        </row>
        <row r="444">
          <cell r="B444">
            <v>90114</v>
          </cell>
          <cell r="C444" t="str">
            <v>LIMPEZA MANUAL DE VALETA DE CORTE</v>
          </cell>
          <cell r="D444" t="str">
            <v>m</v>
          </cell>
          <cell r="E444">
            <v>0.02</v>
          </cell>
          <cell r="F444">
            <v>0.15</v>
          </cell>
          <cell r="G444">
            <v>0.17</v>
          </cell>
          <cell r="H444">
            <v>0</v>
          </cell>
          <cell r="I444" t="str">
            <v>-</v>
          </cell>
          <cell r="J444">
            <v>40.5</v>
          </cell>
          <cell r="K444">
            <v>0.24</v>
          </cell>
          <cell r="N444">
            <v>0.17</v>
          </cell>
        </row>
        <row r="445">
          <cell r="B445">
            <v>90115</v>
          </cell>
          <cell r="C445" t="str">
            <v>LIMPEZA MANUAL DE VALA DE DRENAGEM</v>
          </cell>
          <cell r="D445" t="str">
            <v>m</v>
          </cell>
          <cell r="E445">
            <v>0.48</v>
          </cell>
          <cell r="F445">
            <v>2.95</v>
          </cell>
          <cell r="G445">
            <v>3.43</v>
          </cell>
          <cell r="H445">
            <v>0</v>
          </cell>
          <cell r="I445" t="str">
            <v>-</v>
          </cell>
          <cell r="J445">
            <v>40.5</v>
          </cell>
          <cell r="K445">
            <v>4.82</v>
          </cell>
          <cell r="N445">
            <v>3.43</v>
          </cell>
        </row>
        <row r="446">
          <cell r="B446">
            <v>90116</v>
          </cell>
          <cell r="C446" t="str">
            <v>LIMPEZA DE SARJETA E MEIO-FIO</v>
          </cell>
          <cell r="D446" t="str">
            <v>m</v>
          </cell>
          <cell r="E446">
            <v>0.02</v>
          </cell>
          <cell r="F446">
            <v>0.11</v>
          </cell>
          <cell r="G446">
            <v>0.11</v>
          </cell>
          <cell r="H446">
            <v>0</v>
          </cell>
          <cell r="I446" t="str">
            <v>-</v>
          </cell>
          <cell r="J446">
            <v>40.5</v>
          </cell>
          <cell r="K446">
            <v>0.15</v>
          </cell>
          <cell r="N446">
            <v>0.11</v>
          </cell>
        </row>
        <row r="447">
          <cell r="B447">
            <v>90117</v>
          </cell>
          <cell r="C447" t="str">
            <v>LIMPEZA DE BUEIRO</v>
          </cell>
          <cell r="D447" t="str">
            <v>m³</v>
          </cell>
          <cell r="E447">
            <v>0.97</v>
          </cell>
          <cell r="F447">
            <v>3.44</v>
          </cell>
          <cell r="G447">
            <v>4.41</v>
          </cell>
          <cell r="H447">
            <v>0</v>
          </cell>
          <cell r="I447" t="str">
            <v>-</v>
          </cell>
          <cell r="J447">
            <v>40.5</v>
          </cell>
          <cell r="K447">
            <v>6.2</v>
          </cell>
          <cell r="N447">
            <v>4.41</v>
          </cell>
        </row>
        <row r="448">
          <cell r="B448">
            <v>90118</v>
          </cell>
          <cell r="C448" t="str">
            <v>DESOBSTRUCAO DE BUEIRO</v>
          </cell>
          <cell r="D448" t="str">
            <v>m³</v>
          </cell>
          <cell r="E448">
            <v>4.84</v>
          </cell>
          <cell r="F448">
            <v>29.48</v>
          </cell>
          <cell r="G448">
            <v>34.32</v>
          </cell>
          <cell r="H448">
            <v>0</v>
          </cell>
          <cell r="I448" t="str">
            <v>-</v>
          </cell>
          <cell r="J448">
            <v>40.5</v>
          </cell>
          <cell r="K448">
            <v>48.22</v>
          </cell>
          <cell r="N448">
            <v>34.32</v>
          </cell>
        </row>
        <row r="449">
          <cell r="B449">
            <v>90119</v>
          </cell>
          <cell r="C449" t="str">
            <v>LIMPEZA DE PLACA DE SINALIZACAO</v>
          </cell>
          <cell r="D449" t="str">
            <v>m²</v>
          </cell>
          <cell r="E449">
            <v>0.49</v>
          </cell>
          <cell r="F449">
            <v>1.47</v>
          </cell>
          <cell r="G449">
            <v>1.96</v>
          </cell>
          <cell r="H449">
            <v>0</v>
          </cell>
          <cell r="I449" t="str">
            <v>-</v>
          </cell>
          <cell r="J449">
            <v>40.5</v>
          </cell>
          <cell r="K449">
            <v>2.75</v>
          </cell>
          <cell r="N449">
            <v>1.96</v>
          </cell>
        </row>
        <row r="450">
          <cell r="B450">
            <v>90120</v>
          </cell>
          <cell r="C450" t="str">
            <v>CAIACAO</v>
          </cell>
          <cell r="D450" t="str">
            <v>m²</v>
          </cell>
          <cell r="E450">
            <v>0.05</v>
          </cell>
          <cell r="F450">
            <v>0.26</v>
          </cell>
          <cell r="G450">
            <v>0.28999999999999998</v>
          </cell>
          <cell r="H450">
            <v>0.02</v>
          </cell>
          <cell r="I450" t="str">
            <v>-</v>
          </cell>
          <cell r="J450">
            <v>40.5</v>
          </cell>
          <cell r="K450">
            <v>0.44</v>
          </cell>
          <cell r="N450">
            <v>0.31</v>
          </cell>
        </row>
        <row r="451">
          <cell r="B451">
            <v>90121</v>
          </cell>
          <cell r="C451" t="str">
            <v>ROCADA MANUAL</v>
          </cell>
          <cell r="D451" t="str">
            <v>HA</v>
          </cell>
          <cell r="E451">
            <v>40.33</v>
          </cell>
          <cell r="F451">
            <v>245.67</v>
          </cell>
          <cell r="G451">
            <v>286</v>
          </cell>
          <cell r="H451">
            <v>0</v>
          </cell>
          <cell r="I451" t="str">
            <v>-</v>
          </cell>
          <cell r="J451">
            <v>40.5</v>
          </cell>
          <cell r="K451">
            <v>401.83</v>
          </cell>
          <cell r="N451">
            <v>286</v>
          </cell>
        </row>
        <row r="452">
          <cell r="B452">
            <v>90122</v>
          </cell>
          <cell r="C452" t="str">
            <v>ROCADA MECANIZADA</v>
          </cell>
          <cell r="D452" t="str">
            <v>HA</v>
          </cell>
          <cell r="E452">
            <v>115.4</v>
          </cell>
          <cell r="F452">
            <v>19.64</v>
          </cell>
          <cell r="G452">
            <v>135.04</v>
          </cell>
          <cell r="H452">
            <v>0</v>
          </cell>
          <cell r="I452" t="str">
            <v>-</v>
          </cell>
          <cell r="J452">
            <v>40.5</v>
          </cell>
          <cell r="K452">
            <v>189.73</v>
          </cell>
          <cell r="N452">
            <v>135.04</v>
          </cell>
        </row>
        <row r="453">
          <cell r="B453">
            <v>90123</v>
          </cell>
          <cell r="C453" t="str">
            <v>CAPINA MANUAL</v>
          </cell>
          <cell r="D453" t="str">
            <v>m²</v>
          </cell>
          <cell r="E453">
            <v>0.02</v>
          </cell>
          <cell r="F453">
            <v>0.11</v>
          </cell>
          <cell r="G453">
            <v>0.11</v>
          </cell>
          <cell r="H453">
            <v>0</v>
          </cell>
          <cell r="I453" t="str">
            <v>-</v>
          </cell>
          <cell r="J453">
            <v>40.5</v>
          </cell>
          <cell r="K453">
            <v>0.15</v>
          </cell>
          <cell r="N453">
            <v>0.11</v>
          </cell>
        </row>
        <row r="454">
          <cell r="B454">
            <v>90124</v>
          </cell>
          <cell r="C454" t="str">
            <v>RECOMPOSICAO DE DESCIDA D'AGUA</v>
          </cell>
          <cell r="D454" t="str">
            <v>m</v>
          </cell>
          <cell r="E454">
            <v>1.61</v>
          </cell>
          <cell r="F454">
            <v>9.56</v>
          </cell>
          <cell r="G454">
            <v>11.17</v>
          </cell>
          <cell r="H454">
            <v>15.86</v>
          </cell>
          <cell r="I454" t="str">
            <v>-</v>
          </cell>
          <cell r="J454">
            <v>40.5</v>
          </cell>
          <cell r="K454">
            <v>37.979999999999997</v>
          </cell>
          <cell r="N454">
            <v>27.03</v>
          </cell>
        </row>
        <row r="455">
          <cell r="B455">
            <v>90125</v>
          </cell>
          <cell r="C455" t="str">
            <v>RECOMPOSICAO DE VALETA NAO REVESTIDA</v>
          </cell>
          <cell r="D455" t="str">
            <v>m</v>
          </cell>
          <cell r="E455">
            <v>0.19</v>
          </cell>
          <cell r="F455">
            <v>0.66</v>
          </cell>
          <cell r="G455">
            <v>0.85</v>
          </cell>
          <cell r="H455">
            <v>0</v>
          </cell>
          <cell r="I455" t="str">
            <v>-</v>
          </cell>
          <cell r="J455">
            <v>40.5</v>
          </cell>
          <cell r="K455">
            <v>1.19</v>
          </cell>
          <cell r="N455">
            <v>0.85</v>
          </cell>
        </row>
        <row r="456">
          <cell r="B456">
            <v>90126</v>
          </cell>
          <cell r="C456" t="str">
            <v>RECOMPOSICAO DE VALETA REVESTIDA</v>
          </cell>
          <cell r="D456" t="str">
            <v>m</v>
          </cell>
          <cell r="E456">
            <v>2.42</v>
          </cell>
          <cell r="F456">
            <v>14.34</v>
          </cell>
          <cell r="G456">
            <v>16.760000000000002</v>
          </cell>
          <cell r="H456">
            <v>19.55</v>
          </cell>
          <cell r="I456" t="str">
            <v>-</v>
          </cell>
          <cell r="J456">
            <v>40.5</v>
          </cell>
          <cell r="K456">
            <v>51.02</v>
          </cell>
          <cell r="N456">
            <v>36.31</v>
          </cell>
        </row>
        <row r="457">
          <cell r="B457">
            <v>90127</v>
          </cell>
          <cell r="C457" t="str">
            <v>RECOMPOSICAO DE MEIO FIO C/ SARJETA CONJUGADA</v>
          </cell>
          <cell r="D457" t="str">
            <v>m</v>
          </cell>
          <cell r="E457">
            <v>0.69</v>
          </cell>
          <cell r="F457">
            <v>4.0999999999999996</v>
          </cell>
          <cell r="G457">
            <v>4.79</v>
          </cell>
          <cell r="H457">
            <v>5.35</v>
          </cell>
          <cell r="I457" t="str">
            <v>-</v>
          </cell>
          <cell r="J457">
            <v>40.5</v>
          </cell>
          <cell r="K457">
            <v>14.25</v>
          </cell>
          <cell r="N457">
            <v>10.14</v>
          </cell>
        </row>
        <row r="458">
          <cell r="B458">
            <v>90128</v>
          </cell>
          <cell r="C458" t="str">
            <v>RECOMPOSICAO DE OUTROS DISPOSITIVOS DE DRENAGEM</v>
          </cell>
          <cell r="D458" t="str">
            <v>m³</v>
          </cell>
          <cell r="E458">
            <v>14.24</v>
          </cell>
          <cell r="F458">
            <v>84.32</v>
          </cell>
          <cell r="G458">
            <v>98.56</v>
          </cell>
          <cell r="H458">
            <v>153.85</v>
          </cell>
          <cell r="I458" t="str">
            <v>-</v>
          </cell>
          <cell r="J458">
            <v>40.5</v>
          </cell>
          <cell r="K458">
            <v>354.64</v>
          </cell>
          <cell r="N458">
            <v>252.41</v>
          </cell>
        </row>
        <row r="459">
          <cell r="B459">
            <v>90130</v>
          </cell>
          <cell r="C459" t="str">
            <v>RECOMPOSICAO DE EMPRESTIMOS E JAZIDAS</v>
          </cell>
          <cell r="D459" t="str">
            <v>m²</v>
          </cell>
          <cell r="E459">
            <v>0.16</v>
          </cell>
          <cell r="F459">
            <v>0.01</v>
          </cell>
          <cell r="G459">
            <v>0.17</v>
          </cell>
          <cell r="H459">
            <v>7.0000000000000007E-2</v>
          </cell>
          <cell r="I459" t="str">
            <v>-</v>
          </cell>
          <cell r="J459">
            <v>40.5</v>
          </cell>
          <cell r="K459">
            <v>0.34</v>
          </cell>
          <cell r="N459">
            <v>0.24000000000000002</v>
          </cell>
        </row>
        <row r="460">
          <cell r="B460">
            <v>90131</v>
          </cell>
          <cell r="C460" t="str">
            <v>RECOMPOSICAO DE CAMINHO DE SERVICO</v>
          </cell>
          <cell r="D460" t="str">
            <v>m²</v>
          </cell>
          <cell r="E460">
            <v>0.14000000000000001</v>
          </cell>
          <cell r="F460">
            <v>0.01</v>
          </cell>
          <cell r="G460">
            <v>0.13</v>
          </cell>
          <cell r="H460">
            <v>0.01</v>
          </cell>
          <cell r="I460" t="str">
            <v>-</v>
          </cell>
          <cell r="J460">
            <v>40.5</v>
          </cell>
          <cell r="K460">
            <v>0.2</v>
          </cell>
          <cell r="N460">
            <v>0.14000000000000001</v>
          </cell>
        </row>
        <row r="461">
          <cell r="B461">
            <v>90140</v>
          </cell>
          <cell r="C461" t="str">
            <v>RECOMPOSICAO DE GUARDA CORPO</v>
          </cell>
          <cell r="D461" t="str">
            <v>m</v>
          </cell>
          <cell r="E461">
            <v>12.84</v>
          </cell>
          <cell r="F461">
            <v>10.65</v>
          </cell>
          <cell r="G461">
            <v>23.49</v>
          </cell>
          <cell r="H461">
            <v>10.18</v>
          </cell>
          <cell r="I461" t="str">
            <v>-</v>
          </cell>
          <cell r="J461">
            <v>40.5</v>
          </cell>
          <cell r="K461">
            <v>47.31</v>
          </cell>
          <cell r="N461">
            <v>33.67</v>
          </cell>
        </row>
        <row r="462">
          <cell r="B462">
            <v>90141</v>
          </cell>
          <cell r="C462" t="str">
            <v>RECOMPOSICAO DE BALIZADOR</v>
          </cell>
          <cell r="D462" t="str">
            <v>Und</v>
          </cell>
          <cell r="E462">
            <v>0.4</v>
          </cell>
          <cell r="F462">
            <v>1.23</v>
          </cell>
          <cell r="G462">
            <v>1.63</v>
          </cell>
          <cell r="H462">
            <v>0</v>
          </cell>
          <cell r="I462" t="str">
            <v>-</v>
          </cell>
          <cell r="J462">
            <v>40.5</v>
          </cell>
          <cell r="K462">
            <v>2.29</v>
          </cell>
          <cell r="N462">
            <v>1.63</v>
          </cell>
        </row>
        <row r="463">
          <cell r="B463">
            <v>90142</v>
          </cell>
          <cell r="C463" t="str">
            <v>RECOMPOSICAO DE PLACA DE SINALIZACAO</v>
          </cell>
          <cell r="D463" t="str">
            <v>m²</v>
          </cell>
          <cell r="E463">
            <v>1.38</v>
          </cell>
          <cell r="F463">
            <v>4.01</v>
          </cell>
          <cell r="G463">
            <v>5.39</v>
          </cell>
          <cell r="H463">
            <v>0</v>
          </cell>
          <cell r="I463" t="str">
            <v>-</v>
          </cell>
          <cell r="J463">
            <v>40.5</v>
          </cell>
          <cell r="K463">
            <v>7.57</v>
          </cell>
          <cell r="N463">
            <v>5.39</v>
          </cell>
        </row>
        <row r="464">
          <cell r="B464">
            <v>90143</v>
          </cell>
          <cell r="C464" t="str">
            <v>RECOMPOSICAO DE DEFENSA METALICA</v>
          </cell>
          <cell r="D464" t="str">
            <v>m</v>
          </cell>
          <cell r="E464">
            <v>0.39</v>
          </cell>
          <cell r="F464">
            <v>1.1200000000000001</v>
          </cell>
          <cell r="G464">
            <v>1.51</v>
          </cell>
          <cell r="H464">
            <v>0</v>
          </cell>
          <cell r="I464" t="str">
            <v>-</v>
          </cell>
          <cell r="J464">
            <v>40.5</v>
          </cell>
          <cell r="K464">
            <v>2.12</v>
          </cell>
          <cell r="N464">
            <v>1.51</v>
          </cell>
        </row>
        <row r="465">
          <cell r="B465">
            <v>90144</v>
          </cell>
          <cell r="C465" t="str">
            <v>RENOVACAO MANUAL DA SINALIZACAO HORIZONTAL</v>
          </cell>
          <cell r="D465" t="str">
            <v>m²</v>
          </cell>
          <cell r="E465">
            <v>0</v>
          </cell>
          <cell r="F465">
            <v>2.95</v>
          </cell>
          <cell r="G465">
            <v>2.95</v>
          </cell>
          <cell r="H465">
            <v>4.43</v>
          </cell>
          <cell r="I465" t="str">
            <v>-</v>
          </cell>
          <cell r="J465">
            <v>40.5</v>
          </cell>
          <cell r="K465">
            <v>10.37</v>
          </cell>
          <cell r="N465">
            <v>7.38</v>
          </cell>
        </row>
        <row r="466">
          <cell r="B466">
            <v>90145</v>
          </cell>
          <cell r="C466" t="str">
            <v>RENOVACAO MECANIZADA DA SINALIZACAO HORIZONTAL</v>
          </cell>
          <cell r="D466" t="str">
            <v>m²</v>
          </cell>
          <cell r="E466">
            <v>0.48</v>
          </cell>
          <cell r="F466">
            <v>0.15</v>
          </cell>
          <cell r="G466">
            <v>0.63</v>
          </cell>
          <cell r="H466">
            <v>4.43</v>
          </cell>
          <cell r="I466" t="str">
            <v>-</v>
          </cell>
          <cell r="J466">
            <v>40.5</v>
          </cell>
          <cell r="K466">
            <v>7.11</v>
          </cell>
          <cell r="N466">
            <v>5.0599999999999996</v>
          </cell>
        </row>
        <row r="467">
          <cell r="B467">
            <v>90146</v>
          </cell>
          <cell r="C467" t="str">
            <v>RECOMPOSICAO TOTAL DE CERCA</v>
          </cell>
          <cell r="D467" t="str">
            <v>m</v>
          </cell>
          <cell r="E467">
            <v>0</v>
          </cell>
          <cell r="F467">
            <v>1.18</v>
          </cell>
          <cell r="G467">
            <v>1.18</v>
          </cell>
          <cell r="H467">
            <v>2.99</v>
          </cell>
          <cell r="I467" t="str">
            <v>-</v>
          </cell>
          <cell r="J467">
            <v>40.5</v>
          </cell>
          <cell r="K467">
            <v>5.86</v>
          </cell>
          <cell r="N467">
            <v>4.17</v>
          </cell>
        </row>
        <row r="468">
          <cell r="B468">
            <v>90147</v>
          </cell>
          <cell r="C468" t="str">
            <v>RECOMPOSICAO PARCIAL DE CERCA (MOIRAO)</v>
          </cell>
          <cell r="D468" t="str">
            <v>m</v>
          </cell>
          <cell r="E468">
            <v>0</v>
          </cell>
          <cell r="F468">
            <v>0.74</v>
          </cell>
          <cell r="G468">
            <v>0.74</v>
          </cell>
          <cell r="H468">
            <v>2.5499999999999998</v>
          </cell>
          <cell r="I468" t="str">
            <v>-</v>
          </cell>
          <cell r="J468">
            <v>40.5</v>
          </cell>
          <cell r="K468">
            <v>4.62</v>
          </cell>
          <cell r="N468">
            <v>3.29</v>
          </cell>
        </row>
        <row r="469">
          <cell r="B469">
            <v>90148</v>
          </cell>
          <cell r="C469" t="str">
            <v>RECOMPOSICAO PARCIAL DE CERCA DE ARAME</v>
          </cell>
          <cell r="D469" t="str">
            <v>m</v>
          </cell>
          <cell r="E469">
            <v>0</v>
          </cell>
          <cell r="F469">
            <v>0.49</v>
          </cell>
          <cell r="G469">
            <v>0.49</v>
          </cell>
          <cell r="H469">
            <v>0.46</v>
          </cell>
          <cell r="I469" t="str">
            <v>-</v>
          </cell>
          <cell r="J469">
            <v>40.5</v>
          </cell>
          <cell r="K469">
            <v>1.33</v>
          </cell>
          <cell r="N469">
            <v>0.95</v>
          </cell>
        </row>
        <row r="470">
          <cell r="B470">
            <v>90149</v>
          </cell>
          <cell r="C470" t="str">
            <v>TAPA PANELA</v>
          </cell>
          <cell r="D470" t="str">
            <v>m³</v>
          </cell>
          <cell r="E470">
            <v>0</v>
          </cell>
          <cell r="F470">
            <v>7.86</v>
          </cell>
          <cell r="G470">
            <v>7.86</v>
          </cell>
          <cell r="H470">
            <v>3.18</v>
          </cell>
          <cell r="I470" t="str">
            <v>-</v>
          </cell>
          <cell r="J470">
            <v>40.5</v>
          </cell>
          <cell r="K470">
            <v>15.51</v>
          </cell>
          <cell r="N470">
            <v>11.040000000000001</v>
          </cell>
        </row>
        <row r="471">
          <cell r="B471">
            <v>90150</v>
          </cell>
          <cell r="C471" t="str">
            <v>PATROLAMENTO</v>
          </cell>
          <cell r="D471" t="str">
            <v>m²</v>
          </cell>
          <cell r="E471">
            <v>0.02</v>
          </cell>
          <cell r="F471">
            <v>0.01</v>
          </cell>
          <cell r="G471">
            <v>0.03</v>
          </cell>
          <cell r="H471">
            <v>0</v>
          </cell>
          <cell r="I471" t="str">
            <v>-</v>
          </cell>
          <cell r="J471">
            <v>40.5</v>
          </cell>
          <cell r="K471">
            <v>0.04</v>
          </cell>
          <cell r="N471">
            <v>0.03</v>
          </cell>
        </row>
        <row r="472">
          <cell r="B472">
            <v>90151</v>
          </cell>
          <cell r="C472" t="str">
            <v>VALETA DE PROTECAO E SAIDA D'AGUA C/ MAQUINA</v>
          </cell>
          <cell r="D472" t="str">
            <v>m³</v>
          </cell>
          <cell r="E472">
            <v>1.03</v>
          </cell>
          <cell r="F472">
            <v>7.0000000000000007E-2</v>
          </cell>
          <cell r="G472">
            <v>1.1000000000000001</v>
          </cell>
          <cell r="H472">
            <v>0</v>
          </cell>
          <cell r="I472" t="str">
            <v>-</v>
          </cell>
          <cell r="J472">
            <v>40.5</v>
          </cell>
          <cell r="K472">
            <v>1.55</v>
          </cell>
          <cell r="N472">
            <v>1.1000000000000001</v>
          </cell>
        </row>
        <row r="473">
          <cell r="B473">
            <v>90152</v>
          </cell>
          <cell r="C473" t="str">
            <v>SUBSTITUICAO DE SECAO DE ESTEIO (PONTE TIPO I)</v>
          </cell>
          <cell r="D473" t="str">
            <v>m</v>
          </cell>
          <cell r="E473">
            <v>31.28</v>
          </cell>
          <cell r="F473">
            <v>170.32</v>
          </cell>
          <cell r="G473">
            <v>201.6</v>
          </cell>
          <cell r="H473">
            <v>334.9</v>
          </cell>
          <cell r="I473" t="str">
            <v>-</v>
          </cell>
          <cell r="J473">
            <v>15</v>
          </cell>
          <cell r="K473">
            <v>616.98</v>
          </cell>
          <cell r="N473">
            <v>536.5</v>
          </cell>
        </row>
        <row r="474">
          <cell r="B474">
            <v>90153</v>
          </cell>
          <cell r="C474" t="str">
            <v>SUBSTITUICAO DE TRANSVERSINA TRAVESSEIRO (PONTE TIPO I)</v>
          </cell>
          <cell r="D474" t="str">
            <v>m</v>
          </cell>
          <cell r="E474">
            <v>4.07</v>
          </cell>
          <cell r="F474">
            <v>22.18</v>
          </cell>
          <cell r="G474">
            <v>26.25</v>
          </cell>
          <cell r="H474">
            <v>44.24</v>
          </cell>
          <cell r="I474" t="str">
            <v>-</v>
          </cell>
          <cell r="J474">
            <v>15</v>
          </cell>
          <cell r="K474">
            <v>81.06</v>
          </cell>
          <cell r="N474">
            <v>70.490000000000009</v>
          </cell>
        </row>
        <row r="475">
          <cell r="B475">
            <v>90154</v>
          </cell>
          <cell r="C475" t="str">
            <v>SUBSTITUICAO DE SUB-VIGA (PONTE TIPO I)</v>
          </cell>
          <cell r="D475" t="str">
            <v>m</v>
          </cell>
          <cell r="E475">
            <v>6.98</v>
          </cell>
          <cell r="F475">
            <v>38.020000000000003</v>
          </cell>
          <cell r="G475">
            <v>45</v>
          </cell>
          <cell r="H475">
            <v>45.84</v>
          </cell>
          <cell r="I475" t="str">
            <v>-</v>
          </cell>
          <cell r="J475">
            <v>15</v>
          </cell>
          <cell r="K475">
            <v>104.47</v>
          </cell>
          <cell r="N475">
            <v>90.84</v>
          </cell>
        </row>
        <row r="476">
          <cell r="B476">
            <v>90155</v>
          </cell>
          <cell r="C476" t="str">
            <v>SUBSTITUICAO DE LONGARINA (PONTE TIPO I)</v>
          </cell>
          <cell r="D476" t="str">
            <v>m</v>
          </cell>
          <cell r="E476">
            <v>3.91</v>
          </cell>
          <cell r="F476">
            <v>21.29</v>
          </cell>
          <cell r="G476">
            <v>25.2</v>
          </cell>
          <cell r="H476">
            <v>32.51</v>
          </cell>
          <cell r="I476" t="str">
            <v>-</v>
          </cell>
          <cell r="J476">
            <v>15</v>
          </cell>
          <cell r="K476">
            <v>66.37</v>
          </cell>
          <cell r="N476">
            <v>57.709999999999994</v>
          </cell>
        </row>
        <row r="477">
          <cell r="B477">
            <v>90156</v>
          </cell>
          <cell r="C477" t="str">
            <v>SUBSTITUICAO DE ASSOALHO (PONTE TIPO I)</v>
          </cell>
          <cell r="D477" t="str">
            <v>m²</v>
          </cell>
          <cell r="E477">
            <v>3.13</v>
          </cell>
          <cell r="F477">
            <v>17.03</v>
          </cell>
          <cell r="G477">
            <v>20.16</v>
          </cell>
          <cell r="H477">
            <v>33.18</v>
          </cell>
          <cell r="I477" t="str">
            <v>-</v>
          </cell>
          <cell r="J477">
            <v>15</v>
          </cell>
          <cell r="K477">
            <v>61.34</v>
          </cell>
          <cell r="N477">
            <v>53.34</v>
          </cell>
        </row>
        <row r="478">
          <cell r="B478">
            <v>90157</v>
          </cell>
          <cell r="C478" t="str">
            <v>SUBSTITUICAO DA TRAVA DO RODEIO (PONTE TIPO I)</v>
          </cell>
          <cell r="D478" t="str">
            <v>m</v>
          </cell>
          <cell r="E478">
            <v>0.39</v>
          </cell>
          <cell r="F478">
            <v>2.13</v>
          </cell>
          <cell r="G478">
            <v>2.52</v>
          </cell>
          <cell r="H478">
            <v>8.9700000000000006</v>
          </cell>
          <cell r="I478" t="str">
            <v>-</v>
          </cell>
          <cell r="J478">
            <v>15</v>
          </cell>
          <cell r="K478">
            <v>13.21</v>
          </cell>
          <cell r="N478">
            <v>11.49</v>
          </cell>
        </row>
        <row r="479">
          <cell r="B479">
            <v>90158</v>
          </cell>
          <cell r="C479" t="str">
            <v>SUBSTITUICAO DE RODEIRO (PONTE TIPO I)</v>
          </cell>
          <cell r="D479" t="str">
            <v>m</v>
          </cell>
          <cell r="E479">
            <v>1.3</v>
          </cell>
          <cell r="F479">
            <v>7.1</v>
          </cell>
          <cell r="G479">
            <v>8.4</v>
          </cell>
          <cell r="H479">
            <v>31.32</v>
          </cell>
          <cell r="I479" t="str">
            <v>-</v>
          </cell>
          <cell r="J479">
            <v>15</v>
          </cell>
          <cell r="K479">
            <v>45.68</v>
          </cell>
          <cell r="N479">
            <v>39.72</v>
          </cell>
        </row>
        <row r="480">
          <cell r="B480">
            <v>90159</v>
          </cell>
          <cell r="C480" t="str">
            <v>SUBSTITUICAO DE GUARDA RODAS (PONTE TIPO I)</v>
          </cell>
          <cell r="D480" t="str">
            <v>m</v>
          </cell>
          <cell r="E480">
            <v>0.49</v>
          </cell>
          <cell r="F480">
            <v>2.66</v>
          </cell>
          <cell r="G480">
            <v>3.15</v>
          </cell>
          <cell r="H480">
            <v>8.85</v>
          </cell>
          <cell r="I480" t="str">
            <v>-</v>
          </cell>
          <cell r="J480">
            <v>15</v>
          </cell>
          <cell r="K480">
            <v>13.8</v>
          </cell>
          <cell r="N480">
            <v>12</v>
          </cell>
        </row>
        <row r="481">
          <cell r="B481">
            <v>90160</v>
          </cell>
          <cell r="C481" t="str">
            <v>SUBSTITUICAO DE GUARDA-CORPO (PONTE TIPO I)</v>
          </cell>
          <cell r="D481" t="str">
            <v>m</v>
          </cell>
          <cell r="E481">
            <v>1.3</v>
          </cell>
          <cell r="F481">
            <v>7.1</v>
          </cell>
          <cell r="G481">
            <v>8.4</v>
          </cell>
          <cell r="H481">
            <v>41.6</v>
          </cell>
          <cell r="I481" t="str">
            <v>-</v>
          </cell>
          <cell r="J481">
            <v>15</v>
          </cell>
          <cell r="K481">
            <v>57.5</v>
          </cell>
          <cell r="N481">
            <v>50</v>
          </cell>
        </row>
        <row r="482">
          <cell r="B482">
            <v>90161</v>
          </cell>
          <cell r="C482" t="str">
            <v>SUBSTITUICAO DE PROTECAO DO RODEIRO (PONTE TIPO I)</v>
          </cell>
          <cell r="D482" t="str">
            <v>m</v>
          </cell>
          <cell r="E482">
            <v>0.78</v>
          </cell>
          <cell r="F482">
            <v>4.26</v>
          </cell>
          <cell r="G482">
            <v>5.04</v>
          </cell>
          <cell r="H482">
            <v>18.670000000000002</v>
          </cell>
          <cell r="I482" t="str">
            <v>-</v>
          </cell>
          <cell r="J482">
            <v>15</v>
          </cell>
          <cell r="K482">
            <v>27.27</v>
          </cell>
          <cell r="N482">
            <v>23.71</v>
          </cell>
        </row>
        <row r="483">
          <cell r="B483">
            <v>90162</v>
          </cell>
          <cell r="C483" t="str">
            <v>SUBSTITUICAO DA ARMACAO SIMPLES (PONTE TIPO I)</v>
          </cell>
          <cell r="D483" t="str">
            <v>Und</v>
          </cell>
          <cell r="E483">
            <v>217.22</v>
          </cell>
          <cell r="F483">
            <v>1182.78</v>
          </cell>
          <cell r="G483">
            <v>1400</v>
          </cell>
          <cell r="H483">
            <v>2137.11</v>
          </cell>
          <cell r="I483" t="str">
            <v>-</v>
          </cell>
          <cell r="J483">
            <v>15</v>
          </cell>
          <cell r="K483">
            <v>4067.68</v>
          </cell>
          <cell r="N483">
            <v>3537.11</v>
          </cell>
        </row>
        <row r="484">
          <cell r="B484">
            <v>90163</v>
          </cell>
          <cell r="C484" t="str">
            <v>SUBSTITUICAO DA ARMACAO COM BANZO (PONTE TIPO I)</v>
          </cell>
          <cell r="D484" t="str">
            <v>Und</v>
          </cell>
          <cell r="E484">
            <v>391</v>
          </cell>
          <cell r="F484">
            <v>2129</v>
          </cell>
          <cell r="G484">
            <v>2520</v>
          </cell>
          <cell r="H484">
            <v>3762.3</v>
          </cell>
          <cell r="I484" t="str">
            <v>-</v>
          </cell>
          <cell r="J484">
            <v>15</v>
          </cell>
          <cell r="K484">
            <v>7224.65</v>
          </cell>
          <cell r="N484">
            <v>6282.3</v>
          </cell>
        </row>
        <row r="485">
          <cell r="B485">
            <v>90170</v>
          </cell>
          <cell r="C485" t="str">
            <v>SUBSTITUICAO DA SECAO DE ESTEIOS (PONTE TIPO III)</v>
          </cell>
          <cell r="D485" t="str">
            <v>m</v>
          </cell>
          <cell r="E485">
            <v>8.42</v>
          </cell>
          <cell r="F485">
            <v>169.37</v>
          </cell>
          <cell r="G485">
            <v>177.79</v>
          </cell>
          <cell r="H485">
            <v>321.54000000000002</v>
          </cell>
          <cell r="I485" t="str">
            <v>-</v>
          </cell>
          <cell r="J485">
            <v>15</v>
          </cell>
          <cell r="K485">
            <v>574.23</v>
          </cell>
          <cell r="N485">
            <v>499.33000000000004</v>
          </cell>
        </row>
        <row r="486">
          <cell r="B486">
            <v>90171</v>
          </cell>
          <cell r="C486" t="str">
            <v>SUBSTITUICAO DA TRANSVERSINA TRAVESSEIRO (PONTE TIPO III)</v>
          </cell>
          <cell r="D486" t="str">
            <v>m</v>
          </cell>
          <cell r="E486">
            <v>1.1200000000000001</v>
          </cell>
          <cell r="F486">
            <v>21.54</v>
          </cell>
          <cell r="G486">
            <v>22.66</v>
          </cell>
          <cell r="H486">
            <v>29.85</v>
          </cell>
          <cell r="I486" t="str">
            <v>-</v>
          </cell>
          <cell r="J486">
            <v>15</v>
          </cell>
          <cell r="K486">
            <v>60.39</v>
          </cell>
          <cell r="N486">
            <v>52.510000000000005</v>
          </cell>
        </row>
        <row r="487">
          <cell r="B487">
            <v>90172</v>
          </cell>
          <cell r="C487" t="str">
            <v>SUBSTITUICAO DE SUB-VIGAS (PONTE TIPO III)</v>
          </cell>
          <cell r="D487" t="str">
            <v>m</v>
          </cell>
          <cell r="E487">
            <v>1.1200000000000001</v>
          </cell>
          <cell r="F487">
            <v>23.75</v>
          </cell>
          <cell r="G487">
            <v>24.87</v>
          </cell>
          <cell r="H487">
            <v>35.79</v>
          </cell>
          <cell r="I487" t="str">
            <v>-</v>
          </cell>
          <cell r="J487">
            <v>15</v>
          </cell>
          <cell r="K487">
            <v>69.760000000000005</v>
          </cell>
          <cell r="N487">
            <v>60.66</v>
          </cell>
        </row>
        <row r="488">
          <cell r="B488">
            <v>90173</v>
          </cell>
          <cell r="C488" t="str">
            <v>SUBSTITUICAO DE LONGARINAS (PONTE TIPO III)</v>
          </cell>
          <cell r="D488" t="str">
            <v>m</v>
          </cell>
          <cell r="E488">
            <v>1.1200000000000001</v>
          </cell>
          <cell r="F488">
            <v>20.65</v>
          </cell>
          <cell r="G488">
            <v>21.77</v>
          </cell>
          <cell r="H488">
            <v>26.77</v>
          </cell>
          <cell r="I488" t="str">
            <v>-</v>
          </cell>
          <cell r="J488">
            <v>15</v>
          </cell>
          <cell r="K488">
            <v>55.82</v>
          </cell>
          <cell r="N488">
            <v>48.54</v>
          </cell>
        </row>
        <row r="489">
          <cell r="B489">
            <v>90174</v>
          </cell>
          <cell r="C489" t="str">
            <v>SUBSTITUICAO DE GUARDA-RODAS (PONTE TIPO III)</v>
          </cell>
          <cell r="D489" t="str">
            <v>m</v>
          </cell>
          <cell r="E489">
            <v>1.1200000000000001</v>
          </cell>
          <cell r="F489">
            <v>5.17</v>
          </cell>
          <cell r="G489">
            <v>6.29</v>
          </cell>
          <cell r="H489">
            <v>19.59</v>
          </cell>
          <cell r="I489" t="str">
            <v>-</v>
          </cell>
          <cell r="J489">
            <v>15</v>
          </cell>
          <cell r="K489">
            <v>29.76</v>
          </cell>
          <cell r="N489">
            <v>25.88</v>
          </cell>
        </row>
        <row r="490">
          <cell r="B490">
            <v>90180</v>
          </cell>
          <cell r="C490" t="str">
            <v>PONTE DE MADEIRA EM VIGAMENTO SIMPLES C/ FUNDACAO DIRETA (TIPO I)</v>
          </cell>
          <cell r="D490" t="str">
            <v>m</v>
          </cell>
          <cell r="E490">
            <v>0</v>
          </cell>
          <cell r="F490">
            <v>0</v>
          </cell>
          <cell r="G490">
            <v>0</v>
          </cell>
          <cell r="H490">
            <v>1958.7</v>
          </cell>
          <cell r="I490" t="str">
            <v>-</v>
          </cell>
          <cell r="J490">
            <v>15</v>
          </cell>
          <cell r="K490">
            <v>2252.5100000000002</v>
          </cell>
          <cell r="N490">
            <v>1958.7</v>
          </cell>
        </row>
        <row r="491">
          <cell r="B491">
            <v>90181</v>
          </cell>
          <cell r="C491" t="str">
            <v>PONTE DE MADEIRA EM VIGAMENTO SIMPLES C/ FUNDACAO EM ESTACA (TIPO I)</v>
          </cell>
          <cell r="D491" t="str">
            <v>m</v>
          </cell>
          <cell r="E491">
            <v>0</v>
          </cell>
          <cell r="F491">
            <v>0</v>
          </cell>
          <cell r="G491">
            <v>0</v>
          </cell>
          <cell r="H491">
            <v>1971.72</v>
          </cell>
          <cell r="I491" t="str">
            <v>-</v>
          </cell>
          <cell r="J491">
            <v>15</v>
          </cell>
          <cell r="K491">
            <v>2267.48</v>
          </cell>
          <cell r="N491">
            <v>1971.72</v>
          </cell>
        </row>
        <row r="492">
          <cell r="B492">
            <v>90182</v>
          </cell>
          <cell r="C492" t="str">
            <v>PONTE DE MADEIRA EM VIGAMENTO ARMADO C/ FUNDACAO DIRETA (TIPO I)</v>
          </cell>
          <cell r="D492" t="str">
            <v>m</v>
          </cell>
          <cell r="E492">
            <v>0</v>
          </cell>
          <cell r="F492">
            <v>0</v>
          </cell>
          <cell r="G492">
            <v>0</v>
          </cell>
          <cell r="H492">
            <v>2032.5</v>
          </cell>
          <cell r="I492" t="str">
            <v>-</v>
          </cell>
          <cell r="J492">
            <v>15</v>
          </cell>
          <cell r="K492">
            <v>2337.38</v>
          </cell>
          <cell r="N492">
            <v>2032.5</v>
          </cell>
        </row>
        <row r="493">
          <cell r="B493">
            <v>90183</v>
          </cell>
          <cell r="C493" t="str">
            <v>PONTE DE MADEIRA EM VIGAMENTO ARMADO C/ FUNDACAO EM ESTACA (TIPO I)</v>
          </cell>
          <cell r="D493" t="str">
            <v>m</v>
          </cell>
          <cell r="E493">
            <v>0</v>
          </cell>
          <cell r="F493">
            <v>0</v>
          </cell>
          <cell r="G493">
            <v>0</v>
          </cell>
          <cell r="H493">
            <v>2040.3</v>
          </cell>
          <cell r="I493" t="str">
            <v>-</v>
          </cell>
          <cell r="J493">
            <v>15</v>
          </cell>
          <cell r="K493">
            <v>2346.35</v>
          </cell>
          <cell r="N493">
            <v>2040.3</v>
          </cell>
        </row>
        <row r="494">
          <cell r="B494">
            <v>90184</v>
          </cell>
          <cell r="C494" t="str">
            <v>PONTE DE MADEIRA EM VIGAMENTO SIMPLES C/ FUNDACAO DIRETA (TIPO III)</v>
          </cell>
          <cell r="D494" t="str">
            <v>m</v>
          </cell>
          <cell r="E494">
            <v>0</v>
          </cell>
          <cell r="F494">
            <v>0</v>
          </cell>
          <cell r="G494">
            <v>0</v>
          </cell>
          <cell r="H494">
            <v>1643.85</v>
          </cell>
          <cell r="I494" t="str">
            <v>-</v>
          </cell>
          <cell r="J494">
            <v>15</v>
          </cell>
          <cell r="K494">
            <v>1890.43</v>
          </cell>
          <cell r="N494">
            <v>1643.85</v>
          </cell>
        </row>
        <row r="495">
          <cell r="B495">
            <v>90185</v>
          </cell>
          <cell r="C495" t="str">
            <v>PONTE DE MADEIRA EM VIGAMENTO SIMPLES C/ FUNDACAO EM ESTACA (TIPO III)</v>
          </cell>
          <cell r="D495" t="str">
            <v>m</v>
          </cell>
          <cell r="E495">
            <v>0</v>
          </cell>
          <cell r="F495">
            <v>0</v>
          </cell>
          <cell r="G495">
            <v>0</v>
          </cell>
          <cell r="H495">
            <v>1652.42</v>
          </cell>
          <cell r="I495" t="str">
            <v>-</v>
          </cell>
          <cell r="J495">
            <v>15</v>
          </cell>
          <cell r="K495">
            <v>1900.28</v>
          </cell>
          <cell r="N495">
            <v>1652.42</v>
          </cell>
        </row>
        <row r="496">
          <cell r="B496">
            <v>90186</v>
          </cell>
          <cell r="C496" t="str">
            <v>ALAS E TESTAS DO CAIXAO DE ATERRO (PONTE TIPO I)</v>
          </cell>
          <cell r="D496" t="str">
            <v>m²</v>
          </cell>
          <cell r="E496">
            <v>1.68</v>
          </cell>
          <cell r="F496">
            <v>12.95</v>
          </cell>
          <cell r="G496">
            <v>14.63</v>
          </cell>
          <cell r="H496">
            <v>72.95</v>
          </cell>
          <cell r="I496" t="str">
            <v>ACRESCER</v>
          </cell>
          <cell r="J496">
            <v>15</v>
          </cell>
          <cell r="K496">
            <v>100.72</v>
          </cell>
          <cell r="N496">
            <v>87.58</v>
          </cell>
        </row>
        <row r="497">
          <cell r="B497">
            <v>90187</v>
          </cell>
          <cell r="C497" t="str">
            <v>ALAS E TESTA DO CAIXAO DE ATERRO (PONTE TIPO III)</v>
          </cell>
          <cell r="D497" t="str">
            <v>m²</v>
          </cell>
          <cell r="E497">
            <v>2.2400000000000002</v>
          </cell>
          <cell r="F497">
            <v>11.21</v>
          </cell>
          <cell r="G497">
            <v>13.45</v>
          </cell>
          <cell r="H497">
            <v>59.8</v>
          </cell>
          <cell r="I497" t="str">
            <v>ACRESCER</v>
          </cell>
          <cell r="J497">
            <v>15</v>
          </cell>
          <cell r="K497">
            <v>84.24</v>
          </cell>
          <cell r="N497">
            <v>73.25</v>
          </cell>
        </row>
        <row r="498">
          <cell r="B498">
            <v>90188</v>
          </cell>
          <cell r="C498" t="str">
            <v>FUNDACAO EM BLOCO DE CONCRETO (PONTE TIPO I)</v>
          </cell>
          <cell r="D498" t="str">
            <v>m³</v>
          </cell>
          <cell r="E498">
            <v>0</v>
          </cell>
          <cell r="F498">
            <v>8.42</v>
          </cell>
          <cell r="G498">
            <v>8.42</v>
          </cell>
          <cell r="H498">
            <v>135.07</v>
          </cell>
          <cell r="I498" t="str">
            <v>ACRESCER</v>
          </cell>
          <cell r="J498">
            <v>15</v>
          </cell>
          <cell r="K498">
            <v>165.01</v>
          </cell>
          <cell r="N498">
            <v>143.48999999999998</v>
          </cell>
        </row>
        <row r="499">
          <cell r="B499">
            <v>90189</v>
          </cell>
          <cell r="C499" t="str">
            <v>FUNDACAO EM ESTACA DE MADEIRA (PONTES TIPO I E III)</v>
          </cell>
          <cell r="D499" t="str">
            <v>Und</v>
          </cell>
          <cell r="E499">
            <v>19.84</v>
          </cell>
          <cell r="F499">
            <v>27.52</v>
          </cell>
          <cell r="G499">
            <v>47.36</v>
          </cell>
          <cell r="H499">
            <v>135.88</v>
          </cell>
          <cell r="I499" t="str">
            <v>ACRESCER</v>
          </cell>
          <cell r="J499">
            <v>15</v>
          </cell>
          <cell r="K499">
            <v>210.73</v>
          </cell>
          <cell r="N499">
            <v>183.24</v>
          </cell>
        </row>
        <row r="500">
          <cell r="B500">
            <v>90190</v>
          </cell>
          <cell r="C500" t="str">
            <v>FUNDACAO EM BLOCO DE CONCRETO (PONTE TIPO III)</v>
          </cell>
          <cell r="D500" t="str">
            <v>m³</v>
          </cell>
          <cell r="E500">
            <v>0</v>
          </cell>
          <cell r="F500">
            <v>8.42</v>
          </cell>
          <cell r="G500">
            <v>8.42</v>
          </cell>
          <cell r="H500">
            <v>136.97999999999999</v>
          </cell>
          <cell r="I500" t="str">
            <v>ACRESCER</v>
          </cell>
          <cell r="J500">
            <v>15</v>
          </cell>
          <cell r="K500">
            <v>167.21</v>
          </cell>
          <cell r="N500">
            <v>145.39999999999998</v>
          </cell>
        </row>
        <row r="501">
          <cell r="B501">
            <v>90200</v>
          </cell>
          <cell r="C501" t="str">
            <v>SERVICO DE MANUTENCAO PREVENTINA PERIODICA</v>
          </cell>
          <cell r="N501">
            <v>0</v>
          </cell>
        </row>
        <row r="502">
          <cell r="B502">
            <v>90210</v>
          </cell>
          <cell r="C502" t="str">
            <v>EXEC. SUB-BASE/BASE ESTABILIZADA (EXCLUSIVE MAT.)P/ CORREÇO DEFEITO LOCALIZADO, INCLUSIVE REMOÇAO DO PAVIMENTO E SUB-BASE DANIFICADOS</v>
          </cell>
          <cell r="D502" t="str">
            <v>m³</v>
          </cell>
          <cell r="E502">
            <v>10.25</v>
          </cell>
          <cell r="F502">
            <v>0.64</v>
          </cell>
          <cell r="G502">
            <v>10.89</v>
          </cell>
          <cell r="H502">
            <v>0</v>
          </cell>
          <cell r="I502" t="str">
            <v>-</v>
          </cell>
          <cell r="J502">
            <v>40.5</v>
          </cell>
          <cell r="K502">
            <v>15.3</v>
          </cell>
          <cell r="N502">
            <v>10.89</v>
          </cell>
        </row>
        <row r="503">
          <cell r="B503">
            <v>90211</v>
          </cell>
          <cell r="C503" t="str">
            <v>IMPRIMACAO ( C/ CANETA CAM. ESPARGIDOR)E USADO C/ CÓDIGO 90.210</v>
          </cell>
          <cell r="D503" t="str">
            <v>m²</v>
          </cell>
          <cell r="E503">
            <v>0.13</v>
          </cell>
          <cell r="F503">
            <v>0.06</v>
          </cell>
          <cell r="G503">
            <v>0.19</v>
          </cell>
          <cell r="H503">
            <v>0</v>
          </cell>
          <cell r="I503" t="str">
            <v>ACRESCER</v>
          </cell>
          <cell r="J503">
            <v>40.5</v>
          </cell>
          <cell r="K503">
            <v>0.27</v>
          </cell>
          <cell r="N503">
            <v>0.19</v>
          </cell>
        </row>
        <row r="504">
          <cell r="B504">
            <v>90212</v>
          </cell>
          <cell r="C504" t="str">
            <v>CAPA SELANTE C/ PEDRISCO</v>
          </cell>
          <cell r="D504" t="str">
            <v>m²</v>
          </cell>
          <cell r="E504">
            <v>0.26</v>
          </cell>
          <cell r="F504">
            <v>0.05</v>
          </cell>
          <cell r="G504">
            <v>0.31</v>
          </cell>
          <cell r="H504">
            <v>0.14000000000000001</v>
          </cell>
          <cell r="I504" t="str">
            <v>ACRESCER</v>
          </cell>
          <cell r="J504">
            <v>40.5</v>
          </cell>
          <cell r="K504">
            <v>0.63</v>
          </cell>
          <cell r="N504">
            <v>0.45</v>
          </cell>
        </row>
        <row r="505">
          <cell r="B505">
            <v>90213</v>
          </cell>
          <cell r="C505" t="str">
            <v>CAPA SELANTE C/ AREIA</v>
          </cell>
          <cell r="D505" t="str">
            <v>m²</v>
          </cell>
          <cell r="E505">
            <v>0.26</v>
          </cell>
          <cell r="F505">
            <v>0.05</v>
          </cell>
          <cell r="G505">
            <v>0.31</v>
          </cell>
          <cell r="H505">
            <v>7.0000000000000007E-2</v>
          </cell>
          <cell r="I505" t="str">
            <v>ACRESCER</v>
          </cell>
          <cell r="J505">
            <v>40.5</v>
          </cell>
          <cell r="K505">
            <v>0.53</v>
          </cell>
          <cell r="N505">
            <v>0.38</v>
          </cell>
        </row>
        <row r="506">
          <cell r="B506">
            <v>90214</v>
          </cell>
          <cell r="C506" t="str">
            <v>TRATAMENTO SUPERFICIAL DUPLO</v>
          </cell>
          <cell r="D506" t="str">
            <v>m²</v>
          </cell>
          <cell r="E506">
            <v>0.84</v>
          </cell>
          <cell r="F506">
            <v>0.14000000000000001</v>
          </cell>
          <cell r="G506">
            <v>0.98</v>
          </cell>
          <cell r="H506">
            <v>0.57999999999999996</v>
          </cell>
          <cell r="I506" t="str">
            <v>ACRESCER</v>
          </cell>
          <cell r="J506">
            <v>40.5</v>
          </cell>
          <cell r="K506">
            <v>2.19</v>
          </cell>
          <cell r="N506">
            <v>1.56</v>
          </cell>
        </row>
        <row r="507">
          <cell r="B507">
            <v>90215</v>
          </cell>
          <cell r="C507" t="str">
            <v>LAMA ASFALTICA GROSSA</v>
          </cell>
          <cell r="D507" t="str">
            <v>m²</v>
          </cell>
          <cell r="E507">
            <v>0.26</v>
          </cell>
          <cell r="F507">
            <v>0.09</v>
          </cell>
          <cell r="G507">
            <v>0.35</v>
          </cell>
          <cell r="H507">
            <v>0.14000000000000001</v>
          </cell>
          <cell r="I507" t="str">
            <v>ACRESCER</v>
          </cell>
          <cell r="J507">
            <v>40.5</v>
          </cell>
          <cell r="K507">
            <v>0.69</v>
          </cell>
          <cell r="N507">
            <v>0.49</v>
          </cell>
        </row>
        <row r="508">
          <cell r="B508">
            <v>90216</v>
          </cell>
          <cell r="C508" t="str">
            <v>LAMA ASFALTICA FINA</v>
          </cell>
          <cell r="D508" t="str">
            <v>m²</v>
          </cell>
          <cell r="E508">
            <v>0.25</v>
          </cell>
          <cell r="F508">
            <v>0.09</v>
          </cell>
          <cell r="G508">
            <v>0.34</v>
          </cell>
          <cell r="H508">
            <v>7.0000000000000007E-2</v>
          </cell>
          <cell r="I508" t="str">
            <v>ACRESCER</v>
          </cell>
          <cell r="J508">
            <v>40.5</v>
          </cell>
          <cell r="K508">
            <v>0.57999999999999996</v>
          </cell>
          <cell r="N508">
            <v>0.41000000000000003</v>
          </cell>
        </row>
        <row r="509">
          <cell r="B509">
            <v>90217</v>
          </cell>
          <cell r="C509" t="str">
            <v>RECOMPOSICAO DO REVESTIMENTO C/ MISTURA BETUMINOSA A FRIO</v>
          </cell>
          <cell r="D509" t="str">
            <v>m³</v>
          </cell>
          <cell r="E509">
            <v>11.06</v>
          </cell>
          <cell r="F509">
            <v>3.01</v>
          </cell>
          <cell r="G509">
            <v>14.07</v>
          </cell>
          <cell r="H509">
            <v>0</v>
          </cell>
          <cell r="I509" t="str">
            <v>ACRESCER</v>
          </cell>
          <cell r="J509">
            <v>40.5</v>
          </cell>
          <cell r="K509">
            <v>19.77</v>
          </cell>
          <cell r="N509">
            <v>14.07</v>
          </cell>
        </row>
        <row r="510">
          <cell r="B510">
            <v>90218</v>
          </cell>
          <cell r="C510" t="str">
            <v>RECOMPOSICAO DE REVESTIMENTO C/ MISTURA BETUMINOSA A QUENTE</v>
          </cell>
          <cell r="D510" t="str">
            <v>m³</v>
          </cell>
          <cell r="E510">
            <v>12.51</v>
          </cell>
          <cell r="F510">
            <v>2.93</v>
          </cell>
          <cell r="G510">
            <v>15.44</v>
          </cell>
          <cell r="H510">
            <v>0</v>
          </cell>
          <cell r="I510" t="str">
            <v>ACRESCER</v>
          </cell>
          <cell r="J510">
            <v>40.5</v>
          </cell>
          <cell r="K510">
            <v>21.69</v>
          </cell>
          <cell r="N510">
            <v>15.44</v>
          </cell>
        </row>
        <row r="511">
          <cell r="B511">
            <v>90219</v>
          </cell>
          <cell r="C511" t="str">
            <v>REMOCAO DE PAVIMENTO</v>
          </cell>
          <cell r="D511" t="str">
            <v>m³</v>
          </cell>
          <cell r="E511">
            <v>6.2</v>
          </cell>
          <cell r="F511">
            <v>0.33</v>
          </cell>
          <cell r="G511">
            <v>6.53</v>
          </cell>
          <cell r="H511">
            <v>0</v>
          </cell>
          <cell r="I511" t="str">
            <v>-</v>
          </cell>
          <cell r="J511">
            <v>40.5</v>
          </cell>
          <cell r="K511">
            <v>9.17</v>
          </cell>
          <cell r="N511">
            <v>6.53</v>
          </cell>
        </row>
        <row r="512">
          <cell r="B512">
            <v>90220</v>
          </cell>
          <cell r="C512" t="str">
            <v>COMBATE A EXSUDACAO</v>
          </cell>
          <cell r="D512" t="str">
            <v>m²</v>
          </cell>
          <cell r="E512">
            <v>0.36</v>
          </cell>
          <cell r="F512">
            <v>0.12</v>
          </cell>
          <cell r="G512">
            <v>0.48</v>
          </cell>
          <cell r="H512">
            <v>0.08</v>
          </cell>
          <cell r="I512" t="str">
            <v>ACRESCER</v>
          </cell>
          <cell r="J512">
            <v>40.5</v>
          </cell>
          <cell r="K512">
            <v>0.79</v>
          </cell>
          <cell r="N512">
            <v>0.55999999999999994</v>
          </cell>
        </row>
        <row r="513">
          <cell r="B513">
            <v>90221</v>
          </cell>
          <cell r="C513" t="str">
            <v>LIMPEZA DE PONTE</v>
          </cell>
          <cell r="D513" t="str">
            <v>m</v>
          </cell>
          <cell r="E513">
            <v>1.39</v>
          </cell>
          <cell r="F513">
            <v>1.47</v>
          </cell>
          <cell r="G513">
            <v>2.86</v>
          </cell>
          <cell r="H513">
            <v>0</v>
          </cell>
          <cell r="I513" t="str">
            <v>-</v>
          </cell>
          <cell r="J513">
            <v>40.5</v>
          </cell>
          <cell r="K513">
            <v>4.0199999999999996</v>
          </cell>
          <cell r="N513">
            <v>2.86</v>
          </cell>
        </row>
        <row r="514">
          <cell r="B514">
            <v>90222</v>
          </cell>
          <cell r="C514" t="str">
            <v>RECOMPOSIAO DO REVESTIMENTO COM AREIA-ASFALTO A QUENTE</v>
          </cell>
          <cell r="D514" t="str">
            <v>m³</v>
          </cell>
          <cell r="E514">
            <v>9.74</v>
          </cell>
          <cell r="F514">
            <v>1.04</v>
          </cell>
          <cell r="G514">
            <v>10.76</v>
          </cell>
          <cell r="H514">
            <v>29.18</v>
          </cell>
          <cell r="I514" t="str">
            <v>ACRESCER</v>
          </cell>
          <cell r="J514">
            <v>40.5</v>
          </cell>
          <cell r="K514">
            <v>56.12</v>
          </cell>
          <cell r="N514">
            <v>39.94</v>
          </cell>
        </row>
        <row r="515">
          <cell r="B515">
            <v>90230</v>
          </cell>
          <cell r="C515" t="str">
            <v>CONFORMACAO DE PISTA P/ REVESTIMENTO PRIMARIO</v>
          </cell>
          <cell r="D515" t="str">
            <v>m²</v>
          </cell>
          <cell r="E515">
            <v>0.05</v>
          </cell>
          <cell r="F515">
            <v>0.01</v>
          </cell>
          <cell r="G515">
            <v>0.06</v>
          </cell>
          <cell r="H515">
            <v>0</v>
          </cell>
          <cell r="I515" t="str">
            <v>-</v>
          </cell>
          <cell r="J515">
            <v>40.5</v>
          </cell>
          <cell r="K515">
            <v>0.08</v>
          </cell>
          <cell r="N515">
            <v>0.06</v>
          </cell>
        </row>
        <row r="516">
          <cell r="B516">
            <v>90231</v>
          </cell>
          <cell r="C516" t="str">
            <v>ESPALHAMENTO DE MATERIAL DE REVESTIMENTO PRIMARIO</v>
          </cell>
          <cell r="D516" t="str">
            <v>m²</v>
          </cell>
          <cell r="E516">
            <v>7.0000000000000007E-2</v>
          </cell>
          <cell r="F516">
            <v>0.01</v>
          </cell>
          <cell r="G516">
            <v>0.08</v>
          </cell>
          <cell r="H516">
            <v>0</v>
          </cell>
          <cell r="I516" t="str">
            <v>-</v>
          </cell>
          <cell r="J516">
            <v>40.5</v>
          </cell>
          <cell r="K516">
            <v>0.11</v>
          </cell>
          <cell r="N516">
            <v>0.08</v>
          </cell>
        </row>
        <row r="517">
          <cell r="B517">
            <v>90232</v>
          </cell>
          <cell r="C517" t="str">
            <v>COMPACTACAO DE REVESTIMENTO PRIMARIO</v>
          </cell>
          <cell r="D517" t="str">
            <v>m³</v>
          </cell>
          <cell r="E517">
            <v>1.0900000000000001</v>
          </cell>
          <cell r="F517">
            <v>0.08</v>
          </cell>
          <cell r="G517">
            <v>1.17</v>
          </cell>
          <cell r="H517">
            <v>0</v>
          </cell>
          <cell r="I517" t="str">
            <v>-</v>
          </cell>
          <cell r="J517">
            <v>40.5</v>
          </cell>
          <cell r="K517">
            <v>1.64</v>
          </cell>
          <cell r="N517">
            <v>1.17</v>
          </cell>
        </row>
        <row r="518">
          <cell r="B518">
            <v>90300</v>
          </cell>
          <cell r="C518" t="str">
            <v>SERVICOS DE MANUTENCAO EMERGENCIAL</v>
          </cell>
          <cell r="N518">
            <v>0</v>
          </cell>
        </row>
        <row r="519">
          <cell r="B519">
            <v>90310</v>
          </cell>
          <cell r="C519" t="str">
            <v>RECOMPOSICAO MANUAL DE ATERRO</v>
          </cell>
          <cell r="D519" t="str">
            <v>m³</v>
          </cell>
          <cell r="E519">
            <v>8.32</v>
          </cell>
          <cell r="F519">
            <v>8.6</v>
          </cell>
          <cell r="G519">
            <v>16.920000000000002</v>
          </cell>
          <cell r="H519">
            <v>0</v>
          </cell>
          <cell r="I519" t="str">
            <v>-</v>
          </cell>
          <cell r="J519">
            <v>40.5</v>
          </cell>
          <cell r="K519">
            <v>23.77</v>
          </cell>
          <cell r="N519">
            <v>16.920000000000002</v>
          </cell>
        </row>
        <row r="520">
          <cell r="B520">
            <v>90311</v>
          </cell>
          <cell r="C520" t="str">
            <v>RECOMPOSICAO MECANIZADA DE ATERRO</v>
          </cell>
          <cell r="D520" t="str">
            <v>m³</v>
          </cell>
          <cell r="E520">
            <v>8.48</v>
          </cell>
          <cell r="F520">
            <v>0.86</v>
          </cell>
          <cell r="G520">
            <v>9.34</v>
          </cell>
          <cell r="H520">
            <v>3.18</v>
          </cell>
          <cell r="I520" t="str">
            <v>-</v>
          </cell>
          <cell r="J520">
            <v>40.5</v>
          </cell>
          <cell r="K520">
            <v>17.59</v>
          </cell>
          <cell r="N520">
            <v>12.52</v>
          </cell>
        </row>
        <row r="521">
          <cell r="B521">
            <v>90312</v>
          </cell>
          <cell r="C521" t="str">
            <v>REMOCAO MANUAL DE BARREIRA</v>
          </cell>
          <cell r="D521" t="str">
            <v>m³</v>
          </cell>
          <cell r="E521">
            <v>10.15</v>
          </cell>
          <cell r="F521">
            <v>4.47</v>
          </cell>
          <cell r="G521">
            <v>14.62</v>
          </cell>
          <cell r="H521">
            <v>0</v>
          </cell>
          <cell r="I521" t="str">
            <v>-</v>
          </cell>
          <cell r="J521">
            <v>40.5</v>
          </cell>
          <cell r="K521">
            <v>20.54</v>
          </cell>
          <cell r="N521">
            <v>14.62</v>
          </cell>
        </row>
        <row r="522">
          <cell r="B522">
            <v>90313</v>
          </cell>
          <cell r="C522" t="str">
            <v>REMOCAO MECANIZADA DE BARREIRA</v>
          </cell>
          <cell r="D522" t="str">
            <v>m³</v>
          </cell>
          <cell r="E522">
            <v>5.6</v>
          </cell>
          <cell r="F522">
            <v>0.39</v>
          </cell>
          <cell r="G522">
            <v>5.99</v>
          </cell>
          <cell r="H522">
            <v>0</v>
          </cell>
          <cell r="I522" t="str">
            <v>-</v>
          </cell>
          <cell r="J522">
            <v>40.5</v>
          </cell>
          <cell r="K522">
            <v>8.42</v>
          </cell>
          <cell r="N522">
            <v>5.99</v>
          </cell>
        </row>
        <row r="523">
          <cell r="B523">
            <v>90315</v>
          </cell>
          <cell r="C523" t="str">
            <v>ESCARIFICACAO PARA RECOMPOSICAO DE SUB-BASE E BASE</v>
          </cell>
          <cell r="D523" t="str">
            <v>m³</v>
          </cell>
          <cell r="E523">
            <v>0.1</v>
          </cell>
          <cell r="F523">
            <v>0.04</v>
          </cell>
          <cell r="G523">
            <v>0.14000000000000001</v>
          </cell>
          <cell r="H523">
            <v>0</v>
          </cell>
          <cell r="I523" t="str">
            <v>-</v>
          </cell>
          <cell r="J523">
            <v>40.5</v>
          </cell>
          <cell r="K523">
            <v>0.2</v>
          </cell>
          <cell r="N523">
            <v>0.14000000000000001</v>
          </cell>
        </row>
        <row r="524">
          <cell r="B524">
            <v>90316</v>
          </cell>
          <cell r="C524" t="str">
            <v>RECOMPOSICAO DE SUB-BASE E BASE ESTABIL. GRANUL. S/ MISTURA - EXECUCAO</v>
          </cell>
          <cell r="D524" t="str">
            <v>m³</v>
          </cell>
          <cell r="E524">
            <v>2.2799999999999998</v>
          </cell>
          <cell r="F524">
            <v>0.2</v>
          </cell>
          <cell r="G524">
            <v>2.46</v>
          </cell>
          <cell r="H524">
            <v>0</v>
          </cell>
          <cell r="I524" t="str">
            <v>-</v>
          </cell>
          <cell r="J524">
            <v>40.5</v>
          </cell>
          <cell r="K524">
            <v>3.46</v>
          </cell>
          <cell r="N524">
            <v>2.46</v>
          </cell>
        </row>
        <row r="525">
          <cell r="B525">
            <v>90400</v>
          </cell>
          <cell r="C525" t="str">
            <v>SERVICOS DE MELHORAMENTOS</v>
          </cell>
          <cell r="N525">
            <v>0</v>
          </cell>
        </row>
        <row r="526">
          <cell r="B526">
            <v>90410</v>
          </cell>
          <cell r="C526" t="str">
            <v>DESMATAMENTO, DESTOCAMENTO E LIMPEZA EM MATA</v>
          </cell>
          <cell r="D526" t="str">
            <v>m²</v>
          </cell>
          <cell r="E526">
            <v>0.22</v>
          </cell>
          <cell r="F526">
            <v>0.02</v>
          </cell>
          <cell r="G526">
            <v>0.24</v>
          </cell>
          <cell r="H526">
            <v>0</v>
          </cell>
          <cell r="I526" t="str">
            <v>-</v>
          </cell>
          <cell r="J526">
            <v>40.5</v>
          </cell>
          <cell r="K526">
            <v>0.34</v>
          </cell>
          <cell r="N526">
            <v>0.24</v>
          </cell>
        </row>
        <row r="527">
          <cell r="B527">
            <v>90411</v>
          </cell>
          <cell r="C527" t="str">
            <v>DESMATAMENTO, DESTOCAMENTO E LIMPEZA EM CERRADO</v>
          </cell>
          <cell r="D527" t="str">
            <v>m²</v>
          </cell>
          <cell r="E527">
            <v>0.13</v>
          </cell>
          <cell r="F527">
            <v>0.01</v>
          </cell>
          <cell r="G527">
            <v>0.12</v>
          </cell>
          <cell r="H527">
            <v>0</v>
          </cell>
          <cell r="I527" t="str">
            <v>-</v>
          </cell>
          <cell r="J527">
            <v>40.5</v>
          </cell>
          <cell r="K527">
            <v>0.17</v>
          </cell>
          <cell r="N527">
            <v>0.12</v>
          </cell>
        </row>
        <row r="528">
          <cell r="B528">
            <v>90412</v>
          </cell>
          <cell r="C528" t="str">
            <v>DESTOCAMENTO E LIMPEZA</v>
          </cell>
          <cell r="D528" t="str">
            <v>m²</v>
          </cell>
          <cell r="E528">
            <v>0.12</v>
          </cell>
          <cell r="F528">
            <v>0.01</v>
          </cell>
          <cell r="G528">
            <v>0.13</v>
          </cell>
          <cell r="H528">
            <v>0</v>
          </cell>
          <cell r="I528" t="str">
            <v>-</v>
          </cell>
          <cell r="J528">
            <v>40.5</v>
          </cell>
          <cell r="K528">
            <v>0.18</v>
          </cell>
          <cell r="N528">
            <v>0.13</v>
          </cell>
        </row>
        <row r="529">
          <cell r="B529">
            <v>90413</v>
          </cell>
          <cell r="C529" t="str">
            <v>REMOCAO E LIMPEZA DE CAMADA VEGETAL</v>
          </cell>
          <cell r="D529" t="str">
            <v>m²</v>
          </cell>
          <cell r="E529">
            <v>7.0000000000000007E-2</v>
          </cell>
          <cell r="F529">
            <v>0</v>
          </cell>
          <cell r="G529">
            <v>7.0000000000000007E-2</v>
          </cell>
          <cell r="H529">
            <v>0</v>
          </cell>
          <cell r="I529" t="str">
            <v>-</v>
          </cell>
          <cell r="J529">
            <v>40.5</v>
          </cell>
          <cell r="K529">
            <v>0.1</v>
          </cell>
          <cell r="N529">
            <v>7.0000000000000007E-2</v>
          </cell>
        </row>
        <row r="530">
          <cell r="B530">
            <v>90414</v>
          </cell>
          <cell r="C530" t="str">
            <v>DESMATAMENTO MANUAL NAS BAIXADAS EM MATA</v>
          </cell>
          <cell r="D530" t="str">
            <v>m²</v>
          </cell>
          <cell r="E530">
            <v>0</v>
          </cell>
          <cell r="F530">
            <v>0.04</v>
          </cell>
          <cell r="G530">
            <v>0.04</v>
          </cell>
          <cell r="H530">
            <v>0</v>
          </cell>
          <cell r="I530" t="str">
            <v>-</v>
          </cell>
          <cell r="J530">
            <v>40.5</v>
          </cell>
          <cell r="K530">
            <v>0.06</v>
          </cell>
          <cell r="N530">
            <v>0.04</v>
          </cell>
        </row>
        <row r="531">
          <cell r="B531">
            <v>90415</v>
          </cell>
          <cell r="C531" t="str">
            <v>REGULARIZACAO MECANIZADA DA FAIXA DE DOMINIO</v>
          </cell>
          <cell r="D531" t="str">
            <v>m²</v>
          </cell>
          <cell r="E531">
            <v>0.14000000000000001</v>
          </cell>
          <cell r="F531">
            <v>0.03</v>
          </cell>
          <cell r="G531">
            <v>0.17</v>
          </cell>
          <cell r="H531">
            <v>0</v>
          </cell>
          <cell r="I531" t="str">
            <v>-</v>
          </cell>
          <cell r="J531">
            <v>40.5</v>
          </cell>
          <cell r="K531">
            <v>0.24</v>
          </cell>
          <cell r="N531">
            <v>0.17</v>
          </cell>
        </row>
        <row r="532">
          <cell r="B532">
            <v>90416</v>
          </cell>
          <cell r="C532" t="str">
            <v>ESCAV., CARGA, TRANSP. E ESPALHAM. DE MAT. DE 1A. CATEG. C/ LAMINA</v>
          </cell>
          <cell r="D532" t="str">
            <v>m³</v>
          </cell>
          <cell r="E532">
            <v>1.44</v>
          </cell>
          <cell r="F532">
            <v>0.1</v>
          </cell>
          <cell r="G532">
            <v>1.52</v>
          </cell>
          <cell r="H532">
            <v>0</v>
          </cell>
          <cell r="I532" t="str">
            <v>-</v>
          </cell>
          <cell r="J532">
            <v>40.5</v>
          </cell>
          <cell r="K532">
            <v>2.14</v>
          </cell>
          <cell r="N532">
            <v>1.52</v>
          </cell>
        </row>
        <row r="533">
          <cell r="B533">
            <v>90417</v>
          </cell>
          <cell r="C533" t="str">
            <v>ESCAV., CARGA, TRANSP. E ESPALHAM. DE MAT. DE 2A. CATEG. C/ LAMINA E ESCARIF.</v>
          </cell>
          <cell r="D533" t="str">
            <v>m³</v>
          </cell>
          <cell r="E533">
            <v>2.59</v>
          </cell>
          <cell r="F533">
            <v>0.11</v>
          </cell>
          <cell r="G533">
            <v>2.7</v>
          </cell>
          <cell r="H533">
            <v>0</v>
          </cell>
          <cell r="I533" t="str">
            <v>-</v>
          </cell>
          <cell r="J533">
            <v>40.5</v>
          </cell>
          <cell r="K533">
            <v>3.79</v>
          </cell>
          <cell r="N533">
            <v>2.7</v>
          </cell>
        </row>
        <row r="534">
          <cell r="B534">
            <v>90418</v>
          </cell>
          <cell r="C534" t="str">
            <v>ESCAVACAO, CARGA E TRANSP. DE MAT. DE 3A. CATEG. C/ LAMINA</v>
          </cell>
          <cell r="D534" t="str">
            <v>m³</v>
          </cell>
          <cell r="E534">
            <v>4.72</v>
          </cell>
          <cell r="F534">
            <v>0.54</v>
          </cell>
          <cell r="G534">
            <v>5.26</v>
          </cell>
          <cell r="H534">
            <v>6.91</v>
          </cell>
          <cell r="I534" t="str">
            <v>-</v>
          </cell>
          <cell r="J534">
            <v>40.5</v>
          </cell>
          <cell r="K534">
            <v>17.100000000000001</v>
          </cell>
          <cell r="N534">
            <v>12.17</v>
          </cell>
        </row>
        <row r="535">
          <cell r="B535">
            <v>90420</v>
          </cell>
          <cell r="C535" t="str">
            <v>ESCAVACAO E CARGA DE MATERIAL DE 1A. CATEGORIA</v>
          </cell>
          <cell r="D535" t="str">
            <v>m³</v>
          </cell>
          <cell r="E535">
            <v>1.74</v>
          </cell>
          <cell r="F535">
            <v>0.06</v>
          </cell>
          <cell r="G535">
            <v>1.8</v>
          </cell>
          <cell r="H535">
            <v>0</v>
          </cell>
          <cell r="I535" t="str">
            <v>-</v>
          </cell>
          <cell r="J535">
            <v>40.5</v>
          </cell>
          <cell r="K535">
            <v>2.5299999999999998</v>
          </cell>
          <cell r="N535">
            <v>1.8</v>
          </cell>
        </row>
        <row r="536">
          <cell r="B536">
            <v>90421</v>
          </cell>
          <cell r="C536" t="str">
            <v>ESCAVACAO E CARGA DE MATERIAL DE 2A. CATEGORIA</v>
          </cell>
          <cell r="D536" t="str">
            <v>m³</v>
          </cell>
          <cell r="E536">
            <v>3.28</v>
          </cell>
          <cell r="F536">
            <v>0.12</v>
          </cell>
          <cell r="G536">
            <v>3.4</v>
          </cell>
          <cell r="H536">
            <v>0</v>
          </cell>
          <cell r="I536" t="str">
            <v>-</v>
          </cell>
          <cell r="J536">
            <v>40.5</v>
          </cell>
          <cell r="K536">
            <v>4.78</v>
          </cell>
          <cell r="N536">
            <v>3.4</v>
          </cell>
        </row>
        <row r="537">
          <cell r="B537">
            <v>90422</v>
          </cell>
          <cell r="C537" t="str">
            <v>ESCAVACAO E CARGA DE MATERIAL DE 3A. CATEGORIA</v>
          </cell>
          <cell r="D537" t="str">
            <v>m³</v>
          </cell>
          <cell r="E537">
            <v>5.7</v>
          </cell>
          <cell r="F537">
            <v>0.54</v>
          </cell>
          <cell r="G537">
            <v>6.24</v>
          </cell>
          <cell r="H537">
            <v>6.91</v>
          </cell>
          <cell r="I537" t="str">
            <v>-</v>
          </cell>
          <cell r="J537">
            <v>40.5</v>
          </cell>
          <cell r="K537">
            <v>18.48</v>
          </cell>
          <cell r="N537">
            <v>13.15</v>
          </cell>
        </row>
        <row r="538">
          <cell r="B538">
            <v>90423</v>
          </cell>
          <cell r="C538" t="str">
            <v>TRANSPORTE DE MATERIAL ESCAVADO P/ TERRAPLENAGEM COM 50 &lt; DMT &lt;= 200 M</v>
          </cell>
          <cell r="D538" t="str">
            <v>m³</v>
          </cell>
          <cell r="E538">
            <v>0.61</v>
          </cell>
          <cell r="F538">
            <v>0</v>
          </cell>
          <cell r="G538">
            <v>0.61</v>
          </cell>
          <cell r="H538">
            <v>0</v>
          </cell>
          <cell r="I538" t="str">
            <v>-</v>
          </cell>
          <cell r="J538">
            <v>40.5</v>
          </cell>
          <cell r="K538">
            <v>0.86</v>
          </cell>
          <cell r="N538">
            <v>0.61</v>
          </cell>
        </row>
        <row r="539">
          <cell r="B539">
            <v>90424</v>
          </cell>
          <cell r="C539" t="str">
            <v>TRANSPORTE DE MATERIAL ESCAVADO PARA TERRAPLENAGEM COM 200 &lt; DMT &lt; = 400 M</v>
          </cell>
          <cell r="D539" t="str">
            <v>m³</v>
          </cell>
          <cell r="E539">
            <v>0.8</v>
          </cell>
          <cell r="F539">
            <v>0</v>
          </cell>
          <cell r="G539">
            <v>0.8</v>
          </cell>
          <cell r="H539">
            <v>0</v>
          </cell>
          <cell r="I539" t="str">
            <v>-</v>
          </cell>
          <cell r="J539">
            <v>40.5</v>
          </cell>
          <cell r="K539">
            <v>1.1200000000000001</v>
          </cell>
          <cell r="N539">
            <v>0.8</v>
          </cell>
        </row>
        <row r="540">
          <cell r="B540">
            <v>90425</v>
          </cell>
          <cell r="C540" t="str">
            <v>TRANSPORTE DE MATERIAL ESCAVADO PARA TERRAPLENAGEM COM 400 &lt; DMT &lt; = 600 M</v>
          </cell>
          <cell r="D540" t="str">
            <v>m³</v>
          </cell>
          <cell r="E540">
            <v>0.96</v>
          </cell>
          <cell r="F540">
            <v>0</v>
          </cell>
          <cell r="G540">
            <v>0.96</v>
          </cell>
          <cell r="H540">
            <v>0</v>
          </cell>
          <cell r="I540" t="str">
            <v>-</v>
          </cell>
          <cell r="J540">
            <v>40.5</v>
          </cell>
          <cell r="K540">
            <v>1.35</v>
          </cell>
          <cell r="N540">
            <v>0.96</v>
          </cell>
        </row>
        <row r="541">
          <cell r="B541">
            <v>90426</v>
          </cell>
          <cell r="C541" t="str">
            <v>TRANSPORTE DE MATERIAL ESCAVADO PARA TERRAPLENAGEM COM 600 &lt; DMT &lt; = 800 M</v>
          </cell>
          <cell r="D541" t="str">
            <v>m³</v>
          </cell>
          <cell r="E541">
            <v>1.08</v>
          </cell>
          <cell r="F541">
            <v>0</v>
          </cell>
          <cell r="G541">
            <v>1.08</v>
          </cell>
          <cell r="H541">
            <v>0</v>
          </cell>
          <cell r="I541" t="str">
            <v>-</v>
          </cell>
          <cell r="J541">
            <v>40.5</v>
          </cell>
          <cell r="K541">
            <v>1.52</v>
          </cell>
          <cell r="N541">
            <v>1.08</v>
          </cell>
        </row>
        <row r="542">
          <cell r="B542">
            <v>90427</v>
          </cell>
          <cell r="C542" t="str">
            <v>TRANSPORTE DE MATERIAL ESCAVADO PARA TERRAPLENAGEM COM 800 &lt; DMT &lt; = 1000 M</v>
          </cell>
          <cell r="D542" t="str">
            <v>m³</v>
          </cell>
          <cell r="E542">
            <v>1.1399999999999999</v>
          </cell>
          <cell r="F542">
            <v>0</v>
          </cell>
          <cell r="G542">
            <v>1.1399999999999999</v>
          </cell>
          <cell r="H542">
            <v>0</v>
          </cell>
          <cell r="I542" t="str">
            <v>-</v>
          </cell>
          <cell r="J542">
            <v>40.5</v>
          </cell>
          <cell r="K542">
            <v>1.6</v>
          </cell>
          <cell r="N542">
            <v>1.1399999999999999</v>
          </cell>
        </row>
        <row r="543">
          <cell r="B543">
            <v>90428</v>
          </cell>
          <cell r="C543" t="str">
            <v>TRANSPORTE DE MATERIAL ESCAVADO PARA TERRAPLENAGEM COM 1000 &lt; DMT &lt; = 1200 M</v>
          </cell>
          <cell r="D543" t="str">
            <v>m³</v>
          </cell>
          <cell r="E543">
            <v>1.2</v>
          </cell>
          <cell r="F543">
            <v>0</v>
          </cell>
          <cell r="G543">
            <v>1.2</v>
          </cell>
          <cell r="H543">
            <v>0</v>
          </cell>
          <cell r="I543" t="str">
            <v>-</v>
          </cell>
          <cell r="J543">
            <v>40.5</v>
          </cell>
          <cell r="K543">
            <v>1.69</v>
          </cell>
          <cell r="N543">
            <v>1.2</v>
          </cell>
        </row>
        <row r="544">
          <cell r="B544">
            <v>90429</v>
          </cell>
          <cell r="C544" t="str">
            <v>TRANSPORTE DE MATERIAL ESCAVADO PARA TERRAPLENAGEM COM 1200 &lt; DMT &lt; = 1400 M</v>
          </cell>
          <cell r="D544" t="str">
            <v>m³</v>
          </cell>
          <cell r="E544">
            <v>1.28</v>
          </cell>
          <cell r="F544">
            <v>0</v>
          </cell>
          <cell r="G544">
            <v>1.28</v>
          </cell>
          <cell r="H544">
            <v>0</v>
          </cell>
          <cell r="I544" t="str">
            <v>-</v>
          </cell>
          <cell r="J544">
            <v>40.5</v>
          </cell>
          <cell r="K544">
            <v>1.8</v>
          </cell>
          <cell r="N544">
            <v>1.28</v>
          </cell>
        </row>
        <row r="545">
          <cell r="B545">
            <v>90430</v>
          </cell>
          <cell r="C545" t="str">
            <v>TRANSPORTE DE MATERIAL ESCAVADO PARA TERRAPLENAGEM COM 1400 &lt; DMT &lt; = 1600 M</v>
          </cell>
          <cell r="D545" t="str">
            <v>m³</v>
          </cell>
          <cell r="E545">
            <v>1.31</v>
          </cell>
          <cell r="F545">
            <v>0</v>
          </cell>
          <cell r="G545">
            <v>1.31</v>
          </cell>
          <cell r="H545">
            <v>0</v>
          </cell>
          <cell r="I545" t="str">
            <v>-</v>
          </cell>
          <cell r="J545">
            <v>40.5</v>
          </cell>
          <cell r="K545">
            <v>1.84</v>
          </cell>
          <cell r="N545">
            <v>1.31</v>
          </cell>
        </row>
        <row r="546">
          <cell r="B546">
            <v>90431</v>
          </cell>
          <cell r="C546" t="str">
            <v>TRANSPORTE DE MATERIAL ESCAVADO PARA TERRAPLENAGEM COM 1600 &lt; DMT &lt; = 1800 M</v>
          </cell>
          <cell r="D546" t="str">
            <v>m³</v>
          </cell>
          <cell r="E546">
            <v>1.4</v>
          </cell>
          <cell r="F546">
            <v>0</v>
          </cell>
          <cell r="G546">
            <v>1.4</v>
          </cell>
          <cell r="H546">
            <v>0</v>
          </cell>
          <cell r="I546" t="str">
            <v>-</v>
          </cell>
          <cell r="J546">
            <v>40.5</v>
          </cell>
          <cell r="K546">
            <v>1.97</v>
          </cell>
          <cell r="N546">
            <v>1.4</v>
          </cell>
        </row>
        <row r="547">
          <cell r="B547">
            <v>90432</v>
          </cell>
          <cell r="C547" t="str">
            <v>TRANSPORTE DE MATERIAL ESCAVADO PARA TERRAPLENAGEM COM 1800 &lt; DMT &lt; = 2000 M</v>
          </cell>
          <cell r="D547" t="str">
            <v>m³</v>
          </cell>
          <cell r="E547">
            <v>1.45</v>
          </cell>
          <cell r="F547">
            <v>0</v>
          </cell>
          <cell r="G547">
            <v>1.45</v>
          </cell>
          <cell r="H547">
            <v>0</v>
          </cell>
          <cell r="I547" t="str">
            <v>-</v>
          </cell>
          <cell r="J547">
            <v>40.5</v>
          </cell>
          <cell r="K547">
            <v>2.04</v>
          </cell>
          <cell r="N547">
            <v>1.45</v>
          </cell>
        </row>
        <row r="548">
          <cell r="B548">
            <v>90433</v>
          </cell>
          <cell r="C548" t="str">
            <v>TRANSPORTE DE MATERIAL ESCAVADO PARA TERRAPLENAGEM COM 2000 &lt; DMT &lt; = 3000 M</v>
          </cell>
          <cell r="D548" t="str">
            <v>m³</v>
          </cell>
          <cell r="E548">
            <v>1.67</v>
          </cell>
          <cell r="F548">
            <v>0</v>
          </cell>
          <cell r="G548">
            <v>1.67</v>
          </cell>
          <cell r="H548">
            <v>0</v>
          </cell>
          <cell r="I548" t="str">
            <v>-</v>
          </cell>
          <cell r="J548">
            <v>40.5</v>
          </cell>
          <cell r="K548">
            <v>2.35</v>
          </cell>
          <cell r="N548">
            <v>1.67</v>
          </cell>
        </row>
        <row r="549">
          <cell r="B549">
            <v>90434</v>
          </cell>
          <cell r="C549" t="str">
            <v>TRANSPORTE DE MATERIAL ESCAVADO PARA TERRAPLENAGEM COM 3000 &lt; DMT &lt; = 5000 M</v>
          </cell>
          <cell r="D549" t="str">
            <v>m³</v>
          </cell>
          <cell r="E549">
            <v>2.17</v>
          </cell>
          <cell r="F549">
            <v>0</v>
          </cell>
          <cell r="G549">
            <v>2.17</v>
          </cell>
          <cell r="H549">
            <v>0</v>
          </cell>
          <cell r="I549" t="str">
            <v>-</v>
          </cell>
          <cell r="J549">
            <v>40.5</v>
          </cell>
          <cell r="K549">
            <v>3.05</v>
          </cell>
          <cell r="N549">
            <v>2.17</v>
          </cell>
        </row>
        <row r="550">
          <cell r="B550">
            <v>90435</v>
          </cell>
          <cell r="C550" t="str">
            <v>ESPALHAMENTO DE MATERIAL DE 1A. E 2A. CATEGORIA</v>
          </cell>
          <cell r="D550" t="str">
            <v>m³</v>
          </cell>
          <cell r="E550">
            <v>0.3</v>
          </cell>
          <cell r="F550">
            <v>0.02</v>
          </cell>
          <cell r="G550">
            <v>0.32</v>
          </cell>
          <cell r="H550">
            <v>0</v>
          </cell>
          <cell r="I550" t="str">
            <v>-</v>
          </cell>
          <cell r="J550">
            <v>40.5</v>
          </cell>
          <cell r="K550">
            <v>0.45</v>
          </cell>
          <cell r="N550">
            <v>0.32</v>
          </cell>
        </row>
        <row r="551">
          <cell r="B551">
            <v>90436</v>
          </cell>
          <cell r="C551" t="str">
            <v>COMPACTACAO DE ATERROS A 95% DO PROCTOR NORMAL</v>
          </cell>
          <cell r="D551" t="str">
            <v>m³</v>
          </cell>
          <cell r="E551">
            <v>0.91</v>
          </cell>
          <cell r="F551">
            <v>0.06</v>
          </cell>
          <cell r="G551">
            <v>0.97</v>
          </cell>
          <cell r="H551">
            <v>0</v>
          </cell>
          <cell r="I551" t="str">
            <v>-</v>
          </cell>
          <cell r="J551">
            <v>40.5</v>
          </cell>
          <cell r="K551">
            <v>1.36</v>
          </cell>
          <cell r="N551">
            <v>0.97</v>
          </cell>
        </row>
        <row r="552">
          <cell r="B552">
            <v>90437</v>
          </cell>
          <cell r="C552" t="str">
            <v>COMPACTACAO DE ATERROS A 100% DO PROCTOR NORMAL</v>
          </cell>
          <cell r="D552" t="str">
            <v>m³</v>
          </cell>
          <cell r="E552">
            <v>1.29</v>
          </cell>
          <cell r="F552">
            <v>0.15</v>
          </cell>
          <cell r="G552">
            <v>1.42</v>
          </cell>
          <cell r="H552">
            <v>0</v>
          </cell>
          <cell r="I552" t="str">
            <v>-</v>
          </cell>
          <cell r="J552">
            <v>40.5</v>
          </cell>
          <cell r="K552">
            <v>2</v>
          </cell>
          <cell r="N552">
            <v>1.42</v>
          </cell>
        </row>
        <row r="553">
          <cell r="B553">
            <v>90438</v>
          </cell>
          <cell r="C553" t="str">
            <v>SECAO PADRAO</v>
          </cell>
          <cell r="D553" t="str">
            <v>m²</v>
          </cell>
          <cell r="E553">
            <v>0.22</v>
          </cell>
          <cell r="F553">
            <v>0.04</v>
          </cell>
          <cell r="G553">
            <v>0.26</v>
          </cell>
          <cell r="H553">
            <v>0</v>
          </cell>
          <cell r="I553" t="str">
            <v>-</v>
          </cell>
          <cell r="J553">
            <v>40.5</v>
          </cell>
          <cell r="K553">
            <v>0.37</v>
          </cell>
          <cell r="N553">
            <v>0.26</v>
          </cell>
        </row>
        <row r="554">
          <cell r="B554">
            <v>90439</v>
          </cell>
          <cell r="C554" t="str">
            <v>COMPACTACAO DA SECAO PADRAO 100% DO PROCTOR NORMAL</v>
          </cell>
          <cell r="D554" t="str">
            <v>m²</v>
          </cell>
          <cell r="E554">
            <v>0.14000000000000001</v>
          </cell>
          <cell r="F554">
            <v>0.03</v>
          </cell>
          <cell r="G554">
            <v>0.17</v>
          </cell>
          <cell r="H554">
            <v>0</v>
          </cell>
          <cell r="I554" t="str">
            <v>-</v>
          </cell>
          <cell r="J554">
            <v>40.5</v>
          </cell>
          <cell r="K554">
            <v>0.24</v>
          </cell>
          <cell r="N554">
            <v>0.17</v>
          </cell>
        </row>
        <row r="555">
          <cell r="B555">
            <v>90441</v>
          </cell>
          <cell r="C555" t="str">
            <v>TRANSPORTE DE MATERIAL DE JAZIDA</v>
          </cell>
          <cell r="D555" t="str">
            <v>m³.Km</v>
          </cell>
          <cell r="E555">
            <v>0.41</v>
          </cell>
          <cell r="F555">
            <v>0</v>
          </cell>
          <cell r="G555">
            <v>0.41</v>
          </cell>
          <cell r="H555">
            <v>0</v>
          </cell>
          <cell r="I555" t="str">
            <v>-</v>
          </cell>
          <cell r="J555">
            <v>40.5</v>
          </cell>
          <cell r="K555">
            <v>0.57999999999999996</v>
          </cell>
          <cell r="N555">
            <v>0.41</v>
          </cell>
        </row>
        <row r="556">
          <cell r="B556">
            <v>90442</v>
          </cell>
          <cell r="C556" t="str">
            <v>REVESTIMENTO PRIMARIO DE SOLO ESTABILIZADO</v>
          </cell>
          <cell r="D556" t="str">
            <v>m³</v>
          </cell>
          <cell r="E556">
            <v>1.8</v>
          </cell>
          <cell r="F556">
            <v>0.27</v>
          </cell>
          <cell r="G556">
            <v>2.0699999999999998</v>
          </cell>
          <cell r="H556">
            <v>3.58</v>
          </cell>
          <cell r="I556" t="str">
            <v>ACRESCER</v>
          </cell>
          <cell r="J556">
            <v>40.5</v>
          </cell>
          <cell r="K556">
            <v>7.94</v>
          </cell>
          <cell r="N556">
            <v>5.65</v>
          </cell>
        </row>
        <row r="557">
          <cell r="B557">
            <v>90444</v>
          </cell>
          <cell r="C557" t="str">
            <v>ASSENTAMENTO DE DRENO PROFUNDO</v>
          </cell>
          <cell r="D557" t="str">
            <v>m</v>
          </cell>
          <cell r="E557">
            <v>0</v>
          </cell>
          <cell r="F557">
            <v>5.94</v>
          </cell>
          <cell r="G557">
            <v>5.94</v>
          </cell>
          <cell r="H557">
            <v>19.559999999999999</v>
          </cell>
          <cell r="I557" t="str">
            <v>ACRESCER</v>
          </cell>
          <cell r="J557">
            <v>40.5</v>
          </cell>
          <cell r="K557">
            <v>35.83</v>
          </cell>
          <cell r="N557">
            <v>25.5</v>
          </cell>
        </row>
        <row r="558">
          <cell r="B558">
            <v>90460</v>
          </cell>
          <cell r="C558" t="str">
            <v>CORPO DE BUEIRO SIMPLES TUBULAR DE CONCRETO D=0,40 M TIPO CA-1 INC. BERCO</v>
          </cell>
          <cell r="D558" t="str">
            <v>m</v>
          </cell>
          <cell r="E558">
            <v>0</v>
          </cell>
          <cell r="F558">
            <v>19.739999999999998</v>
          </cell>
          <cell r="G558">
            <v>19.739999999999998</v>
          </cell>
          <cell r="H558">
            <v>38.07</v>
          </cell>
          <cell r="I558" t="str">
            <v>ACRESCER</v>
          </cell>
          <cell r="J558">
            <v>40.5</v>
          </cell>
          <cell r="K558">
            <v>81.22</v>
          </cell>
          <cell r="N558">
            <v>57.81</v>
          </cell>
        </row>
        <row r="559">
          <cell r="B559">
            <v>90461</v>
          </cell>
          <cell r="C559" t="str">
            <v>CORPO DE BUEIRO SIMPLES TUBULAR DE CONCRETO D=0,60 M TIPO CA-1 INC. BERCO</v>
          </cell>
          <cell r="D559" t="str">
            <v>m</v>
          </cell>
          <cell r="E559">
            <v>0</v>
          </cell>
          <cell r="F559">
            <v>20.6</v>
          </cell>
          <cell r="G559">
            <v>20.6</v>
          </cell>
          <cell r="H559">
            <v>68.2</v>
          </cell>
          <cell r="I559" t="str">
            <v>ACRESCER</v>
          </cell>
          <cell r="J559">
            <v>40.5</v>
          </cell>
          <cell r="K559">
            <v>124.76</v>
          </cell>
          <cell r="N559">
            <v>88.800000000000011</v>
          </cell>
        </row>
        <row r="560">
          <cell r="B560">
            <v>90462</v>
          </cell>
          <cell r="C560" t="str">
            <v>CORPO DE BUEIRO SIMPLES TUBULAR DE CONCRETO D=0,80 M TIPO CA-1 INC. BERCO</v>
          </cell>
          <cell r="D560" t="str">
            <v>m</v>
          </cell>
          <cell r="E560">
            <v>0</v>
          </cell>
          <cell r="F560">
            <v>21.69</v>
          </cell>
          <cell r="G560">
            <v>21.69</v>
          </cell>
          <cell r="H560">
            <v>107.57</v>
          </cell>
          <cell r="I560" t="str">
            <v>ACRESCER</v>
          </cell>
          <cell r="J560">
            <v>40.5</v>
          </cell>
          <cell r="K560">
            <v>181.61</v>
          </cell>
          <cell r="N560">
            <v>129.26</v>
          </cell>
        </row>
        <row r="561">
          <cell r="B561">
            <v>90463</v>
          </cell>
          <cell r="C561" t="str">
            <v>CORPO DE BUEIRO SIMPLES TUBULAR DE CONCRETO D=1,00 M TIPO CA-1 INC. BERCO</v>
          </cell>
          <cell r="D561" t="str">
            <v>m</v>
          </cell>
          <cell r="E561">
            <v>0</v>
          </cell>
          <cell r="F561">
            <v>22.78</v>
          </cell>
          <cell r="G561">
            <v>22.78</v>
          </cell>
          <cell r="H561">
            <v>154.22999999999999</v>
          </cell>
          <cell r="I561" t="str">
            <v>ACRESCER</v>
          </cell>
          <cell r="J561">
            <v>40.5</v>
          </cell>
          <cell r="K561">
            <v>248.7</v>
          </cell>
          <cell r="N561">
            <v>177.01</v>
          </cell>
        </row>
        <row r="562">
          <cell r="B562">
            <v>90464</v>
          </cell>
          <cell r="C562" t="str">
            <v>CORPO DE BUEIRO SIMPLES TUBULAR DE CONCRETO D=1,20 M TIPO CA-1 INC. BERCO</v>
          </cell>
          <cell r="D562" t="str">
            <v>m</v>
          </cell>
          <cell r="E562">
            <v>0</v>
          </cell>
          <cell r="F562">
            <v>23.87</v>
          </cell>
          <cell r="G562">
            <v>23.87</v>
          </cell>
          <cell r="H562">
            <v>219.97</v>
          </cell>
          <cell r="I562" t="str">
            <v>ACRESCER</v>
          </cell>
          <cell r="J562">
            <v>40.5</v>
          </cell>
          <cell r="K562">
            <v>342.6</v>
          </cell>
          <cell r="N562">
            <v>243.84</v>
          </cell>
        </row>
        <row r="563">
          <cell r="B563">
            <v>90465</v>
          </cell>
          <cell r="C563" t="str">
            <v>CORPO DE BUEIRO DUPLO TUBULAR DE CONCRETO D=0,80 M TIPO CA-1 INC. BERCO</v>
          </cell>
          <cell r="D563" t="str">
            <v>m</v>
          </cell>
          <cell r="E563">
            <v>0</v>
          </cell>
          <cell r="F563">
            <v>34.479999999999997</v>
          </cell>
          <cell r="G563">
            <v>34.479999999999997</v>
          </cell>
          <cell r="H563">
            <v>211</v>
          </cell>
          <cell r="I563" t="str">
            <v>ACRESCER</v>
          </cell>
          <cell r="J563">
            <v>40.5</v>
          </cell>
          <cell r="K563">
            <v>344.9</v>
          </cell>
          <cell r="N563">
            <v>245.48</v>
          </cell>
        </row>
        <row r="564">
          <cell r="B564">
            <v>90466</v>
          </cell>
          <cell r="C564" t="str">
            <v>CORPO DE BUEIRO DUPLO TUBULAR DE CONCRETO D=1,00 M TIPO CA-1 INC. BERCO</v>
          </cell>
          <cell r="D564" t="str">
            <v>m</v>
          </cell>
          <cell r="E564">
            <v>0</v>
          </cell>
          <cell r="F564">
            <v>36.270000000000003</v>
          </cell>
          <cell r="G564">
            <v>36.270000000000003</v>
          </cell>
          <cell r="H564">
            <v>304.48</v>
          </cell>
          <cell r="I564" t="str">
            <v>ACRESCER</v>
          </cell>
          <cell r="J564">
            <v>40.5</v>
          </cell>
          <cell r="K564">
            <v>478.75</v>
          </cell>
          <cell r="N564">
            <v>340.75</v>
          </cell>
        </row>
        <row r="565">
          <cell r="B565">
            <v>90467</v>
          </cell>
          <cell r="C565" t="str">
            <v>CORPO DE BUEIRO DUPLO TUBULAR DE CONCRETO D=1,20 M TIPO CA-1 INC. BERCO</v>
          </cell>
          <cell r="D565" t="str">
            <v>m</v>
          </cell>
          <cell r="E565">
            <v>0</v>
          </cell>
          <cell r="F565">
            <v>38.06</v>
          </cell>
          <cell r="G565">
            <v>38.06</v>
          </cell>
          <cell r="H565">
            <v>432.08</v>
          </cell>
          <cell r="I565" t="str">
            <v>ACRESCER</v>
          </cell>
          <cell r="J565">
            <v>40.5</v>
          </cell>
          <cell r="K565">
            <v>660.55</v>
          </cell>
          <cell r="N565">
            <v>470.14</v>
          </cell>
        </row>
        <row r="566">
          <cell r="B566">
            <v>90468</v>
          </cell>
          <cell r="C566" t="str">
            <v>CORPO DE BUEIRO TRIPLO TUBULAR DE CONCRETO D=0,80 M TIPO CA-1 INC. BERCO</v>
          </cell>
          <cell r="D566" t="str">
            <v>m</v>
          </cell>
          <cell r="E566">
            <v>0</v>
          </cell>
          <cell r="F566">
            <v>47.73</v>
          </cell>
          <cell r="G566">
            <v>47.73</v>
          </cell>
          <cell r="H566">
            <v>315.7</v>
          </cell>
          <cell r="I566" t="str">
            <v>ACRESCER</v>
          </cell>
          <cell r="J566">
            <v>40.5</v>
          </cell>
          <cell r="K566">
            <v>510.62</v>
          </cell>
          <cell r="N566">
            <v>363.43</v>
          </cell>
        </row>
        <row r="567">
          <cell r="B567">
            <v>90469</v>
          </cell>
          <cell r="C567" t="str">
            <v>CORPO DE BUEIRO TRIPLO TUBULAR DE CONCRETO D=1,00 M TIPO CA-1 INC. BERCO</v>
          </cell>
          <cell r="D567" t="str">
            <v>m</v>
          </cell>
          <cell r="E567">
            <v>0</v>
          </cell>
          <cell r="F567">
            <v>51.01</v>
          </cell>
          <cell r="G567">
            <v>51.01</v>
          </cell>
          <cell r="H567">
            <v>453.12</v>
          </cell>
          <cell r="I567" t="str">
            <v>ACRESCER</v>
          </cell>
          <cell r="J567">
            <v>40.5</v>
          </cell>
          <cell r="K567">
            <v>708.3</v>
          </cell>
          <cell r="N567">
            <v>504.13</v>
          </cell>
        </row>
        <row r="568">
          <cell r="B568">
            <v>90470</v>
          </cell>
          <cell r="C568" t="str">
            <v>CORPO DE BUEIRO TRIPLO TUBULAR DE CONCRETO D=1,20 M TIPO CA-1 INC. BERCO</v>
          </cell>
          <cell r="D568" t="str">
            <v>m</v>
          </cell>
          <cell r="E568">
            <v>0</v>
          </cell>
          <cell r="F568">
            <v>54.29</v>
          </cell>
          <cell r="G568">
            <v>54.29</v>
          </cell>
          <cell r="H568">
            <v>645.38</v>
          </cell>
          <cell r="I568" t="str">
            <v>ACRESCER</v>
          </cell>
          <cell r="J568">
            <v>40.5</v>
          </cell>
          <cell r="K568">
            <v>983.04</v>
          </cell>
          <cell r="N568">
            <v>699.67</v>
          </cell>
        </row>
        <row r="569">
          <cell r="B569">
            <v>90471</v>
          </cell>
          <cell r="C569" t="str">
            <v>BOCA DE BUEIRO SIMPLES TUBULAR DE CONCRETO D=0,60 M</v>
          </cell>
          <cell r="D569" t="str">
            <v>Und</v>
          </cell>
          <cell r="E569">
            <v>0</v>
          </cell>
          <cell r="F569">
            <v>3.12</v>
          </cell>
          <cell r="G569">
            <v>3.12</v>
          </cell>
          <cell r="H569">
            <v>179.29</v>
          </cell>
          <cell r="I569" t="str">
            <v>ACRESCER</v>
          </cell>
          <cell r="J569">
            <v>40.5</v>
          </cell>
          <cell r="K569">
            <v>256.29000000000002</v>
          </cell>
          <cell r="N569">
            <v>182.41</v>
          </cell>
        </row>
        <row r="570">
          <cell r="B570">
            <v>90472</v>
          </cell>
          <cell r="C570" t="str">
            <v>BOCA DE BUEIRO SIMPLES TUBULAR DE CONCRETO D=0,80 M</v>
          </cell>
          <cell r="D570" t="str">
            <v>Und</v>
          </cell>
          <cell r="E570">
            <v>0</v>
          </cell>
          <cell r="F570">
            <v>3.12</v>
          </cell>
          <cell r="G570">
            <v>3.12</v>
          </cell>
          <cell r="H570">
            <v>305.83999999999997</v>
          </cell>
          <cell r="I570" t="str">
            <v>ACRESCER</v>
          </cell>
          <cell r="J570">
            <v>40.5</v>
          </cell>
          <cell r="K570">
            <v>434.09</v>
          </cell>
          <cell r="N570">
            <v>308.95999999999998</v>
          </cell>
        </row>
        <row r="571">
          <cell r="B571">
            <v>90473</v>
          </cell>
          <cell r="C571" t="str">
            <v>BOCA DE BUEIRO SIMPLES TUBULAR DE CONCRETO D=1,00 M</v>
          </cell>
          <cell r="D571" t="str">
            <v>Und</v>
          </cell>
          <cell r="E571">
            <v>0</v>
          </cell>
          <cell r="F571">
            <v>3.28</v>
          </cell>
          <cell r="G571">
            <v>3.28</v>
          </cell>
          <cell r="H571">
            <v>479.6</v>
          </cell>
          <cell r="I571" t="str">
            <v>ACRESCER</v>
          </cell>
          <cell r="J571">
            <v>40.5</v>
          </cell>
          <cell r="K571">
            <v>678.45</v>
          </cell>
          <cell r="N571">
            <v>482.88</v>
          </cell>
        </row>
        <row r="572">
          <cell r="B572">
            <v>90474</v>
          </cell>
          <cell r="C572" t="str">
            <v>BOCA DE BUEIRO SIMPLES TUBULAR DE CONCRETO D=1,20 M</v>
          </cell>
          <cell r="D572" t="str">
            <v>Und</v>
          </cell>
          <cell r="E572">
            <v>0</v>
          </cell>
          <cell r="F572">
            <v>3.28</v>
          </cell>
          <cell r="G572">
            <v>3.28</v>
          </cell>
          <cell r="H572">
            <v>693.99</v>
          </cell>
          <cell r="I572" t="str">
            <v>ACRESCER</v>
          </cell>
          <cell r="J572">
            <v>40.5</v>
          </cell>
          <cell r="K572">
            <v>979.66</v>
          </cell>
          <cell r="N572">
            <v>697.27</v>
          </cell>
        </row>
        <row r="573">
          <cell r="B573">
            <v>90475</v>
          </cell>
          <cell r="C573" t="str">
            <v>BOCA DE BUEIRO DUPLO TUBULAR DE CONCRETO D=0,80 M</v>
          </cell>
          <cell r="D573" t="str">
            <v>Und</v>
          </cell>
          <cell r="E573">
            <v>0</v>
          </cell>
          <cell r="F573">
            <v>4.76</v>
          </cell>
          <cell r="G573">
            <v>4.76</v>
          </cell>
          <cell r="H573">
            <v>433.42</v>
          </cell>
          <cell r="I573" t="str">
            <v>ACRESCER</v>
          </cell>
          <cell r="J573">
            <v>40.5</v>
          </cell>
          <cell r="K573">
            <v>615.64</v>
          </cell>
          <cell r="N573">
            <v>438.18</v>
          </cell>
        </row>
        <row r="574">
          <cell r="B574">
            <v>90476</v>
          </cell>
          <cell r="C574" t="str">
            <v>BOCA DE BUEIRO DUPLO TUBULAR DE CONCRETO D=1,00 M</v>
          </cell>
          <cell r="D574" t="str">
            <v>Und</v>
          </cell>
          <cell r="E574">
            <v>0</v>
          </cell>
          <cell r="F574">
            <v>4.76</v>
          </cell>
          <cell r="G574">
            <v>4.76</v>
          </cell>
          <cell r="H574">
            <v>664.36</v>
          </cell>
          <cell r="I574" t="str">
            <v>ACRESCER</v>
          </cell>
          <cell r="J574">
            <v>40.5</v>
          </cell>
          <cell r="K574">
            <v>940.11</v>
          </cell>
          <cell r="N574">
            <v>669.12</v>
          </cell>
        </row>
        <row r="575">
          <cell r="B575">
            <v>90477</v>
          </cell>
          <cell r="C575" t="str">
            <v>BOCA DE BUEIRO DUPLO TUBULAR DE CONCRETO D=1,20 M</v>
          </cell>
          <cell r="D575" t="str">
            <v>Und</v>
          </cell>
          <cell r="E575">
            <v>0</v>
          </cell>
          <cell r="F575">
            <v>15.99</v>
          </cell>
          <cell r="G575">
            <v>15.99</v>
          </cell>
          <cell r="H575">
            <v>943.32</v>
          </cell>
          <cell r="I575" t="str">
            <v>ACRESCER</v>
          </cell>
          <cell r="J575">
            <v>40.5</v>
          </cell>
          <cell r="K575">
            <v>1347.83</v>
          </cell>
          <cell r="N575">
            <v>959.31000000000006</v>
          </cell>
        </row>
        <row r="576">
          <cell r="B576">
            <v>90478</v>
          </cell>
          <cell r="C576" t="str">
            <v>BOCA DE BUEIRO TRIPLO TUBULAR DE CONCRETO D=0,80 M</v>
          </cell>
          <cell r="D576" t="str">
            <v>Und</v>
          </cell>
          <cell r="E576">
            <v>0</v>
          </cell>
          <cell r="F576">
            <v>6.24</v>
          </cell>
          <cell r="G576">
            <v>6.24</v>
          </cell>
          <cell r="H576">
            <v>565.87</v>
          </cell>
          <cell r="I576" t="str">
            <v>ACRESCER</v>
          </cell>
          <cell r="J576">
            <v>40.5</v>
          </cell>
          <cell r="K576">
            <v>803.81</v>
          </cell>
          <cell r="N576">
            <v>572.11</v>
          </cell>
        </row>
        <row r="577">
          <cell r="B577">
            <v>90479</v>
          </cell>
          <cell r="C577" t="str">
            <v>BOCA DE BUEIRO TRIPLO TUBULAR DE CONCRETO D=1,00 M</v>
          </cell>
          <cell r="D577" t="str">
            <v>Und</v>
          </cell>
          <cell r="E577">
            <v>0</v>
          </cell>
          <cell r="F577">
            <v>6.24</v>
          </cell>
          <cell r="G577">
            <v>6.24</v>
          </cell>
          <cell r="H577">
            <v>831.93</v>
          </cell>
          <cell r="I577" t="str">
            <v>ACRESCER</v>
          </cell>
          <cell r="J577">
            <v>40.5</v>
          </cell>
          <cell r="K577">
            <v>1177.6300000000001</v>
          </cell>
          <cell r="N577">
            <v>838.17</v>
          </cell>
        </row>
        <row r="578">
          <cell r="B578">
            <v>90480</v>
          </cell>
          <cell r="C578" t="str">
            <v>BOCA DE BUEIRO TRIPLO TUBULAR DE CONCRET0 D=1,20 M</v>
          </cell>
          <cell r="D578" t="str">
            <v>Und</v>
          </cell>
          <cell r="E578">
            <v>0</v>
          </cell>
          <cell r="F578">
            <v>6.24</v>
          </cell>
          <cell r="G578">
            <v>6.24</v>
          </cell>
          <cell r="H578">
            <v>1192.6500000000001</v>
          </cell>
          <cell r="I578" t="str">
            <v>ACRESCER</v>
          </cell>
          <cell r="J578">
            <v>40.5</v>
          </cell>
          <cell r="K578">
            <v>1684.44</v>
          </cell>
          <cell r="N578">
            <v>1198.8900000000001</v>
          </cell>
        </row>
        <row r="579">
          <cell r="B579">
            <v>90490</v>
          </cell>
          <cell r="C579" t="str">
            <v>REDUTOR DE VELOCIDADE (SONORIZADOR) C/ L=5,00 M</v>
          </cell>
          <cell r="D579" t="str">
            <v>m</v>
          </cell>
          <cell r="E579">
            <v>0</v>
          </cell>
          <cell r="F579">
            <v>18</v>
          </cell>
          <cell r="G579">
            <v>18</v>
          </cell>
          <cell r="H579">
            <v>153.88999999999999</v>
          </cell>
          <cell r="I579" t="str">
            <v>ACRESCER</v>
          </cell>
          <cell r="J579">
            <v>40.5</v>
          </cell>
          <cell r="K579">
            <v>241.51</v>
          </cell>
          <cell r="N579">
            <v>171.89</v>
          </cell>
        </row>
        <row r="580">
          <cell r="B580">
            <v>90491</v>
          </cell>
          <cell r="C580" t="str">
            <v>REDUTOR DE VELOCIDAE (ONDULACAO) C/ L=3,70 M</v>
          </cell>
          <cell r="D580" t="str">
            <v>m</v>
          </cell>
          <cell r="E580">
            <v>0</v>
          </cell>
          <cell r="F580">
            <v>10.61</v>
          </cell>
          <cell r="G580">
            <v>10.61</v>
          </cell>
          <cell r="H580">
            <v>105.41</v>
          </cell>
          <cell r="I580" t="str">
            <v>ACRESCER</v>
          </cell>
          <cell r="J580">
            <v>40.5</v>
          </cell>
          <cell r="K580">
            <v>163.01</v>
          </cell>
          <cell r="N580">
            <v>116.02</v>
          </cell>
        </row>
        <row r="581">
          <cell r="B581">
            <v>90500</v>
          </cell>
          <cell r="C581" t="str">
            <v>SERVICOS AUXILIARES</v>
          </cell>
          <cell r="N581">
            <v>0</v>
          </cell>
        </row>
        <row r="582">
          <cell r="B582">
            <v>90510</v>
          </cell>
          <cell r="C582" t="str">
            <v>MISTURA BETUMINOSA A FRIO EM BETONEIRA</v>
          </cell>
          <cell r="D582" t="str">
            <v>m³</v>
          </cell>
          <cell r="E582">
            <v>2.96</v>
          </cell>
          <cell r="F582">
            <v>6.55</v>
          </cell>
          <cell r="G582">
            <v>9.51</v>
          </cell>
          <cell r="H582">
            <v>31.42</v>
          </cell>
          <cell r="I582" t="str">
            <v>ACRESCER</v>
          </cell>
          <cell r="J582">
            <v>40.5</v>
          </cell>
          <cell r="K582">
            <v>57.51</v>
          </cell>
          <cell r="N582">
            <v>40.93</v>
          </cell>
        </row>
        <row r="583">
          <cell r="B583">
            <v>90511</v>
          </cell>
          <cell r="C583" t="str">
            <v>MISTURA BETUMINOSA USINADA A FRIO</v>
          </cell>
          <cell r="D583" t="str">
            <v>m³</v>
          </cell>
          <cell r="E583">
            <v>3.64</v>
          </cell>
          <cell r="F583">
            <v>1.08</v>
          </cell>
          <cell r="G583">
            <v>4.72</v>
          </cell>
          <cell r="H583">
            <v>31.42</v>
          </cell>
          <cell r="I583" t="str">
            <v>ACRESCER</v>
          </cell>
          <cell r="J583">
            <v>40.5</v>
          </cell>
          <cell r="K583">
            <v>50.78</v>
          </cell>
          <cell r="N583">
            <v>36.14</v>
          </cell>
        </row>
        <row r="584">
          <cell r="B584">
            <v>90512</v>
          </cell>
          <cell r="C584" t="str">
            <v>MISTURA BETUMINOSA USINADO A QUENTE</v>
          </cell>
          <cell r="D584" t="str">
            <v>m³</v>
          </cell>
          <cell r="E584">
            <v>17.350000000000001</v>
          </cell>
          <cell r="F584">
            <v>1.29</v>
          </cell>
          <cell r="G584">
            <v>18.64</v>
          </cell>
          <cell r="H584">
            <v>44.92</v>
          </cell>
          <cell r="I584" t="str">
            <v>ACRESCER</v>
          </cell>
          <cell r="J584">
            <v>40.5</v>
          </cell>
          <cell r="K584">
            <v>89.3</v>
          </cell>
          <cell r="N584">
            <v>63.56</v>
          </cell>
        </row>
        <row r="585">
          <cell r="B585">
            <v>90513</v>
          </cell>
          <cell r="C585" t="str">
            <v>BASE SOLO ESTABIL. GRANULOM. P/ REMENDO PROFUNDO (MAT.-VOL. COMPACTADO)</v>
          </cell>
          <cell r="D585" t="str">
            <v>m³</v>
          </cell>
          <cell r="E585">
            <v>0</v>
          </cell>
          <cell r="F585">
            <v>0</v>
          </cell>
          <cell r="G585">
            <v>0</v>
          </cell>
          <cell r="H585">
            <v>4.45</v>
          </cell>
          <cell r="I585" t="str">
            <v>ACRESCER</v>
          </cell>
          <cell r="J585">
            <v>40.5</v>
          </cell>
          <cell r="K585">
            <v>6.25</v>
          </cell>
          <cell r="N585">
            <v>4.45</v>
          </cell>
        </row>
        <row r="586">
          <cell r="B586">
            <v>90514</v>
          </cell>
          <cell r="C586" t="str">
            <v>BASE SOLO BRITA P/ REMENDO PROF. C/ 40% BRITA(MAT.- VOL. COMPACTADO)</v>
          </cell>
          <cell r="D586" t="str">
            <v>m³</v>
          </cell>
          <cell r="E586">
            <v>0</v>
          </cell>
          <cell r="F586">
            <v>0</v>
          </cell>
          <cell r="G586">
            <v>0</v>
          </cell>
          <cell r="H586">
            <v>17.11</v>
          </cell>
          <cell r="I586" t="str">
            <v>ACRESCER</v>
          </cell>
          <cell r="J586">
            <v>40.5</v>
          </cell>
          <cell r="K586">
            <v>24.04</v>
          </cell>
          <cell r="N586">
            <v>17.11</v>
          </cell>
        </row>
        <row r="587">
          <cell r="B587">
            <v>90515</v>
          </cell>
          <cell r="C587" t="str">
            <v>BASE DE BRITA PARA REMENDO PROFUNDO</v>
          </cell>
          <cell r="D587" t="str">
            <v>m³</v>
          </cell>
          <cell r="E587">
            <v>0</v>
          </cell>
          <cell r="F587">
            <v>0</v>
          </cell>
          <cell r="G587">
            <v>0</v>
          </cell>
          <cell r="H587">
            <v>36.1</v>
          </cell>
          <cell r="I587" t="str">
            <v>ACRESCER</v>
          </cell>
          <cell r="J587">
            <v>40.5</v>
          </cell>
          <cell r="K587">
            <v>50.72</v>
          </cell>
          <cell r="N587">
            <v>36.1</v>
          </cell>
        </row>
        <row r="588">
          <cell r="B588">
            <v>90516</v>
          </cell>
          <cell r="C588" t="str">
            <v>CONCRETO DE CIMENTO PORTLAND</v>
          </cell>
          <cell r="D588" t="str">
            <v>m³</v>
          </cell>
          <cell r="E588">
            <v>8.14</v>
          </cell>
          <cell r="F588">
            <v>67.16</v>
          </cell>
          <cell r="G588">
            <v>75.3</v>
          </cell>
          <cell r="H588">
            <v>90.68</v>
          </cell>
          <cell r="I588" t="str">
            <v>ACRESCER</v>
          </cell>
          <cell r="J588">
            <v>40.5</v>
          </cell>
          <cell r="K588">
            <v>233.2</v>
          </cell>
          <cell r="N588">
            <v>165.98000000000002</v>
          </cell>
        </row>
        <row r="589">
          <cell r="B589">
            <v>90517</v>
          </cell>
          <cell r="C589" t="str">
            <v>CONCRETO CICLOPICO COM 30% DE PEDRA DE MAO</v>
          </cell>
          <cell r="D589" t="str">
            <v>m³</v>
          </cell>
          <cell r="E589">
            <v>5.5</v>
          </cell>
          <cell r="F589">
            <v>45.38</v>
          </cell>
          <cell r="G589">
            <v>50.88</v>
          </cell>
          <cell r="H589">
            <v>67.92</v>
          </cell>
          <cell r="I589" t="str">
            <v>ACRESCER</v>
          </cell>
          <cell r="J589">
            <v>40.5</v>
          </cell>
          <cell r="K589">
            <v>166.91</v>
          </cell>
          <cell r="N589">
            <v>118.80000000000001</v>
          </cell>
        </row>
        <row r="590">
          <cell r="B590">
            <v>90518</v>
          </cell>
          <cell r="C590" t="str">
            <v>CONCRETO MAGRO</v>
          </cell>
          <cell r="D590" t="str">
            <v>m³</v>
          </cell>
          <cell r="E590">
            <v>8.14</v>
          </cell>
          <cell r="F590">
            <v>67.16</v>
          </cell>
          <cell r="G590">
            <v>75.3</v>
          </cell>
          <cell r="H590">
            <v>70.540000000000006</v>
          </cell>
          <cell r="I590" t="str">
            <v>ACRESCER</v>
          </cell>
          <cell r="J590">
            <v>40.5</v>
          </cell>
          <cell r="K590">
            <v>204.91</v>
          </cell>
          <cell r="N590">
            <v>145.84</v>
          </cell>
        </row>
        <row r="591">
          <cell r="B591">
            <v>90519</v>
          </cell>
          <cell r="C591" t="str">
            <v>ARGAMASSA DE CIMENTO E AREIA 1:3</v>
          </cell>
          <cell r="D591" t="str">
            <v>m³</v>
          </cell>
          <cell r="E591">
            <v>8.14</v>
          </cell>
          <cell r="F591">
            <v>67.16</v>
          </cell>
          <cell r="G591">
            <v>75.3</v>
          </cell>
          <cell r="H591">
            <v>106.03</v>
          </cell>
          <cell r="I591" t="str">
            <v>ACRESCER</v>
          </cell>
          <cell r="J591">
            <v>40.5</v>
          </cell>
          <cell r="K591">
            <v>254.77</v>
          </cell>
          <cell r="N591">
            <v>181.32999999999998</v>
          </cell>
        </row>
        <row r="592">
          <cell r="B592">
            <v>90520</v>
          </cell>
          <cell r="C592" t="str">
            <v>ARGAMASSA DE CIMENTO E AREIA 1:4</v>
          </cell>
          <cell r="D592" t="str">
            <v>m³</v>
          </cell>
          <cell r="E592">
            <v>8.14</v>
          </cell>
          <cell r="F592">
            <v>67.16</v>
          </cell>
          <cell r="G592">
            <v>75.3</v>
          </cell>
          <cell r="H592">
            <v>86.13</v>
          </cell>
          <cell r="I592" t="str">
            <v>ACRESCER</v>
          </cell>
          <cell r="J592">
            <v>40.5</v>
          </cell>
          <cell r="K592">
            <v>226.81</v>
          </cell>
          <cell r="N592">
            <v>161.43</v>
          </cell>
        </row>
        <row r="593">
          <cell r="B593">
            <v>90521</v>
          </cell>
          <cell r="C593" t="str">
            <v>FORMAS</v>
          </cell>
          <cell r="D593" t="str">
            <v>m²</v>
          </cell>
          <cell r="E593">
            <v>0.13</v>
          </cell>
          <cell r="F593">
            <v>6.22</v>
          </cell>
          <cell r="G593">
            <v>6.35</v>
          </cell>
          <cell r="H593">
            <v>1.93</v>
          </cell>
          <cell r="I593" t="str">
            <v>ACRESCER</v>
          </cell>
          <cell r="J593">
            <v>40.5</v>
          </cell>
          <cell r="K593">
            <v>11.63</v>
          </cell>
          <cell r="N593">
            <v>8.2799999999999994</v>
          </cell>
        </row>
        <row r="594">
          <cell r="B594">
            <v>90522</v>
          </cell>
          <cell r="C594" t="str">
            <v>DOBRAGEM E COLOCACAO DE ARMADURA</v>
          </cell>
          <cell r="D594" t="str">
            <v>KG</v>
          </cell>
          <cell r="E594">
            <v>0</v>
          </cell>
          <cell r="F594">
            <v>0.75</v>
          </cell>
          <cell r="G594">
            <v>0.75</v>
          </cell>
          <cell r="H594">
            <v>1.17</v>
          </cell>
          <cell r="I594" t="str">
            <v>ACRESCER</v>
          </cell>
          <cell r="J594">
            <v>40.5</v>
          </cell>
          <cell r="K594">
            <v>2.7</v>
          </cell>
          <cell r="N594">
            <v>1.92</v>
          </cell>
        </row>
        <row r="595">
          <cell r="B595">
            <v>90523</v>
          </cell>
          <cell r="C595" t="str">
            <v>ESCAVACAO MANUAL EM MATERIAL DE 1A. CATEGORIA</v>
          </cell>
          <cell r="D595" t="str">
            <v>m³</v>
          </cell>
          <cell r="E595">
            <v>0</v>
          </cell>
          <cell r="F595">
            <v>7.37</v>
          </cell>
          <cell r="G595">
            <v>7.37</v>
          </cell>
          <cell r="H595">
            <v>0</v>
          </cell>
          <cell r="I595" t="str">
            <v>-</v>
          </cell>
          <cell r="J595">
            <v>40.5</v>
          </cell>
          <cell r="K595">
            <v>10.35</v>
          </cell>
          <cell r="N595">
            <v>7.37</v>
          </cell>
        </row>
        <row r="596">
          <cell r="B596">
            <v>90524</v>
          </cell>
          <cell r="C596" t="str">
            <v>ESCAVACAO MANUAL EM MATERIAL DE 2A. CATEGORIA</v>
          </cell>
          <cell r="D596" t="str">
            <v>m³</v>
          </cell>
          <cell r="E596">
            <v>0</v>
          </cell>
          <cell r="F596">
            <v>17.87</v>
          </cell>
          <cell r="G596">
            <v>17.87</v>
          </cell>
          <cell r="H596">
            <v>0</v>
          </cell>
          <cell r="I596" t="str">
            <v>-</v>
          </cell>
          <cell r="J596">
            <v>40.5</v>
          </cell>
          <cell r="K596">
            <v>25.11</v>
          </cell>
          <cell r="N596">
            <v>17.87</v>
          </cell>
        </row>
        <row r="597">
          <cell r="B597">
            <v>90525</v>
          </cell>
          <cell r="C597" t="str">
            <v>ESCAVACAO MANUAL DE VALAS EM MATERIAL DE 3A. CATEGORIA</v>
          </cell>
          <cell r="D597" t="str">
            <v>m³</v>
          </cell>
          <cell r="E597">
            <v>11.82</v>
          </cell>
          <cell r="F597">
            <v>4.75</v>
          </cell>
          <cell r="G597">
            <v>16.57</v>
          </cell>
          <cell r="H597">
            <v>13.51</v>
          </cell>
          <cell r="I597" t="str">
            <v>-</v>
          </cell>
          <cell r="J597">
            <v>40.5</v>
          </cell>
          <cell r="K597">
            <v>42.26</v>
          </cell>
          <cell r="N597">
            <v>30.08</v>
          </cell>
        </row>
        <row r="598">
          <cell r="B598">
            <v>90526</v>
          </cell>
          <cell r="C598" t="str">
            <v>ESCAVACAO MECANICA DE VALAS EM MATERIAL DE 1A. CATEGORIA</v>
          </cell>
          <cell r="D598" t="str">
            <v>m³</v>
          </cell>
          <cell r="E598">
            <v>2.37</v>
          </cell>
          <cell r="F598">
            <v>0.23</v>
          </cell>
          <cell r="G598">
            <v>2.6</v>
          </cell>
          <cell r="H598">
            <v>0</v>
          </cell>
          <cell r="I598" t="str">
            <v>-</v>
          </cell>
          <cell r="J598">
            <v>40.5</v>
          </cell>
          <cell r="K598">
            <v>3.65</v>
          </cell>
          <cell r="N598">
            <v>2.6</v>
          </cell>
        </row>
        <row r="599">
          <cell r="B599">
            <v>90527</v>
          </cell>
          <cell r="C599" t="str">
            <v>ESCAVACAO MECANICA DE VALAS EM MATERIAL DE 2A. CATEGORIA</v>
          </cell>
          <cell r="D599" t="str">
            <v>m³</v>
          </cell>
          <cell r="E599">
            <v>3.08</v>
          </cell>
          <cell r="F599">
            <v>0.31</v>
          </cell>
          <cell r="G599">
            <v>3.39</v>
          </cell>
          <cell r="H599">
            <v>0</v>
          </cell>
          <cell r="I599" t="str">
            <v>-</v>
          </cell>
          <cell r="J599">
            <v>40.5</v>
          </cell>
          <cell r="K599">
            <v>4.76</v>
          </cell>
          <cell r="N599">
            <v>3.39</v>
          </cell>
        </row>
        <row r="600">
          <cell r="B600">
            <v>90528</v>
          </cell>
          <cell r="C600" t="str">
            <v>REATERRO E APILOAMENTO</v>
          </cell>
          <cell r="D600" t="str">
            <v>m³</v>
          </cell>
          <cell r="E600">
            <v>0</v>
          </cell>
          <cell r="F600">
            <v>3.69</v>
          </cell>
          <cell r="G600">
            <v>3.69</v>
          </cell>
          <cell r="H600">
            <v>0</v>
          </cell>
          <cell r="I600" t="str">
            <v>-</v>
          </cell>
          <cell r="J600">
            <v>40.5</v>
          </cell>
          <cell r="K600">
            <v>5.18</v>
          </cell>
          <cell r="N600">
            <v>3.69</v>
          </cell>
        </row>
        <row r="601">
          <cell r="B601">
            <v>90529</v>
          </cell>
          <cell r="C601" t="str">
            <v>ESCAVACAO E CARGA DE MATERIAL DE JAZIDA EM SOLO DE CLASSIFICACO UNICA</v>
          </cell>
          <cell r="D601" t="str">
            <v>m³</v>
          </cell>
          <cell r="E601">
            <v>2.46</v>
          </cell>
          <cell r="F601">
            <v>0.1</v>
          </cell>
          <cell r="G601">
            <v>2.56</v>
          </cell>
          <cell r="H601">
            <v>0.33</v>
          </cell>
          <cell r="I601" t="str">
            <v>-</v>
          </cell>
          <cell r="J601">
            <v>40.5</v>
          </cell>
          <cell r="K601">
            <v>4.0599999999999996</v>
          </cell>
          <cell r="N601">
            <v>2.89</v>
          </cell>
        </row>
        <row r="602">
          <cell r="B602">
            <v>90533</v>
          </cell>
          <cell r="C602" t="str">
            <v>ASSENTAMENTO DE TUBO D=0,40 M</v>
          </cell>
          <cell r="D602" t="str">
            <v>m</v>
          </cell>
          <cell r="E602">
            <v>0</v>
          </cell>
          <cell r="F602">
            <v>6.72</v>
          </cell>
          <cell r="G602">
            <v>6.72</v>
          </cell>
          <cell r="H602">
            <v>0</v>
          </cell>
          <cell r="I602" t="str">
            <v>ACRESCER</v>
          </cell>
          <cell r="J602">
            <v>40.5</v>
          </cell>
          <cell r="K602">
            <v>9.44</v>
          </cell>
          <cell r="N602">
            <v>6.72</v>
          </cell>
        </row>
        <row r="603">
          <cell r="B603">
            <v>90534</v>
          </cell>
          <cell r="C603" t="str">
            <v>ASSENTAMENTO DE TUBO D=0,60 M</v>
          </cell>
          <cell r="D603" t="str">
            <v>m</v>
          </cell>
          <cell r="E603">
            <v>0</v>
          </cell>
          <cell r="F603">
            <v>11.19</v>
          </cell>
          <cell r="G603">
            <v>11.19</v>
          </cell>
          <cell r="H603">
            <v>0</v>
          </cell>
          <cell r="I603" t="str">
            <v>ACRESCER</v>
          </cell>
          <cell r="J603">
            <v>40.5</v>
          </cell>
          <cell r="K603">
            <v>15.72</v>
          </cell>
          <cell r="N603">
            <v>11.19</v>
          </cell>
        </row>
        <row r="604">
          <cell r="B604">
            <v>90535</v>
          </cell>
          <cell r="C604" t="str">
            <v>ASSENTAMENTO DE TUBO D=0,80 M</v>
          </cell>
          <cell r="D604" t="str">
            <v>m</v>
          </cell>
          <cell r="E604">
            <v>0</v>
          </cell>
          <cell r="F604">
            <v>13.43</v>
          </cell>
          <cell r="G604">
            <v>13.43</v>
          </cell>
          <cell r="H604">
            <v>0</v>
          </cell>
          <cell r="I604" t="str">
            <v>ACRESCER</v>
          </cell>
          <cell r="J604">
            <v>40.5</v>
          </cell>
          <cell r="K604">
            <v>18.87</v>
          </cell>
          <cell r="N604">
            <v>13.43</v>
          </cell>
        </row>
        <row r="605">
          <cell r="B605">
            <v>90536</v>
          </cell>
          <cell r="C605" t="str">
            <v>ASSENTAMENTO DE TUBO D=1,00 M</v>
          </cell>
          <cell r="D605" t="str">
            <v>m</v>
          </cell>
          <cell r="E605">
            <v>0</v>
          </cell>
          <cell r="F605">
            <v>16.79</v>
          </cell>
          <cell r="G605">
            <v>16.79</v>
          </cell>
          <cell r="H605">
            <v>0</v>
          </cell>
          <cell r="I605" t="str">
            <v>ACRESCER</v>
          </cell>
          <cell r="J605">
            <v>40.5</v>
          </cell>
          <cell r="K605">
            <v>23.59</v>
          </cell>
          <cell r="N605">
            <v>16.79</v>
          </cell>
        </row>
        <row r="606">
          <cell r="B606">
            <v>90537</v>
          </cell>
          <cell r="C606" t="str">
            <v>ASSENTAMENTO DE TUBO D=1,20 M</v>
          </cell>
          <cell r="D606" t="str">
            <v>m</v>
          </cell>
          <cell r="E606">
            <v>0</v>
          </cell>
          <cell r="F606">
            <v>27.98</v>
          </cell>
          <cell r="G606">
            <v>27.98</v>
          </cell>
          <cell r="H606">
            <v>0</v>
          </cell>
          <cell r="I606" t="str">
            <v>ACRESCER</v>
          </cell>
          <cell r="J606">
            <v>40.5</v>
          </cell>
          <cell r="K606">
            <v>39.31</v>
          </cell>
          <cell r="N606">
            <v>27.98</v>
          </cell>
        </row>
        <row r="607">
          <cell r="B607">
            <v>90541</v>
          </cell>
          <cell r="C607" t="str">
            <v>TRANSPORTE COMERCIAL EM CARROCERIA</v>
          </cell>
          <cell r="D607" t="str">
            <v>t.Km</v>
          </cell>
          <cell r="E607">
            <v>0.13</v>
          </cell>
          <cell r="F607">
            <v>0</v>
          </cell>
          <cell r="G607">
            <v>0.13</v>
          </cell>
          <cell r="H607">
            <v>0</v>
          </cell>
          <cell r="I607" t="str">
            <v>-</v>
          </cell>
          <cell r="J607">
            <v>40.5</v>
          </cell>
          <cell r="K607">
            <v>0.18</v>
          </cell>
          <cell r="N607">
            <v>0.13</v>
          </cell>
        </row>
        <row r="608">
          <cell r="B608">
            <v>90542</v>
          </cell>
          <cell r="C608" t="str">
            <v>TRANSPORTE COMERCIAL EM BASCULANTE</v>
          </cell>
          <cell r="D608" t="str">
            <v>t.Km</v>
          </cell>
          <cell r="E608">
            <v>0.14000000000000001</v>
          </cell>
          <cell r="F608">
            <v>0</v>
          </cell>
          <cell r="G608">
            <v>0.14000000000000001</v>
          </cell>
          <cell r="H608">
            <v>0</v>
          </cell>
          <cell r="I608" t="str">
            <v>-</v>
          </cell>
          <cell r="J608">
            <v>40.5</v>
          </cell>
          <cell r="K608">
            <v>0.2</v>
          </cell>
          <cell r="N608">
            <v>0.14000000000000001</v>
          </cell>
        </row>
        <row r="609">
          <cell r="B609">
            <v>90543</v>
          </cell>
          <cell r="C609" t="str">
            <v>TRANSPORTE LOCAL EM BASCULANTE</v>
          </cell>
          <cell r="D609" t="str">
            <v>t.Km</v>
          </cell>
          <cell r="E609">
            <v>0.17</v>
          </cell>
          <cell r="F609">
            <v>0</v>
          </cell>
          <cell r="G609">
            <v>0.17</v>
          </cell>
          <cell r="H609">
            <v>0</v>
          </cell>
          <cell r="I609" t="str">
            <v>-</v>
          </cell>
          <cell r="J609">
            <v>40.5</v>
          </cell>
          <cell r="K609">
            <v>0.24</v>
          </cell>
          <cell r="N609">
            <v>0.17</v>
          </cell>
        </row>
        <row r="610">
          <cell r="B610">
            <v>90544</v>
          </cell>
          <cell r="C610" t="str">
            <v>TRANSPORTE DE MATERIAL DE JAZIDA</v>
          </cell>
          <cell r="D610" t="str">
            <v>t.Km</v>
          </cell>
          <cell r="E610">
            <v>0.25</v>
          </cell>
          <cell r="F610">
            <v>0</v>
          </cell>
          <cell r="G610">
            <v>0.25</v>
          </cell>
          <cell r="H610">
            <v>0</v>
          </cell>
          <cell r="I610" t="str">
            <v>-</v>
          </cell>
          <cell r="J610">
            <v>40.5</v>
          </cell>
          <cell r="K610">
            <v>0.35</v>
          </cell>
          <cell r="N610">
            <v>0.25</v>
          </cell>
        </row>
        <row r="611">
          <cell r="B611">
            <v>90555</v>
          </cell>
          <cell r="C611" t="str">
            <v>FABRICACAO DE BALIZADOR DE CONCRETO</v>
          </cell>
          <cell r="D611" t="str">
            <v>Und</v>
          </cell>
          <cell r="E611">
            <v>0</v>
          </cell>
          <cell r="F611">
            <v>0</v>
          </cell>
          <cell r="G611">
            <v>0</v>
          </cell>
          <cell r="H611">
            <v>2.4500000000000002</v>
          </cell>
          <cell r="I611" t="str">
            <v>-</v>
          </cell>
          <cell r="J611">
            <v>40.5</v>
          </cell>
          <cell r="K611">
            <v>3.44</v>
          </cell>
          <cell r="N611">
            <v>2.4500000000000002</v>
          </cell>
        </row>
        <row r="612">
          <cell r="B612">
            <v>90556</v>
          </cell>
          <cell r="C612" t="str">
            <v>FABRICACAO DE GUARDA CORPO PADRAO DERMAT</v>
          </cell>
          <cell r="D612" t="str">
            <v>m</v>
          </cell>
          <cell r="E612">
            <v>0</v>
          </cell>
          <cell r="F612">
            <v>0</v>
          </cell>
          <cell r="G612">
            <v>0</v>
          </cell>
          <cell r="H612">
            <v>17.32</v>
          </cell>
          <cell r="I612" t="str">
            <v>-</v>
          </cell>
          <cell r="J612">
            <v>40.5</v>
          </cell>
          <cell r="K612">
            <v>24.33</v>
          </cell>
          <cell r="N612">
            <v>17.32</v>
          </cell>
        </row>
        <row r="613">
          <cell r="B613">
            <v>90557</v>
          </cell>
          <cell r="C613" t="str">
            <v>AREIA EXTRAIDA</v>
          </cell>
          <cell r="D613" t="str">
            <v>m³</v>
          </cell>
          <cell r="E613">
            <v>3.73</v>
          </cell>
          <cell r="F613">
            <v>2.96</v>
          </cell>
          <cell r="G613">
            <v>6.69</v>
          </cell>
          <cell r="H613">
            <v>4.29</v>
          </cell>
          <cell r="I613" t="str">
            <v>-</v>
          </cell>
          <cell r="J613">
            <v>40.5</v>
          </cell>
          <cell r="K613">
            <v>15.43</v>
          </cell>
          <cell r="N613">
            <v>10.98</v>
          </cell>
        </row>
        <row r="614">
          <cell r="B614">
            <v>90558</v>
          </cell>
          <cell r="C614" t="str">
            <v>BRITA PRODUZIDA</v>
          </cell>
          <cell r="D614" t="str">
            <v>m³</v>
          </cell>
          <cell r="E614">
            <v>13.68</v>
          </cell>
          <cell r="F614">
            <v>2.86</v>
          </cell>
          <cell r="G614">
            <v>16.54</v>
          </cell>
          <cell r="H614">
            <v>6.9</v>
          </cell>
          <cell r="I614" t="str">
            <v>-</v>
          </cell>
          <cell r="J614">
            <v>40.5</v>
          </cell>
          <cell r="K614">
            <v>32.93</v>
          </cell>
          <cell r="N614">
            <v>23.439999999999998</v>
          </cell>
        </row>
        <row r="615">
          <cell r="B615">
            <v>90559</v>
          </cell>
          <cell r="C615" t="str">
            <v>ROCHA EXTRAIDA</v>
          </cell>
          <cell r="D615" t="str">
            <v>m³</v>
          </cell>
          <cell r="E615">
            <v>1.79</v>
          </cell>
          <cell r="F615">
            <v>0.17</v>
          </cell>
          <cell r="G615">
            <v>1.94</v>
          </cell>
          <cell r="H615">
            <v>5.37</v>
          </cell>
          <cell r="I615" t="str">
            <v>-</v>
          </cell>
          <cell r="J615">
            <v>40.5</v>
          </cell>
          <cell r="K615">
            <v>10.27</v>
          </cell>
          <cell r="N615">
            <v>7.3100000000000005</v>
          </cell>
        </row>
        <row r="616">
          <cell r="B616">
            <v>90560</v>
          </cell>
          <cell r="C616" t="str">
            <v>EXTRACAO E PRODUCAO DE PEDRA DE MAO</v>
          </cell>
          <cell r="D616" t="str">
            <v>m³</v>
          </cell>
          <cell r="E616">
            <v>6.84</v>
          </cell>
          <cell r="F616">
            <v>1.43</v>
          </cell>
          <cell r="G616">
            <v>8.27</v>
          </cell>
          <cell r="H616">
            <v>6.81</v>
          </cell>
          <cell r="I616" t="str">
            <v>-</v>
          </cell>
          <cell r="J616">
            <v>40.5</v>
          </cell>
          <cell r="K616">
            <v>21.19</v>
          </cell>
          <cell r="N616">
            <v>15.079999999999998</v>
          </cell>
        </row>
        <row r="617">
          <cell r="B617">
            <v>90570</v>
          </cell>
          <cell r="C617" t="str">
            <v>PLACA DE SINALIZACAO E SUPORTE</v>
          </cell>
          <cell r="D617" t="str">
            <v>m²</v>
          </cell>
          <cell r="E617">
            <v>0</v>
          </cell>
          <cell r="F617">
            <v>0</v>
          </cell>
          <cell r="G617">
            <v>0</v>
          </cell>
          <cell r="H617">
            <v>118.59</v>
          </cell>
          <cell r="I617" t="str">
            <v>-</v>
          </cell>
          <cell r="J617">
            <v>40.5</v>
          </cell>
          <cell r="K617">
            <v>166.62</v>
          </cell>
          <cell r="N617">
            <v>118.59</v>
          </cell>
        </row>
        <row r="618">
          <cell r="B618">
            <v>90571</v>
          </cell>
          <cell r="C618" t="str">
            <v>DEFENSA METALICA</v>
          </cell>
          <cell r="D618" t="str">
            <v>m</v>
          </cell>
          <cell r="E618">
            <v>0</v>
          </cell>
          <cell r="F618">
            <v>0</v>
          </cell>
          <cell r="G618">
            <v>0</v>
          </cell>
          <cell r="H618">
            <v>43.43</v>
          </cell>
          <cell r="I618" t="str">
            <v>-</v>
          </cell>
          <cell r="J618">
            <v>40.5</v>
          </cell>
          <cell r="K618">
            <v>61.02</v>
          </cell>
          <cell r="N618">
            <v>43.43</v>
          </cell>
        </row>
        <row r="619">
          <cell r="B619">
            <v>90535</v>
          </cell>
          <cell r="C619" t="str">
            <v>ASSENTAMENTO DE TUBO D=0,80 M</v>
          </cell>
          <cell r="D619" t="str">
            <v>m</v>
          </cell>
          <cell r="E619">
            <v>0</v>
          </cell>
          <cell r="F619">
            <v>12.14</v>
          </cell>
          <cell r="G619">
            <v>12.14</v>
          </cell>
          <cell r="H619">
            <v>0</v>
          </cell>
          <cell r="I619" t="str">
            <v>ACRESCER</v>
          </cell>
          <cell r="J619">
            <v>40.5</v>
          </cell>
          <cell r="K619">
            <v>17.059999999999999</v>
          </cell>
          <cell r="N619">
            <v>12.14</v>
          </cell>
        </row>
        <row r="620">
          <cell r="B620">
            <v>90536</v>
          </cell>
          <cell r="C620" t="str">
            <v>ASSENTAMENTO DE TUBO D=1,00 M</v>
          </cell>
          <cell r="D620" t="str">
            <v>m</v>
          </cell>
          <cell r="E620">
            <v>0</v>
          </cell>
          <cell r="F620">
            <v>15.18</v>
          </cell>
          <cell r="G620">
            <v>15.18</v>
          </cell>
          <cell r="H620">
            <v>0</v>
          </cell>
          <cell r="I620" t="str">
            <v>ACRESCER</v>
          </cell>
          <cell r="J620">
            <v>40.5</v>
          </cell>
          <cell r="K620">
            <v>21.33</v>
          </cell>
          <cell r="N620">
            <v>15.18</v>
          </cell>
        </row>
        <row r="621">
          <cell r="B621">
            <v>90537</v>
          </cell>
          <cell r="C621" t="str">
            <v>ASSENTAMENTO DE TUBO D=1,20 M</v>
          </cell>
          <cell r="D621" t="str">
            <v>m</v>
          </cell>
          <cell r="E621">
            <v>0</v>
          </cell>
          <cell r="F621">
            <v>25.3</v>
          </cell>
          <cell r="G621">
            <v>25.3</v>
          </cell>
          <cell r="H621">
            <v>0</v>
          </cell>
          <cell r="I621" t="str">
            <v>ACRESCER</v>
          </cell>
          <cell r="J621">
            <v>40.5</v>
          </cell>
          <cell r="K621">
            <v>35.549999999999997</v>
          </cell>
          <cell r="N621">
            <v>25.3</v>
          </cell>
        </row>
        <row r="622">
          <cell r="B622">
            <v>90541</v>
          </cell>
          <cell r="C622" t="str">
            <v>TRANSPORTE COMERCIAL EM CARROCERIA</v>
          </cell>
          <cell r="D622" t="str">
            <v>t.Km</v>
          </cell>
          <cell r="E622">
            <v>0.11</v>
          </cell>
          <cell r="F622">
            <v>0</v>
          </cell>
          <cell r="G622">
            <v>0.11</v>
          </cell>
          <cell r="H622">
            <v>0</v>
          </cell>
          <cell r="I622" t="str">
            <v>-</v>
          </cell>
          <cell r="J622">
            <v>40.5</v>
          </cell>
          <cell r="K622">
            <v>0.15</v>
          </cell>
          <cell r="N622">
            <v>0.11</v>
          </cell>
        </row>
        <row r="623">
          <cell r="B623">
            <v>90542</v>
          </cell>
          <cell r="C623" t="str">
            <v>TRANSPORTE COMERCIAL EM BASCULANTE</v>
          </cell>
          <cell r="D623" t="str">
            <v>t.Km</v>
          </cell>
          <cell r="E623">
            <v>0.13</v>
          </cell>
          <cell r="F623">
            <v>0</v>
          </cell>
          <cell r="G623">
            <v>0.13</v>
          </cell>
          <cell r="H623">
            <v>0</v>
          </cell>
          <cell r="I623" t="str">
            <v>-</v>
          </cell>
          <cell r="J623">
            <v>40.5</v>
          </cell>
          <cell r="K623">
            <v>0.18</v>
          </cell>
          <cell r="N623">
            <v>0.13</v>
          </cell>
        </row>
        <row r="624">
          <cell r="B624">
            <v>90543</v>
          </cell>
          <cell r="C624" t="str">
            <v>TRANSPORTE LOCAL EM BASCULANTE</v>
          </cell>
          <cell r="D624" t="str">
            <v>t.Km</v>
          </cell>
          <cell r="E624">
            <v>0.16</v>
          </cell>
          <cell r="F624">
            <v>0</v>
          </cell>
          <cell r="G624">
            <v>0.16</v>
          </cell>
          <cell r="H624">
            <v>0</v>
          </cell>
          <cell r="I624" t="str">
            <v>-</v>
          </cell>
          <cell r="J624">
            <v>40.5</v>
          </cell>
          <cell r="K624">
            <v>0.22</v>
          </cell>
          <cell r="N624">
            <v>0.16</v>
          </cell>
        </row>
        <row r="625">
          <cell r="B625">
            <v>90544</v>
          </cell>
          <cell r="C625" t="str">
            <v>TRANSPORTE DE MATERIAL DE JAZIDA</v>
          </cell>
          <cell r="D625" t="str">
            <v>t.Km</v>
          </cell>
          <cell r="E625">
            <v>0.22</v>
          </cell>
          <cell r="F625">
            <v>0</v>
          </cell>
          <cell r="G625">
            <v>0.22</v>
          </cell>
          <cell r="H625">
            <v>0</v>
          </cell>
          <cell r="I625" t="str">
            <v>-</v>
          </cell>
          <cell r="J625">
            <v>40.5</v>
          </cell>
          <cell r="K625">
            <v>0.31</v>
          </cell>
          <cell r="N625">
            <v>0.22</v>
          </cell>
        </row>
        <row r="626">
          <cell r="B626">
            <v>90555</v>
          </cell>
          <cell r="C626" t="str">
            <v>FABRICACAO DE BALIZADOR DE CONCRETO</v>
          </cell>
          <cell r="D626" t="str">
            <v>Und</v>
          </cell>
          <cell r="E626">
            <v>0</v>
          </cell>
          <cell r="F626">
            <v>0</v>
          </cell>
          <cell r="G626">
            <v>0</v>
          </cell>
          <cell r="H626">
            <v>2.02</v>
          </cell>
          <cell r="I626" t="str">
            <v>-</v>
          </cell>
          <cell r="J626">
            <v>40.5</v>
          </cell>
          <cell r="K626">
            <v>2.84</v>
          </cell>
          <cell r="N626">
            <v>2.02</v>
          </cell>
        </row>
        <row r="627">
          <cell r="B627">
            <v>90556</v>
          </cell>
          <cell r="C627" t="str">
            <v>FABRICACAO DE GUARDA CORPO PADRAO DERMAT</v>
          </cell>
          <cell r="D627" t="str">
            <v>m</v>
          </cell>
          <cell r="E627">
            <v>0</v>
          </cell>
          <cell r="F627">
            <v>0</v>
          </cell>
          <cell r="G627">
            <v>0</v>
          </cell>
          <cell r="H627">
            <v>14.96</v>
          </cell>
          <cell r="I627" t="str">
            <v>-</v>
          </cell>
          <cell r="J627">
            <v>40.5</v>
          </cell>
          <cell r="K627">
            <v>21.02</v>
          </cell>
          <cell r="N627">
            <v>14.96</v>
          </cell>
        </row>
        <row r="628">
          <cell r="B628">
            <v>90557</v>
          </cell>
          <cell r="C628" t="str">
            <v>AREIA EXTRAIDA</v>
          </cell>
          <cell r="D628" t="str">
            <v>m³</v>
          </cell>
          <cell r="E628">
            <v>3.18</v>
          </cell>
          <cell r="F628">
            <v>2.68</v>
          </cell>
          <cell r="G628">
            <v>5.86</v>
          </cell>
          <cell r="H628">
            <v>3.43</v>
          </cell>
          <cell r="I628" t="str">
            <v>-</v>
          </cell>
          <cell r="J628">
            <v>40.5</v>
          </cell>
          <cell r="K628">
            <v>13.05</v>
          </cell>
          <cell r="N628">
            <v>9.2900000000000009</v>
          </cell>
        </row>
        <row r="629">
          <cell r="B629">
            <v>90558</v>
          </cell>
          <cell r="C629" t="str">
            <v>BRITA PRODUZIDA</v>
          </cell>
          <cell r="D629" t="str">
            <v>m³</v>
          </cell>
          <cell r="E629">
            <v>12.91</v>
          </cell>
          <cell r="F629">
            <v>2.59</v>
          </cell>
          <cell r="G629">
            <v>15.5</v>
          </cell>
          <cell r="H629">
            <v>5.27</v>
          </cell>
          <cell r="I629" t="str">
            <v>-</v>
          </cell>
          <cell r="J629">
            <v>40.5</v>
          </cell>
          <cell r="K629">
            <v>29.18</v>
          </cell>
          <cell r="N629">
            <v>20.77</v>
          </cell>
        </row>
        <row r="630">
          <cell r="B630">
            <v>90559</v>
          </cell>
          <cell r="C630" t="str">
            <v>ROCHA EXTRAIDA</v>
          </cell>
          <cell r="D630" t="str">
            <v>m³</v>
          </cell>
          <cell r="E630">
            <v>1.48</v>
          </cell>
          <cell r="F630">
            <v>0.15</v>
          </cell>
          <cell r="G630">
            <v>1.63</v>
          </cell>
          <cell r="H630">
            <v>4.54</v>
          </cell>
          <cell r="I630" t="str">
            <v>-</v>
          </cell>
          <cell r="J630">
            <v>40.5</v>
          </cell>
          <cell r="K630">
            <v>8.67</v>
          </cell>
          <cell r="N630">
            <v>6.17</v>
          </cell>
        </row>
        <row r="631">
          <cell r="B631">
            <v>90560</v>
          </cell>
          <cell r="C631" t="str">
            <v>EXTRACAO E PRODUCAO DE PEDRA DE MAO</v>
          </cell>
          <cell r="D631" t="str">
            <v>m³</v>
          </cell>
          <cell r="E631">
            <v>6.46</v>
          </cell>
          <cell r="F631">
            <v>1.29</v>
          </cell>
          <cell r="G631">
            <v>7.75</v>
          </cell>
          <cell r="H631">
            <v>5.37</v>
          </cell>
          <cell r="I631" t="str">
            <v>-</v>
          </cell>
          <cell r="J631">
            <v>40.5</v>
          </cell>
          <cell r="K631">
            <v>18.43</v>
          </cell>
          <cell r="N631">
            <v>13.120000000000001</v>
          </cell>
        </row>
        <row r="632">
          <cell r="B632">
            <v>90570</v>
          </cell>
          <cell r="C632" t="str">
            <v>PLACA DE SINALIZACAO E SUPORTE</v>
          </cell>
          <cell r="D632" t="str">
            <v>m²</v>
          </cell>
          <cell r="E632">
            <v>0</v>
          </cell>
          <cell r="F632">
            <v>0</v>
          </cell>
          <cell r="G632">
            <v>0</v>
          </cell>
          <cell r="H632">
            <v>112.92</v>
          </cell>
          <cell r="I632" t="str">
            <v>-</v>
          </cell>
          <cell r="J632">
            <v>40.5</v>
          </cell>
          <cell r="K632">
            <v>158.65</v>
          </cell>
          <cell r="N632">
            <v>112.92</v>
          </cell>
        </row>
        <row r="633">
          <cell r="B633">
            <v>90571</v>
          </cell>
          <cell r="C633" t="str">
            <v>DEFENSA METALICA</v>
          </cell>
          <cell r="D633" t="str">
            <v>m</v>
          </cell>
          <cell r="E633">
            <v>0</v>
          </cell>
          <cell r="F633">
            <v>0</v>
          </cell>
          <cell r="G633">
            <v>0</v>
          </cell>
          <cell r="H633">
            <v>41.05</v>
          </cell>
          <cell r="I633" t="str">
            <v>-</v>
          </cell>
          <cell r="J633">
            <v>40.5</v>
          </cell>
          <cell r="K633">
            <v>57.68</v>
          </cell>
          <cell r="N633">
            <v>41.05</v>
          </cell>
        </row>
        <row r="634">
          <cell r="B634">
            <v>90556</v>
          </cell>
          <cell r="C634" t="str">
            <v>Fabricacao De Guarda Corpo Padrao Dermat</v>
          </cell>
          <cell r="D634" t="str">
            <v>m</v>
          </cell>
          <cell r="E634">
            <v>0</v>
          </cell>
          <cell r="F634">
            <v>0</v>
          </cell>
          <cell r="G634">
            <v>0</v>
          </cell>
          <cell r="H634">
            <v>14.07</v>
          </cell>
          <cell r="I634" t="str">
            <v>-</v>
          </cell>
          <cell r="J634">
            <v>40.5</v>
          </cell>
          <cell r="K634">
            <v>19.760000000000002</v>
          </cell>
          <cell r="N634">
            <v>14.07</v>
          </cell>
        </row>
        <row r="635">
          <cell r="B635">
            <v>90557</v>
          </cell>
          <cell r="C635" t="str">
            <v>Areia Extraida</v>
          </cell>
          <cell r="D635" t="str">
            <v>m³</v>
          </cell>
          <cell r="E635">
            <v>2.69</v>
          </cell>
          <cell r="F635">
            <v>2.57</v>
          </cell>
          <cell r="G635">
            <v>5.26</v>
          </cell>
          <cell r="H635">
            <v>3.22</v>
          </cell>
          <cell r="I635" t="str">
            <v>-</v>
          </cell>
          <cell r="J635">
            <v>40.5</v>
          </cell>
          <cell r="K635">
            <v>11.91</v>
          </cell>
          <cell r="N635">
            <v>8.48</v>
          </cell>
        </row>
        <row r="636">
          <cell r="B636">
            <v>90558</v>
          </cell>
          <cell r="C636" t="str">
            <v>Brita Produzida</v>
          </cell>
          <cell r="D636" t="str">
            <v>m³</v>
          </cell>
          <cell r="E636">
            <v>11.23</v>
          </cell>
          <cell r="F636">
            <v>2.48</v>
          </cell>
          <cell r="G636">
            <v>13.71</v>
          </cell>
          <cell r="H636">
            <v>4.37</v>
          </cell>
          <cell r="I636" t="str">
            <v>-</v>
          </cell>
          <cell r="J636">
            <v>40.5</v>
          </cell>
          <cell r="K636">
            <v>25.4</v>
          </cell>
          <cell r="N636">
            <v>18.080000000000002</v>
          </cell>
        </row>
        <row r="637">
          <cell r="B637">
            <v>90559</v>
          </cell>
          <cell r="C637" t="str">
            <v>Rocha Extraida</v>
          </cell>
          <cell r="D637" t="str">
            <v>m³</v>
          </cell>
          <cell r="E637">
            <v>1.25</v>
          </cell>
          <cell r="F637">
            <v>0.14000000000000001</v>
          </cell>
          <cell r="G637">
            <v>1.39</v>
          </cell>
          <cell r="H637">
            <v>3.56</v>
          </cell>
          <cell r="I637" t="str">
            <v>-</v>
          </cell>
          <cell r="J637">
            <v>40.5</v>
          </cell>
          <cell r="K637">
            <v>6.95</v>
          </cell>
          <cell r="N637">
            <v>4.95</v>
          </cell>
        </row>
        <row r="638">
          <cell r="B638">
            <v>90560</v>
          </cell>
          <cell r="C638" t="str">
            <v>Extracao E Producao De Pedra De Mao</v>
          </cell>
          <cell r="D638" t="str">
            <v>m³</v>
          </cell>
          <cell r="E638">
            <v>5.63</v>
          </cell>
          <cell r="F638">
            <v>1.24</v>
          </cell>
          <cell r="G638">
            <v>6.85</v>
          </cell>
          <cell r="H638">
            <v>4.4000000000000004</v>
          </cell>
          <cell r="I638" t="str">
            <v>-</v>
          </cell>
          <cell r="J638">
            <v>40.5</v>
          </cell>
          <cell r="K638">
            <v>15.8</v>
          </cell>
          <cell r="N638">
            <v>11.25</v>
          </cell>
        </row>
        <row r="639">
          <cell r="B639">
            <v>90570</v>
          </cell>
          <cell r="C639" t="str">
            <v>Placa De Sinalizacao E Suporte</v>
          </cell>
          <cell r="D639" t="str">
            <v>m²</v>
          </cell>
          <cell r="E639">
            <v>0</v>
          </cell>
          <cell r="F639">
            <v>0</v>
          </cell>
          <cell r="G639">
            <v>0</v>
          </cell>
          <cell r="H639">
            <v>109.99</v>
          </cell>
          <cell r="I639" t="str">
            <v>-</v>
          </cell>
          <cell r="J639">
            <v>40.5</v>
          </cell>
          <cell r="K639">
            <v>154.53</v>
          </cell>
          <cell r="N639">
            <v>109.99</v>
          </cell>
        </row>
        <row r="640">
          <cell r="B640">
            <v>90571</v>
          </cell>
          <cell r="C640" t="str">
            <v>Defensa Metalica</v>
          </cell>
          <cell r="D640" t="str">
            <v>m</v>
          </cell>
          <cell r="E640">
            <v>0</v>
          </cell>
          <cell r="F640">
            <v>0</v>
          </cell>
          <cell r="G640">
            <v>0</v>
          </cell>
          <cell r="H640">
            <v>39.75</v>
          </cell>
          <cell r="I640" t="str">
            <v>-</v>
          </cell>
          <cell r="J640">
            <v>40.5</v>
          </cell>
          <cell r="K640">
            <v>55.84</v>
          </cell>
          <cell r="N640">
            <v>39.75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SERVIÇOS"/>
      <sheetName val="ORÇAMENTO 01"/>
      <sheetName val="justificativa"/>
      <sheetName val="instalação"/>
      <sheetName val="mobilização"/>
      <sheetName val="Cronograma "/>
      <sheetName val="TCCB10"/>
      <sheetName val="TLCB5"/>
      <sheetName val="TLMR"/>
      <sheetName val="TCC4"/>
      <sheetName val="TLMB"/>
      <sheetName val="TLCB10"/>
      <sheetName val="Dados Edital"/>
      <sheetName val="calc. transporte"/>
      <sheetName val="INVEN."/>
      <sheetName val="CROQUI"/>
      <sheetName val="Q.R.DIST.TRANSP."/>
      <sheetName val="D. CUST. M."/>
      <sheetName val="D.CONS.M"/>
      <sheetName val="DIVISÓ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I25">
            <v>16305.401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1 2 3 4 6 7 8"/>
      <sheetName val="Cálculo"/>
    </sheetNames>
    <sheetDataSet>
      <sheetData sheetId="0"/>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ated header"/>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Quadros"/>
      <sheetName val="Quadro de qntd"/>
      <sheetName val="Acamp"/>
      <sheetName val="Mobil"/>
      <sheetName val="CURVA ABC"/>
      <sheetName val="Cronograma FIS FINANC"/>
      <sheetName val="PLANILHA CONTRATUAL"/>
      <sheetName val="orçamento"/>
      <sheetName val="PLANILHA"/>
      <sheetName val="TCB5"/>
      <sheetName val="DMT modelo"/>
      <sheetName val="Mat Asf"/>
      <sheetName val="TPU-MARÇO_2002"/>
    </sheetNames>
    <sheetDataSet>
      <sheetData sheetId="0"/>
      <sheetData sheetId="1">
        <row r="60">
          <cell r="J60">
            <v>8068152.96</v>
          </cell>
        </row>
      </sheetData>
      <sheetData sheetId="2"/>
      <sheetData sheetId="3"/>
      <sheetData sheetId="4">
        <row r="48">
          <cell r="M48">
            <v>8068152.96</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rçamento"/>
      <sheetName val="Cronograma FIS FINANC"/>
      <sheetName val="Quadro de qntd"/>
      <sheetName val="PLANILHA ATUALIZADA"/>
      <sheetName val="CURVA ABC"/>
      <sheetName val="8ª MP_BR-459"/>
      <sheetName val="8ª MP_BR_459"/>
      <sheetName val="Orçam. AET"/>
      <sheetName val="Orç. Total"/>
    </sheetNames>
    <sheetDataSet>
      <sheetData sheetId="0"/>
      <sheetData sheetId="1"/>
      <sheetData sheetId="2">
        <row r="61">
          <cell r="J61">
            <v>5338671.330000001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PLANILHA"/>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Croqui-L1"/>
      <sheetName val="Comparativo Edital X SICRO (2)"/>
      <sheetName val="Comparativo Edital X SICRO"/>
      <sheetName val="Planilha SICRO corrigido"/>
      <sheetName val="SICRO"/>
      <sheetName val="Serviços com insumos cotação"/>
      <sheetName val="Capa"/>
      <sheetName val="DIAGRAMA"/>
      <sheetName val="Plan1"/>
      <sheetName val="Plan2"/>
      <sheetName val="PATO"/>
      <sheetName val="TRANSPORTES"/>
      <sheetName val="Quantidades"/>
      <sheetName val="Curva ABC (MODELO C FÓRMULAS)"/>
      <sheetName val="Curva ABC"/>
      <sheetName val="Curva ABC (2)"/>
      <sheetName val="Cronograma (VALENDO)"/>
      <sheetName val="Inventário"/>
      <sheetName val="mobilização"/>
      <sheetName val="layout"/>
      <sheetName val="CANTEIRO"/>
      <sheetName val="prancha"/>
      <sheetName val="ANP"/>
      <sheetName val="Atual. Mat. Betum."/>
      <sheetName val="trans_betum_CGB_EXCEDENTE"/>
      <sheetName val="Mat. Betum. - Port. 1078.15"/>
      <sheetName val="Tapa Buraco"/>
      <sheetName val="Micro"/>
      <sheetName val="CBUQ POLIMERO"/>
      <sheetName val="MBUQ"/>
      <sheetName val="pint_lig"/>
      <sheetName val="imprimação"/>
      <sheetName val="Plan8"/>
      <sheetName val="transporte"/>
      <sheetName val="PonteMadeira"/>
      <sheetName val="Pontes 1"/>
      <sheetName val="Pontes 2"/>
      <sheetName val="transp comercial basc  "/>
      <sheetName val="Defensa"/>
      <sheetName val="veic100"/>
      <sheetName val="Just alter espessura"/>
      <sheetName val="Rem Prof - Dem Man"/>
      <sheetName val="Diagrama Inicial "/>
      <sheetName val="ABC Sv"/>
      <sheetName val="TSD"/>
      <sheetName val="Inventário Roçada"/>
      <sheetName val="AVS 364"/>
      <sheetName val="CADAST. DIVERSO"/>
      <sheetName val="DESCIDA D AGUA"/>
      <sheetName val="NEW JERSEY"/>
      <sheetName val="SARJETA BR 364"/>
      <sheetName val="MEIO FIO"/>
      <sheetName val="ENTRADA DE FAZENDA"/>
      <sheetName val="BUEIROS"/>
      <sheetName val="VALETAS"/>
      <sheetName val="RELAÇÃODASCAIXAS"/>
      <sheetName val="RELAÇÃODASBOCAS"/>
      <sheetName val="Plan3"/>
      <sheetName val="Plan4"/>
      <sheetName val="Quadro de qntd"/>
      <sheetName val="PLANILHA ATUALIZADA"/>
      <sheetName val="Reajustamento "/>
      <sheetName val="geral"/>
      <sheetName val="RESUMO-Medição"/>
    </sheetNames>
    <sheetDataSet>
      <sheetData sheetId="0" refreshError="1"/>
      <sheetData sheetId="1" refreshError="1"/>
      <sheetData sheetId="2" refreshError="1"/>
      <sheetData sheetId="3" refreshError="1"/>
      <sheetData sheetId="4" refreshError="1"/>
      <sheetData sheetId="5">
        <row r="6">
          <cell r="A6" t="str">
            <v>2 S 04 110 51</v>
          </cell>
        </row>
      </sheetData>
      <sheetData sheetId="6" refreshError="1"/>
      <sheetData sheetId="7" refreshError="1"/>
      <sheetData sheetId="8" refreshError="1"/>
      <sheetData sheetId="9" refreshError="1"/>
      <sheetData sheetId="10" refreshError="1"/>
      <sheetData sheetId="11">
        <row r="92">
          <cell r="P92">
            <v>9317484.9199999962</v>
          </cell>
        </row>
      </sheetData>
      <sheetData sheetId="12" refreshError="1"/>
      <sheetData sheetId="13" refreshError="1"/>
      <sheetData sheetId="14" refreshError="1"/>
      <sheetData sheetId="15" refreshError="1"/>
      <sheetData sheetId="16" refreshError="1"/>
      <sheetData sheetId="17">
        <row r="2">
          <cell r="C2" t="str">
            <v>M I N I S T É R I O   D O S   T R A N S P O R T E 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9">
          <cell r="E49">
            <v>157.61000000000001</v>
          </cell>
          <cell r="L49">
            <v>157.61000000000001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RANSPORTE MAN"/>
      <sheetName val="geral"/>
    </sheetNames>
    <sheetDataSet>
      <sheetData sheetId="0"/>
      <sheetData sheetId="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Material"/>
      <sheetName val="Transporte"/>
      <sheetName val="Descontos"/>
      <sheetName val="Medição"/>
      <sheetName val="CADASTRO"/>
      <sheetName val="Teor"/>
      <sheetName val="RELATÓRIO"/>
      <sheetName val="_TRANSPORTE MAN"/>
      <sheetName val="Tabela Abril 2000"/>
      <sheetName val="Rel_19ª med_"/>
      <sheetName val="PLANILHA"/>
      <sheetName val="Medição de Carreteiro Autonomo"/>
      <sheetName val="SERVIÇOS"/>
      <sheetName val="padrão"/>
    </sheetNames>
    <sheetDataSet>
      <sheetData sheetId="0">
        <row r="9">
          <cell r="A9">
            <v>1</v>
          </cell>
          <cell r="B9" t="str">
            <v>Escoria de Alto Forno - BASE</v>
          </cell>
        </row>
        <row r="10">
          <cell r="A10">
            <v>2</v>
          </cell>
          <cell r="B10" t="str">
            <v>Mat. 1.a Cat.</v>
          </cell>
        </row>
        <row r="11">
          <cell r="A11">
            <v>3</v>
          </cell>
          <cell r="B11" t="str">
            <v>MATERIAL SUBBASE</v>
          </cell>
        </row>
        <row r="12">
          <cell r="A12">
            <v>4</v>
          </cell>
          <cell r="B12" t="str">
            <v>MATERIAL DE BASE</v>
          </cell>
        </row>
        <row r="13">
          <cell r="A13">
            <v>5</v>
          </cell>
          <cell r="B13" t="str">
            <v>CBUQ</v>
          </cell>
        </row>
        <row r="14">
          <cell r="A14">
            <v>6</v>
          </cell>
          <cell r="B14" t="str">
            <v>SEIXO</v>
          </cell>
        </row>
        <row r="15">
          <cell r="A15">
            <v>7</v>
          </cell>
          <cell r="B15" t="str">
            <v>AREIA PARA BASE</v>
          </cell>
        </row>
        <row r="16">
          <cell r="A16">
            <v>8</v>
          </cell>
        </row>
        <row r="17">
          <cell r="A17">
            <v>9</v>
          </cell>
        </row>
        <row r="18">
          <cell r="A18">
            <v>10</v>
          </cell>
        </row>
        <row r="19">
          <cell r="A19">
            <v>11</v>
          </cell>
        </row>
        <row r="20">
          <cell r="A20">
            <v>12</v>
          </cell>
        </row>
        <row r="21">
          <cell r="A21">
            <v>13</v>
          </cell>
        </row>
        <row r="22">
          <cell r="A22">
            <v>14</v>
          </cell>
        </row>
        <row r="23">
          <cell r="A23">
            <v>15</v>
          </cell>
        </row>
        <row r="24">
          <cell r="A24">
            <v>16</v>
          </cell>
        </row>
        <row r="25">
          <cell r="A25">
            <v>17</v>
          </cell>
        </row>
        <row r="26">
          <cell r="A26">
            <v>18</v>
          </cell>
        </row>
        <row r="27">
          <cell r="A27">
            <v>19</v>
          </cell>
        </row>
        <row r="28">
          <cell r="A28">
            <v>20</v>
          </cell>
        </row>
        <row r="29">
          <cell r="A29">
            <v>21</v>
          </cell>
          <cell r="B29" t="str">
            <v>ÓLEO DIESEL</v>
          </cell>
        </row>
        <row r="30">
          <cell r="A30">
            <v>22</v>
          </cell>
          <cell r="B30" t="str">
            <v>REFEIÇÃO</v>
          </cell>
        </row>
        <row r="31">
          <cell r="A31">
            <v>23</v>
          </cell>
        </row>
        <row r="32">
          <cell r="A32">
            <v>24</v>
          </cell>
        </row>
        <row r="33">
          <cell r="A33">
            <v>25</v>
          </cell>
        </row>
        <row r="34">
          <cell r="A34">
            <v>26</v>
          </cell>
        </row>
        <row r="35">
          <cell r="A35">
            <v>27</v>
          </cell>
        </row>
      </sheetData>
      <sheetData sheetId="1">
        <row r="9">
          <cell r="A9">
            <v>1</v>
          </cell>
        </row>
      </sheetData>
      <sheetData sheetId="2">
        <row r="9">
          <cell r="A9">
            <v>1</v>
          </cell>
        </row>
      </sheetData>
      <sheetData sheetId="3">
        <row r="9">
          <cell r="A9">
            <v>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 val="indice de reajust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Resumo"/>
      <sheetName val="Fiscais e dados"/>
      <sheetName val="Ofício"/>
      <sheetName val="RESUMO - MEDIÇÃO"/>
      <sheetName val="CRON. MED."/>
      <sheetName val="DRENAGEM"/>
      <sheetName val="Desmatamento "/>
      <sheetName val="TERRAPLENAGEM mediçã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Tipo de Material"/>
      <sheetName val="Equipamentos"/>
      <sheetName val="PROJETO"/>
      <sheetName val="VERTIC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emissas"/>
      <sheetName val="invest."/>
      <sheetName val="Custos"/>
      <sheetName val="Fluxo"/>
      <sheetName val="Sensibilidade"/>
      <sheetName val="conclusão"/>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intético"/>
      <sheetName val="DES-SINAPI"/>
      <sheetName val="SINAPI-DES"/>
      <sheetName val="NÃO-SINAPI"/>
      <sheetName val="SINAPI-NÃO"/>
      <sheetName val="RESUMO"/>
      <sheetName val="CRON S-DES"/>
      <sheetName val="ORÇ"/>
      <sheetName val="CRON C-DES"/>
      <sheetName val="XX"/>
      <sheetName val="PRELIMINARES"/>
      <sheetName val="DESONERADO"/>
      <sheetName val="N DESONERADO"/>
      <sheetName val="BDI DES"/>
      <sheetName val="BDI N_DES"/>
      <sheetName val="TANQUE SEPTICO"/>
      <sheetName val="FILTRO"/>
      <sheetName val="SUMIDOURO"/>
      <sheetName val="CASTELO D'AGUA"/>
    </sheetNames>
    <sheetDataSet>
      <sheetData sheetId="0"/>
      <sheetData sheetId="1"/>
      <sheetData sheetId="2"/>
      <sheetData sheetId="3"/>
      <sheetData sheetId="4"/>
      <sheetData sheetId="5">
        <row r="5">
          <cell r="C5" t="str">
            <v>ESCOLA MUNICIPAL CENTRO DE PROMOÇÃO EDUCACIONAL</v>
          </cell>
        </row>
        <row r="6">
          <cell r="C6" t="str">
            <v>Apiacás - MT</v>
          </cell>
        </row>
        <row r="23">
          <cell r="G23">
            <v>7839228.6799999997</v>
          </cell>
        </row>
      </sheetData>
      <sheetData sheetId="6"/>
      <sheetData sheetId="7">
        <row r="7">
          <cell r="A7">
            <v>1</v>
          </cell>
          <cell r="B7"/>
          <cell r="C7"/>
          <cell r="D7" t="str">
            <v>ADMINISTRAÇÃO LOCAL</v>
          </cell>
          <cell r="E7"/>
          <cell r="F7"/>
          <cell r="G7"/>
          <cell r="H7"/>
          <cell r="I7">
            <v>636554.97</v>
          </cell>
          <cell r="J7">
            <v>7.8367352905420878E-2</v>
          </cell>
        </row>
        <row r="8">
          <cell r="A8">
            <v>1.01</v>
          </cell>
          <cell r="B8"/>
          <cell r="C8" t="str">
            <v>COMPOSIÇÃO</v>
          </cell>
          <cell r="D8" t="str">
            <v xml:space="preserve">ADMINISTRAÇÃO LOCAL DE OBRA </v>
          </cell>
          <cell r="E8" t="str">
            <v>VB</v>
          </cell>
          <cell r="F8">
            <v>1</v>
          </cell>
          <cell r="G8">
            <v>515262.23999999993</v>
          </cell>
          <cell r="H8">
            <v>636554.97</v>
          </cell>
          <cell r="I8">
            <v>636554.97</v>
          </cell>
          <cell r="J8">
            <v>7.8367352905420878E-2</v>
          </cell>
        </row>
        <row r="9">
          <cell r="A9"/>
          <cell r="B9"/>
          <cell r="C9"/>
          <cell r="D9"/>
          <cell r="E9"/>
          <cell r="F9"/>
          <cell r="G9"/>
          <cell r="H9"/>
          <cell r="I9"/>
          <cell r="J9"/>
        </row>
        <row r="10">
          <cell r="A10">
            <v>2</v>
          </cell>
          <cell r="B10"/>
          <cell r="C10"/>
          <cell r="D10" t="str">
            <v>SERVIÇOS PRELIMINARES</v>
          </cell>
          <cell r="E10"/>
          <cell r="F10"/>
          <cell r="G10"/>
          <cell r="H10"/>
          <cell r="I10">
            <v>158796.93000000002</v>
          </cell>
          <cell r="J10">
            <v>1.9549757114625022E-2</v>
          </cell>
        </row>
        <row r="11">
          <cell r="A11">
            <v>2.0099999999999998</v>
          </cell>
          <cell r="B11">
            <v>4813</v>
          </cell>
          <cell r="C11" t="str">
            <v>SINAPI</v>
          </cell>
          <cell r="D11" t="str">
            <v>PLACA DE OBRA EM CHAPA DE ACO GALVANIZADO</v>
          </cell>
          <cell r="E11" t="str">
            <v>m²</v>
          </cell>
          <cell r="F11">
            <v>12.5</v>
          </cell>
          <cell r="G11">
            <v>250</v>
          </cell>
          <cell r="H11">
            <v>308.85000000000002</v>
          </cell>
          <cell r="I11">
            <v>3860.62</v>
          </cell>
          <cell r="J11">
            <v>4.7528742093353848E-4</v>
          </cell>
        </row>
        <row r="12">
          <cell r="A12">
            <v>2.02</v>
          </cell>
          <cell r="B12">
            <v>99059</v>
          </cell>
          <cell r="C12" t="str">
            <v>SINAPI</v>
          </cell>
          <cell r="D12" t="str">
            <v>LOCACAO CONVENCIONAL DE OBRA, UTILIZANDO GABARITO DE TÁBUAS CORRIDAS PONTALETADAS A CADA 2,00M -  2 UTILIZAÇÕES. AF_10/2018</v>
          </cell>
          <cell r="E12" t="str">
            <v>M</v>
          </cell>
          <cell r="F12">
            <v>270</v>
          </cell>
          <cell r="G12">
            <v>51.64</v>
          </cell>
          <cell r="H12">
            <v>63.79</v>
          </cell>
          <cell r="I12">
            <v>17223.3</v>
          </cell>
          <cell r="J12">
            <v>2.120389428890855E-3</v>
          </cell>
        </row>
        <row r="13">
          <cell r="A13">
            <v>2.0299999999999998</v>
          </cell>
          <cell r="B13">
            <v>98458</v>
          </cell>
          <cell r="C13" t="str">
            <v>SINAPI</v>
          </cell>
          <cell r="D13" t="str">
            <v>TAPUME COM COMPENSADO DE MADEIRA. AF_05/2018</v>
          </cell>
          <cell r="E13" t="str">
            <v>m²</v>
          </cell>
          <cell r="F13">
            <v>611.6</v>
          </cell>
          <cell r="G13">
            <v>136.88999999999999</v>
          </cell>
          <cell r="H13">
            <v>169.11</v>
          </cell>
          <cell r="I13">
            <v>103427.67</v>
          </cell>
          <cell r="J13">
            <v>1.2733154396823595E-2</v>
          </cell>
        </row>
        <row r="14">
          <cell r="A14">
            <v>2.04</v>
          </cell>
          <cell r="B14">
            <v>98525</v>
          </cell>
          <cell r="C14" t="str">
            <v>SINAPI</v>
          </cell>
          <cell r="D14" t="str">
            <v>LIMPEZA MECANIZADA DE CAMADA VEGETAL, VEGETAÇÃO E PEQUENAS ÁRVORES (DIÂMETRO DE TRONCO MENOR QUE 0,20 M), COM TRATOR DE ESTEIRAS.AF_05/2018</v>
          </cell>
          <cell r="E14" t="str">
            <v>m²</v>
          </cell>
          <cell r="F14">
            <v>4555</v>
          </cell>
          <cell r="G14">
            <v>0.34</v>
          </cell>
          <cell r="H14">
            <v>0.42</v>
          </cell>
          <cell r="I14">
            <v>1913.1</v>
          </cell>
          <cell r="J14">
            <v>2.3552495842324613E-4</v>
          </cell>
        </row>
        <row r="15">
          <cell r="A15">
            <v>2.0499999999999998</v>
          </cell>
          <cell r="B15">
            <v>93207</v>
          </cell>
          <cell r="C15" t="str">
            <v>SINAPI</v>
          </cell>
          <cell r="D15" t="str">
            <v>EXECUÇÃO DE ESCRITÓRIO EM CANTEIRO DE OBRA EM CHAPA DE MADEIRA COMPENSADA, NÃO INCLUSO MOBILIÁRIO E EQUIPAMENTOS. AF_02/2016</v>
          </cell>
          <cell r="E15" t="str">
            <v>M2</v>
          </cell>
          <cell r="F15">
            <v>21.78</v>
          </cell>
          <cell r="G15">
            <v>1124.33</v>
          </cell>
          <cell r="H15">
            <v>1388.99</v>
          </cell>
          <cell r="I15">
            <v>30252.2</v>
          </cell>
          <cell r="J15">
            <v>3.7243992197019114E-3</v>
          </cell>
        </row>
        <row r="16">
          <cell r="A16">
            <v>2.06</v>
          </cell>
          <cell r="B16"/>
          <cell r="C16" t="str">
            <v>COMPOSIÇÃO</v>
          </cell>
          <cell r="D16" t="str">
            <v>MOBILIZAÇÃO E DESMOBILIZAÇÃO</v>
          </cell>
          <cell r="E16" t="str">
            <v>CHP</v>
          </cell>
          <cell r="F16">
            <v>6</v>
          </cell>
          <cell r="G16">
            <v>286.02</v>
          </cell>
          <cell r="H16">
            <v>353.34</v>
          </cell>
          <cell r="I16">
            <v>2120.04</v>
          </cell>
          <cell r="J16">
            <v>2.6100168985187323E-4</v>
          </cell>
        </row>
        <row r="17">
          <cell r="A17"/>
          <cell r="B17"/>
          <cell r="C17"/>
          <cell r="D17"/>
          <cell r="E17"/>
          <cell r="F17"/>
          <cell r="G17"/>
          <cell r="H17"/>
          <cell r="I17"/>
          <cell r="J17"/>
        </row>
        <row r="18">
          <cell r="A18">
            <v>3</v>
          </cell>
          <cell r="B18"/>
          <cell r="C18"/>
          <cell r="D18" t="str">
            <v>ESTRUTURAS</v>
          </cell>
          <cell r="E18"/>
          <cell r="F18"/>
          <cell r="G18"/>
          <cell r="H18"/>
          <cell r="I18">
            <v>942585.31999999983</v>
          </cell>
          <cell r="J18">
            <v>0.11604326397123105</v>
          </cell>
        </row>
        <row r="19">
          <cell r="A19">
            <v>3.01</v>
          </cell>
          <cell r="B19">
            <v>93358</v>
          </cell>
          <cell r="C19" t="str">
            <v>SINAPI</v>
          </cell>
          <cell r="D19" t="str">
            <v>ESCAVAÇÃO MANUAL DE VALA COM PROFUNDIDADE MENOR OU IGUAL A 1,30 M. AF_02/2021</v>
          </cell>
          <cell r="E19" t="str">
            <v>m³</v>
          </cell>
          <cell r="F19">
            <v>548.54</v>
          </cell>
          <cell r="G19">
            <v>68.91</v>
          </cell>
          <cell r="H19">
            <v>85.13</v>
          </cell>
          <cell r="I19">
            <v>46697.21</v>
          </cell>
          <cell r="J19">
            <v>5.7489720577761708E-3</v>
          </cell>
        </row>
        <row r="20">
          <cell r="A20">
            <v>3.02</v>
          </cell>
          <cell r="B20">
            <v>101616</v>
          </cell>
          <cell r="C20" t="str">
            <v>SINAPI</v>
          </cell>
          <cell r="D20" t="str">
            <v>PREPARO DE FUNDO DE VALA COM LARGURA MENOR QUE 1,5 M (ACERTO DO SOLO NATURAL). AF_08/2020</v>
          </cell>
          <cell r="E20" t="str">
            <v>m²</v>
          </cell>
          <cell r="F20">
            <v>551.55999999999995</v>
          </cell>
          <cell r="G20">
            <v>5.0199999999999996</v>
          </cell>
          <cell r="H20">
            <v>6.2</v>
          </cell>
          <cell r="I20">
            <v>3419.67</v>
          </cell>
          <cell r="J20">
            <v>4.2100132485035913E-4</v>
          </cell>
        </row>
        <row r="21">
          <cell r="A21">
            <v>3.03</v>
          </cell>
          <cell r="B21">
            <v>93382</v>
          </cell>
          <cell r="C21" t="str">
            <v>SINAPI</v>
          </cell>
          <cell r="D21" t="str">
            <v>REATERRO MANUAL DE VALAS COM COMPACTAÇÃO MECANIZADA. AF_04/2016</v>
          </cell>
          <cell r="E21" t="str">
            <v>m³</v>
          </cell>
          <cell r="F21">
            <v>333.82</v>
          </cell>
          <cell r="G21">
            <v>20.29</v>
          </cell>
          <cell r="H21">
            <v>25.06</v>
          </cell>
          <cell r="I21">
            <v>8365.52</v>
          </cell>
          <cell r="J21">
            <v>1.029893236207639E-3</v>
          </cell>
        </row>
        <row r="22">
          <cell r="A22">
            <v>3.04</v>
          </cell>
          <cell r="B22">
            <v>92419</v>
          </cell>
          <cell r="C22" t="str">
            <v>SINAPI</v>
          </cell>
          <cell r="D22" t="str">
            <v>MONTAGEM E DESMONTAGEM DE FÔRMA DE PILARES RETANGULARES E ESTRUTURAS SIMILARES, PÉ-DIREITO SIMPLES, EM CHAPA DE MADEIRA COMPENSADA RESINADA, 4 UTILIZAÇÕES. AF_09/2020</v>
          </cell>
          <cell r="E22" t="str">
            <v>m²</v>
          </cell>
          <cell r="F22">
            <v>907.1</v>
          </cell>
          <cell r="G22">
            <v>95.31</v>
          </cell>
          <cell r="H22">
            <v>117.74</v>
          </cell>
          <cell r="I22">
            <v>106801.95</v>
          </cell>
          <cell r="J22">
            <v>1.3148567682437724E-2</v>
          </cell>
        </row>
        <row r="23">
          <cell r="A23">
            <v>3.05</v>
          </cell>
          <cell r="B23">
            <v>92917</v>
          </cell>
          <cell r="C23" t="str">
            <v>SINAPI</v>
          </cell>
          <cell r="D23" t="str">
            <v>ARMAÇÃO DE ESTRUTURAS DIVERSAS DE CONCRETO ARMADO, EXCETO VIGAS, PILARES, LAJES E FUNDAÇÕES, UTILIZANDO AÇO CA-50 DE 8,0 MM - MONTAGEM. AF_06/2022</v>
          </cell>
          <cell r="E23" t="str">
            <v>KG</v>
          </cell>
          <cell r="F23">
            <v>3337.25</v>
          </cell>
          <cell r="G23">
            <v>15.06</v>
          </cell>
          <cell r="H23">
            <v>18.600000000000001</v>
          </cell>
          <cell r="I23">
            <v>62072.85</v>
          </cell>
          <cell r="J23">
            <v>7.6418929566998027E-3</v>
          </cell>
        </row>
        <row r="24">
          <cell r="A24">
            <v>3.06</v>
          </cell>
          <cell r="B24">
            <v>92919</v>
          </cell>
          <cell r="C24" t="str">
            <v>SINAPI</v>
          </cell>
          <cell r="D24" t="str">
            <v>ARMAÇÃO DE ESTRUTURAS DIVERSAS DE CONCRETO ARMADO, EXCETO VIGAS, PILARES, LAJES E FUNDAÇÕES, UTILIZANDO AÇO CA-50 DE 10,0 MM - MONTAGEM. AF_06/2022</v>
          </cell>
          <cell r="E24" t="str">
            <v>KG</v>
          </cell>
          <cell r="F24">
            <v>8201.66</v>
          </cell>
          <cell r="G24">
            <v>13.42</v>
          </cell>
          <cell r="H24">
            <v>16.57</v>
          </cell>
          <cell r="I24">
            <v>135901.5</v>
          </cell>
          <cell r="J24">
            <v>1.6731062222129937E-2</v>
          </cell>
        </row>
        <row r="25">
          <cell r="A25">
            <v>3.07</v>
          </cell>
          <cell r="B25">
            <v>92921</v>
          </cell>
          <cell r="C25" t="str">
            <v>SINAPI</v>
          </cell>
          <cell r="D25" t="str">
            <v>ARMAÇÃO DE ESTRUTURAS DIVERSAS DE CONCRETO ARMADO, EXCETO VIGAS, PILARES, LAJES E FUNDAÇÕES, UTILIZANDO AÇO CA-50 DE 12,5 MM - MONTAGEM. AF_06/2022</v>
          </cell>
          <cell r="E25" t="str">
            <v>KG</v>
          </cell>
          <cell r="F25">
            <v>2824</v>
          </cell>
          <cell r="G25">
            <v>11.26</v>
          </cell>
          <cell r="H25">
            <v>13.91</v>
          </cell>
          <cell r="I25">
            <v>39281.839999999997</v>
          </cell>
          <cell r="J25">
            <v>4.8360533860167297E-3</v>
          </cell>
        </row>
        <row r="26">
          <cell r="A26">
            <v>3.08</v>
          </cell>
          <cell r="B26">
            <v>92915</v>
          </cell>
          <cell r="C26" t="str">
            <v>SINAPI</v>
          </cell>
          <cell r="D26" t="str">
            <v>ARMAÇÃO DE ESTRUTURAS DIVERSAS DE CONCRETO ARMADO, EXCETO VIGAS, PILARES, LAJES E FUNDAÇÕES, UTILIZANDO AÇO CA-60 DE 5,0 MM - MONTAGEM. AF_06/2022</v>
          </cell>
          <cell r="E26" t="str">
            <v>KG</v>
          </cell>
          <cell r="F26">
            <v>3655.23</v>
          </cell>
          <cell r="G26">
            <v>16.829999999999998</v>
          </cell>
          <cell r="H26">
            <v>20.79</v>
          </cell>
          <cell r="I26">
            <v>75992.23</v>
          </cell>
          <cell r="J26">
            <v>9.355531237906934E-3</v>
          </cell>
        </row>
        <row r="27">
          <cell r="A27">
            <v>3.09</v>
          </cell>
          <cell r="B27">
            <v>94971</v>
          </cell>
          <cell r="C27" t="str">
            <v>SINAPI</v>
          </cell>
          <cell r="D27" t="str">
            <v>CONCRETO FCK = 25MPA, TRAÇO 1:2,3:2,7 (EM MASSA SECA DE CIMENTO/ AREIA MÉDIA/ BRITA 1) - PREPARO MECÂNICO COM BETONEIRA 600 L. AF_05/2021</v>
          </cell>
          <cell r="E27" t="str">
            <v>m³</v>
          </cell>
          <cell r="F27">
            <v>385.34</v>
          </cell>
          <cell r="G27">
            <v>540.66999999999996</v>
          </cell>
          <cell r="H27">
            <v>667.94</v>
          </cell>
          <cell r="I27">
            <v>257383.99</v>
          </cell>
          <cell r="J27">
            <v>3.1686975873482411E-2</v>
          </cell>
        </row>
        <row r="28">
          <cell r="A28">
            <v>3.1</v>
          </cell>
          <cell r="B28">
            <v>101964</v>
          </cell>
          <cell r="C28" t="str">
            <v>SINAPI</v>
          </cell>
          <cell r="D28" t="str">
            <v>LAJE PRÉ-MOLDADA UNIDIRECIONAL, BIAPOIADA, PARA FORRO, ENCHIMENTO EM CERÂMICA, VIGOTA CONVENCIONAL, ALTURA TOTAL DA LAJE (ENCHIMENTO+CAPA) = (8+3). AF_11/2020</v>
          </cell>
          <cell r="E28" t="str">
            <v>m²</v>
          </cell>
          <cell r="F28">
            <v>157.34</v>
          </cell>
          <cell r="G28">
            <v>189.94</v>
          </cell>
          <cell r="H28">
            <v>234.65</v>
          </cell>
          <cell r="I28">
            <v>36919.83</v>
          </cell>
          <cell r="J28">
            <v>4.5452623625232948E-3</v>
          </cell>
        </row>
        <row r="29">
          <cell r="A29">
            <v>3.11</v>
          </cell>
          <cell r="B29">
            <v>101792</v>
          </cell>
          <cell r="C29" t="str">
            <v>SINAPI</v>
          </cell>
          <cell r="D29" t="str">
            <v>ESCORAMENTO DE FÔRMAS DE LAJE EM MADEIRA NÃO APARELHADA, PÉ-DIREITO SIMPLES, INCLUSO TRAVAMENTO, 4 UTILIZAÇÕES. AF_09/2020</v>
          </cell>
          <cell r="E29" t="str">
            <v>m³</v>
          </cell>
          <cell r="F29">
            <v>22.03</v>
          </cell>
          <cell r="G29">
            <v>16.489999999999998</v>
          </cell>
          <cell r="H29">
            <v>20.37</v>
          </cell>
          <cell r="I29">
            <v>448.75</v>
          </cell>
          <cell r="J29">
            <v>5.5246367201103812E-5</v>
          </cell>
        </row>
        <row r="30">
          <cell r="A30">
            <v>3.12</v>
          </cell>
          <cell r="B30">
            <v>95241</v>
          </cell>
          <cell r="C30" t="str">
            <v>SINAPI</v>
          </cell>
          <cell r="D30" t="str">
            <v>LASTRO DE CONCRETO MAGRO, APLICADO EM PISOS, LAJES SOBRE SOLO OU RADIERS, ESPESSURA DE 5 CM. AF_07/2016</v>
          </cell>
          <cell r="E30" t="str">
            <v>m²</v>
          </cell>
          <cell r="F30">
            <v>551.55999999999995</v>
          </cell>
          <cell r="G30">
            <v>31.45</v>
          </cell>
          <cell r="H30">
            <v>38.85</v>
          </cell>
          <cell r="I30">
            <v>21428.1</v>
          </cell>
          <cell r="J30">
            <v>2.63804942846122E-3</v>
          </cell>
        </row>
        <row r="31">
          <cell r="A31">
            <v>3.13</v>
          </cell>
          <cell r="B31">
            <v>103670</v>
          </cell>
          <cell r="C31" t="str">
            <v>SINAPI</v>
          </cell>
          <cell r="D31" t="str">
            <v>LANÇAMENTO COM USO DE BALDES, ADENSAMENTO E ACABAMENTO DE CONCRETO EM ESTRUTURAS. AF_02/2022</v>
          </cell>
          <cell r="E31" t="str">
            <v>m³</v>
          </cell>
          <cell r="F31">
            <v>415.12</v>
          </cell>
          <cell r="G31">
            <v>237.08</v>
          </cell>
          <cell r="H31">
            <v>292.88</v>
          </cell>
          <cell r="I31">
            <v>121580.34</v>
          </cell>
          <cell r="J31">
            <v>1.4967960129415151E-2</v>
          </cell>
        </row>
        <row r="32">
          <cell r="A32">
            <v>3.14</v>
          </cell>
          <cell r="B32"/>
          <cell r="C32" t="str">
            <v>COMPOSIÇÃO PROPRIA</v>
          </cell>
          <cell r="D32" t="str">
            <v>CASTELO D'AGUA H=10,00 METROS</v>
          </cell>
          <cell r="E32" t="str">
            <v>unid</v>
          </cell>
          <cell r="F32">
            <v>1</v>
          </cell>
          <cell r="G32">
            <v>21281.809999999998</v>
          </cell>
          <cell r="H32">
            <v>26291.54</v>
          </cell>
          <cell r="I32">
            <v>26291.54</v>
          </cell>
          <cell r="J32">
            <v>3.2367957061225825E-3</v>
          </cell>
        </row>
        <row r="33">
          <cell r="A33"/>
          <cell r="B33"/>
          <cell r="C33"/>
          <cell r="D33"/>
          <cell r="E33"/>
          <cell r="F33"/>
          <cell r="G33"/>
          <cell r="H33"/>
          <cell r="I33"/>
          <cell r="J33"/>
        </row>
        <row r="34">
          <cell r="A34">
            <v>4</v>
          </cell>
          <cell r="B34"/>
          <cell r="C34"/>
          <cell r="D34" t="str">
            <v>DIVISORIAS_REVESTIMENTO_ACABAMENTO</v>
          </cell>
          <cell r="E34"/>
          <cell r="F34"/>
          <cell r="G34"/>
          <cell r="H34"/>
          <cell r="I34">
            <v>1714171.1000000006</v>
          </cell>
          <cell r="J34">
            <v>0.21103448698856841</v>
          </cell>
        </row>
        <row r="35">
          <cell r="A35">
            <v>4.01</v>
          </cell>
          <cell r="B35">
            <v>103326</v>
          </cell>
          <cell r="C35" t="str">
            <v>SINAPI</v>
          </cell>
          <cell r="D35" t="str">
            <v>ALVENARIA DE VEDAÇÃO DE BLOCOS CERÂMICOS FURADOS NA HORIZONTAL DE 11,5X19X19 CM (ESPESSURA 11,5 CM) E ARGAMASSA DE ASSENTAMENTO COM PREPARO EM BETONEIRA. AF_12/2021</v>
          </cell>
          <cell r="E35" t="str">
            <v>m²</v>
          </cell>
          <cell r="F35">
            <v>2746.66</v>
          </cell>
          <cell r="G35">
            <v>94.31</v>
          </cell>
          <cell r="H35">
            <v>116.51</v>
          </cell>
          <cell r="I35">
            <v>320013.34999999998</v>
          </cell>
          <cell r="J35">
            <v>3.9397381712212486E-2</v>
          </cell>
        </row>
        <row r="36">
          <cell r="A36">
            <v>4.0199999999999996</v>
          </cell>
          <cell r="B36">
            <v>103324</v>
          </cell>
          <cell r="C36" t="str">
            <v>SINAPI</v>
          </cell>
          <cell r="D36" t="str">
            <v>ALVENARIA DE VEDAÇÃO DE BLOCOS CERÂMICOS FURADOS NA VERTICAL DE 14X19X39 CM (ESPESSURA 14 CM) E ARGAMASSA DE ASSENTAMENTO COM PREPARO EM BETONEIRA. AF_12/2021</v>
          </cell>
          <cell r="E36" t="str">
            <v>m²</v>
          </cell>
          <cell r="F36">
            <v>87.26</v>
          </cell>
          <cell r="G36">
            <v>77.64</v>
          </cell>
          <cell r="H36">
            <v>95.91</v>
          </cell>
          <cell r="I36">
            <v>8369.1</v>
          </cell>
          <cell r="J36">
            <v>1.03033397602843E-3</v>
          </cell>
        </row>
        <row r="37">
          <cell r="A37">
            <v>4.03</v>
          </cell>
          <cell r="B37">
            <v>87879</v>
          </cell>
          <cell r="C37" t="str">
            <v>SINAPI</v>
          </cell>
          <cell r="D37" t="str">
            <v>CHAPISCO APLICADO EM ALVENARIAS E ESTRUTURAS DE CONCRETO INTERNAS, COM COLHER DE PEDREIRO.  ARGAMASSA TRAÇO 1:3 COM PREPARO EM BETONEIRA 400L. AF_10/2022</v>
          </cell>
          <cell r="E37" t="str">
            <v>m²</v>
          </cell>
          <cell r="F37">
            <v>5661.8</v>
          </cell>
          <cell r="G37">
            <v>3.97</v>
          </cell>
          <cell r="H37">
            <v>4.9000000000000004</v>
          </cell>
          <cell r="I37">
            <v>27742.82</v>
          </cell>
          <cell r="J37">
            <v>3.4154652276637922E-3</v>
          </cell>
        </row>
        <row r="38">
          <cell r="A38">
            <v>4.04</v>
          </cell>
          <cell r="B38">
            <v>87527</v>
          </cell>
          <cell r="C38" t="str">
            <v>SINAPI</v>
          </cell>
          <cell r="D38" t="str">
            <v>EMBOÇO, PARA RECEBIMENTO DE CERÂMICA, EM ARGAMASSA TRAÇO 1:2:8, PREPARO MECÂNICO COM BETONEIRA 400L, APLICADO MANUALMENTE EM FACES INTERNAS DE PAREDES, PARA AMBIENTE COM ÁREA MENOR QUE 5M2, ESPESSURA DE 20MM, COM EXECUÇÃO DE TALISCAS. AF_06/2014</v>
          </cell>
          <cell r="E38" t="str">
            <v>m²</v>
          </cell>
          <cell r="F38">
            <v>1752.42</v>
          </cell>
          <cell r="G38">
            <v>37.54</v>
          </cell>
          <cell r="H38">
            <v>46.37</v>
          </cell>
          <cell r="I38">
            <v>81259.710000000006</v>
          </cell>
          <cell r="J38">
            <v>1.0004019559476785E-2</v>
          </cell>
        </row>
        <row r="39">
          <cell r="A39">
            <v>4.05</v>
          </cell>
          <cell r="B39">
            <v>87529</v>
          </cell>
          <cell r="C39" t="str">
            <v>SINAPI</v>
          </cell>
          <cell r="D39" t="str">
            <v>MASSA ÚNICA, PARA RECEBIMENTO DE PINTURA, EM ARGAMASSA TRAÇO 1:2:8, PREPARO MECÂNICO COM BETONEIRA 400L, APLICADA MANUALMENTE EM FACES INTERNAS DE PAREDES, ESPESSURA DE 20MM, COM EXECUÇÃO DE TALISCAS. AF_06/2014</v>
          </cell>
          <cell r="E39" t="str">
            <v>m²</v>
          </cell>
          <cell r="F39">
            <v>4115.63</v>
          </cell>
          <cell r="G39">
            <v>34.44</v>
          </cell>
          <cell r="H39">
            <v>42.54</v>
          </cell>
          <cell r="I39">
            <v>175078.9</v>
          </cell>
          <cell r="J39">
            <v>2.155425782410102E-2</v>
          </cell>
        </row>
        <row r="40">
          <cell r="A40">
            <v>4.0599999999999996</v>
          </cell>
          <cell r="B40">
            <v>87273</v>
          </cell>
          <cell r="C40" t="str">
            <v>SINAPI</v>
          </cell>
          <cell r="D40" t="str">
            <v>REVESTIMENTO CERÂMICO PARA PAREDES INTERNAS COM PLACAS TIPO ESMALTADA EXTRA  DE DIMENSÕES 33X45 CM APLICADAS NA ALTURA INTEIRA DAS PAREDES. AF_02/2023_PE</v>
          </cell>
          <cell r="E40" t="str">
            <v>m²</v>
          </cell>
          <cell r="F40">
            <v>1752.42</v>
          </cell>
          <cell r="G40">
            <v>67.48</v>
          </cell>
          <cell r="H40">
            <v>83.36</v>
          </cell>
          <cell r="I40">
            <v>146081.73000000001</v>
          </cell>
          <cell r="J40">
            <v>1.798436745838998E-2</v>
          </cell>
        </row>
        <row r="41">
          <cell r="A41">
            <v>4.07</v>
          </cell>
          <cell r="B41">
            <v>88488</v>
          </cell>
          <cell r="C41" t="str">
            <v>SINAPI</v>
          </cell>
          <cell r="D41" t="str">
            <v>APLICAÇÃO MANUAL DE PINTURA COM TINTA LÁTEX ACRÍLICA EM TETO, DUAS DEMÃOS. AF_06/2014</v>
          </cell>
          <cell r="E41" t="str">
            <v>m²</v>
          </cell>
          <cell r="F41">
            <v>3249.49</v>
          </cell>
          <cell r="G41">
            <v>12.67</v>
          </cell>
          <cell r="H41">
            <v>15.65</v>
          </cell>
          <cell r="I41">
            <v>50854.51</v>
          </cell>
          <cell r="J41">
            <v>6.26078425246174E-3</v>
          </cell>
        </row>
        <row r="42">
          <cell r="A42">
            <v>4.08</v>
          </cell>
          <cell r="B42">
            <v>88496</v>
          </cell>
          <cell r="C42" t="str">
            <v>SINAPI</v>
          </cell>
          <cell r="D42" t="str">
            <v>APLICAÇÃO E LIXAMENTO DE MASSA LÁTEX EM TETO, DUAS DEMÃOS. AF_06/2014</v>
          </cell>
          <cell r="E42" t="str">
            <v>m²</v>
          </cell>
          <cell r="F42">
            <v>3162.13</v>
          </cell>
          <cell r="G42">
            <v>26.57</v>
          </cell>
          <cell r="H42">
            <v>32.82</v>
          </cell>
          <cell r="I42">
            <v>103781.1</v>
          </cell>
          <cell r="J42">
            <v>1.2776665758516936E-2</v>
          </cell>
        </row>
        <row r="43">
          <cell r="A43">
            <v>4.09</v>
          </cell>
          <cell r="B43">
            <v>88497</v>
          </cell>
          <cell r="C43" t="str">
            <v>SINAPI</v>
          </cell>
          <cell r="D43" t="str">
            <v>APLICAÇÃO E LIXAMENTO DE MASSA LÁTEX EM PAREDES, DUAS DEMÃOS. AF_06/2014</v>
          </cell>
          <cell r="E43" t="str">
            <v>m²</v>
          </cell>
          <cell r="F43">
            <v>4115.63</v>
          </cell>
          <cell r="G43">
            <v>15.57</v>
          </cell>
          <cell r="H43">
            <v>19.23</v>
          </cell>
          <cell r="I43">
            <v>79143.56</v>
          </cell>
          <cell r="J43">
            <v>9.743496774067056E-3</v>
          </cell>
        </row>
        <row r="44">
          <cell r="A44">
            <v>4.0999999999999996</v>
          </cell>
          <cell r="B44">
            <v>98557</v>
          </cell>
          <cell r="C44" t="str">
            <v>SINAPI</v>
          </cell>
          <cell r="D44" t="str">
            <v>IMPERMEABILIZAÇÃO DE SUPERFÍCIE COM EMULSÃO ASFÁLTICA, 2 DEMÃOS AF_06/2018</v>
          </cell>
          <cell r="E44" t="str">
            <v>m²</v>
          </cell>
          <cell r="F44">
            <v>1957.65</v>
          </cell>
          <cell r="G44">
            <v>74.790000000000006</v>
          </cell>
          <cell r="H44">
            <v>92.39</v>
          </cell>
          <cell r="I44">
            <v>180867.28</v>
          </cell>
          <cell r="J44">
            <v>2.2266875020712777E-2</v>
          </cell>
        </row>
        <row r="45">
          <cell r="A45">
            <v>4.1100000000000003</v>
          </cell>
          <cell r="B45">
            <v>98557</v>
          </cell>
          <cell r="C45" t="str">
            <v>SINAPI</v>
          </cell>
          <cell r="D45" t="str">
            <v>IMPERMEABILIZAÇÃO DE SUPERFÍCIE COM EMULSÃO ASFÁLTICA, 2 DEMÃOS AF_06/2018</v>
          </cell>
          <cell r="E45" t="str">
            <v>m²</v>
          </cell>
          <cell r="F45">
            <v>1297.9000000000001</v>
          </cell>
          <cell r="G45">
            <v>74.790000000000006</v>
          </cell>
          <cell r="H45">
            <v>92.39</v>
          </cell>
          <cell r="I45">
            <v>119912.98</v>
          </cell>
          <cell r="J45">
            <v>1.4762688635673798E-2</v>
          </cell>
        </row>
        <row r="46">
          <cell r="A46">
            <v>4.12</v>
          </cell>
          <cell r="B46">
            <v>88489</v>
          </cell>
          <cell r="C46" t="str">
            <v>SINAPI</v>
          </cell>
          <cell r="D46" t="str">
            <v>APLICAÇÃO MANUAL DE PINTURA COM TINTA LÁTEX ACRÍLICA EM PAREDES, DUAS DEMÃOS. AF_06/2014</v>
          </cell>
          <cell r="E46" t="str">
            <v>m²</v>
          </cell>
          <cell r="F46">
            <v>1963.19</v>
          </cell>
          <cell r="G46">
            <v>10.83</v>
          </cell>
          <cell r="H46">
            <v>13.37</v>
          </cell>
          <cell r="I46">
            <v>26247.85</v>
          </cell>
          <cell r="J46">
            <v>3.2314169567453873E-3</v>
          </cell>
        </row>
        <row r="47">
          <cell r="A47">
            <v>4.13</v>
          </cell>
          <cell r="B47">
            <v>88485</v>
          </cell>
          <cell r="C47" t="str">
            <v>SINAPI</v>
          </cell>
          <cell r="D47" t="str">
            <v>APLICAÇÃO DE FUNDO SELADOR ACRÍLICO EM PAREDES, UMA DEMÃO. AF_06/2014</v>
          </cell>
          <cell r="E47" t="str">
            <v>m²</v>
          </cell>
          <cell r="F47">
            <v>2018.64</v>
          </cell>
          <cell r="G47">
            <v>2.84</v>
          </cell>
          <cell r="H47">
            <v>3.5</v>
          </cell>
          <cell r="I47">
            <v>7065.24</v>
          </cell>
          <cell r="J47">
            <v>8.6981357861599256E-4</v>
          </cell>
        </row>
        <row r="48">
          <cell r="A48">
            <v>4.1399999999999997</v>
          </cell>
          <cell r="B48">
            <v>95305</v>
          </cell>
          <cell r="C48" t="str">
            <v>SINAPI</v>
          </cell>
          <cell r="D48" t="str">
            <v>TEXTURA ACRÍLICA, APLICAÇÃO MANUAL EM PAREDE, UMA DEMÃO. AF_09/2016</v>
          </cell>
          <cell r="E48" t="str">
            <v>m²</v>
          </cell>
          <cell r="F48">
            <v>2063.4</v>
          </cell>
          <cell r="G48">
            <v>11.53</v>
          </cell>
          <cell r="H48">
            <v>14.24</v>
          </cell>
          <cell r="I48">
            <v>29382.81</v>
          </cell>
          <cell r="J48">
            <v>3.6173671546746856E-3</v>
          </cell>
        </row>
        <row r="49">
          <cell r="A49">
            <v>4.1500000000000004</v>
          </cell>
          <cell r="B49">
            <v>88489</v>
          </cell>
          <cell r="C49" t="str">
            <v>SINAPI</v>
          </cell>
          <cell r="D49" t="str">
            <v>PINTURA LÁTEX ACRÍLICA PREMIUM, APLICAÇÃO MANUAL EM PAREDES, DUAS DEMÃOS. AF_04/2023 (LIQUIBRILHO)</v>
          </cell>
          <cell r="E49" t="str">
            <v>m²</v>
          </cell>
          <cell r="F49">
            <v>737.93</v>
          </cell>
          <cell r="G49">
            <v>10.83</v>
          </cell>
          <cell r="H49">
            <v>13.37</v>
          </cell>
          <cell r="I49">
            <v>9866.1200000000008</v>
          </cell>
          <cell r="J49">
            <v>1.2146346258944945E-3</v>
          </cell>
        </row>
        <row r="50">
          <cell r="A50">
            <v>4.16</v>
          </cell>
          <cell r="B50">
            <v>102253</v>
          </cell>
          <cell r="C50" t="str">
            <v>SINAPI</v>
          </cell>
          <cell r="D50" t="str">
            <v>DIVISORIA SANITÁRIA, TIPO CABINE, EM GRANITO CINZA POLIDO, ESP = 3CM, ASSENTADO COM ARGAMASSA COLANTE AC III-E, EXCLUSIVE FERRAGENS. AF_01/2021</v>
          </cell>
          <cell r="E50" t="str">
            <v>m²</v>
          </cell>
          <cell r="F50">
            <v>182.66</v>
          </cell>
          <cell r="G50">
            <v>829.04</v>
          </cell>
          <cell r="H50">
            <v>1024.19</v>
          </cell>
          <cell r="I50">
            <v>187078.54</v>
          </cell>
          <cell r="J50">
            <v>2.3031553685317854E-2</v>
          </cell>
        </row>
        <row r="51">
          <cell r="A51">
            <v>4.17</v>
          </cell>
          <cell r="B51">
            <v>96359</v>
          </cell>
          <cell r="C51" t="str">
            <v>SINAPI</v>
          </cell>
          <cell r="D51" t="str">
            <v>PAREDE COM PLACAS DE GESSO ACARTONADO (DRYWALL), PARA USO INTERNO, COM DUAS FACES SIMPLES E ESTRUTURA METÁLICA COM GUIAS SIMPLES, COM VÃOS AF_06/2017_PS</v>
          </cell>
          <cell r="E51" t="str">
            <v>m²</v>
          </cell>
          <cell r="F51">
            <v>82.08</v>
          </cell>
          <cell r="G51">
            <v>108.08</v>
          </cell>
          <cell r="H51">
            <v>133.52000000000001</v>
          </cell>
          <cell r="I51">
            <v>10959.32</v>
          </cell>
          <cell r="J51">
            <v>1.3492203164220634E-3</v>
          </cell>
        </row>
        <row r="52">
          <cell r="A52">
            <v>4.18</v>
          </cell>
          <cell r="B52">
            <v>103338</v>
          </cell>
          <cell r="C52" t="str">
            <v>SINAPI</v>
          </cell>
          <cell r="D52" t="str">
            <v>ALVENARIA DE VEDAÇÃO DE BLOCOS  VAZADOS DE CONCRETO APARENTE DE 14X19X39 CM (ESPESSURA 14 CM) E ARGAMASSA DE ASSENTAMENTO COM PREPARO EM BETONEIRA. AF_12/2021</v>
          </cell>
          <cell r="E52" t="str">
            <v>m²</v>
          </cell>
          <cell r="F52">
            <v>645.70000000000005</v>
          </cell>
          <cell r="G52">
            <v>105.26</v>
          </cell>
          <cell r="H52">
            <v>130.03</v>
          </cell>
          <cell r="I52">
            <v>83960.37</v>
          </cell>
          <cell r="J52">
            <v>1.0336502354006774E-2</v>
          </cell>
        </row>
        <row r="53">
          <cell r="A53">
            <v>4.1900000000000004</v>
          </cell>
          <cell r="B53">
            <v>88432</v>
          </cell>
          <cell r="C53" t="str">
            <v>SINAPI</v>
          </cell>
          <cell r="D53" t="str">
            <v>APLICAÇÃO MANUAL DE PINTURA COM TINTA TEXTURIZADA ACRÍLICA EM MOLDURAS DE EPS, PRÉ-FABRICADOS, OU OUTROS. AF_06/2014</v>
          </cell>
          <cell r="E53" t="str">
            <v>m²</v>
          </cell>
          <cell r="F53">
            <v>2195.54</v>
          </cell>
          <cell r="G53">
            <v>15.25</v>
          </cell>
          <cell r="H53">
            <v>18.829999999999998</v>
          </cell>
          <cell r="I53">
            <v>41342.01</v>
          </cell>
          <cell r="J53">
            <v>5.0896843794801241E-3</v>
          </cell>
        </row>
        <row r="54">
          <cell r="A54">
            <v>4.2</v>
          </cell>
          <cell r="B54">
            <v>101161</v>
          </cell>
          <cell r="C54" t="str">
            <v>SINAPI</v>
          </cell>
          <cell r="D54" t="str">
            <v>ALVENARIA DE VEDAÇÃO COM ELEMENTO VAZADO DE CONCRETO (COBOGÓ) DE 7X50X50CM E ARGAMASSA DE ASSENTAMENTO COM PREPARO EM BETONEIRA. AF_05/2020</v>
          </cell>
          <cell r="E54" t="str">
            <v>m²</v>
          </cell>
          <cell r="F54">
            <v>92.64</v>
          </cell>
          <cell r="G54">
            <v>219.88</v>
          </cell>
          <cell r="H54">
            <v>271.63</v>
          </cell>
          <cell r="I54">
            <v>25163.8</v>
          </cell>
          <cell r="J54">
            <v>3.0979577381061527E-3</v>
          </cell>
        </row>
        <row r="55">
          <cell r="A55"/>
          <cell r="B55"/>
          <cell r="C55"/>
          <cell r="D55"/>
          <cell r="E55"/>
          <cell r="F55"/>
          <cell r="G55"/>
          <cell r="H55"/>
          <cell r="I55"/>
          <cell r="J55"/>
        </row>
        <row r="56">
          <cell r="A56">
            <v>5</v>
          </cell>
          <cell r="B56"/>
          <cell r="C56"/>
          <cell r="D56" t="str">
            <v>INSTALAÇÕES_LOUÇAS E METAIS</v>
          </cell>
          <cell r="E56"/>
          <cell r="F56"/>
          <cell r="G56"/>
          <cell r="H56"/>
          <cell r="I56">
            <v>860326.54999999923</v>
          </cell>
          <cell r="J56">
            <v>0.10591624845494987</v>
          </cell>
        </row>
        <row r="57">
          <cell r="A57">
            <v>5.0010000000000003</v>
          </cell>
          <cell r="B57">
            <v>91867</v>
          </cell>
          <cell r="C57" t="str">
            <v>SINAPI</v>
          </cell>
          <cell r="D57" t="str">
            <v>ELETRODUTO RÍGIDO ROSCÁVEL, PVC, DN 25 MM (3/4"), PARA CIRCUITOS TERMINAIS, INSTALADO EM LAJE - FORNECIMENTO E INSTALAÇÃO. AF_03/2023</v>
          </cell>
          <cell r="E57" t="str">
            <v>M</v>
          </cell>
          <cell r="F57">
            <v>2200</v>
          </cell>
          <cell r="G57">
            <v>9.41</v>
          </cell>
          <cell r="H57">
            <v>11.62</v>
          </cell>
          <cell r="I57">
            <v>25564</v>
          </cell>
          <cell r="J57">
            <v>3.1472270331565858E-3</v>
          </cell>
        </row>
        <row r="58">
          <cell r="A58">
            <v>5.0019999999999998</v>
          </cell>
          <cell r="B58">
            <v>91864</v>
          </cell>
          <cell r="C58" t="str">
            <v>SINAPI</v>
          </cell>
          <cell r="D58" t="str">
            <v>ELETRODUTO RÍGIDO ROSCÁVEL, PVC, DN 32 MM (1"), PARA CIRCUITOS TERMINAIS, INSTALADO EM FORRO - FORNECIMENTO E INSTALAÇÃO. AF_03/2023</v>
          </cell>
          <cell r="E58" t="str">
            <v>M</v>
          </cell>
          <cell r="F58">
            <v>700</v>
          </cell>
          <cell r="G58">
            <v>14.32</v>
          </cell>
          <cell r="H58">
            <v>17.690000000000001</v>
          </cell>
          <cell r="I58">
            <v>12383</v>
          </cell>
          <cell r="J58">
            <v>1.5244919555460021E-3</v>
          </cell>
        </row>
        <row r="59">
          <cell r="A59">
            <v>5.0030000000000001</v>
          </cell>
          <cell r="B59">
            <v>93008</v>
          </cell>
          <cell r="C59" t="str">
            <v>SINAPI</v>
          </cell>
          <cell r="D59" t="str">
            <v>ELETRODUTO RÍGIDO ROSCÁVEL, PVC, DN 50 MM (1 1/2"), PARA REDE ENTERRADA DE DISTRIBUIÇÃO DE ENERGIA ELÉTRICA - FORNECIMENTO E INSTALAÇÃO. AF_12/2021</v>
          </cell>
          <cell r="E59" t="str">
            <v>M</v>
          </cell>
          <cell r="F59">
            <v>450</v>
          </cell>
          <cell r="G59">
            <v>18.21</v>
          </cell>
          <cell r="H59">
            <v>22.49</v>
          </cell>
          <cell r="I59">
            <v>10120.5</v>
          </cell>
          <cell r="J59">
            <v>1.2459517755070107E-3</v>
          </cell>
        </row>
        <row r="60">
          <cell r="A60">
            <v>5.0039999999999996</v>
          </cell>
          <cell r="B60">
            <v>91854</v>
          </cell>
          <cell r="C60" t="str">
            <v>SINAPI</v>
          </cell>
          <cell r="D60" t="str">
            <v>ELETRODUTO FLEXÍVEL CORRUGADO, PVC, DN 25 MM (3/4"), PARA CIRCUITOS TERMINAIS, INSTALADO EM PAREDE - FORNECIMENTO E INSTALAÇÃO. AF_03/2023</v>
          </cell>
          <cell r="E60" t="str">
            <v>M</v>
          </cell>
          <cell r="F60">
            <v>400</v>
          </cell>
          <cell r="G60">
            <v>8.42</v>
          </cell>
          <cell r="H60">
            <v>10.4</v>
          </cell>
          <cell r="I60">
            <v>4160</v>
          </cell>
          <cell r="J60">
            <v>5.1214459622638854E-4</v>
          </cell>
        </row>
        <row r="61">
          <cell r="A61">
            <v>5.0049999999999999</v>
          </cell>
          <cell r="B61">
            <v>93012</v>
          </cell>
          <cell r="C61" t="str">
            <v>SINAPI</v>
          </cell>
          <cell r="D61" t="str">
            <v>ELETRODUTO RÍGIDO ROSCÁVEL, PVC, DN 110 MM (4"), PARA REDE ENTERRADA DE DISTRIBUIÇÃO DE ENERGIA ELÉTRICA - FORNECIMENTO E INSTALAÇÃO. AF_12/2021</v>
          </cell>
          <cell r="E61" t="str">
            <v>M</v>
          </cell>
          <cell r="F61">
            <v>100</v>
          </cell>
          <cell r="G61">
            <v>72.709999999999994</v>
          </cell>
          <cell r="H61">
            <v>89.82</v>
          </cell>
          <cell r="I61">
            <v>8982</v>
          </cell>
          <cell r="J61">
            <v>1.1057891257945725E-3</v>
          </cell>
        </row>
        <row r="62">
          <cell r="A62">
            <v>5.0060000000000002</v>
          </cell>
          <cell r="B62">
            <v>91867</v>
          </cell>
          <cell r="C62" t="str">
            <v>SINAPI</v>
          </cell>
          <cell r="D62" t="str">
            <v>ELETRODUTO RÍGIDO ROSCÁVEL, PVC, DN 25 MM (3/4"), PARA CIRCUITOS TERMINAIS, INSTALADO EM LAJE - FORNECIMENTO E INSTALAÇÃO. AF_03/2023</v>
          </cell>
          <cell r="E62" t="str">
            <v>M</v>
          </cell>
          <cell r="F62">
            <v>150</v>
          </cell>
          <cell r="G62">
            <v>9.41</v>
          </cell>
          <cell r="H62">
            <v>11.62</v>
          </cell>
          <cell r="I62">
            <v>1743</v>
          </cell>
          <cell r="J62">
            <v>2.1458366135158538E-4</v>
          </cell>
        </row>
        <row r="63">
          <cell r="A63">
            <v>5.0069999999999997</v>
          </cell>
          <cell r="B63">
            <v>63036</v>
          </cell>
          <cell r="C63" t="str">
            <v>COTAÇÃO</v>
          </cell>
          <cell r="D63" t="str">
            <v>ELETROCALHA LISA TIPO ""U"" 50x50mm CHAPA 20</v>
          </cell>
          <cell r="E63" t="str">
            <v>M</v>
          </cell>
          <cell r="F63">
            <v>60</v>
          </cell>
          <cell r="G63">
            <v>43.38</v>
          </cell>
          <cell r="H63">
            <v>53.59</v>
          </cell>
          <cell r="I63">
            <v>3215.4</v>
          </cell>
          <cell r="J63">
            <v>3.9585330161209846E-4</v>
          </cell>
        </row>
        <row r="64">
          <cell r="A64">
            <v>5.008</v>
          </cell>
          <cell r="B64">
            <v>96562</v>
          </cell>
          <cell r="C64" t="str">
            <v>SINAPI</v>
          </cell>
          <cell r="D64" t="str">
            <v>SUPORTE PARA ELETROCALHA LISA OU PERFURADA EM AÇO GALVANIZADO, LARGURA 200 OU 400 MM E ALTURA 50 MM, ESPAÇADO A CADA 1,5 M, EM PERFILADO DE SEÇÃO 38X76 MM, POR METRO DE ELETRECOLHA FIXADA. AF_07/2017</v>
          </cell>
          <cell r="E64" t="str">
            <v>M</v>
          </cell>
          <cell r="F64">
            <v>60</v>
          </cell>
          <cell r="G64">
            <v>48.13</v>
          </cell>
          <cell r="H64">
            <v>59.45</v>
          </cell>
          <cell r="I64">
            <v>3567</v>
          </cell>
          <cell r="J64">
            <v>4.391393689277711E-4</v>
          </cell>
        </row>
        <row r="65">
          <cell r="A65">
            <v>5.0090000000000003</v>
          </cell>
          <cell r="B65">
            <v>91966</v>
          </cell>
          <cell r="C65" t="str">
            <v>SINAPI</v>
          </cell>
          <cell r="D65" t="str">
            <v>INTERRUPTOR SIMPLES (3 MÓDULOS), 10A/250V, SEM SUPORTE E SEM PLACA - FORNECIMENTO E INSTALAÇÃO. AF_03/2023</v>
          </cell>
          <cell r="E65" t="str">
            <v>UN</v>
          </cell>
          <cell r="F65">
            <v>22</v>
          </cell>
          <cell r="G65">
            <v>43.33</v>
          </cell>
          <cell r="H65">
            <v>53.52</v>
          </cell>
          <cell r="I65">
            <v>1177.44</v>
          </cell>
          <cell r="J65">
            <v>1.4495661860115358E-4</v>
          </cell>
        </row>
        <row r="66">
          <cell r="A66">
            <v>5.01</v>
          </cell>
          <cell r="B66">
            <v>91955</v>
          </cell>
          <cell r="C66" t="str">
            <v>SINAPI</v>
          </cell>
          <cell r="D66" t="str">
            <v>INTERRUPTOR PARALELO (1 MÓDULO), 10A/250V, INCLUINDO SUPORTE E PLACA - FORNECIMENTO E INSTALAÇÃO. AF_03/2023</v>
          </cell>
          <cell r="E66" t="str">
            <v>UN</v>
          </cell>
          <cell r="F66">
            <v>2</v>
          </cell>
          <cell r="G66">
            <v>31.17</v>
          </cell>
          <cell r="H66">
            <v>38.5</v>
          </cell>
          <cell r="I66">
            <v>77</v>
          </cell>
          <cell r="J66">
            <v>9.4795994974595959E-6</v>
          </cell>
        </row>
        <row r="67">
          <cell r="A67">
            <v>5.0109999999999904</v>
          </cell>
          <cell r="B67">
            <v>91953</v>
          </cell>
          <cell r="C67" t="str">
            <v>SINAPI</v>
          </cell>
          <cell r="D67" t="str">
            <v>INTERRUPTOR SIMPLES (1 MÓDULO), 10A/250V, INCLUINDO SUPORTE E PLACA - FORNECIMENTO E INSTALAÇÃO. AF_03/2023</v>
          </cell>
          <cell r="E67" t="str">
            <v>UN</v>
          </cell>
          <cell r="F67">
            <v>18</v>
          </cell>
          <cell r="G67">
            <v>25.66</v>
          </cell>
          <cell r="H67">
            <v>31.7</v>
          </cell>
          <cell r="I67">
            <v>570.6</v>
          </cell>
          <cell r="J67">
            <v>7.0247525626629157E-5</v>
          </cell>
        </row>
        <row r="68">
          <cell r="A68">
            <v>5.0119999999999898</v>
          </cell>
          <cell r="B68">
            <v>91959</v>
          </cell>
          <cell r="C68" t="str">
            <v>SINAPI</v>
          </cell>
          <cell r="D68" t="str">
            <v>INTERRUPTOR SIMPLES (2 MÓDULOS), 10A/250V, INCLUINDO SUPORTE E PLACA - FORNECIMENTO E INSTALAÇÃO. AF_03/2023</v>
          </cell>
          <cell r="E68" t="str">
            <v>UN</v>
          </cell>
          <cell r="F68">
            <v>18</v>
          </cell>
          <cell r="G68">
            <v>39.26</v>
          </cell>
          <cell r="H68">
            <v>48.5</v>
          </cell>
          <cell r="I68">
            <v>873</v>
          </cell>
          <cell r="J68">
            <v>1.0747649819847047E-4</v>
          </cell>
        </row>
        <row r="69">
          <cell r="A69">
            <v>5.0129999999999901</v>
          </cell>
          <cell r="B69">
            <v>91969</v>
          </cell>
          <cell r="C69" t="str">
            <v>SINAPI</v>
          </cell>
          <cell r="D69" t="str">
            <v>INTERRUPTOR PARALELO (3 MÓDULOS), 10A/250V, INCLUINDO SUPORTE E PLACA - FORNECIMENTO E INSTALAÇÃO. AF_03/2023</v>
          </cell>
          <cell r="E69" t="str">
            <v>UN</v>
          </cell>
          <cell r="F69">
            <v>2</v>
          </cell>
          <cell r="G69">
            <v>69.319999999999993</v>
          </cell>
          <cell r="H69">
            <v>85.63</v>
          </cell>
          <cell r="I69">
            <v>171.26</v>
          </cell>
          <cell r="J69">
            <v>2.1084106622531561E-5</v>
          </cell>
        </row>
        <row r="70">
          <cell r="A70">
            <v>5.0139999999999896</v>
          </cell>
          <cell r="B70">
            <v>91961</v>
          </cell>
          <cell r="C70" t="str">
            <v>SINAPI</v>
          </cell>
          <cell r="D70" t="str">
            <v>INTERRUPTOR PARALELO (2 MÓDULOS), 10A/250V, INCLUINDO SUPORTE E PLACA - FORNECIMENTO E INSTALAÇÃO. AF_03/2023</v>
          </cell>
          <cell r="E70" t="str">
            <v>UN</v>
          </cell>
          <cell r="F70">
            <v>2</v>
          </cell>
          <cell r="G70">
            <v>50.26</v>
          </cell>
          <cell r="H70">
            <v>62.09</v>
          </cell>
          <cell r="I70">
            <v>124.18</v>
          </cell>
          <cell r="J70">
            <v>1.5288008644084838E-5</v>
          </cell>
        </row>
        <row r="71">
          <cell r="A71">
            <v>5.0149999999999899</v>
          </cell>
          <cell r="B71">
            <v>91963</v>
          </cell>
          <cell r="C71" t="str">
            <v>SINAPI</v>
          </cell>
          <cell r="D71" t="str">
            <v>INTERRUPTOR SIMPLES (1 MÓDULO) COM INTERRUPTOR PARALELO (2 MÓDULOS), 10A/250V, INCLUINDO SUPORTE E PLACA - FORNECIMENTO E INSTALAÇÃO. AF_03/2023</v>
          </cell>
          <cell r="E71" t="str">
            <v>UN</v>
          </cell>
          <cell r="F71">
            <v>1</v>
          </cell>
          <cell r="G71">
            <v>63.81</v>
          </cell>
          <cell r="H71">
            <v>78.83</v>
          </cell>
          <cell r="I71">
            <v>78.83</v>
          </cell>
          <cell r="J71">
            <v>9.7048938751264925E-6</v>
          </cell>
        </row>
        <row r="72">
          <cell r="A72">
            <v>5.0159999999999902</v>
          </cell>
          <cell r="B72">
            <v>97595</v>
          </cell>
          <cell r="C72" t="str">
            <v>SINAPI</v>
          </cell>
          <cell r="D72" t="str">
            <v>SENSOR DE PRESENÇA COM FOTOCÉLULA, FIXAÇÃO EM PAREDE - FORNECIMENTO E INSTALAÇÃO. AF_02/2020</v>
          </cell>
          <cell r="E72" t="str">
            <v>UN</v>
          </cell>
          <cell r="F72">
            <v>10</v>
          </cell>
          <cell r="G72">
            <v>103.54</v>
          </cell>
          <cell r="H72">
            <v>127.91</v>
          </cell>
          <cell r="I72">
            <v>1279.0999999999999</v>
          </cell>
          <cell r="J72">
            <v>1.5747215217143593E-4</v>
          </cell>
        </row>
        <row r="73">
          <cell r="A73">
            <v>5.0169999999999897</v>
          </cell>
          <cell r="B73">
            <v>103782</v>
          </cell>
          <cell r="C73" t="str">
            <v>SINAPI</v>
          </cell>
          <cell r="D73" t="str">
            <v>LUMINÁRIA TIPO PLAFON CIRCULAR, DE SOBREPOR, COM LED DE 12/13 W - FORNECIMENTO E INSTALAÇÃO. AF_03/2022</v>
          </cell>
          <cell r="E73" t="str">
            <v>UN</v>
          </cell>
          <cell r="F73">
            <v>37</v>
          </cell>
          <cell r="G73">
            <v>29</v>
          </cell>
          <cell r="H73">
            <v>35.82</v>
          </cell>
          <cell r="I73">
            <v>1325.34</v>
          </cell>
          <cell r="J73">
            <v>1.6316483633718311E-4</v>
          </cell>
        </row>
        <row r="74">
          <cell r="A74">
            <v>5.01799999999999</v>
          </cell>
          <cell r="B74">
            <v>60316</v>
          </cell>
          <cell r="C74" t="str">
            <v>COTAÇÃO</v>
          </cell>
          <cell r="D74" t="str">
            <v>REFLETOR 100W LED LINEAR BLINDADO A PROVA D'AGUA</v>
          </cell>
          <cell r="E74" t="str">
            <v>UN</v>
          </cell>
          <cell r="F74">
            <v>22</v>
          </cell>
          <cell r="G74">
            <v>88.59</v>
          </cell>
          <cell r="H74">
            <v>109.44</v>
          </cell>
          <cell r="I74">
            <v>2407.6799999999998</v>
          </cell>
          <cell r="J74">
            <v>2.9641353400056516E-4</v>
          </cell>
        </row>
        <row r="75">
          <cell r="A75">
            <v>5.0189999999999904</v>
          </cell>
          <cell r="B75">
            <v>97590</v>
          </cell>
          <cell r="C75" t="str">
            <v>SINAPI</v>
          </cell>
          <cell r="D75" t="str">
            <v>LUMINÁRIA TIPO PLAFON REDONDO COM VIDRO FOSCO, DE SOBREPOR, COM 1 LÂMPADA FLUORESCENTE DE 15 W, SEM REATOR - FORNECIMENTO E INSTALAÇÃO. AF_02/2020</v>
          </cell>
          <cell r="E75" t="str">
            <v>UN</v>
          </cell>
          <cell r="F75">
            <v>7</v>
          </cell>
          <cell r="G75">
            <v>95</v>
          </cell>
          <cell r="H75">
            <v>117.36</v>
          </cell>
          <cell r="I75">
            <v>821.52</v>
          </cell>
          <cell r="J75">
            <v>1.0113870882016892E-4</v>
          </cell>
        </row>
        <row r="76">
          <cell r="A76">
            <v>5.0199999999999898</v>
          </cell>
          <cell r="B76">
            <v>100903</v>
          </cell>
          <cell r="C76" t="str">
            <v>SINAPI</v>
          </cell>
          <cell r="D76" t="str">
            <v>LÂMPADA TUBULAR LED DE 18/20 W, BASE G13 - FORNECIMENTO E INSTALAÇÃO. AF_02/2020_PS</v>
          </cell>
          <cell r="E76" t="str">
            <v>UN</v>
          </cell>
          <cell r="F76">
            <v>810</v>
          </cell>
          <cell r="G76">
            <v>25.47</v>
          </cell>
          <cell r="H76">
            <v>31.46</v>
          </cell>
          <cell r="I76">
            <v>25482.6</v>
          </cell>
          <cell r="J76">
            <v>3.1372057422592711E-3</v>
          </cell>
        </row>
        <row r="77">
          <cell r="A77">
            <v>5.0209999999999901</v>
          </cell>
          <cell r="B77">
            <v>97585</v>
          </cell>
          <cell r="C77" t="str">
            <v>SINAPI</v>
          </cell>
          <cell r="D77" t="str">
            <v>LUMINÁRIA TIPO CALHA, DE SOBREPOR, COM 2 LÂMPADAS TUBULARES FLUORESCENTES DE 18 W, COM REATOR DE PARTIDA RÁPIDA - FORNECIMENTO E INSTALAÇÃO. AF_02/2020</v>
          </cell>
          <cell r="E77" t="str">
            <v>UN</v>
          </cell>
          <cell r="F77">
            <v>405</v>
          </cell>
          <cell r="G77">
            <v>119.15</v>
          </cell>
          <cell r="H77">
            <v>147.19</v>
          </cell>
          <cell r="I77">
            <v>59611.95</v>
          </cell>
          <cell r="J77">
            <v>7.3389274189946301E-3</v>
          </cell>
        </row>
        <row r="78">
          <cell r="A78">
            <v>5.0219999999999896</v>
          </cell>
          <cell r="B78">
            <v>91936</v>
          </cell>
          <cell r="C78" t="str">
            <v>SINAPI</v>
          </cell>
          <cell r="D78" t="str">
            <v>CAIXA OCTOGONAL 4" X 4", PVC, INSTALADA EM LAJE - FORNECIMENTO E INSTALAÇÃO. AF_03/2023</v>
          </cell>
          <cell r="E78" t="str">
            <v>UN</v>
          </cell>
          <cell r="F78">
            <v>461</v>
          </cell>
          <cell r="G78">
            <v>15.98</v>
          </cell>
          <cell r="H78">
            <v>19.739999999999998</v>
          </cell>
          <cell r="I78">
            <v>9100.14</v>
          </cell>
          <cell r="J78">
            <v>1.1203335398806747E-3</v>
          </cell>
        </row>
        <row r="79">
          <cell r="A79">
            <v>5.0229999999999899</v>
          </cell>
          <cell r="B79">
            <v>91940</v>
          </cell>
          <cell r="C79" t="str">
            <v>SINAPI</v>
          </cell>
          <cell r="D79" t="str">
            <v>CAIXA RETANGULAR 4" X 2" MÉDIA (1,30 M DO PISO), PVC, INSTALADA EM PAREDE - FORNECIMENTO E INSTALAÇÃO. AF_03/2023</v>
          </cell>
          <cell r="E79" t="str">
            <v>UN</v>
          </cell>
          <cell r="F79">
            <v>32</v>
          </cell>
          <cell r="G79">
            <v>15.3</v>
          </cell>
          <cell r="H79">
            <v>18.899999999999999</v>
          </cell>
          <cell r="I79">
            <v>604.79999999999995</v>
          </cell>
          <cell r="J79">
            <v>7.4457945143682633E-5</v>
          </cell>
        </row>
        <row r="80">
          <cell r="A80">
            <v>5.0239999999999903</v>
          </cell>
          <cell r="B80">
            <v>92000</v>
          </cell>
          <cell r="C80" t="str">
            <v>SINAPI</v>
          </cell>
          <cell r="D80" t="str">
            <v>TOMADA BAIXA DE EMBUTIR (1 MÓDULO), 2P+T 10 A, INCLUINDO SUPORTE E PLACA - FORNECIMENTO E INSTALAÇÃO. AF_03/2023</v>
          </cell>
          <cell r="E80" t="str">
            <v>UN</v>
          </cell>
          <cell r="F80">
            <v>208</v>
          </cell>
          <cell r="G80">
            <v>26.98</v>
          </cell>
          <cell r="H80">
            <v>33.33</v>
          </cell>
          <cell r="I80">
            <v>6932.64</v>
          </cell>
          <cell r="J80">
            <v>8.5348896961127648E-4</v>
          </cell>
        </row>
        <row r="81">
          <cell r="A81">
            <v>5.0249999999999897</v>
          </cell>
          <cell r="B81">
            <v>92004</v>
          </cell>
          <cell r="C81" t="str">
            <v>SINAPI</v>
          </cell>
          <cell r="D81" t="str">
            <v>TOMADA MÉDIA DE EMBUTIR (2 MÓDULOS), 2P+T 10 A, INCLUINDO SUPORTE E PLACA - FORNECIMENTO E INSTALAÇÃO. AF_03/2023</v>
          </cell>
          <cell r="E81" t="str">
            <v>UN</v>
          </cell>
          <cell r="F81">
            <v>79</v>
          </cell>
          <cell r="G81">
            <v>48.1</v>
          </cell>
          <cell r="H81">
            <v>59.42</v>
          </cell>
          <cell r="I81">
            <v>4694.18</v>
          </cell>
          <cell r="J81">
            <v>5.7790839440240106E-4</v>
          </cell>
        </row>
        <row r="82">
          <cell r="A82">
            <v>5.02599999999999</v>
          </cell>
          <cell r="B82">
            <v>91997</v>
          </cell>
          <cell r="C82" t="str">
            <v>SINAPI</v>
          </cell>
          <cell r="D82" t="str">
            <v>TOMADA MÉDIA DE EMBUTIR (1 MÓDULO), 2P+T 20 A, INCLUINDO SUPORTE E PLACA - FORNECIMENTO E INSTALAÇÃO. AF_03/2023</v>
          </cell>
          <cell r="E82" t="str">
            <v>UN</v>
          </cell>
          <cell r="F82">
            <v>55</v>
          </cell>
          <cell r="G82">
            <v>32.17</v>
          </cell>
          <cell r="H82">
            <v>39.74</v>
          </cell>
          <cell r="I82">
            <v>2185.6999999999998</v>
          </cell>
          <cell r="J82">
            <v>2.6908520287788877E-4</v>
          </cell>
        </row>
        <row r="83">
          <cell r="A83">
            <v>5.0269999999999904</v>
          </cell>
          <cell r="B83">
            <v>91926</v>
          </cell>
          <cell r="C83" t="str">
            <v>SINAPI</v>
          </cell>
          <cell r="D83" t="str">
            <v>CABO DE COBRE FLEXÍVEL ISOLADO, 2,5 MM², ANTI-CHAMA 450/750 V, PARA CIRCUITOS TERMINAIS - FORNECIMENTO E INSTALAÇÃO. AF_03/2023</v>
          </cell>
          <cell r="E83" t="str">
            <v>M</v>
          </cell>
          <cell r="F83">
            <v>8800</v>
          </cell>
          <cell r="G83">
            <v>3.74</v>
          </cell>
          <cell r="H83">
            <v>4.62</v>
          </cell>
          <cell r="I83">
            <v>40656</v>
          </cell>
          <cell r="J83">
            <v>5.0052285346586659E-3</v>
          </cell>
        </row>
        <row r="84">
          <cell r="A84">
            <v>5.0279999999999898</v>
          </cell>
          <cell r="B84">
            <v>91928</v>
          </cell>
          <cell r="C84" t="str">
            <v>SINAPI</v>
          </cell>
          <cell r="D84" t="str">
            <v>CABO DE COBRE FLEXÍVEL ISOLADO, 4 MM², ANTI-CHAMA 450/750 V, PARA CIRCUITOS TERMINAIS - FORNECIMENTO E INSTALAÇÃO. AF_03/2023</v>
          </cell>
          <cell r="E84" t="str">
            <v>M</v>
          </cell>
          <cell r="F84">
            <v>6500</v>
          </cell>
          <cell r="G84">
            <v>5.82</v>
          </cell>
          <cell r="H84">
            <v>7.19</v>
          </cell>
          <cell r="I84">
            <v>46735</v>
          </cell>
          <cell r="J84">
            <v>5.7536244482308332E-3</v>
          </cell>
        </row>
        <row r="85">
          <cell r="A85">
            <v>5.0289999999999804</v>
          </cell>
          <cell r="B85">
            <v>91934</v>
          </cell>
          <cell r="C85" t="str">
            <v>SINAPI</v>
          </cell>
          <cell r="D85" t="str">
            <v>CABO DE COBRE FLEXÍVEL ISOLADO, 16 MM², ANTI-CHAMA 450/750 V, PARA CIRCUITOS TERMINAIS - FORNECIMENTO E INSTALAÇÃO. AF_03/2023</v>
          </cell>
          <cell r="E85" t="str">
            <v>M</v>
          </cell>
          <cell r="F85">
            <v>900</v>
          </cell>
          <cell r="G85">
            <v>21.16</v>
          </cell>
          <cell r="H85">
            <v>26.14</v>
          </cell>
          <cell r="I85">
            <v>23526</v>
          </cell>
          <cell r="J85">
            <v>2.8963254256783692E-3</v>
          </cell>
        </row>
        <row r="86">
          <cell r="A86">
            <v>5.0299999999999798</v>
          </cell>
          <cell r="B86">
            <v>91986</v>
          </cell>
          <cell r="C86" t="str">
            <v>SINAPI</v>
          </cell>
          <cell r="D86" t="str">
            <v>CAMPAINHA CIGARRA (1 MÓDULO), 10A/250V, SEM SUPORTE E SEM PLACA - FORNECIMENTO E INSTALAÇÃO. AF_03/2023</v>
          </cell>
          <cell r="E86" t="str">
            <v>UN</v>
          </cell>
          <cell r="F86">
            <v>700</v>
          </cell>
          <cell r="G86">
            <v>32.5</v>
          </cell>
          <cell r="H86">
            <v>40.15</v>
          </cell>
          <cell r="I86">
            <v>28105</v>
          </cell>
          <cell r="J86">
            <v>3.4600538165727524E-3</v>
          </cell>
        </row>
        <row r="87">
          <cell r="A87">
            <v>5.0309999999999802</v>
          </cell>
          <cell r="B87">
            <v>91932</v>
          </cell>
          <cell r="C87" t="str">
            <v>SINAPI</v>
          </cell>
          <cell r="D87" t="str">
            <v>CABO DE COBRE FLEXÍVEL ISOLADO, 10 MM², ANTI-CHAMA 450/750 V, PARA CIRCUITOS TERMINAIS - FORNECIMENTO E INSTALAÇÃO. AF_03/2023</v>
          </cell>
          <cell r="E87" t="str">
            <v>M</v>
          </cell>
          <cell r="F87">
            <v>450</v>
          </cell>
          <cell r="G87">
            <v>14.65</v>
          </cell>
          <cell r="H87">
            <v>18.09</v>
          </cell>
          <cell r="I87">
            <v>8140.5</v>
          </cell>
          <cell r="J87">
            <v>1.0021906455723354E-3</v>
          </cell>
        </row>
        <row r="88">
          <cell r="A88">
            <v>5.0319999999999796</v>
          </cell>
          <cell r="B88">
            <v>101888</v>
          </cell>
          <cell r="C88" t="str">
            <v>SINAPI</v>
          </cell>
          <cell r="D88" t="str">
            <v>CABO DE COBRE ISOLADO, 25 MM², ANTI-CHAMA 450/750 V, INSTALADO EM ELETROCALHA OU PERFILADO - FORNECIMENTO E INSTALAÇÃO. AF_10/2020</v>
          </cell>
          <cell r="E88" t="str">
            <v>M</v>
          </cell>
          <cell r="F88">
            <v>400</v>
          </cell>
          <cell r="G88">
            <v>21.72</v>
          </cell>
          <cell r="H88">
            <v>26.83</v>
          </cell>
          <cell r="I88">
            <v>10732</v>
          </cell>
          <cell r="J88">
            <v>1.3212345689186543E-3</v>
          </cell>
        </row>
        <row r="89">
          <cell r="A89">
            <v>5.0329999999999799</v>
          </cell>
          <cell r="B89">
            <v>101564</v>
          </cell>
          <cell r="C89" t="str">
            <v>SINAPI</v>
          </cell>
          <cell r="D89" t="str">
            <v>CABO DE COBRE ISOLADO, 50 MM², ANTI-CHAMA 450/750 V, INSTALADO EM ELETROCALHA OU PERFILADO - FORNECIMENTO E INSTALAÇÃO. AF_10/2020</v>
          </cell>
          <cell r="E89" t="str">
            <v>M</v>
          </cell>
          <cell r="F89">
            <v>60</v>
          </cell>
          <cell r="G89">
            <v>47.29</v>
          </cell>
          <cell r="H89">
            <v>58.42</v>
          </cell>
          <cell r="I89">
            <v>3505.2</v>
          </cell>
          <cell r="J89">
            <v>4.3153106699344641E-4</v>
          </cell>
        </row>
        <row r="90">
          <cell r="A90">
            <v>5.0339999999999803</v>
          </cell>
          <cell r="B90">
            <v>101567</v>
          </cell>
          <cell r="C90" t="str">
            <v>SINAPI</v>
          </cell>
          <cell r="D90" t="str">
            <v>CABO DE COBRE ISOLADO, 95 MM², ANTI-CHAMA 450/750 V, INSTALADO EM ELETROCALHA OU PERFILADO - FORNECIMENTO E INSTALAÇÃO. AF_10/2020</v>
          </cell>
          <cell r="E90" t="str">
            <v>M</v>
          </cell>
          <cell r="F90">
            <v>250</v>
          </cell>
          <cell r="G90">
            <v>85.85</v>
          </cell>
          <cell r="H90">
            <v>106.05</v>
          </cell>
          <cell r="I90">
            <v>26512.5</v>
          </cell>
          <cell r="J90">
            <v>3.2639984633298378E-3</v>
          </cell>
        </row>
        <row r="91">
          <cell r="A91">
            <v>5.0349999999999797</v>
          </cell>
          <cell r="B91">
            <v>101881</v>
          </cell>
          <cell r="C91" t="str">
            <v>SINAPI</v>
          </cell>
          <cell r="D91" t="str">
            <v>QUADRO DE DISTRIBUIÇÃO DE ENERGIA EM CHAPA DE AÇO GALVANIZADO, DE EMBUTIR, COM BARRAMENTO TRIFÁSICO, PARA 40 DISJUNTORES DIN 100A - FORNECIMENTO E INSTALAÇÃO. AF_10/2020</v>
          </cell>
          <cell r="E91" t="str">
            <v>UN</v>
          </cell>
          <cell r="F91">
            <v>15</v>
          </cell>
          <cell r="G91">
            <v>929.28</v>
          </cell>
          <cell r="H91">
            <v>1148.03</v>
          </cell>
          <cell r="I91">
            <v>17220.45</v>
          </cell>
          <cell r="J91">
            <v>2.1200385605977673E-3</v>
          </cell>
        </row>
        <row r="92">
          <cell r="A92">
            <v>5.03599999999998</v>
          </cell>
          <cell r="B92">
            <v>93653</v>
          </cell>
          <cell r="C92" t="str">
            <v>SINAPI</v>
          </cell>
          <cell r="D92" t="str">
            <v>DISJUNTOR MONOPOLAR TIPO DIN, CORRENTE NOMINAL DE 10A - FORNECIMENTO E INSTALAÇÃO. AF_10/2020</v>
          </cell>
          <cell r="E92" t="str">
            <v>UN</v>
          </cell>
          <cell r="F92">
            <v>18</v>
          </cell>
          <cell r="G92">
            <v>11.46</v>
          </cell>
          <cell r="H92">
            <v>14.15</v>
          </cell>
          <cell r="I92">
            <v>254.7</v>
          </cell>
          <cell r="J92">
            <v>3.1356545350687775E-5</v>
          </cell>
        </row>
        <row r="93">
          <cell r="A93">
            <v>5.0369999999999804</v>
          </cell>
          <cell r="B93">
            <v>93654</v>
          </cell>
          <cell r="C93" t="str">
            <v>SINAPI</v>
          </cell>
          <cell r="D93" t="str">
            <v>DISJUNTOR MONOPOLAR TIPO DIN, CORRENTE NOMINAL DE 16A - FORNECIMENTO E INSTALAÇÃO. AF_10/2020</v>
          </cell>
          <cell r="E93" t="str">
            <v>UN</v>
          </cell>
          <cell r="F93">
            <v>20</v>
          </cell>
          <cell r="G93">
            <v>11.97</v>
          </cell>
          <cell r="H93">
            <v>14.78</v>
          </cell>
          <cell r="I93">
            <v>295.60000000000002</v>
          </cell>
          <cell r="J93">
            <v>3.6391813135702032E-5</v>
          </cell>
        </row>
        <row r="94">
          <cell r="A94">
            <v>5.0379999999999798</v>
          </cell>
          <cell r="B94">
            <v>93655</v>
          </cell>
          <cell r="C94" t="str">
            <v>SINAPI</v>
          </cell>
          <cell r="D94" t="str">
            <v>DISJUNTOR MONOPOLAR TIPO DIN, CORRENTE NOMINAL DE 20A - FORNECIMENTO E INSTALAÇÃO. AF_10/2020</v>
          </cell>
          <cell r="E94" t="str">
            <v>UN</v>
          </cell>
          <cell r="F94">
            <v>12</v>
          </cell>
          <cell r="G94">
            <v>13.1</v>
          </cell>
          <cell r="H94">
            <v>16.18</v>
          </cell>
          <cell r="I94">
            <v>194.16</v>
          </cell>
          <cell r="J94">
            <v>2.3903364135412403E-5</v>
          </cell>
        </row>
        <row r="95">
          <cell r="A95">
            <v>5.0389999999999802</v>
          </cell>
          <cell r="B95">
            <v>93656</v>
          </cell>
          <cell r="C95" t="str">
            <v>SINAPI</v>
          </cell>
          <cell r="D95" t="str">
            <v>DISJUNTOR MONOPOLAR TIPO DIN, CORRENTE NOMINAL DE 25A - FORNECIMENTO E INSTALAÇÃO. AF_10/2020</v>
          </cell>
          <cell r="E95" t="str">
            <v>UN</v>
          </cell>
          <cell r="F95">
            <v>2</v>
          </cell>
          <cell r="G95">
            <v>13.1</v>
          </cell>
          <cell r="H95">
            <v>16.18</v>
          </cell>
          <cell r="I95">
            <v>32.36</v>
          </cell>
          <cell r="J95">
            <v>3.9838940225687341E-6</v>
          </cell>
        </row>
        <row r="96">
          <cell r="A96">
            <v>5.0399999999999796</v>
          </cell>
          <cell r="B96">
            <v>93660</v>
          </cell>
          <cell r="C96" t="str">
            <v>SINAPI</v>
          </cell>
          <cell r="D96" t="str">
            <v>DISJUNTOR BIPOLAR TIPO DIN, CORRENTE NOMINAL DE 10A - FORNECIMENTO E INSTALAÇÃO. AF_10/2020</v>
          </cell>
          <cell r="E96" t="str">
            <v>UN</v>
          </cell>
          <cell r="F96">
            <v>8</v>
          </cell>
          <cell r="G96">
            <v>56.04</v>
          </cell>
          <cell r="H96">
            <v>69.23</v>
          </cell>
          <cell r="I96">
            <v>553.84</v>
          </cell>
          <cell r="J96">
            <v>6.8184173839909383E-5</v>
          </cell>
        </row>
        <row r="97">
          <cell r="A97">
            <v>5.0409999999999702</v>
          </cell>
          <cell r="B97">
            <v>93661</v>
          </cell>
          <cell r="C97" t="str">
            <v>SINAPI</v>
          </cell>
          <cell r="D97" t="str">
            <v>DISJUNTOR BIPOLAR TIPO DIN, CORRENTE NOMINAL DE 16A - FORNECIMENTO E INSTALAÇÃO. AF_10/2020</v>
          </cell>
          <cell r="E97" t="str">
            <v>UN</v>
          </cell>
          <cell r="F97">
            <v>55</v>
          </cell>
          <cell r="G97">
            <v>57.07</v>
          </cell>
          <cell r="H97">
            <v>70.5</v>
          </cell>
          <cell r="I97">
            <v>3877.5</v>
          </cell>
          <cell r="J97">
            <v>4.7736554612207247E-4</v>
          </cell>
        </row>
        <row r="98">
          <cell r="A98">
            <v>5.0419999999999696</v>
          </cell>
          <cell r="B98">
            <v>93664</v>
          </cell>
          <cell r="C98" t="str">
            <v>SINAPI</v>
          </cell>
          <cell r="D98" t="str">
            <v>DISJUNTOR BIPOLAR TIPO DIN, CORRENTE NOMINAL DE 32A - FORNECIMENTO E INSTALAÇÃO. AF_10/2020</v>
          </cell>
          <cell r="E98" t="str">
            <v>UN</v>
          </cell>
          <cell r="F98">
            <v>1</v>
          </cell>
          <cell r="G98">
            <v>61.96</v>
          </cell>
          <cell r="H98">
            <v>76.540000000000006</v>
          </cell>
          <cell r="I98">
            <v>76.540000000000006</v>
          </cell>
          <cell r="J98">
            <v>9.4229681238384092E-6</v>
          </cell>
        </row>
        <row r="99">
          <cell r="A99">
            <v>5.04299999999997</v>
          </cell>
          <cell r="B99">
            <v>93666</v>
          </cell>
          <cell r="C99" t="str">
            <v>SINAPI</v>
          </cell>
          <cell r="D99" t="str">
            <v>DISJUNTOR BIPOLAR TIPO DIN, CORRENTE NOMINAL DE 50A - FORNECIMENTO E INSTALAÇÃO. AF_10/2020</v>
          </cell>
          <cell r="E99" t="str">
            <v>UN</v>
          </cell>
          <cell r="F99">
            <v>6</v>
          </cell>
          <cell r="G99">
            <v>70.31</v>
          </cell>
          <cell r="H99">
            <v>86.86</v>
          </cell>
          <cell r="I99">
            <v>521.16</v>
          </cell>
          <cell r="J99">
            <v>6.4160884079169378E-5</v>
          </cell>
        </row>
        <row r="100">
          <cell r="A100">
            <v>5.0439999999999703</v>
          </cell>
          <cell r="B100">
            <v>93670</v>
          </cell>
          <cell r="C100" t="str">
            <v>SINAPI</v>
          </cell>
          <cell r="D100" t="str">
            <v>DISJUNTOR TRIPOLAR TIPO DIN, CORRENTE NOMINAL DE 25A - FORNECIMENTO E INSTALAÇÃO. AF_10/2020</v>
          </cell>
          <cell r="E100" t="str">
            <v>UN</v>
          </cell>
          <cell r="F100">
            <v>1</v>
          </cell>
          <cell r="G100">
            <v>75</v>
          </cell>
          <cell r="H100">
            <v>92.65</v>
          </cell>
          <cell r="I100">
            <v>92.65</v>
          </cell>
          <cell r="J100">
            <v>1.1406297317397812E-5</v>
          </cell>
        </row>
        <row r="101">
          <cell r="A101">
            <v>5.0449999999999697</v>
          </cell>
          <cell r="B101">
            <v>93671</v>
          </cell>
          <cell r="C101" t="str">
            <v>SINAPI</v>
          </cell>
          <cell r="D101" t="str">
            <v>DISJUNTOR TRIPOLAR TIPO DIN, CORRENTE NOMINAL DE 32A - FORNECIMENTO E INSTALAÇÃO. AF_10/2020</v>
          </cell>
          <cell r="E101" t="str">
            <v>UN</v>
          </cell>
          <cell r="F101">
            <v>1</v>
          </cell>
          <cell r="G101">
            <v>78.97</v>
          </cell>
          <cell r="H101">
            <v>97.55</v>
          </cell>
          <cell r="I101">
            <v>97.55</v>
          </cell>
          <cell r="J101">
            <v>1.200954455814524E-5</v>
          </cell>
        </row>
        <row r="102">
          <cell r="A102">
            <v>5.0459999999999701</v>
          </cell>
          <cell r="B102">
            <v>101894</v>
          </cell>
          <cell r="C102" t="str">
            <v>SINAPI</v>
          </cell>
          <cell r="D102" t="str">
            <v>DISJUNTOR TRIPOLAR TIPO NEMA, CORRENTE NOMINAL DE 60 ATÉ 100A - FORNECIMENTO E INSTALAÇÃO. AF_10/2020</v>
          </cell>
          <cell r="E102" t="str">
            <v>UN</v>
          </cell>
          <cell r="F102">
            <v>12</v>
          </cell>
          <cell r="G102">
            <v>150.62</v>
          </cell>
          <cell r="H102">
            <v>186.07</v>
          </cell>
          <cell r="I102">
            <v>2232.84</v>
          </cell>
          <cell r="J102">
            <v>2.7488868755724263E-4</v>
          </cell>
        </row>
        <row r="103">
          <cell r="A103">
            <v>5.0469999999999704</v>
          </cell>
          <cell r="B103">
            <v>101896</v>
          </cell>
          <cell r="C103" t="str">
            <v>SINAPI</v>
          </cell>
          <cell r="D103" t="str">
            <v>DISJUNTOR TERMOMAGNÉTICO TRIPOLAR , CORRENTE NOMINAL DE 200A - FORNECIMENTO E INSTALAÇÃO. AF_10/2020</v>
          </cell>
          <cell r="E103" t="str">
            <v>UN</v>
          </cell>
          <cell r="F103">
            <v>2</v>
          </cell>
          <cell r="G103">
            <v>624.38</v>
          </cell>
          <cell r="H103">
            <v>771.35</v>
          </cell>
          <cell r="I103">
            <v>1542.7</v>
          </cell>
          <cell r="J103">
            <v>1.8992439149001191E-4</v>
          </cell>
        </row>
        <row r="104">
          <cell r="A104">
            <v>5.0479999999999698</v>
          </cell>
          <cell r="B104">
            <v>39446</v>
          </cell>
          <cell r="C104" t="str">
            <v>SINAPI</v>
          </cell>
          <cell r="D104" t="str">
            <v>DISPOSITIVO DR, 2 POLOS, SENSIBILIDADE DE 30 MA, CORRENTE DE 40 A, TIPO AC</v>
          </cell>
          <cell r="E104" t="str">
            <v>UN</v>
          </cell>
          <cell r="F104">
            <v>4</v>
          </cell>
          <cell r="G104">
            <v>139.03</v>
          </cell>
          <cell r="H104">
            <v>171.75</v>
          </cell>
          <cell r="I104">
            <v>687</v>
          </cell>
          <cell r="J104">
            <v>8.4577725386425216E-5</v>
          </cell>
        </row>
        <row r="105">
          <cell r="A105">
            <v>5.0489999999999702</v>
          </cell>
          <cell r="B105">
            <v>39448</v>
          </cell>
          <cell r="C105" t="str">
            <v>SINAPI</v>
          </cell>
          <cell r="D105" t="str">
            <v>DISPOSITIVO DR, 2 POLOS, SENSIBILIDADE DE 30 MA, CORRENTE DE 80 A, TIPO AC</v>
          </cell>
          <cell r="E105" t="str">
            <v>UN</v>
          </cell>
          <cell r="F105">
            <v>3</v>
          </cell>
          <cell r="G105">
            <v>253.52</v>
          </cell>
          <cell r="H105">
            <v>313.19</v>
          </cell>
          <cell r="I105">
            <v>939.57</v>
          </cell>
          <cell r="J105">
            <v>1.1567204285491055E-4</v>
          </cell>
        </row>
        <row r="106">
          <cell r="A106">
            <v>5.0499999999999696</v>
          </cell>
          <cell r="B106">
            <v>39457</v>
          </cell>
          <cell r="C106" t="str">
            <v>SINAPI</v>
          </cell>
          <cell r="D106" t="str">
            <v>DISPOSITIVO DR, 4 POLOS, SENSIBILIDADE DE 30 MA, CORRENTE DE 63 A, TIPO AC</v>
          </cell>
          <cell r="E106" t="str">
            <v>UN</v>
          </cell>
          <cell r="F106">
            <v>2</v>
          </cell>
          <cell r="G106">
            <v>169.79</v>
          </cell>
          <cell r="H106">
            <v>209.75</v>
          </cell>
          <cell r="I106">
            <v>419.5</v>
          </cell>
          <cell r="J106">
            <v>5.1645350508887015E-5</v>
          </cell>
        </row>
        <row r="107">
          <cell r="A107">
            <v>5.05099999999997</v>
          </cell>
          <cell r="B107">
            <v>39458</v>
          </cell>
          <cell r="C107" t="str">
            <v>SINAPI</v>
          </cell>
          <cell r="D107" t="str">
            <v>DISPOSITIVO DR, 4 POLOS, SENSIBILIDADE DE 30 MA, CORRENTE DE 80 A, TIPO AC</v>
          </cell>
          <cell r="E107" t="str">
            <v>UN</v>
          </cell>
          <cell r="F107">
            <v>2</v>
          </cell>
          <cell r="G107">
            <v>316.83999999999997</v>
          </cell>
          <cell r="H107">
            <v>391.42</v>
          </cell>
          <cell r="I107">
            <v>782.84</v>
          </cell>
          <cell r="J107">
            <v>9.6376748968717788E-5</v>
          </cell>
        </row>
        <row r="108">
          <cell r="A108">
            <v>5.0519999999999703</v>
          </cell>
          <cell r="B108">
            <v>39463</v>
          </cell>
          <cell r="C108" t="str">
            <v>SINAPI</v>
          </cell>
          <cell r="D108" t="str">
            <v>DISPOSITIVO DR, 4 POLOS, SENSIBILIDADE DE 300 MA, CORRENTE DE 80 A, TIPO AC</v>
          </cell>
          <cell r="E108" t="str">
            <v>UN</v>
          </cell>
          <cell r="F108">
            <v>2</v>
          </cell>
          <cell r="G108">
            <v>505.56</v>
          </cell>
          <cell r="H108">
            <v>624.55999999999995</v>
          </cell>
          <cell r="I108">
            <v>1249.1199999999999</v>
          </cell>
          <cell r="J108">
            <v>1.5378126395151597E-4</v>
          </cell>
        </row>
        <row r="109">
          <cell r="A109">
            <v>5.0529999999999697</v>
          </cell>
          <cell r="B109">
            <v>97599</v>
          </cell>
          <cell r="C109" t="str">
            <v>SINAPI</v>
          </cell>
          <cell r="D109" t="str">
            <v>LUMINÁRIA DE EMERGÊNCIA, COM 30 LÂMPADAS LED DE 2 W, SEM REATOR - FORNECIMENTO E INSTALAÇÃO. AF_02/2020</v>
          </cell>
          <cell r="E109" t="str">
            <v>UN</v>
          </cell>
          <cell r="F109">
            <v>76</v>
          </cell>
          <cell r="G109">
            <v>20.399999999999999</v>
          </cell>
          <cell r="H109">
            <v>25.2</v>
          </cell>
          <cell r="I109">
            <v>1915.2</v>
          </cell>
          <cell r="J109">
            <v>2.3578349295499504E-4</v>
          </cell>
        </row>
        <row r="110">
          <cell r="A110">
            <v>5.0539999999999701</v>
          </cell>
          <cell r="B110"/>
          <cell r="C110" t="str">
            <v>COTAÇÃO</v>
          </cell>
          <cell r="D110" t="str">
            <v>LUMINARIA LUZ EMERGENCIA LED 1200 LUMENS 2 FAROIS SEGURIMAX</v>
          </cell>
          <cell r="E110" t="str">
            <v>UN</v>
          </cell>
          <cell r="F110">
            <v>11</v>
          </cell>
          <cell r="G110">
            <v>54</v>
          </cell>
          <cell r="H110">
            <v>66.709999999999994</v>
          </cell>
          <cell r="I110">
            <v>733.81</v>
          </cell>
          <cell r="J110">
            <v>9.034058321078993E-5</v>
          </cell>
        </row>
        <row r="111">
          <cell r="A111">
            <v>5.0549999999999704</v>
          </cell>
          <cell r="B111"/>
          <cell r="C111" t="str">
            <v>COTAÇÃO</v>
          </cell>
          <cell r="D111" t="str">
            <v>CENTRAL DE ALARME DE INCENDIO INTELBRAS CIE 1125 ENDERECAVEL</v>
          </cell>
          <cell r="E111" t="str">
            <v>UN</v>
          </cell>
          <cell r="F111">
            <v>1</v>
          </cell>
          <cell r="G111">
            <v>1615.81</v>
          </cell>
          <cell r="H111">
            <v>1996.17</v>
          </cell>
          <cell r="I111">
            <v>1996.17</v>
          </cell>
          <cell r="J111">
            <v>2.4575184582914181E-4</v>
          </cell>
        </row>
        <row r="112">
          <cell r="A112">
            <v>5.0559999999999699</v>
          </cell>
          <cell r="B112"/>
          <cell r="C112" t="str">
            <v>COTAÇÃO</v>
          </cell>
          <cell r="D112" t="str">
            <v>ACIONADOR MANUAL ALARME INCENDIO C/ SIRENE, ENDERECAVEL IP20</v>
          </cell>
          <cell r="E112" t="str">
            <v>UN</v>
          </cell>
          <cell r="F112">
            <v>8</v>
          </cell>
          <cell r="G112">
            <v>124.42</v>
          </cell>
          <cell r="H112">
            <v>153.69999999999999</v>
          </cell>
          <cell r="I112">
            <v>1229.5999999999999</v>
          </cell>
          <cell r="J112">
            <v>1.5137812392306904E-4</v>
          </cell>
        </row>
        <row r="113">
          <cell r="A113">
            <v>5.0569999999999702</v>
          </cell>
          <cell r="B113"/>
          <cell r="C113" t="str">
            <v>COTAÇÃO</v>
          </cell>
          <cell r="D113" t="str">
            <v>CABO DE COBRE BLINDADO C/FITA POLIESTER P/ ALARME INC.2X1,50</v>
          </cell>
          <cell r="E113" t="str">
            <v>M</v>
          </cell>
          <cell r="F113">
            <v>220</v>
          </cell>
          <cell r="G113">
            <v>6.9</v>
          </cell>
          <cell r="H113">
            <v>8.52</v>
          </cell>
          <cell r="I113">
            <v>1874.4</v>
          </cell>
          <cell r="J113">
            <v>2.3076053633815929E-4</v>
          </cell>
        </row>
        <row r="114">
          <cell r="A114">
            <v>5.0579999999999696</v>
          </cell>
          <cell r="B114"/>
          <cell r="C114" t="str">
            <v>COTAÇÃO</v>
          </cell>
          <cell r="D114" t="str">
            <v>CABO DE COBRE BLINDADO C/FITA POLIESTER P/ ALARME INC.2X0,75</v>
          </cell>
          <cell r="E114" t="str">
            <v>M</v>
          </cell>
          <cell r="F114">
            <v>220</v>
          </cell>
          <cell r="G114">
            <v>4.66</v>
          </cell>
          <cell r="H114">
            <v>5.75</v>
          </cell>
          <cell r="I114">
            <v>1265</v>
          </cell>
          <cell r="J114">
            <v>1.5573627745826477E-4</v>
          </cell>
        </row>
        <row r="115">
          <cell r="A115">
            <v>5.0589999999999602</v>
          </cell>
          <cell r="B115"/>
          <cell r="C115" t="str">
            <v>COTAÇÃO</v>
          </cell>
          <cell r="D115" t="str">
            <v>PLACA DE SINALIZACAO DE SEGURANCA CONTRA INCENDIO, FOTOLUMINESCENTE, 40x40cm, PVC , ANTI-CHAMAS (SIMBOLOS, CORES E PICTOGRAMAS CONFORME NBR 13434)</v>
          </cell>
          <cell r="E115" t="str">
            <v>UN</v>
          </cell>
          <cell r="F115">
            <v>63</v>
          </cell>
          <cell r="G115">
            <v>44.9</v>
          </cell>
          <cell r="H115">
            <v>55.46</v>
          </cell>
          <cell r="I115">
            <v>3493.98</v>
          </cell>
          <cell r="J115">
            <v>4.3014975392381656E-4</v>
          </cell>
        </row>
        <row r="116">
          <cell r="A116">
            <v>5.0599999999999596</v>
          </cell>
          <cell r="B116">
            <v>37558</v>
          </cell>
          <cell r="C116" t="str">
            <v>SINAPI</v>
          </cell>
          <cell r="D116" t="str">
            <v>PLACA DE SINALIZACAO DE SEGURANCA CONTRA INCENDIO, FOTOLUMINESCENTE, RETANGULAR, *20 X 40* CM, EM PVC *2* MM ANTI-CHAMAS (SIMBOLOS, CORES E PICTOGRAMAS CONFORME NBR 16820)</v>
          </cell>
          <cell r="E116" t="str">
            <v>UN</v>
          </cell>
          <cell r="F116">
            <v>62</v>
          </cell>
          <cell r="G116">
            <v>35.630000000000003</v>
          </cell>
          <cell r="H116">
            <v>44.01</v>
          </cell>
          <cell r="I116">
            <v>2728.62</v>
          </cell>
          <cell r="J116">
            <v>3.3592499715270392E-4</v>
          </cell>
        </row>
        <row r="117">
          <cell r="A117">
            <v>5.06099999999996</v>
          </cell>
          <cell r="B117"/>
          <cell r="C117" t="str">
            <v>COTAÇÃO</v>
          </cell>
          <cell r="D117" t="str">
            <v>PLACA DE SINALIZACAO DE SEGURANCA CONTRA INCENDIO, FOTOLUMINESCENTE, 40x80cm, PVC 2mm ANTI-CHAMAS (SIMBOLOS, CORES E PICTOGRAMAS CONFORME NBR 13434)</v>
          </cell>
          <cell r="E117" t="str">
            <v>UN</v>
          </cell>
          <cell r="F117">
            <v>1</v>
          </cell>
          <cell r="G117">
            <v>224.27</v>
          </cell>
          <cell r="H117">
            <v>277.06</v>
          </cell>
          <cell r="I117">
            <v>277.06</v>
          </cell>
          <cell r="J117">
            <v>3.4109322555404615E-5</v>
          </cell>
        </row>
        <row r="118">
          <cell r="A118">
            <v>5.0619999999999603</v>
          </cell>
          <cell r="B118">
            <v>37559</v>
          </cell>
          <cell r="C118" t="str">
            <v>SINAPI</v>
          </cell>
          <cell r="D118" t="str">
            <v>PLACA DE SINALIZACAO DE SEGURANCA CONTRA INCENDIO, FOTOLUMINESCENTE, RETANGULAR, *12 X 40* CM, EM PVC *2* MM ANTI-CHAMAS (SIMBOLOS, CORES E PICTOGRAMAS CONFORME NBR 16820)</v>
          </cell>
          <cell r="E118" t="str">
            <v>UN</v>
          </cell>
          <cell r="F118">
            <v>56</v>
          </cell>
          <cell r="G118">
            <v>27.11</v>
          </cell>
          <cell r="H118">
            <v>33.49</v>
          </cell>
          <cell r="I118">
            <v>1875.44</v>
          </cell>
          <cell r="J118">
            <v>2.3088857248721589E-4</v>
          </cell>
        </row>
        <row r="119">
          <cell r="A119">
            <v>5.0629999999999598</v>
          </cell>
          <cell r="B119">
            <v>39961</v>
          </cell>
          <cell r="C119" t="str">
            <v>SINAPI</v>
          </cell>
          <cell r="D119" t="str">
            <v>SILICONE ACETICO USO GERAL INCOLOR 280 G</v>
          </cell>
          <cell r="E119" t="str">
            <v>UN</v>
          </cell>
          <cell r="F119">
            <v>5</v>
          </cell>
          <cell r="G119">
            <v>23.23</v>
          </cell>
          <cell r="H119">
            <v>28.69</v>
          </cell>
          <cell r="I119">
            <v>143.44999999999999</v>
          </cell>
          <cell r="J119">
            <v>1.7660370752085439E-5</v>
          </cell>
        </row>
        <row r="120">
          <cell r="A120">
            <v>5.0639999999999601</v>
          </cell>
          <cell r="B120">
            <v>101906</v>
          </cell>
          <cell r="C120" t="str">
            <v>SINAPI</v>
          </cell>
          <cell r="D120" t="str">
            <v>EXTINTOR DE INCÊNDIO PORTÁTIL COM CARGA DE CO2 DE 4 KG, CLASSE BC - FORNECIMENTO E INSTALAÇÃO. AF_10/2020_PE</v>
          </cell>
          <cell r="E120" t="str">
            <v>UN</v>
          </cell>
          <cell r="F120">
            <v>12</v>
          </cell>
          <cell r="G120">
            <v>641.45000000000005</v>
          </cell>
          <cell r="H120">
            <v>792.44</v>
          </cell>
          <cell r="I120">
            <v>9509.2800000000007</v>
          </cell>
          <cell r="J120">
            <v>1.1707034533662674E-3</v>
          </cell>
        </row>
        <row r="121">
          <cell r="A121">
            <v>5.0649999999999604</v>
          </cell>
          <cell r="B121">
            <v>101907</v>
          </cell>
          <cell r="C121" t="str">
            <v>SINAPI</v>
          </cell>
          <cell r="D121" t="str">
            <v>EXTINTOR DE INCÊNDIO PORTÁTIL COM CARGA DE CO2 DE 6 KG, CLASSE BC - FORNECIMENTO E INSTALAÇÃO. AF_10/2020_PE</v>
          </cell>
          <cell r="E121" t="str">
            <v>UN</v>
          </cell>
          <cell r="F121">
            <v>1</v>
          </cell>
          <cell r="G121">
            <v>693.29</v>
          </cell>
          <cell r="H121">
            <v>856.49</v>
          </cell>
          <cell r="I121">
            <v>856.49</v>
          </cell>
          <cell r="J121">
            <v>1.0544392433219699E-4</v>
          </cell>
        </row>
        <row r="122">
          <cell r="A122">
            <v>5.0659999999999599</v>
          </cell>
          <cell r="B122">
            <v>101912</v>
          </cell>
          <cell r="C122" t="str">
            <v>SINAPI</v>
          </cell>
          <cell r="D122" t="str">
            <v>ABRIGO PARA HIDRANTE, 75X45X17CM, COM REGISTRO GLOBO ANGULAR 45 GRAUS 2 1/2", ADAPTADOR STORZ 2 1/2", MANGUEIRA DE INCÊNDIO 15M 2 1/2" E ESGUICHO EM LATÃO 2 1/2" - FORNECIMENTO E INSTALAÇÃO. AF_10/2020</v>
          </cell>
          <cell r="E122" t="str">
            <v>UN</v>
          </cell>
          <cell r="F122">
            <v>7</v>
          </cell>
          <cell r="G122">
            <v>1895.5</v>
          </cell>
          <cell r="H122">
            <v>2341.6999999999998</v>
          </cell>
          <cell r="I122">
            <v>16391.900000000001</v>
          </cell>
          <cell r="J122">
            <v>2.0180343766546486E-3</v>
          </cell>
        </row>
        <row r="123">
          <cell r="A123">
            <v>5.0669999999999602</v>
          </cell>
          <cell r="B123">
            <v>37527</v>
          </cell>
          <cell r="C123" t="str">
            <v>SINAPI</v>
          </cell>
          <cell r="D123" t="str">
            <v>MANGUEIRA DE INCENDIO, TIPO 2, DE 1 1/2", COMPRIMENTO = 15 M, TECIDO EM FIO DE POLIESTER E TUBO INTERNO EM BORRACHA SINTETICA, COM UNIOES ENGATE RAPIDO</v>
          </cell>
          <cell r="E123" t="str">
            <v>UN</v>
          </cell>
          <cell r="F123">
            <v>14</v>
          </cell>
          <cell r="G123">
            <v>595.09</v>
          </cell>
          <cell r="H123">
            <v>735.17</v>
          </cell>
          <cell r="I123">
            <v>10292.379999999999</v>
          </cell>
          <cell r="J123">
            <v>1.2671122113722491E-3</v>
          </cell>
        </row>
        <row r="124">
          <cell r="A124">
            <v>5.0679999999999596</v>
          </cell>
          <cell r="B124">
            <v>10902</v>
          </cell>
          <cell r="C124" t="str">
            <v>SINAPI</v>
          </cell>
          <cell r="D124" t="str">
            <v>ESGUICHO TIPO JATO SOLIDO, EM LATAO, ENGATE RAPIDO 1 1/2" X 13 MM, PARA MANGUEIRA EM INSTALACAO PREDIAL COMBATE A INCENDIO</v>
          </cell>
          <cell r="E124" t="str">
            <v>UN</v>
          </cell>
          <cell r="F124">
            <v>7</v>
          </cell>
          <cell r="G124">
            <v>60.94</v>
          </cell>
          <cell r="H124">
            <v>75.28</v>
          </cell>
          <cell r="I124">
            <v>526.96</v>
          </cell>
          <cell r="J124">
            <v>6.4874931833523486E-5</v>
          </cell>
        </row>
        <row r="125">
          <cell r="A125">
            <v>5.06899999999996</v>
          </cell>
          <cell r="B125">
            <v>20971</v>
          </cell>
          <cell r="C125" t="str">
            <v>SINAPI</v>
          </cell>
          <cell r="D125" t="str">
            <v>CHAVE DUPLA PARA CONEXOES TIPO STORZ, ENGATE RAPIDO 1 1/2" X 2 1/2", EM LATAO, PARA INSTALACAO PREDIAL COMBATE A INCENDIO</v>
          </cell>
          <cell r="E125" t="str">
            <v>UN</v>
          </cell>
          <cell r="F125">
            <v>2</v>
          </cell>
          <cell r="G125">
            <v>16.190000000000001</v>
          </cell>
          <cell r="H125">
            <v>20</v>
          </cell>
          <cell r="I125">
            <v>40</v>
          </cell>
          <cell r="J125">
            <v>4.9244672714075817E-6</v>
          </cell>
        </row>
        <row r="126">
          <cell r="A126">
            <v>5.0699999999999603</v>
          </cell>
          <cell r="B126">
            <v>10904</v>
          </cell>
          <cell r="C126" t="str">
            <v>SINAPI</v>
          </cell>
          <cell r="D126" t="str">
            <v>REGISTRO OU VALVULA GLOBO ANGULAR EM LATAO, PARA HIDRANTES EM INSTALACAO PREDIAL DE INCENDIO, 45 GRAUS, DIAMETRO DE 2 1/2", COM VOLANTE, CLASSE DE PRESSAO DE ATE 200 PSI</v>
          </cell>
          <cell r="E126" t="str">
            <v>UN</v>
          </cell>
          <cell r="F126">
            <v>7</v>
          </cell>
          <cell r="G126">
            <v>170</v>
          </cell>
          <cell r="H126">
            <v>210.01</v>
          </cell>
          <cell r="I126">
            <v>1470.07</v>
          </cell>
          <cell r="J126">
            <v>1.8098279004195359E-4</v>
          </cell>
        </row>
        <row r="127">
          <cell r="A127">
            <v>5.0709999999999598</v>
          </cell>
          <cell r="B127">
            <v>4208</v>
          </cell>
          <cell r="C127" t="str">
            <v>SINAPI</v>
          </cell>
          <cell r="D127" t="str">
            <v>NIPLE DE FERRO GALVANIZADO, COM ROSCA BSP, DE 2 1/2"</v>
          </cell>
          <cell r="E127" t="str">
            <v>UN</v>
          </cell>
          <cell r="F127">
            <v>7</v>
          </cell>
          <cell r="G127">
            <v>59.09</v>
          </cell>
          <cell r="H127">
            <v>72.989999999999995</v>
          </cell>
          <cell r="I127">
            <v>510.93</v>
          </cell>
          <cell r="J127">
            <v>6.29014515745069E-5</v>
          </cell>
        </row>
        <row r="128">
          <cell r="A128">
            <v>5.0719999999999601</v>
          </cell>
          <cell r="B128">
            <v>10899</v>
          </cell>
          <cell r="C128" t="str">
            <v>SINAPI</v>
          </cell>
          <cell r="D128" t="str">
            <v>ADAPTADOR, EM LATAO, ENGATE RAPIDO 2 1/2" X ROSCA INTERNA 5 FIOS 2 1/2",  PARA INSTALACAO PREDIAL DE COMBATE A INCENDIO</v>
          </cell>
          <cell r="E128" t="str">
            <v>UN</v>
          </cell>
          <cell r="F128">
            <v>7</v>
          </cell>
          <cell r="G128">
            <v>74.47</v>
          </cell>
          <cell r="H128">
            <v>92</v>
          </cell>
          <cell r="I128">
            <v>644</v>
          </cell>
          <cell r="J128">
            <v>7.9283923069662068E-5</v>
          </cell>
        </row>
        <row r="129">
          <cell r="A129">
            <v>5.0729999999999604</v>
          </cell>
          <cell r="B129">
            <v>1821</v>
          </cell>
          <cell r="C129" t="str">
            <v>SINAPI</v>
          </cell>
          <cell r="D129" t="str">
            <v>CURVA 90 GRAUS DE FERRO GALVANIZADO, COM ROSCA BSP MACHO/FEMEA, DE 2 1/2"</v>
          </cell>
          <cell r="E129" t="str">
            <v>UN</v>
          </cell>
          <cell r="F129">
            <v>38</v>
          </cell>
          <cell r="G129">
            <v>230.16</v>
          </cell>
          <cell r="H129">
            <v>284.33</v>
          </cell>
          <cell r="I129">
            <v>10804.54</v>
          </cell>
          <cell r="J129">
            <v>1.3301650903153519E-3</v>
          </cell>
        </row>
        <row r="130">
          <cell r="A130">
            <v>5.0739999999999599</v>
          </cell>
          <cell r="B130">
            <v>7701</v>
          </cell>
          <cell r="C130" t="str">
            <v>SINAPI</v>
          </cell>
          <cell r="D130" t="str">
            <v>TUBO ACO GALVANIZADO COM COSTURA, CLASSE MEDIA, DN 2.1/2", E = *3,65* MM, PESO *6,51* KG/M (NBR 5580)</v>
          </cell>
          <cell r="E130" t="str">
            <v>M</v>
          </cell>
          <cell r="F130">
            <v>192</v>
          </cell>
          <cell r="G130">
            <v>90.42</v>
          </cell>
          <cell r="H130">
            <v>111.7</v>
          </cell>
          <cell r="I130">
            <v>21446.400000000001</v>
          </cell>
          <cell r="J130">
            <v>2.6403023722378891E-3</v>
          </cell>
        </row>
        <row r="131">
          <cell r="A131">
            <v>5.0749999999999602</v>
          </cell>
          <cell r="B131">
            <v>6299</v>
          </cell>
          <cell r="C131" t="str">
            <v>SINAPI</v>
          </cell>
          <cell r="D131" t="str">
            <v>TE DE FERRO GALVANIZADO, DE 2 1/2"</v>
          </cell>
          <cell r="E131" t="str">
            <v>UN</v>
          </cell>
          <cell r="F131">
            <v>10</v>
          </cell>
          <cell r="G131">
            <v>138.35</v>
          </cell>
          <cell r="H131">
            <v>170.91</v>
          </cell>
          <cell r="I131">
            <v>1709.1</v>
          </cell>
          <cell r="J131">
            <v>2.1041017533906744E-4</v>
          </cell>
        </row>
        <row r="132">
          <cell r="A132">
            <v>5.0759999999999597</v>
          </cell>
          <cell r="B132">
            <v>3913</v>
          </cell>
          <cell r="C132" t="str">
            <v>SINAPI</v>
          </cell>
          <cell r="D132" t="str">
            <v>LUVA DE FERRO GALVANIZADO, COM ROSCA BSP, DE 2 1/2"</v>
          </cell>
          <cell r="E132" t="str">
            <v>UN</v>
          </cell>
          <cell r="F132">
            <v>17</v>
          </cell>
          <cell r="G132">
            <v>70.38</v>
          </cell>
          <cell r="H132">
            <v>86.94</v>
          </cell>
          <cell r="I132">
            <v>1477.98</v>
          </cell>
          <cell r="J132">
            <v>1.8195660344487446E-4</v>
          </cell>
        </row>
        <row r="133">
          <cell r="A133">
            <v>5.0769999999999502</v>
          </cell>
          <cell r="B133">
            <v>4208</v>
          </cell>
          <cell r="C133" t="str">
            <v>SINAPI</v>
          </cell>
          <cell r="D133" t="str">
            <v>NIPLE DE FERRO GALVANIZADO, COM ROSCA BSP, DE 2 1/2"</v>
          </cell>
          <cell r="E133" t="str">
            <v>UN</v>
          </cell>
          <cell r="F133">
            <v>14</v>
          </cell>
          <cell r="G133">
            <v>59.09</v>
          </cell>
          <cell r="H133">
            <v>72.989999999999995</v>
          </cell>
          <cell r="I133">
            <v>1021.86</v>
          </cell>
          <cell r="J133">
            <v>1.258029031490138E-4</v>
          </cell>
        </row>
        <row r="134">
          <cell r="A134">
            <v>5.0779999999999497</v>
          </cell>
          <cell r="B134">
            <v>6011</v>
          </cell>
          <cell r="C134" t="str">
            <v>SINAPI</v>
          </cell>
          <cell r="D134" t="str">
            <v>REGISTRO GAVETA BRUTO EM LATAO FORJADO, BITOLA 2 1/2 " (REF 1509)</v>
          </cell>
          <cell r="E134" t="str">
            <v>UN</v>
          </cell>
          <cell r="F134">
            <v>3</v>
          </cell>
          <cell r="G134">
            <v>192.92</v>
          </cell>
          <cell r="H134">
            <v>238.33</v>
          </cell>
          <cell r="I134">
            <v>714.99</v>
          </cell>
          <cell r="J134">
            <v>8.8023621359592679E-5</v>
          </cell>
        </row>
        <row r="135">
          <cell r="A135">
            <v>5.07899999999995</v>
          </cell>
          <cell r="B135">
            <v>10405</v>
          </cell>
          <cell r="C135" t="str">
            <v>SINAPI</v>
          </cell>
          <cell r="D135" t="str">
            <v>VALVULA DE RETENCAO HORIZONTAL, DE BRONZE (PN-25), 2 1/2", 400 PSI, TAMPA DE PORCA DE UNIAO, EXTREMIDADES COM ROSCA</v>
          </cell>
          <cell r="E135" t="str">
            <v>UN</v>
          </cell>
          <cell r="F135">
            <v>2</v>
          </cell>
          <cell r="G135">
            <v>514.44000000000005</v>
          </cell>
          <cell r="H135">
            <v>635.53</v>
          </cell>
          <cell r="I135">
            <v>1271.06</v>
          </cell>
          <cell r="J135">
            <v>1.5648233424988303E-4</v>
          </cell>
        </row>
        <row r="136">
          <cell r="A136">
            <v>5.0799999999999503</v>
          </cell>
          <cell r="B136">
            <v>12427</v>
          </cell>
          <cell r="C136" t="str">
            <v>SINAPI</v>
          </cell>
          <cell r="D136" t="str">
            <v>UNIAO COM ASSENTO CONICO DE BRONZE, DIAMETRO 2 1/2"</v>
          </cell>
          <cell r="E136" t="str">
            <v>UN</v>
          </cell>
          <cell r="F136">
            <v>3</v>
          </cell>
          <cell r="G136">
            <v>284.45</v>
          </cell>
          <cell r="H136">
            <v>351.4</v>
          </cell>
          <cell r="I136">
            <v>1054.2</v>
          </cell>
          <cell r="J136">
            <v>1.2978433493794682E-4</v>
          </cell>
        </row>
        <row r="137">
          <cell r="A137">
            <v>5.0809999999999498</v>
          </cell>
          <cell r="B137">
            <v>788</v>
          </cell>
          <cell r="C137" t="str">
            <v>SINAPI</v>
          </cell>
          <cell r="D137" t="str">
            <v>BUCHA DE REDUCAO DE FERRO GALVANIZADO, COM ROSCA BSP, DE 2" X 1 1/2"</v>
          </cell>
          <cell r="E137" t="str">
            <v>UN</v>
          </cell>
          <cell r="F137">
            <v>1</v>
          </cell>
          <cell r="G137">
            <v>30.51</v>
          </cell>
          <cell r="H137">
            <v>37.69</v>
          </cell>
          <cell r="I137">
            <v>37.69</v>
          </cell>
          <cell r="J137">
            <v>4.6400792864837942E-6</v>
          </cell>
        </row>
        <row r="138">
          <cell r="A138">
            <v>5.0819999999999501</v>
          </cell>
          <cell r="B138">
            <v>7697</v>
          </cell>
          <cell r="C138" t="str">
            <v>SINAPI</v>
          </cell>
          <cell r="D138" t="str">
            <v>TUBO ACO GALVANIZADO COM COSTURA, CLASSE MEDIA, DN 1.1/2", E = *3,25* MM, PESO *3,61* KG/M (NBR 5580)</v>
          </cell>
          <cell r="E138" t="str">
            <v>M</v>
          </cell>
          <cell r="F138">
            <v>1</v>
          </cell>
          <cell r="G138">
            <v>50.53</v>
          </cell>
          <cell r="H138">
            <v>62.42</v>
          </cell>
          <cell r="I138">
            <v>62.42</v>
          </cell>
          <cell r="J138">
            <v>7.6846311770315316E-6</v>
          </cell>
        </row>
        <row r="139">
          <cell r="A139">
            <v>5.0829999999999496</v>
          </cell>
          <cell r="B139">
            <v>6297</v>
          </cell>
          <cell r="C139" t="str">
            <v>SINAPI</v>
          </cell>
          <cell r="D139" t="str">
            <v>TE DE FERRO GALVANIZADO, DE 1 1/2"</v>
          </cell>
          <cell r="E139" t="str">
            <v>UN</v>
          </cell>
          <cell r="F139">
            <v>5</v>
          </cell>
          <cell r="G139">
            <v>46</v>
          </cell>
          <cell r="H139">
            <v>56.82</v>
          </cell>
          <cell r="I139">
            <v>284.10000000000002</v>
          </cell>
          <cell r="J139">
            <v>3.4976028795172354E-5</v>
          </cell>
        </row>
        <row r="140">
          <cell r="A140">
            <v>5.0839999999999499</v>
          </cell>
          <cell r="B140">
            <v>1809</v>
          </cell>
          <cell r="C140" t="str">
            <v>SINAPI</v>
          </cell>
          <cell r="D140" t="str">
            <v>CURVA 90 GRAUS DE FERRO GALVANIZADO, COM ROSCA BSP MACHO/FEMEA, DE 1 1/2"</v>
          </cell>
          <cell r="E140" t="str">
            <v>UN</v>
          </cell>
          <cell r="F140">
            <v>5</v>
          </cell>
          <cell r="G140">
            <v>81.72</v>
          </cell>
          <cell r="H140">
            <v>100.95</v>
          </cell>
          <cell r="I140">
            <v>504.75</v>
          </cell>
          <cell r="J140">
            <v>6.2140621381074428E-5</v>
          </cell>
        </row>
        <row r="141">
          <cell r="A141">
            <v>5.0849999999999502</v>
          </cell>
          <cell r="B141">
            <v>11670</v>
          </cell>
          <cell r="C141" t="str">
            <v>SINAPI</v>
          </cell>
          <cell r="D141" t="str">
            <v>REGISTRO DE ESFERA, PVC, COM VOLANTE, VS, ROSCAVEL, DN 1/2", COM CORPO DIVIDIDO</v>
          </cell>
          <cell r="E141" t="str">
            <v>UN</v>
          </cell>
          <cell r="F141">
            <v>2</v>
          </cell>
          <cell r="G141">
            <v>17.64</v>
          </cell>
          <cell r="H141">
            <v>21.79</v>
          </cell>
          <cell r="I141">
            <v>43.58</v>
          </cell>
          <cell r="J141">
            <v>5.3652070921985604E-6</v>
          </cell>
        </row>
        <row r="142">
          <cell r="A142">
            <v>5.0859999999999497</v>
          </cell>
          <cell r="B142">
            <v>12426</v>
          </cell>
          <cell r="C142" t="str">
            <v>SINAPI</v>
          </cell>
          <cell r="D142" t="str">
            <v>UNIAO COM ASSENTO CONICO DE BRONZE, DIAMETRO 1/2"</v>
          </cell>
          <cell r="E142" t="str">
            <v>UN</v>
          </cell>
          <cell r="F142">
            <v>3</v>
          </cell>
          <cell r="G142">
            <v>49.88</v>
          </cell>
          <cell r="H142">
            <v>61.62</v>
          </cell>
          <cell r="I142">
            <v>184.86</v>
          </cell>
          <cell r="J142">
            <v>2.2758425494810143E-5</v>
          </cell>
        </row>
        <row r="143">
          <cell r="A143">
            <v>5.08699999999995</v>
          </cell>
          <cell r="B143">
            <v>10404</v>
          </cell>
          <cell r="C143" t="str">
            <v>SINAPI</v>
          </cell>
          <cell r="D143" t="str">
            <v>VALVULA DE RETENCAO HORIZONTAL, DE BRONZE (PN-25), 1/2", 400 PSI, TAMPA DE PORCA DE UNIAO, EXTREMIDADES COM ROSCA</v>
          </cell>
          <cell r="E143" t="str">
            <v>UN</v>
          </cell>
          <cell r="F143">
            <v>1</v>
          </cell>
          <cell r="G143">
            <v>93.18</v>
          </cell>
          <cell r="H143">
            <v>115.11</v>
          </cell>
          <cell r="I143">
            <v>115.11</v>
          </cell>
          <cell r="J143">
            <v>1.4171385690293168E-5</v>
          </cell>
        </row>
        <row r="144">
          <cell r="A144">
            <v>5.0879999999999503</v>
          </cell>
          <cell r="B144">
            <v>770</v>
          </cell>
          <cell r="C144" t="str">
            <v>SINAPI</v>
          </cell>
          <cell r="D144" t="str">
            <v>BUCHA DE REDUCAO DE FERRO GALVANIZADO, COM ROSCA BSP, DE 1/2" X 1/4"</v>
          </cell>
          <cell r="E144" t="str">
            <v>UN</v>
          </cell>
          <cell r="F144">
            <v>2</v>
          </cell>
          <cell r="G144">
            <v>6.3</v>
          </cell>
          <cell r="H144">
            <v>7.78</v>
          </cell>
          <cell r="I144">
            <v>15.56</v>
          </cell>
          <cell r="J144">
            <v>1.9156177685775494E-6</v>
          </cell>
        </row>
        <row r="145">
          <cell r="A145">
            <v>5.0889999999999498</v>
          </cell>
          <cell r="B145"/>
          <cell r="C145" t="str">
            <v>COTAÇÃO</v>
          </cell>
          <cell r="D145" t="str">
            <v>CILINDRO DE PRESSAO (MOLA PNEUMATICA) COM GARRAS PARA FIXACAO NA PAREDE, CAPACIDADE 18 L, 152 MM, L=1200 MM, EM ACO SCH40, 18L, PINTURA NA COR VERMELHO INCENDIO</v>
          </cell>
          <cell r="E145" t="str">
            <v>UN</v>
          </cell>
          <cell r="F145">
            <v>1</v>
          </cell>
          <cell r="G145">
            <v>374.65</v>
          </cell>
          <cell r="H145">
            <v>462.84</v>
          </cell>
          <cell r="I145">
            <v>462.84</v>
          </cell>
          <cell r="J145">
            <v>5.6981010797457128E-5</v>
          </cell>
        </row>
        <row r="146">
          <cell r="A146">
            <v>5.0899999999999501</v>
          </cell>
          <cell r="B146"/>
          <cell r="C146" t="str">
            <v>COTAÇÃO</v>
          </cell>
          <cell r="D146" t="str">
            <v>PRESSOSTATO KPI 36 DANFOSS 2 A 12 BAR</v>
          </cell>
          <cell r="E146" t="str">
            <v>UN</v>
          </cell>
          <cell r="F146">
            <v>1</v>
          </cell>
          <cell r="G146">
            <v>457.66</v>
          </cell>
          <cell r="H146">
            <v>565.39</v>
          </cell>
          <cell r="I146">
            <v>565.39</v>
          </cell>
          <cell r="J146">
            <v>6.9606113764528313E-5</v>
          </cell>
        </row>
        <row r="147">
          <cell r="A147">
            <v>5.0909999999999496</v>
          </cell>
          <cell r="B147">
            <v>12899</v>
          </cell>
          <cell r="C147" t="str">
            <v>SINAPI</v>
          </cell>
          <cell r="D147" t="str">
            <v>MANOMETRO COM CAIXA EM ACO PINTADO, ESCALA *10* KGF/CM2 (*10* BAR), DIAMETRO NOMINAL DE *63* MM, CONEXAO DE 1/4"</v>
          </cell>
          <cell r="E147" t="str">
            <v>UN</v>
          </cell>
          <cell r="F147">
            <v>1</v>
          </cell>
          <cell r="G147">
            <v>119.44</v>
          </cell>
          <cell r="H147">
            <v>147.55000000000001</v>
          </cell>
          <cell r="I147">
            <v>147.55000000000001</v>
          </cell>
          <cell r="J147">
            <v>1.816512864740472E-5</v>
          </cell>
        </row>
        <row r="148">
          <cell r="A148">
            <v>5.0919999999999499</v>
          </cell>
          <cell r="B148">
            <v>751</v>
          </cell>
          <cell r="C148" t="str">
            <v>SINAPI</v>
          </cell>
          <cell r="D148" t="str">
            <v>BOMBA BC-92S 1B 3,0CV ROTOR 155MM 220/380V TRIFASICA SCHNEIDER</v>
          </cell>
          <cell r="E148" t="str">
            <v>UN</v>
          </cell>
          <cell r="F148">
            <v>1</v>
          </cell>
          <cell r="G148">
            <v>4843.12</v>
          </cell>
          <cell r="H148">
            <v>5983.19</v>
          </cell>
          <cell r="I148">
            <v>5983.19</v>
          </cell>
          <cell r="J148">
            <v>7.3660058334032821E-4</v>
          </cell>
        </row>
        <row r="149">
          <cell r="A149">
            <v>5.0929999999999502</v>
          </cell>
          <cell r="B149">
            <v>39756</v>
          </cell>
          <cell r="C149" t="str">
            <v>SINAPI</v>
          </cell>
          <cell r="D149" t="str">
            <v>QUADRO DE DISTRIBUICAO COM BARRAMENTO TRIFASICO, DE SOBREPOR, EM CHAPA DE ACO GALVANIZADO, PARA 12 DISJUNTORES DIN, 100 A</v>
          </cell>
          <cell r="E149" t="str">
            <v>UN</v>
          </cell>
          <cell r="F149">
            <v>1</v>
          </cell>
          <cell r="G149">
            <v>372.74</v>
          </cell>
          <cell r="H149">
            <v>460.48</v>
          </cell>
          <cell r="I149">
            <v>460.48</v>
          </cell>
          <cell r="J149">
            <v>5.6690467228444086E-5</v>
          </cell>
        </row>
        <row r="150">
          <cell r="A150">
            <v>5.0939999999999497</v>
          </cell>
          <cell r="B150"/>
          <cell r="C150" t="str">
            <v>COTAÇÃO</v>
          </cell>
          <cell r="D150" t="str">
            <v>SIRENE INDUSTRIAL SONORA MOTORIZADA MS-290 110DB 220VAC</v>
          </cell>
          <cell r="E150" t="str">
            <v>UN</v>
          </cell>
          <cell r="F150">
            <v>1</v>
          </cell>
          <cell r="G150">
            <v>212.7</v>
          </cell>
          <cell r="H150">
            <v>262.76</v>
          </cell>
          <cell r="I150">
            <v>262.76</v>
          </cell>
          <cell r="J150">
            <v>3.2348825505876407E-5</v>
          </cell>
        </row>
        <row r="151">
          <cell r="A151">
            <v>5.0949999999999402</v>
          </cell>
          <cell r="B151"/>
          <cell r="C151" t="str">
            <v>COTAÇÃO</v>
          </cell>
          <cell r="D151" t="str">
            <v>BOTOEIRA ALARME ACIONAMENTO MANUAL COM QUEBRA DE VIDRO</v>
          </cell>
          <cell r="E151" t="str">
            <v>UN</v>
          </cell>
          <cell r="F151">
            <v>2</v>
          </cell>
          <cell r="G151">
            <v>44.9</v>
          </cell>
          <cell r="H151">
            <v>55.46</v>
          </cell>
          <cell r="I151">
            <v>110.92</v>
          </cell>
          <cell r="J151">
            <v>1.3655547743613225E-5</v>
          </cell>
        </row>
        <row r="152">
          <cell r="A152">
            <v>5.0959999999999397</v>
          </cell>
          <cell r="B152">
            <v>3148</v>
          </cell>
          <cell r="C152" t="str">
            <v>SINAPI</v>
          </cell>
          <cell r="D152" t="str">
            <v>FITA VEDA ROSCA EM ROLOS DE 18 MM X 50 M (L X C)</v>
          </cell>
          <cell r="E152" t="str">
            <v>UN</v>
          </cell>
          <cell r="F152">
            <v>50</v>
          </cell>
          <cell r="G152">
            <v>14.97</v>
          </cell>
          <cell r="H152">
            <v>18.489999999999998</v>
          </cell>
          <cell r="I152">
            <v>924.5</v>
          </cell>
          <cell r="J152">
            <v>1.1381674981040774E-4</v>
          </cell>
        </row>
        <row r="153">
          <cell r="A153">
            <v>5.09699999999994</v>
          </cell>
          <cell r="B153">
            <v>10904</v>
          </cell>
          <cell r="C153" t="str">
            <v>SINAPI</v>
          </cell>
          <cell r="D153" t="str">
            <v>REGISTRO OU VALVULA GLOBO ANGULAR EM LATAO, PARA HIDRANTES EM INSTALACAO PREDIAL DE INCENDIO, 45 GRAUS, DIAMETRO DE 2 1/2", COM VOLANTE, CLASSE DE PRESSAO DE ATE 200 PSI</v>
          </cell>
          <cell r="E153" t="str">
            <v>UN</v>
          </cell>
          <cell r="F153">
            <v>1</v>
          </cell>
          <cell r="G153">
            <v>170</v>
          </cell>
          <cell r="H153">
            <v>210.01</v>
          </cell>
          <cell r="I153">
            <v>210.01</v>
          </cell>
          <cell r="J153">
            <v>2.5854684291707655E-5</v>
          </cell>
        </row>
        <row r="154">
          <cell r="A154">
            <v>5.0979999999999404</v>
          </cell>
          <cell r="B154">
            <v>10899</v>
          </cell>
          <cell r="C154" t="str">
            <v>SINAPI</v>
          </cell>
          <cell r="D154" t="str">
            <v>ADAPTADOR, EM LATAO, ENGATE RAPIDO 2 1/2" X ROSCA INTERNA 5 FIOS 2 1/2",  PARA INSTALACAO PREDIAL DE COMBATE A INCENDIO</v>
          </cell>
          <cell r="E154" t="str">
            <v>UN</v>
          </cell>
          <cell r="F154">
            <v>1</v>
          </cell>
          <cell r="G154">
            <v>74.47</v>
          </cell>
          <cell r="H154">
            <v>92</v>
          </cell>
          <cell r="I154">
            <v>92</v>
          </cell>
          <cell r="J154">
            <v>1.1326274724237438E-5</v>
          </cell>
        </row>
        <row r="155">
          <cell r="A155">
            <v>5.0989999999999398</v>
          </cell>
          <cell r="B155">
            <v>10905</v>
          </cell>
          <cell r="C155" t="str">
            <v>SINAPI</v>
          </cell>
          <cell r="D155" t="str">
            <v>TAMPAO COM CORRENTE, EM LATAO, ENGATE RAPIDO 2 1/2", PARA INSTALACAO PREDIAL DE COMBATE A INCENDIO</v>
          </cell>
          <cell r="E155" t="str">
            <v>UN</v>
          </cell>
          <cell r="F155">
            <v>1</v>
          </cell>
          <cell r="G155">
            <v>89.04</v>
          </cell>
          <cell r="H155">
            <v>110</v>
          </cell>
          <cell r="I155">
            <v>110</v>
          </cell>
          <cell r="J155">
            <v>1.354228499637085E-5</v>
          </cell>
        </row>
        <row r="156">
          <cell r="A156">
            <v>5.0999999999999401</v>
          </cell>
          <cell r="B156"/>
          <cell r="C156" t="str">
            <v>COTAÇÃO</v>
          </cell>
          <cell r="D156" t="str">
            <v>TAMPAO FERRO FUNDIDO ARTICULADO 400x400mm</v>
          </cell>
          <cell r="E156" t="str">
            <v>UN</v>
          </cell>
          <cell r="F156">
            <v>1</v>
          </cell>
          <cell r="G156">
            <v>236.56</v>
          </cell>
          <cell r="H156">
            <v>292.24</v>
          </cell>
          <cell r="I156">
            <v>292.24</v>
          </cell>
          <cell r="J156">
            <v>3.5978157884903793E-5</v>
          </cell>
        </row>
        <row r="157">
          <cell r="A157">
            <v>5.1009999999999396</v>
          </cell>
          <cell r="B157">
            <v>39133</v>
          </cell>
          <cell r="C157" t="str">
            <v>SINAPI</v>
          </cell>
          <cell r="D157" t="str">
            <v>ABRACADEIRA EM ACO PARA AMARRACAO DE ELETRODUTOS, TIPO D, COM 2 1/2" E CUNHA DE FIXACAO</v>
          </cell>
          <cell r="E157" t="str">
            <v>UN</v>
          </cell>
          <cell r="F157">
            <v>63</v>
          </cell>
          <cell r="G157">
            <v>5.42</v>
          </cell>
          <cell r="H157">
            <v>6.69</v>
          </cell>
          <cell r="I157">
            <v>421.47</v>
          </cell>
          <cell r="J157">
            <v>5.1887880522003841E-5</v>
          </cell>
        </row>
        <row r="158">
          <cell r="A158">
            <v>5.1019999999999399</v>
          </cell>
          <cell r="B158">
            <v>4341</v>
          </cell>
          <cell r="C158" t="str">
            <v>SINAPI</v>
          </cell>
          <cell r="D158" t="str">
            <v>PORCA ZINCADA, QUADRADA, DIAMETRO 3/8"</v>
          </cell>
          <cell r="E158" t="str">
            <v>UN</v>
          </cell>
          <cell r="F158">
            <v>336</v>
          </cell>
          <cell r="G158">
            <v>1.1399999999999999</v>
          </cell>
          <cell r="H158">
            <v>1.4</v>
          </cell>
          <cell r="I158">
            <v>470.4</v>
          </cell>
          <cell r="J158">
            <v>5.7911735111753162E-5</v>
          </cell>
        </row>
        <row r="159">
          <cell r="A159">
            <v>5.1029999999999403</v>
          </cell>
          <cell r="B159">
            <v>39207</v>
          </cell>
          <cell r="C159" t="str">
            <v>SINAPI</v>
          </cell>
          <cell r="D159" t="str">
            <v>ARRUELA EM ALUMINIO, COM ROSCA, DE 3/8", PARA ELETRODUTO</v>
          </cell>
          <cell r="E159" t="str">
            <v>UN</v>
          </cell>
          <cell r="F159">
            <v>336</v>
          </cell>
          <cell r="G159">
            <v>0.9</v>
          </cell>
          <cell r="H159">
            <v>1.1100000000000001</v>
          </cell>
          <cell r="I159">
            <v>372.96</v>
          </cell>
          <cell r="J159">
            <v>4.5915732838604291E-5</v>
          </cell>
        </row>
        <row r="160">
          <cell r="A160">
            <v>5.1039999999999397</v>
          </cell>
          <cell r="B160">
            <v>37590</v>
          </cell>
          <cell r="C160" t="str">
            <v>SINAPI</v>
          </cell>
          <cell r="D160" t="str">
            <v>SUPORTE MAO-FRANCESA EM ACO, ABAS IGUAIS 30 CM, CAPACIDADE MINIMA 60 KG, BRANCO</v>
          </cell>
          <cell r="E160" t="str">
            <v>UN</v>
          </cell>
          <cell r="F160">
            <v>42</v>
          </cell>
          <cell r="G160">
            <v>16.86</v>
          </cell>
          <cell r="H160">
            <v>20.82</v>
          </cell>
          <cell r="I160">
            <v>874.44</v>
          </cell>
          <cell r="J160">
            <v>1.0765377902024116E-4</v>
          </cell>
        </row>
        <row r="161">
          <cell r="A161">
            <v>5.10499999999994</v>
          </cell>
          <cell r="B161">
            <v>13246</v>
          </cell>
          <cell r="C161" t="str">
            <v>SINAPI</v>
          </cell>
          <cell r="D161" t="str">
            <v>PARAFUSO DE FERRO POLIDO, SEXTAVADO, COM ROSCA INTEIRA, DIAMETRO 5/16", COMPRIMENTO 3/4", COM PORCA E ARRUELA LISA LEVE</v>
          </cell>
          <cell r="E161" t="str">
            <v>UN</v>
          </cell>
          <cell r="F161">
            <v>84</v>
          </cell>
          <cell r="G161">
            <v>0.5</v>
          </cell>
          <cell r="H161">
            <v>0.61</v>
          </cell>
          <cell r="I161">
            <v>51.24</v>
          </cell>
          <cell r="J161">
            <v>6.308242574673113E-6</v>
          </cell>
        </row>
        <row r="162">
          <cell r="A162">
            <v>5.1059999999999404</v>
          </cell>
          <cell r="B162">
            <v>7584</v>
          </cell>
          <cell r="C162" t="str">
            <v>SINAPI</v>
          </cell>
          <cell r="D162" t="str">
            <v>BUCHA DE NYLON SEM ABA S12, COM PARAFUSO DE 5/16" X 80 MM EM ACO ZINCADO COM ROSCA SOBERBA E CABECA SEXTAVADA</v>
          </cell>
          <cell r="E162" t="str">
            <v>UN</v>
          </cell>
          <cell r="F162">
            <v>84</v>
          </cell>
          <cell r="G162">
            <v>1.1200000000000001</v>
          </cell>
          <cell r="H162">
            <v>1.38</v>
          </cell>
          <cell r="I162">
            <v>115.92</v>
          </cell>
          <cell r="J162">
            <v>1.4271106152539173E-5</v>
          </cell>
        </row>
        <row r="163">
          <cell r="A163">
            <v>5.1069999999999398</v>
          </cell>
          <cell r="B163">
            <v>43647</v>
          </cell>
          <cell r="C163" t="str">
            <v>SINAPI</v>
          </cell>
          <cell r="D163" t="str">
            <v>TINTA ESMALTE SINTETICO STANDARD BRILHANTE</v>
          </cell>
          <cell r="E163" t="str">
            <v>L</v>
          </cell>
          <cell r="F163">
            <v>3</v>
          </cell>
          <cell r="G163">
            <v>25.8</v>
          </cell>
          <cell r="H163">
            <v>31.87</v>
          </cell>
          <cell r="I163">
            <v>95.61</v>
          </cell>
          <cell r="J163">
            <v>1.1770707895481973E-5</v>
          </cell>
        </row>
        <row r="164">
          <cell r="A164">
            <v>5.1079999999999401</v>
          </cell>
          <cell r="B164">
            <v>38386</v>
          </cell>
          <cell r="C164" t="str">
            <v>SINAPI</v>
          </cell>
          <cell r="D164" t="str">
            <v>PINCEL CHATO (TRINCHA) CERDAS GRIS 1.1/2 " (38 MM)</v>
          </cell>
          <cell r="E164" t="str">
            <v>UN</v>
          </cell>
          <cell r="F164">
            <v>3</v>
          </cell>
          <cell r="G164">
            <v>6.8</v>
          </cell>
          <cell r="H164">
            <v>8.4</v>
          </cell>
          <cell r="I164">
            <v>25.2</v>
          </cell>
          <cell r="J164">
            <v>3.1024143809867767E-6</v>
          </cell>
        </row>
        <row r="165">
          <cell r="A165">
            <v>5.1089999999999396</v>
          </cell>
          <cell r="B165">
            <v>38390</v>
          </cell>
          <cell r="C165" t="str">
            <v>SINAPI</v>
          </cell>
          <cell r="D165" t="str">
            <v>ROLO DE LA DE CARNEIRO 23 CM (SEM CABO)</v>
          </cell>
          <cell r="E165" t="str">
            <v>UN</v>
          </cell>
          <cell r="F165">
            <v>4</v>
          </cell>
          <cell r="G165">
            <v>46.58</v>
          </cell>
          <cell r="H165">
            <v>57.54</v>
          </cell>
          <cell r="I165">
            <v>230.16</v>
          </cell>
          <cell r="J165">
            <v>2.8335384679679226E-5</v>
          </cell>
        </row>
        <row r="166">
          <cell r="A166">
            <v>5.1099999999999399</v>
          </cell>
          <cell r="B166">
            <v>13</v>
          </cell>
          <cell r="C166" t="str">
            <v>SINAPI</v>
          </cell>
          <cell r="D166" t="str">
            <v>ESTOPA</v>
          </cell>
          <cell r="E166" t="str">
            <v>KG</v>
          </cell>
          <cell r="F166">
            <v>1</v>
          </cell>
          <cell r="G166">
            <v>29.93</v>
          </cell>
          <cell r="H166">
            <v>36.97</v>
          </cell>
          <cell r="I166">
            <v>36.97</v>
          </cell>
          <cell r="J166">
            <v>4.5514388755984574E-6</v>
          </cell>
        </row>
        <row r="167">
          <cell r="A167">
            <v>5.1109999999999403</v>
          </cell>
          <cell r="B167"/>
          <cell r="C167" t="str">
            <v>COTAÇÃO</v>
          </cell>
          <cell r="D167" t="str">
            <v>SOLVENTE/REDUTOR THINNER EXTRA 1101 900 ML</v>
          </cell>
          <cell r="E167" t="str">
            <v>UN</v>
          </cell>
          <cell r="F167">
            <v>2</v>
          </cell>
          <cell r="G167">
            <v>40.700000000000003</v>
          </cell>
          <cell r="H167">
            <v>50.28</v>
          </cell>
          <cell r="I167">
            <v>100.56</v>
          </cell>
          <cell r="J167">
            <v>1.2380110720318661E-5</v>
          </cell>
        </row>
        <row r="168">
          <cell r="A168">
            <v>5.1119999999999397</v>
          </cell>
          <cell r="B168">
            <v>100860</v>
          </cell>
          <cell r="C168" t="str">
            <v>SINAPI</v>
          </cell>
          <cell r="D168" t="str">
            <v>CHUVEIRO ELÉTRICO COMUM CORPO PLÁSTICO, TIPO DUCHA  FORNECIMENTO E INSTALAÇÃO. AF_01/2020</v>
          </cell>
          <cell r="E168" t="str">
            <v>UN</v>
          </cell>
          <cell r="F168">
            <v>20</v>
          </cell>
          <cell r="G168">
            <v>100.69</v>
          </cell>
          <cell r="H168">
            <v>124.39</v>
          </cell>
          <cell r="I168">
            <v>2487.8000000000002</v>
          </cell>
          <cell r="J168">
            <v>3.062772419451946E-4</v>
          </cell>
        </row>
        <row r="169">
          <cell r="A169">
            <v>5.1129999999999303</v>
          </cell>
          <cell r="B169">
            <v>100858</v>
          </cell>
          <cell r="C169" t="str">
            <v>SINAPI</v>
          </cell>
          <cell r="D169" t="str">
            <v>MICTÓRIO SIFONADO LOUÇA BRANCA  PADRÃO MÉDIO  FORNECIMENTO E INSTALAÇÃO. AF_01/2020</v>
          </cell>
          <cell r="E169" t="str">
            <v>UN</v>
          </cell>
          <cell r="F169">
            <v>4</v>
          </cell>
          <cell r="G169">
            <v>562.57000000000005</v>
          </cell>
          <cell r="H169">
            <v>694.99</v>
          </cell>
          <cell r="I169">
            <v>2779.96</v>
          </cell>
          <cell r="J169">
            <v>3.4224555089555555E-4</v>
          </cell>
        </row>
        <row r="170">
          <cell r="A170">
            <v>5.1139999999999297</v>
          </cell>
          <cell r="B170">
            <v>21112</v>
          </cell>
          <cell r="C170" t="str">
            <v>SINAPI</v>
          </cell>
          <cell r="D170" t="str">
            <v>VALVULA DE DESCARGA EM METAL CROMADO PARA MICTORIO COM ACIONAMENTO POR PRESSAO E FECHAMENTO AUTOMATICO</v>
          </cell>
          <cell r="E170" t="str">
            <v>UN</v>
          </cell>
          <cell r="F170">
            <v>4</v>
          </cell>
          <cell r="G170">
            <v>154.9</v>
          </cell>
          <cell r="H170">
            <v>191.36</v>
          </cell>
          <cell r="I170">
            <v>765.44</v>
          </cell>
          <cell r="J170">
            <v>9.4234605705655492E-5</v>
          </cell>
        </row>
        <row r="171">
          <cell r="A171">
            <v>5.11499999999993</v>
          </cell>
          <cell r="B171">
            <v>86909</v>
          </cell>
          <cell r="C171" t="str">
            <v>SINAPI</v>
          </cell>
          <cell r="D171" t="str">
            <v>TORNEIRA CROMADA TUBO MÓVEL, DE MESA, 1/2 OU 3/4, PARA PIA DE COZINHA, PADRÃO ALTO - FORNECIMENTO E INSTALAÇÃO. AF_01/2020</v>
          </cell>
          <cell r="E171" t="str">
            <v>UN</v>
          </cell>
          <cell r="F171">
            <v>7</v>
          </cell>
          <cell r="G171">
            <v>143.55000000000001</v>
          </cell>
          <cell r="H171">
            <v>177.34</v>
          </cell>
          <cell r="I171">
            <v>1241.3800000000001</v>
          </cell>
          <cell r="J171">
            <v>1.5282837953449862E-4</v>
          </cell>
        </row>
        <row r="172">
          <cell r="A172">
            <v>5.1159999999999304</v>
          </cell>
          <cell r="B172">
            <v>86914</v>
          </cell>
          <cell r="C172" t="str">
            <v>SINAPI</v>
          </cell>
          <cell r="D172" t="str">
            <v>TORNEIRA CROMADA 1/2 OU 3/4 PARA TANQUE, PADRÃO MÉDIO - FORNECIMENTO E INSTALAÇÃO. AF_01/2020</v>
          </cell>
          <cell r="E172" t="str">
            <v>UN</v>
          </cell>
          <cell r="F172">
            <v>2</v>
          </cell>
          <cell r="G172">
            <v>108.38</v>
          </cell>
          <cell r="H172">
            <v>133.88999999999999</v>
          </cell>
          <cell r="I172">
            <v>267.77999999999997</v>
          </cell>
          <cell r="J172">
            <v>3.2966846148438055E-5</v>
          </cell>
        </row>
        <row r="173">
          <cell r="A173">
            <v>5.1169999999999298</v>
          </cell>
          <cell r="B173">
            <v>86915</v>
          </cell>
          <cell r="C173" t="str">
            <v>SINAPI</v>
          </cell>
          <cell r="D173" t="str">
            <v>TORNEIRA CROMADA DE MESA, 1/2 OU 3/4, PARA LAVATÓRIO, PADRÃO MÉDIO - FORNECIMENTO E INSTALAÇÃO. AF_01/2020</v>
          </cell>
          <cell r="E173" t="str">
            <v>UN</v>
          </cell>
          <cell r="F173">
            <v>28</v>
          </cell>
          <cell r="G173">
            <v>159.01</v>
          </cell>
          <cell r="H173">
            <v>196.44</v>
          </cell>
          <cell r="I173">
            <v>5500.32</v>
          </cell>
          <cell r="J173">
            <v>6.7715364555671377E-4</v>
          </cell>
        </row>
        <row r="174">
          <cell r="A174">
            <v>5.1179999999999302</v>
          </cell>
          <cell r="B174">
            <v>95470</v>
          </cell>
          <cell r="C174" t="str">
            <v>SINAPI</v>
          </cell>
          <cell r="D174" t="str">
            <v>VASO SANITARIO SIFONADO CONVENCIONAL COM LOUÇA BRANCA, INCLUSO CONJUNTO DE LIGAÇÃO PARA BACIA SANITÁRIA AJUSTÁVEL - FORNECIMENTO E INSTALAÇÃO. AF_10/2016</v>
          </cell>
          <cell r="E174" t="str">
            <v>UN</v>
          </cell>
          <cell r="F174">
            <v>19</v>
          </cell>
          <cell r="G174">
            <v>291.17</v>
          </cell>
          <cell r="H174">
            <v>359.71</v>
          </cell>
          <cell r="I174">
            <v>6834.49</v>
          </cell>
          <cell r="J174">
            <v>8.4140555804406011E-4</v>
          </cell>
        </row>
        <row r="175">
          <cell r="A175">
            <v>5.1189999999999296</v>
          </cell>
          <cell r="B175">
            <v>99635</v>
          </cell>
          <cell r="C175" t="str">
            <v>SINAPI</v>
          </cell>
          <cell r="D175" t="str">
            <v>VÁLVULA DE DESCARGA METÁLICA, BASE 1 1/2", ACABAMENTO METALICO CROMADO - FORNECIMENTO E INSTALAÇÃO. AF_08/2021</v>
          </cell>
          <cell r="E175" t="str">
            <v>UN</v>
          </cell>
          <cell r="F175">
            <v>26</v>
          </cell>
          <cell r="G175">
            <v>216.78</v>
          </cell>
          <cell r="H175">
            <v>267.81</v>
          </cell>
          <cell r="I175">
            <v>6963.06</v>
          </cell>
          <cell r="J175">
            <v>8.5723402697118203E-4</v>
          </cell>
        </row>
        <row r="176">
          <cell r="A176">
            <v>5.1199999999999299</v>
          </cell>
          <cell r="B176">
            <v>95472</v>
          </cell>
          <cell r="C176" t="str">
            <v>SINAPI</v>
          </cell>
          <cell r="D176" t="str">
            <v>VASO SANITARIO SIFONADO CONVENCIONAL PARA PCD SEM FURO FRONTAL COM LOUÇA BRANCA SEM ASSENTO, INCLUSO CONJUNTO DE LIGAÇÃO PARA BACIA SANITÁRIA AJUSTÁVEL - FORNECIMENTO E INSTALAÇÃO. AF_01/2020</v>
          </cell>
          <cell r="E176" t="str">
            <v>UN</v>
          </cell>
          <cell r="F176">
            <v>7</v>
          </cell>
          <cell r="G176">
            <v>722.01</v>
          </cell>
          <cell r="H176">
            <v>891.97</v>
          </cell>
          <cell r="I176">
            <v>6243.79</v>
          </cell>
          <cell r="J176">
            <v>7.6868348761354865E-4</v>
          </cell>
        </row>
        <row r="177">
          <cell r="A177">
            <v>5.1209999999999303</v>
          </cell>
          <cell r="B177">
            <v>3906</v>
          </cell>
          <cell r="C177" t="str">
            <v>SINAPI</v>
          </cell>
          <cell r="D177" t="str">
            <v>LUVA SOLDAVEL COM ROSCA, PVC, 25 MM X 3/4", PARA AGUA FRIA PREDIAL</v>
          </cell>
          <cell r="E177" t="str">
            <v>UN</v>
          </cell>
          <cell r="F177">
            <v>13</v>
          </cell>
          <cell r="G177">
            <v>1.71</v>
          </cell>
          <cell r="H177">
            <v>2.11</v>
          </cell>
          <cell r="I177">
            <v>27.43</v>
          </cell>
          <cell r="J177">
            <v>3.3769534313677493E-6</v>
          </cell>
        </row>
        <row r="178">
          <cell r="A178">
            <v>5.1219999999999297</v>
          </cell>
          <cell r="B178">
            <v>94792</v>
          </cell>
          <cell r="C178" t="str">
            <v>SINAPI</v>
          </cell>
          <cell r="D178" t="str">
            <v>REGISTRO DE GAVETA BRUTO, LATÃO, ROSCÁVEL, 1", COM ACABAMENTO E CANOPLA CROMADOS - FORNECIMENTO E INSTALAÇÃO. AF_08/2021</v>
          </cell>
          <cell r="E178" t="str">
            <v>UN</v>
          </cell>
          <cell r="F178">
            <v>3</v>
          </cell>
          <cell r="G178">
            <v>83.87</v>
          </cell>
          <cell r="H178">
            <v>103.61</v>
          </cell>
          <cell r="I178">
            <v>310.83</v>
          </cell>
          <cell r="J178">
            <v>3.8266804049290469E-5</v>
          </cell>
        </row>
        <row r="179">
          <cell r="A179">
            <v>5.1229999999999301</v>
          </cell>
          <cell r="B179">
            <v>94794</v>
          </cell>
          <cell r="C179" t="str">
            <v>SINAPI</v>
          </cell>
          <cell r="D179" t="str">
            <v>REGISTRO DE GAVETA BRUTO, LATÃO, ROSCÁVEL, 1 1/2", COM ACABAMENTO E CANOPLA CROMADOS - FORNECIMENTO E INSTALAÇÃO. AF_08/2021</v>
          </cell>
          <cell r="E179" t="str">
            <v>UN</v>
          </cell>
          <cell r="F179">
            <v>12</v>
          </cell>
          <cell r="G179">
            <v>121.85</v>
          </cell>
          <cell r="H179">
            <v>150.53</v>
          </cell>
          <cell r="I179">
            <v>1806.36</v>
          </cell>
          <cell r="J179">
            <v>2.2238401750949497E-4</v>
          </cell>
        </row>
        <row r="180">
          <cell r="A180">
            <v>5.1239999999999304</v>
          </cell>
          <cell r="B180">
            <v>89987</v>
          </cell>
          <cell r="C180" t="str">
            <v>SINAPI</v>
          </cell>
          <cell r="D180" t="str">
            <v>REGISTRO DE GAVETA BRUTO, LATÃO, ROSCÁVEL, 3/4", COM ACABAMENTO E CANOPLA CROMADOS - FORNECIMENTO E INSTALAÇÃO. AF_08/2021</v>
          </cell>
          <cell r="E180" t="str">
            <v>UN</v>
          </cell>
          <cell r="F180">
            <v>17</v>
          </cell>
          <cell r="G180">
            <v>68.88</v>
          </cell>
          <cell r="H180">
            <v>85.09</v>
          </cell>
          <cell r="I180">
            <v>1446.53</v>
          </cell>
          <cell r="J180">
            <v>1.7808474105273023E-4</v>
          </cell>
        </row>
        <row r="181">
          <cell r="A181">
            <v>5.1249999999999298</v>
          </cell>
          <cell r="B181">
            <v>103046</v>
          </cell>
          <cell r="C181" t="str">
            <v>SINAPI</v>
          </cell>
          <cell r="D181" t="str">
            <v>REGISTRO DE PRESSÃO, PVC, ROSCÁVEL, VOLANTE SIMPLES, 3/4" - FORNECIMENTO E INSTALAÇÃO. AF_08/2021</v>
          </cell>
          <cell r="E181" t="str">
            <v>UN</v>
          </cell>
          <cell r="F181">
            <v>20</v>
          </cell>
          <cell r="G181">
            <v>20.059999999999999</v>
          </cell>
          <cell r="H181">
            <v>24.78</v>
          </cell>
          <cell r="I181">
            <v>495.6</v>
          </cell>
          <cell r="J181">
            <v>6.1014149492739946E-5</v>
          </cell>
        </row>
        <row r="182">
          <cell r="A182">
            <v>5.1259999999999302</v>
          </cell>
          <cell r="B182">
            <v>6140</v>
          </cell>
          <cell r="C182" t="str">
            <v>SINAPI</v>
          </cell>
          <cell r="D182" t="str">
            <v>BOLSA DE LIGACAO EM PVC FLEXIVEL PARA VASO SANITARIO 1.1/2 " (40 MM)</v>
          </cell>
          <cell r="E182" t="str">
            <v>UN</v>
          </cell>
          <cell r="F182">
            <v>26</v>
          </cell>
          <cell r="G182">
            <v>3.52</v>
          </cell>
          <cell r="H182">
            <v>4.34</v>
          </cell>
          <cell r="I182">
            <v>112.84</v>
          </cell>
          <cell r="J182">
            <v>1.3891922172640788E-5</v>
          </cell>
        </row>
        <row r="183">
          <cell r="A183">
            <v>5.1269999999999296</v>
          </cell>
          <cell r="B183">
            <v>86886</v>
          </cell>
          <cell r="C183" t="str">
            <v>SINAPI</v>
          </cell>
          <cell r="D183" t="str">
            <v>ENGATE FLEXÍVEL EM INOX, 1/2  X 30CM - FORNECIMENTO E INSTALAÇÃO. AF_01/2020</v>
          </cell>
          <cell r="E183" t="str">
            <v>UN</v>
          </cell>
          <cell r="F183">
            <v>36</v>
          </cell>
          <cell r="G183">
            <v>50.13</v>
          </cell>
          <cell r="H183">
            <v>61.93</v>
          </cell>
          <cell r="I183">
            <v>2229.48</v>
          </cell>
          <cell r="J183">
            <v>2.744750323064444E-4</v>
          </cell>
        </row>
        <row r="184">
          <cell r="A184">
            <v>5.1279999999999299</v>
          </cell>
          <cell r="B184">
            <v>1402</v>
          </cell>
          <cell r="C184" t="str">
            <v>SINAPI</v>
          </cell>
          <cell r="D184" t="str">
            <v>COLAR TOMADA PVC, COM TRAVAS, SAIDA COM ROSCA, DE 32 MM X 1/2" OU 32 MM X 3/4", PARA LIGACAO PREDIAL DE AGUA</v>
          </cell>
          <cell r="E184" t="str">
            <v>UN</v>
          </cell>
          <cell r="F184">
            <v>1</v>
          </cell>
          <cell r="G184">
            <v>5.42</v>
          </cell>
          <cell r="H184">
            <v>6.69</v>
          </cell>
          <cell r="I184">
            <v>6.69</v>
          </cell>
          <cell r="J184">
            <v>8.2361715114291818E-7</v>
          </cell>
        </row>
        <row r="185">
          <cell r="A185">
            <v>5.1289999999999303</v>
          </cell>
          <cell r="B185">
            <v>89366</v>
          </cell>
          <cell r="C185" t="str">
            <v>SINAPI</v>
          </cell>
          <cell r="D185" t="str">
            <v>JOELHO 90 GRAUS COM BUCHA DE LATÃO, PVC, SOLDÁVEL, DN 25MM, X 3/4  INSTALADO EM RAMAL OU SUB-RAMAL DE ÁGUA - FORNECIMENTO E INSTALAÇÃO. AF_06/2022</v>
          </cell>
          <cell r="E185" t="str">
            <v>UN</v>
          </cell>
          <cell r="F185">
            <v>5</v>
          </cell>
          <cell r="G185">
            <v>15.84</v>
          </cell>
          <cell r="H185">
            <v>19.559999999999999</v>
          </cell>
          <cell r="I185">
            <v>97.8</v>
          </cell>
          <cell r="J185">
            <v>1.2040322478591537E-5</v>
          </cell>
        </row>
        <row r="186">
          <cell r="A186">
            <v>5.1299999999999297</v>
          </cell>
          <cell r="B186">
            <v>3496</v>
          </cell>
          <cell r="C186" t="str">
            <v>SINAPI</v>
          </cell>
          <cell r="D186" t="str">
            <v>JOELHO DE REDUCAO, PVC, ROSCAVEL, 90 GRAUS, 3/4" X 1/2", COR BRANCA, PARA AGUA FRIA PREDIAL</v>
          </cell>
          <cell r="E186" t="str">
            <v>UN</v>
          </cell>
          <cell r="F186">
            <v>59</v>
          </cell>
          <cell r="G186">
            <v>3.8</v>
          </cell>
          <cell r="H186">
            <v>4.6900000000000004</v>
          </cell>
          <cell r="I186">
            <v>276.70999999999998</v>
          </cell>
          <cell r="J186">
            <v>3.4066233466779799E-5</v>
          </cell>
        </row>
        <row r="187">
          <cell r="A187">
            <v>5.1309999999999203</v>
          </cell>
          <cell r="B187">
            <v>102609</v>
          </cell>
          <cell r="C187" t="str">
            <v>SINAPI</v>
          </cell>
          <cell r="D187" t="str">
            <v>CAIXA D´ÁGUA EM POLIETILENO, 2000 LITROS - FORNECIMENTO E INSTALAÇÃO. AF_06/2021</v>
          </cell>
          <cell r="E187" t="str">
            <v>UN</v>
          </cell>
          <cell r="F187">
            <v>8</v>
          </cell>
          <cell r="G187">
            <v>1107.6500000000001</v>
          </cell>
          <cell r="H187">
            <v>1368.39</v>
          </cell>
          <cell r="I187">
            <v>10947.12</v>
          </cell>
          <cell r="J187">
            <v>1.3477183539042843E-3</v>
          </cell>
        </row>
        <row r="188">
          <cell r="A188">
            <v>5.1319999999999197</v>
          </cell>
          <cell r="B188">
            <v>96</v>
          </cell>
          <cell r="C188" t="str">
            <v>SINAPI</v>
          </cell>
          <cell r="D188" t="str">
            <v>ADAPTADOR PVC SOLDAVEL, COM FLANGE E ANEL DE VEDACAO, 25 MM X 3/4", PARA CAIXA D'AGUA</v>
          </cell>
          <cell r="E188" t="str">
            <v>UN</v>
          </cell>
          <cell r="F188">
            <v>3</v>
          </cell>
          <cell r="G188">
            <v>13.91</v>
          </cell>
          <cell r="H188">
            <v>17.18</v>
          </cell>
          <cell r="I188">
            <v>51.54</v>
          </cell>
          <cell r="J188">
            <v>6.3451760792086691E-6</v>
          </cell>
        </row>
        <row r="189">
          <cell r="A189">
            <v>5.1329999999999201</v>
          </cell>
          <cell r="B189">
            <v>65</v>
          </cell>
          <cell r="C189" t="str">
            <v>SINAPI</v>
          </cell>
          <cell r="D189" t="str">
            <v>ADAPTADOR PVC SOLDAVEL CURTO COM BOLSA E ROSCA, 25 MM X 3/4", PARA AGUA FRIA</v>
          </cell>
          <cell r="E189" t="str">
            <v>UN</v>
          </cell>
          <cell r="F189">
            <v>1</v>
          </cell>
          <cell r="G189">
            <v>1.01</v>
          </cell>
          <cell r="H189">
            <v>1.24</v>
          </cell>
          <cell r="I189">
            <v>1.24</v>
          </cell>
          <cell r="J189">
            <v>1.5265848541363504E-7</v>
          </cell>
        </row>
        <row r="190">
          <cell r="A190">
            <v>5.1339999999999204</v>
          </cell>
          <cell r="B190">
            <v>3904</v>
          </cell>
          <cell r="C190" t="str">
            <v>SINAPI</v>
          </cell>
          <cell r="D190" t="str">
            <v>LUVA PVC SOLDAVEL, 25 MM, PARA AGUA FRIA PREDIAL</v>
          </cell>
          <cell r="E190" t="str">
            <v>UN</v>
          </cell>
          <cell r="F190">
            <v>19</v>
          </cell>
          <cell r="G190">
            <v>0.92</v>
          </cell>
          <cell r="H190">
            <v>1.1299999999999999</v>
          </cell>
          <cell r="I190">
            <v>21.47</v>
          </cell>
          <cell r="J190">
            <v>2.6432078079280195E-6</v>
          </cell>
        </row>
        <row r="191">
          <cell r="A191">
            <v>5.1349999999999199</v>
          </cell>
          <cell r="B191">
            <v>3903</v>
          </cell>
          <cell r="C191" t="str">
            <v>SINAPI</v>
          </cell>
          <cell r="D191" t="str">
            <v>LUVA PVC SOLDAVEL, 32 MM, PARA AGUA FRIA PREDIAL</v>
          </cell>
          <cell r="E191" t="str">
            <v>UN</v>
          </cell>
          <cell r="F191">
            <v>3</v>
          </cell>
          <cell r="G191">
            <v>2.2599999999999998</v>
          </cell>
          <cell r="H191">
            <v>2.79</v>
          </cell>
          <cell r="I191">
            <v>8.3699999999999992</v>
          </cell>
          <cell r="J191">
            <v>1.0304447765420364E-6</v>
          </cell>
        </row>
        <row r="192">
          <cell r="A192">
            <v>5.1359999999999202</v>
          </cell>
          <cell r="B192">
            <v>3863</v>
          </cell>
          <cell r="C192" t="str">
            <v>SINAPI</v>
          </cell>
          <cell r="D192" t="str">
            <v>LUVA PVC SOLDAVEL, 50 MM, PARA AGUA FRIA PREDIAL</v>
          </cell>
          <cell r="E192" t="str">
            <v>UN</v>
          </cell>
          <cell r="F192">
            <v>11</v>
          </cell>
          <cell r="G192">
            <v>4.93</v>
          </cell>
          <cell r="H192">
            <v>6.09</v>
          </cell>
          <cell r="I192">
            <v>66.989999999999995</v>
          </cell>
          <cell r="J192">
            <v>8.2472515627898464E-6</v>
          </cell>
        </row>
        <row r="193">
          <cell r="A193">
            <v>5.1369999999999196</v>
          </cell>
          <cell r="B193">
            <v>1956</v>
          </cell>
          <cell r="C193" t="str">
            <v>SINAPI</v>
          </cell>
          <cell r="D193" t="str">
            <v>CURVA DE PVC 90 GRAUS, SOLDAVEL, 25 MM, COR MARROM, PARA AGUA FRIA PREDIAL</v>
          </cell>
          <cell r="E193" t="str">
            <v>UN</v>
          </cell>
          <cell r="F193">
            <v>111</v>
          </cell>
          <cell r="G193">
            <v>3.37</v>
          </cell>
          <cell r="H193">
            <v>4.16</v>
          </cell>
          <cell r="I193">
            <v>461.76</v>
          </cell>
          <cell r="J193">
            <v>5.6848050181129124E-5</v>
          </cell>
        </row>
        <row r="194">
          <cell r="A194">
            <v>5.13799999999992</v>
          </cell>
          <cell r="B194">
            <v>1957</v>
          </cell>
          <cell r="C194" t="str">
            <v>SINAPI</v>
          </cell>
          <cell r="D194" t="str">
            <v>CURVA DE PVC 90 GRAUS, SOLDAVEL, 32 MM, COR MARROM, PARA AGUA FRIA PREDIAL</v>
          </cell>
          <cell r="E194" t="str">
            <v>UN</v>
          </cell>
          <cell r="F194">
            <v>15</v>
          </cell>
          <cell r="G194">
            <v>7.29</v>
          </cell>
          <cell r="H194">
            <v>9</v>
          </cell>
          <cell r="I194">
            <v>135</v>
          </cell>
          <cell r="J194">
            <v>1.662007704100059E-5</v>
          </cell>
        </row>
        <row r="195">
          <cell r="A195">
            <v>5.1389999999999203</v>
          </cell>
          <cell r="B195">
            <v>1959</v>
          </cell>
          <cell r="C195" t="str">
            <v>SINAPI</v>
          </cell>
          <cell r="D195" t="str">
            <v>CURVA DE PVC 90 GRAUS, SOLDAVEL, 50 MM, COR MARROM, PARA AGUA FRIA PREDIAL</v>
          </cell>
          <cell r="E195" t="str">
            <v>UN</v>
          </cell>
          <cell r="F195">
            <v>34</v>
          </cell>
          <cell r="G195">
            <v>14.73</v>
          </cell>
          <cell r="H195">
            <v>18.190000000000001</v>
          </cell>
          <cell r="I195">
            <v>618.46</v>
          </cell>
          <cell r="J195">
            <v>7.6139650716868339E-5</v>
          </cell>
        </row>
        <row r="196">
          <cell r="A196">
            <v>5.1399999999999197</v>
          </cell>
          <cell r="B196">
            <v>1925</v>
          </cell>
          <cell r="C196" t="str">
            <v>SINAPI</v>
          </cell>
          <cell r="D196" t="str">
            <v>CURVA DE PVC 90 GRAUS, SOLDAVEL, 60 MM, COR MARROM, PARA AGUA FRIA PREDIAL</v>
          </cell>
          <cell r="E196" t="str">
            <v>UN</v>
          </cell>
          <cell r="F196">
            <v>11</v>
          </cell>
          <cell r="G196">
            <v>38.5</v>
          </cell>
          <cell r="H196">
            <v>47.56</v>
          </cell>
          <cell r="I196">
            <v>523.16</v>
          </cell>
          <cell r="J196">
            <v>6.4407107442739759E-5</v>
          </cell>
        </row>
        <row r="197">
          <cell r="A197">
            <v>5.1409999999999201</v>
          </cell>
          <cell r="B197">
            <v>12613</v>
          </cell>
          <cell r="C197" t="str">
            <v>SINAPI</v>
          </cell>
          <cell r="D197" t="str">
            <v>TUBO DE DESCARGA, TIPO BENGALA, PARA LIGACAO CAIXA DE DESCARGA - EMBUTIR, PVC, 40 MM X 150 CM</v>
          </cell>
          <cell r="E197" t="str">
            <v>UN</v>
          </cell>
          <cell r="F197">
            <v>26</v>
          </cell>
          <cell r="G197">
            <v>19.97</v>
          </cell>
          <cell r="H197">
            <v>24.67</v>
          </cell>
          <cell r="I197">
            <v>641.41999999999996</v>
          </cell>
          <cell r="J197">
            <v>7.8966294930656275E-5</v>
          </cell>
        </row>
        <row r="198">
          <cell r="A198">
            <v>5.1419999999999204</v>
          </cell>
          <cell r="B198">
            <v>103953</v>
          </cell>
          <cell r="C198" t="str">
            <v>SINAPI</v>
          </cell>
          <cell r="D198" t="str">
            <v>BUCHA DE REDUÇÃO, CURTA, PVC, SOLDÁVEL, DN 32 X 25 MM, INSTALADO EM RAMAL DE DISTRIBUIÇÃO DE ÁGUA - FORNECIMENTO E INSTALAÇÃO. AF_06/2022</v>
          </cell>
          <cell r="E198" t="str">
            <v>UN</v>
          </cell>
          <cell r="F198">
            <v>4</v>
          </cell>
          <cell r="G198">
            <v>6.54</v>
          </cell>
          <cell r="H198">
            <v>8.07</v>
          </cell>
          <cell r="I198">
            <v>32.28</v>
          </cell>
          <cell r="J198">
            <v>3.9740450880259188E-6</v>
          </cell>
        </row>
        <row r="199">
          <cell r="A199">
            <v>5.1429999999999199</v>
          </cell>
          <cell r="B199">
            <v>3529</v>
          </cell>
          <cell r="C199" t="str">
            <v>SINAPI</v>
          </cell>
          <cell r="D199" t="str">
            <v>JOELHO PVC, SOLDAVEL, 90 GRAUS, 25 MM, COR MARROM, PARA AGUA FRIA PREDIAL</v>
          </cell>
          <cell r="E199" t="str">
            <v>UN</v>
          </cell>
          <cell r="F199">
            <v>1</v>
          </cell>
          <cell r="G199">
            <v>0.82</v>
          </cell>
          <cell r="H199">
            <v>1.01</v>
          </cell>
          <cell r="I199">
            <v>1.01</v>
          </cell>
          <cell r="J199">
            <v>1.2434279860304145E-7</v>
          </cell>
        </row>
        <row r="200">
          <cell r="A200">
            <v>5.1439999999999202</v>
          </cell>
          <cell r="B200">
            <v>103955</v>
          </cell>
          <cell r="C200" t="str">
            <v>SINAPI</v>
          </cell>
          <cell r="D200" t="str">
            <v>JOELHO DE REDUÇÃO, 90 GRAUS, PVC, SOLDÁVEL, DN 25 MM X 20 MM, INSTALADO EM RAMAL DE DISTRIBUIÇÃO DE ÁGUA - FORNECIMENTO E INSTALAÇÃO. AF_06/2022</v>
          </cell>
          <cell r="E200" t="str">
            <v>UN</v>
          </cell>
          <cell r="F200">
            <v>20</v>
          </cell>
          <cell r="G200">
            <v>9.23</v>
          </cell>
          <cell r="H200">
            <v>11.4</v>
          </cell>
          <cell r="I200">
            <v>228</v>
          </cell>
          <cell r="J200">
            <v>2.8069463447023218E-5</v>
          </cell>
        </row>
        <row r="201">
          <cell r="A201">
            <v>5.1449999999999196</v>
          </cell>
          <cell r="B201">
            <v>3522</v>
          </cell>
          <cell r="C201" t="str">
            <v>SINAPI</v>
          </cell>
          <cell r="D201" t="str">
            <v>JOELHO PVC, SOLDAVEL COM ROSCA, 90 GRAUS, 25 MM X 3/4", COR MARROM, PARA AGUA FRIA PREDIAL</v>
          </cell>
          <cell r="E201" t="str">
            <v>UN</v>
          </cell>
          <cell r="F201">
            <v>3</v>
          </cell>
          <cell r="G201">
            <v>2.74</v>
          </cell>
          <cell r="H201">
            <v>3.38</v>
          </cell>
          <cell r="I201">
            <v>10.14</v>
          </cell>
          <cell r="J201">
            <v>1.2483524533018222E-6</v>
          </cell>
        </row>
        <row r="202">
          <cell r="A202">
            <v>5.14599999999992</v>
          </cell>
          <cell r="B202">
            <v>9868</v>
          </cell>
          <cell r="C202" t="str">
            <v>SINAPI</v>
          </cell>
          <cell r="D202" t="str">
            <v>TUBO PVC, SOLDAVEL, DE 25 MM, AGUA FRIA (NBR-5648)</v>
          </cell>
          <cell r="E202" t="str">
            <v>M</v>
          </cell>
          <cell r="F202">
            <v>328.99</v>
          </cell>
          <cell r="G202">
            <v>4.6900000000000004</v>
          </cell>
          <cell r="H202">
            <v>5.79</v>
          </cell>
          <cell r="I202">
            <v>1904.85</v>
          </cell>
          <cell r="J202">
            <v>2.345092870485183E-4</v>
          </cell>
        </row>
        <row r="203">
          <cell r="A203">
            <v>5.1469999999999203</v>
          </cell>
          <cell r="B203">
            <v>9869</v>
          </cell>
          <cell r="C203" t="str">
            <v>SINAPI</v>
          </cell>
          <cell r="D203" t="str">
            <v>TUBO PVC, SOLDAVEL, DE 32 MM, AGUA FRIA (NBR-5648)</v>
          </cell>
          <cell r="E203" t="str">
            <v>M</v>
          </cell>
          <cell r="F203">
            <v>26.2</v>
          </cell>
          <cell r="G203">
            <v>10.119999999999999</v>
          </cell>
          <cell r="H203">
            <v>12.5</v>
          </cell>
          <cell r="I203">
            <v>327.5</v>
          </cell>
          <cell r="J203">
            <v>4.0319075784649577E-5</v>
          </cell>
        </row>
        <row r="204">
          <cell r="A204">
            <v>5.1479999999999198</v>
          </cell>
          <cell r="B204">
            <v>9875</v>
          </cell>
          <cell r="C204" t="str">
            <v>SINAPI</v>
          </cell>
          <cell r="D204" t="str">
            <v>TUBO PVC, SOLDAVEL, DE 50 MM, AGUA FRIA (NBR-5648)</v>
          </cell>
          <cell r="E204" t="str">
            <v>M</v>
          </cell>
          <cell r="F204">
            <v>87.64</v>
          </cell>
          <cell r="G204">
            <v>17.43</v>
          </cell>
          <cell r="H204">
            <v>21.53</v>
          </cell>
          <cell r="I204">
            <v>1886.88</v>
          </cell>
          <cell r="J204">
            <v>2.3229697012683848E-4</v>
          </cell>
        </row>
        <row r="205">
          <cell r="A205">
            <v>5.1489999999999103</v>
          </cell>
          <cell r="B205">
            <v>9873</v>
          </cell>
          <cell r="C205" t="str">
            <v>SINAPI</v>
          </cell>
          <cell r="D205" t="str">
            <v>TUBO PVC, SOLDAVEL, DE 60 MM, AGUA FRIA (NBR-5648)</v>
          </cell>
          <cell r="E205" t="str">
            <v>M</v>
          </cell>
          <cell r="F205">
            <v>22.94</v>
          </cell>
          <cell r="G205">
            <v>28.68</v>
          </cell>
          <cell r="H205">
            <v>35.43</v>
          </cell>
          <cell r="I205">
            <v>812.76</v>
          </cell>
          <cell r="J205">
            <v>1.0006025048773066E-4</v>
          </cell>
        </row>
        <row r="206">
          <cell r="A206">
            <v>5.1499999999999098</v>
          </cell>
          <cell r="B206">
            <v>89395</v>
          </cell>
          <cell r="C206" t="str">
            <v>SINAPI</v>
          </cell>
          <cell r="D206" t="str">
            <v>TE, PVC, SOLDÁVEL, DN 25MM, INSTALADO EM RAMAL OU SUB-RAMAL DE ÁGUA - FORNECIMENTO E INSTALAÇÃO. AF_06/2022</v>
          </cell>
          <cell r="E206" t="str">
            <v>UN</v>
          </cell>
          <cell r="F206">
            <v>30</v>
          </cell>
          <cell r="G206">
            <v>11.35</v>
          </cell>
          <cell r="H206">
            <v>14.02</v>
          </cell>
          <cell r="I206">
            <v>420.6</v>
          </cell>
          <cell r="J206">
            <v>5.1780773358850729E-5</v>
          </cell>
        </row>
        <row r="207">
          <cell r="A207">
            <v>5.1509999999999101</v>
          </cell>
          <cell r="B207">
            <v>7129</v>
          </cell>
          <cell r="C207" t="str">
            <v>SINAPI</v>
          </cell>
          <cell r="D207" t="str">
            <v>TE DE REDUCAO, PVC, SOLDAVEL, 90 GRAUS, 50 MM X 25 MM, PARA AGUA FRIA PREDIAL</v>
          </cell>
          <cell r="E207" t="str">
            <v>UN</v>
          </cell>
          <cell r="F207">
            <v>14</v>
          </cell>
          <cell r="G207">
            <v>11.5</v>
          </cell>
          <cell r="H207">
            <v>14.2</v>
          </cell>
          <cell r="I207">
            <v>198.8</v>
          </cell>
          <cell r="J207">
            <v>2.4474602338895683E-5</v>
          </cell>
        </row>
        <row r="208">
          <cell r="A208">
            <v>5.1519999999999104</v>
          </cell>
          <cell r="B208">
            <v>89400</v>
          </cell>
          <cell r="C208" t="str">
            <v>SINAPI</v>
          </cell>
          <cell r="D208" t="str">
            <v>TÊ DE REDUÇÃO, PVC, SOLDÁVEL, DN 32MM X 25MM, INSTALADO EM RAMAL OU SUB-RAMAL DE ÁGUA - FORNECIMENTO E INSTALAÇÃO. AF_06/2022</v>
          </cell>
          <cell r="E208" t="str">
            <v>UN</v>
          </cell>
          <cell r="F208">
            <v>8</v>
          </cell>
          <cell r="G208">
            <v>18.670000000000002</v>
          </cell>
          <cell r="H208">
            <v>23.06</v>
          </cell>
          <cell r="I208">
            <v>184.48</v>
          </cell>
          <cell r="J208">
            <v>2.2711643055731768E-5</v>
          </cell>
        </row>
        <row r="209">
          <cell r="A209">
            <v>5.1529999999999099</v>
          </cell>
          <cell r="B209">
            <v>94796</v>
          </cell>
          <cell r="C209" t="str">
            <v>SINAPI</v>
          </cell>
          <cell r="D209" t="str">
            <v>TORNEIRA DE BOIA PARA CAIXA D'ÁGUA, ROSCÁVEL, 3/4" - FORNECIMENTO E INSTALAÇÃO. AF_08/2021</v>
          </cell>
          <cell r="E209" t="str">
            <v>UN</v>
          </cell>
          <cell r="F209">
            <v>8</v>
          </cell>
          <cell r="G209">
            <v>42.22</v>
          </cell>
          <cell r="H209">
            <v>52.15</v>
          </cell>
          <cell r="I209">
            <v>417.2</v>
          </cell>
          <cell r="J209">
            <v>5.1362193640781077E-5</v>
          </cell>
        </row>
        <row r="210">
          <cell r="A210">
            <v>5.1539999999999102</v>
          </cell>
          <cell r="B210">
            <v>65</v>
          </cell>
          <cell r="C210" t="str">
            <v>SINAPI</v>
          </cell>
          <cell r="D210" t="str">
            <v>ADAPTADOR PVC SOLDAVEL CURTO COM BOLSA E ROSCA, 25 MM X 3/4", PARA AGUA FRIA</v>
          </cell>
          <cell r="E210" t="str">
            <v>UN</v>
          </cell>
          <cell r="F210">
            <v>6</v>
          </cell>
          <cell r="G210">
            <v>1.01</v>
          </cell>
          <cell r="H210">
            <v>1.24</v>
          </cell>
          <cell r="I210">
            <v>7.44</v>
          </cell>
          <cell r="J210">
            <v>9.1595091248181025E-7</v>
          </cell>
        </row>
        <row r="211">
          <cell r="A211">
            <v>5.1549999999999097</v>
          </cell>
          <cell r="B211">
            <v>88</v>
          </cell>
          <cell r="C211" t="str">
            <v>SINAPI</v>
          </cell>
          <cell r="D211" t="str">
            <v>ADAPTADOR PVC SOLDAVEL, LONGO, COM FLANGE LIVRE,  32 MM X 1", PARA CAIXA D' AGUA</v>
          </cell>
          <cell r="E211" t="str">
            <v>UN</v>
          </cell>
          <cell r="F211">
            <v>4</v>
          </cell>
          <cell r="G211">
            <v>12.25</v>
          </cell>
          <cell r="H211">
            <v>15.13</v>
          </cell>
          <cell r="I211">
            <v>60.52</v>
          </cell>
          <cell r="J211">
            <v>7.4507189816396715E-6</v>
          </cell>
        </row>
        <row r="212">
          <cell r="A212">
            <v>5.15599999999991</v>
          </cell>
          <cell r="B212">
            <v>99</v>
          </cell>
          <cell r="C212" t="str">
            <v>SINAPI</v>
          </cell>
          <cell r="D212" t="str">
            <v>ADAPTADOR PVC SOLDAVEL, COM FLANGE E ANEL DE VEDACAO, 50 MM X 1 1/2", PARA CAIXA D'AGUA</v>
          </cell>
          <cell r="E212" t="str">
            <v>UN</v>
          </cell>
          <cell r="F212">
            <v>6</v>
          </cell>
          <cell r="G212">
            <v>29.61</v>
          </cell>
          <cell r="H212">
            <v>36.58</v>
          </cell>
          <cell r="I212">
            <v>219.48</v>
          </cell>
          <cell r="J212">
            <v>2.7020551918213401E-5</v>
          </cell>
        </row>
        <row r="213">
          <cell r="A213">
            <v>5.1569999999999103</v>
          </cell>
          <cell r="B213">
            <v>100</v>
          </cell>
          <cell r="C213" t="str">
            <v>SINAPI</v>
          </cell>
          <cell r="D213" t="str">
            <v>ADAPTADOR PVC SOLDAVEL, COM FLANGES E ANEL DE VEDACAO, 60 MM X 2", PARA CAIXA D' AGUA</v>
          </cell>
          <cell r="E213" t="str">
            <v>UN</v>
          </cell>
          <cell r="F213">
            <v>4</v>
          </cell>
          <cell r="G213">
            <v>51.74</v>
          </cell>
          <cell r="H213">
            <v>63.91</v>
          </cell>
          <cell r="I213">
            <v>255.64</v>
          </cell>
          <cell r="J213">
            <v>3.1472270331565855E-5</v>
          </cell>
        </row>
        <row r="214">
          <cell r="A214">
            <v>5.1579999999999098</v>
          </cell>
          <cell r="B214">
            <v>65</v>
          </cell>
          <cell r="C214" t="str">
            <v>SINAPI</v>
          </cell>
          <cell r="D214" t="str">
            <v>ADAPTADOR PVC SOLDAVEL CURTO COM BOLSA E ROSCA, 25 MM X 3/4", PARA AGUA FRIA</v>
          </cell>
          <cell r="E214" t="str">
            <v>UN</v>
          </cell>
          <cell r="F214">
            <v>55</v>
          </cell>
          <cell r="G214">
            <v>1.01</v>
          </cell>
          <cell r="H214">
            <v>1.24</v>
          </cell>
          <cell r="I214">
            <v>68.2</v>
          </cell>
          <cell r="J214">
            <v>8.3962166977499275E-6</v>
          </cell>
        </row>
        <row r="215">
          <cell r="A215">
            <v>5.1589999999999101</v>
          </cell>
          <cell r="B215">
            <v>108</v>
          </cell>
          <cell r="C215" t="str">
            <v>SINAPI</v>
          </cell>
          <cell r="D215" t="str">
            <v>ADAPTADOR PVC SOLDAVEL CURTO COM BOLSA E ROSCA, 32 MM X 1", PARA AGUA FRIA</v>
          </cell>
          <cell r="E215" t="str">
            <v>UN</v>
          </cell>
          <cell r="F215">
            <v>6</v>
          </cell>
          <cell r="G215">
            <v>2.02</v>
          </cell>
          <cell r="H215">
            <v>2.4900000000000002</v>
          </cell>
          <cell r="I215">
            <v>14.94</v>
          </cell>
          <cell r="J215">
            <v>1.8392885258707318E-6</v>
          </cell>
        </row>
        <row r="216">
          <cell r="A216">
            <v>5.1599999999999104</v>
          </cell>
          <cell r="B216">
            <v>112</v>
          </cell>
          <cell r="C216" t="str">
            <v>SINAPI</v>
          </cell>
          <cell r="D216" t="str">
            <v>ADAPTADOR PVC SOLDAVEL CURTO COM BOLSA E ROSCA, 50 MM X1 1/2", PARA AGUA FRIA</v>
          </cell>
          <cell r="E216" t="str">
            <v>UN</v>
          </cell>
          <cell r="F216">
            <v>50</v>
          </cell>
          <cell r="G216">
            <v>5.04</v>
          </cell>
          <cell r="H216">
            <v>6.22</v>
          </cell>
          <cell r="I216">
            <v>311</v>
          </cell>
          <cell r="J216">
            <v>3.8287733035193948E-5</v>
          </cell>
        </row>
        <row r="217">
          <cell r="A217">
            <v>5.1609999999999099</v>
          </cell>
          <cell r="B217">
            <v>90371</v>
          </cell>
          <cell r="C217" t="str">
            <v>SINAPI</v>
          </cell>
          <cell r="D217" t="str">
            <v>REGISTRO DE ESFERA, PVC, ROSCÁVEL, COM VOLANTE, 3/4" - FORNECIMENTO E INSTALAÇÃO. AF_08/2021</v>
          </cell>
          <cell r="E217" t="str">
            <v>UN</v>
          </cell>
          <cell r="F217">
            <v>2</v>
          </cell>
          <cell r="G217">
            <v>25.63</v>
          </cell>
          <cell r="H217">
            <v>31.66</v>
          </cell>
          <cell r="I217">
            <v>63.32</v>
          </cell>
          <cell r="J217">
            <v>7.7954316906382015E-6</v>
          </cell>
        </row>
        <row r="218">
          <cell r="A218">
            <v>5.1619999999999102</v>
          </cell>
          <cell r="B218">
            <v>103042</v>
          </cell>
          <cell r="C218" t="str">
            <v>SINAPI</v>
          </cell>
          <cell r="D218" t="str">
            <v>REGISTRO DE ESFERA, PVC, ROSCÁVEL, COM BORBOLETA, 3/4" - FORNECIMENTO E INSTALAÇÃO. AF_08/2021</v>
          </cell>
          <cell r="E218" t="str">
            <v>UN</v>
          </cell>
          <cell r="F218">
            <v>1</v>
          </cell>
          <cell r="G218">
            <v>21.18</v>
          </cell>
          <cell r="H218">
            <v>26.16</v>
          </cell>
          <cell r="I218">
            <v>26.16</v>
          </cell>
          <cell r="J218">
            <v>3.2206015955005585E-6</v>
          </cell>
        </row>
        <row r="219">
          <cell r="A219">
            <v>5.1629999999999097</v>
          </cell>
          <cell r="B219">
            <v>829</v>
          </cell>
          <cell r="C219" t="str">
            <v>SINAPI</v>
          </cell>
          <cell r="D219" t="str">
            <v>BUCHA DE REDUCAO DE PVC, SOLDAVEL, CURTA, COM 32 X 25 MM, PARA AGUA FRIA PREDIAL</v>
          </cell>
          <cell r="E219" t="str">
            <v>UN</v>
          </cell>
          <cell r="F219">
            <v>3</v>
          </cell>
          <cell r="G219">
            <v>1.08</v>
          </cell>
          <cell r="H219">
            <v>1.33</v>
          </cell>
          <cell r="I219">
            <v>3.99</v>
          </cell>
          <cell r="J219">
            <v>4.9121561032290636E-7</v>
          </cell>
        </row>
        <row r="220">
          <cell r="A220">
            <v>5.16399999999991</v>
          </cell>
          <cell r="B220">
            <v>7142</v>
          </cell>
          <cell r="C220" t="str">
            <v>SINAPI</v>
          </cell>
          <cell r="D220" t="str">
            <v>TE SOLDAVEL, PVC, 90 GRAUS,50 MM, PARA AGUA FRIA PREDIAL (NBR 5648)</v>
          </cell>
          <cell r="E220" t="str">
            <v>UN</v>
          </cell>
          <cell r="F220">
            <v>16</v>
          </cell>
          <cell r="G220">
            <v>10.89</v>
          </cell>
          <cell r="H220">
            <v>13.45</v>
          </cell>
          <cell r="I220">
            <v>215.2</v>
          </cell>
          <cell r="J220">
            <v>2.6493633920172789E-5</v>
          </cell>
        </row>
        <row r="221">
          <cell r="A221">
            <v>5.1649999999999103</v>
          </cell>
          <cell r="B221">
            <v>7130</v>
          </cell>
          <cell r="C221" t="str">
            <v>SINAPI</v>
          </cell>
          <cell r="D221" t="str">
            <v>TE DE REDUCAO, PVC, SOLDAVEL, 90 GRAUS, 50 MM X 32 MM, PARA AGUA FRIA PREDIAL</v>
          </cell>
          <cell r="E221" t="str">
            <v>UN</v>
          </cell>
          <cell r="F221">
            <v>2</v>
          </cell>
          <cell r="G221">
            <v>16.7</v>
          </cell>
          <cell r="H221">
            <v>20.63</v>
          </cell>
          <cell r="I221">
            <v>41.26</v>
          </cell>
          <cell r="J221">
            <v>5.0795879904569204E-6</v>
          </cell>
        </row>
        <row r="222">
          <cell r="A222">
            <v>5.1659999999999098</v>
          </cell>
          <cell r="B222">
            <v>3850</v>
          </cell>
          <cell r="C222" t="str">
            <v>SINAPI</v>
          </cell>
          <cell r="D222" t="str">
            <v>LUVA DE REDUCAO SOLDAVEL, PVC, 60 MM X 50 MM, PARA AGUA FRIA PREDIAL</v>
          </cell>
          <cell r="E222" t="str">
            <v>UN</v>
          </cell>
          <cell r="F222">
            <v>4</v>
          </cell>
          <cell r="G222">
            <v>13.81</v>
          </cell>
          <cell r="H222">
            <v>17.059999999999999</v>
          </cell>
          <cell r="I222">
            <v>68.239999999999995</v>
          </cell>
          <cell r="J222">
            <v>8.4011411650213343E-6</v>
          </cell>
        </row>
        <row r="223">
          <cell r="A223">
            <v>5.1669999999999003</v>
          </cell>
          <cell r="B223">
            <v>1923</v>
          </cell>
          <cell r="C223" t="str">
            <v>SINAPI</v>
          </cell>
          <cell r="D223" t="str">
            <v>CURVA DE PVC 45 GRAUS, SOLDAVEL, 32 MM, COR MARROM, PARA AGUA FRIA PREDIAL</v>
          </cell>
          <cell r="E223" t="str">
            <v>UN</v>
          </cell>
          <cell r="F223">
            <v>3</v>
          </cell>
          <cell r="G223">
            <v>5.05</v>
          </cell>
          <cell r="H223">
            <v>6.23</v>
          </cell>
          <cell r="I223">
            <v>18.690000000000001</v>
          </cell>
          <cell r="J223">
            <v>2.3009573325651928E-6</v>
          </cell>
        </row>
        <row r="224">
          <cell r="A224">
            <v>5.1679999999998998</v>
          </cell>
          <cell r="B224">
            <v>818</v>
          </cell>
          <cell r="C224" t="str">
            <v>SINAPI</v>
          </cell>
          <cell r="D224" t="str">
            <v>BUCHA DE REDUCAO DE PVC, SOLDAVEL, CURTA, COM 60 X 50 MM, PARA AGUA FRIA PREDIAL</v>
          </cell>
          <cell r="E224" t="str">
            <v>UN</v>
          </cell>
          <cell r="F224">
            <v>4</v>
          </cell>
          <cell r="G224">
            <v>7.7</v>
          </cell>
          <cell r="H224">
            <v>9.51</v>
          </cell>
          <cell r="I224">
            <v>38.04</v>
          </cell>
          <cell r="J224">
            <v>4.6831683751086104E-6</v>
          </cell>
        </row>
        <row r="225">
          <cell r="A225">
            <v>5.1689999999999001</v>
          </cell>
          <cell r="B225">
            <v>813</v>
          </cell>
          <cell r="C225" t="str">
            <v>SINAPI</v>
          </cell>
          <cell r="D225" t="str">
            <v>BUCHA DE REDUCAO DE PVC, SOLDAVEL, LONGA, COM 50 X 25 MM, PARA AGUA FRIA PREDIAL</v>
          </cell>
          <cell r="E225" t="str">
            <v>UN</v>
          </cell>
          <cell r="F225">
            <v>3</v>
          </cell>
          <cell r="G225">
            <v>4.79</v>
          </cell>
          <cell r="H225">
            <v>5.91</v>
          </cell>
          <cell r="I225">
            <v>17.73</v>
          </cell>
          <cell r="J225">
            <v>2.1827701180514106E-6</v>
          </cell>
        </row>
        <row r="226">
          <cell r="A226">
            <v>5.1699999999998996</v>
          </cell>
          <cell r="B226">
            <v>94490</v>
          </cell>
          <cell r="C226" t="str">
            <v>SINAPI</v>
          </cell>
          <cell r="D226" t="str">
            <v>REGISTRO DE ESFERA, PVC, SOLDÁVEL, COM VOLANTE, DN  32 MM - FORNECIMENTO E INSTALAÇÃO. AF_08/2021</v>
          </cell>
          <cell r="E226" t="str">
            <v>UN</v>
          </cell>
          <cell r="F226">
            <v>4</v>
          </cell>
          <cell r="G226">
            <v>39.01</v>
          </cell>
          <cell r="H226">
            <v>48.19</v>
          </cell>
          <cell r="I226">
            <v>192.76</v>
          </cell>
          <cell r="J226">
            <v>2.3731007780913135E-5</v>
          </cell>
        </row>
        <row r="227">
          <cell r="A227">
            <v>5.1709999999998999</v>
          </cell>
          <cell r="B227">
            <v>94492</v>
          </cell>
          <cell r="C227" t="str">
            <v>SINAPI</v>
          </cell>
          <cell r="D227" t="str">
            <v>REGISTRO DE ESFERA, PVC, SOLDÁVEL, COM VOLANTE, DN  50 MM - FORNECIMENTO E INSTALAÇÃO. AF_08/2021</v>
          </cell>
          <cell r="E227" t="str">
            <v>UN</v>
          </cell>
          <cell r="F227">
            <v>5</v>
          </cell>
          <cell r="G227">
            <v>54.86</v>
          </cell>
          <cell r="H227">
            <v>67.77</v>
          </cell>
          <cell r="I227">
            <v>338.85</v>
          </cell>
          <cell r="J227">
            <v>4.171639337291148E-5</v>
          </cell>
        </row>
        <row r="228">
          <cell r="A228">
            <v>5.1719999999999002</v>
          </cell>
          <cell r="B228">
            <v>94493</v>
          </cell>
          <cell r="C228" t="str">
            <v>SINAPI</v>
          </cell>
          <cell r="D228" t="str">
            <v>REGISTRO DE ESFERA, PVC, SOLDÁVEL, COM VOLANTE, DN  60 MM - FORNECIMENTO E INSTALAÇÃO. AF_08/2021</v>
          </cell>
          <cell r="E228" t="str">
            <v>UN</v>
          </cell>
          <cell r="F228">
            <v>5</v>
          </cell>
          <cell r="G228">
            <v>100.84</v>
          </cell>
          <cell r="H228">
            <v>124.57</v>
          </cell>
          <cell r="I228">
            <v>622.85</v>
          </cell>
          <cell r="J228">
            <v>7.6680110999905317E-5</v>
          </cell>
        </row>
        <row r="229">
          <cell r="A229">
            <v>5.1729999999998997</v>
          </cell>
          <cell r="B229">
            <v>86901</v>
          </cell>
          <cell r="C229" t="str">
            <v>SINAPI</v>
          </cell>
          <cell r="D229" t="str">
            <v>CUBA DE EMBUTIR OVAL EM LOUÇA BRANCA, 35 X 50CM OU EQUIVALENTE - FORNECIMENTO E INSTALAÇÃO. AF_01/2020</v>
          </cell>
          <cell r="E229" t="str">
            <v>UN</v>
          </cell>
          <cell r="F229">
            <v>23</v>
          </cell>
          <cell r="G229">
            <v>140.80000000000001</v>
          </cell>
          <cell r="H229">
            <v>173.94</v>
          </cell>
          <cell r="I229">
            <v>4000.62</v>
          </cell>
          <cell r="J229">
            <v>4.9252305638346498E-4</v>
          </cell>
        </row>
        <row r="230">
          <cell r="A230">
            <v>5.1739999999999</v>
          </cell>
          <cell r="B230">
            <v>86903</v>
          </cell>
          <cell r="C230" t="str">
            <v>SINAPI</v>
          </cell>
          <cell r="D230" t="str">
            <v>LAVATÓRIO LOUÇA BRANCA COM COLUNA, 45 X 55CM OU EQUIVALENTE, PADRÃO MÉDIO - FORNECIMENTO E INSTALAÇÃO. AF_01/2020</v>
          </cell>
          <cell r="E230" t="str">
            <v>UN</v>
          </cell>
          <cell r="F230">
            <v>8</v>
          </cell>
          <cell r="G230">
            <v>339.27</v>
          </cell>
          <cell r="H230">
            <v>419.13</v>
          </cell>
          <cell r="I230">
            <v>3353.04</v>
          </cell>
          <cell r="J230">
            <v>4.1279839349301197E-4</v>
          </cell>
        </row>
        <row r="231">
          <cell r="A231">
            <v>5.1749999999999003</v>
          </cell>
          <cell r="B231">
            <v>100872</v>
          </cell>
          <cell r="C231" t="str">
            <v>SINAPI</v>
          </cell>
          <cell r="D231" t="str">
            <v>BARRA DE APOIO RETA, EM ALUMINIO, COMPRIMENTO 80 CM,  FIXADA NA PAREDE - FORNECIMENTO E INSTALAÇÃO. AF_01/2020</v>
          </cell>
          <cell r="E231" t="str">
            <v>UN</v>
          </cell>
          <cell r="F231">
            <v>12</v>
          </cell>
          <cell r="G231">
            <v>347.96</v>
          </cell>
          <cell r="H231">
            <v>429.86</v>
          </cell>
          <cell r="I231">
            <v>5158.32</v>
          </cell>
          <cell r="J231">
            <v>6.3504945038617892E-4</v>
          </cell>
        </row>
        <row r="232">
          <cell r="A232">
            <v>5.1759999999998998</v>
          </cell>
          <cell r="B232">
            <v>36206</v>
          </cell>
          <cell r="C232" t="str">
            <v>SINAPI</v>
          </cell>
          <cell r="D232" t="str">
            <v>BARRA DE APOIO PARA PNE MOD.2310 80cm CONFORT DECA</v>
          </cell>
          <cell r="E232" t="str">
            <v>UN</v>
          </cell>
          <cell r="F232">
            <v>12</v>
          </cell>
          <cell r="G232">
            <v>230.49</v>
          </cell>
          <cell r="H232">
            <v>284.74</v>
          </cell>
          <cell r="I232">
            <v>3416.88</v>
          </cell>
          <cell r="J232">
            <v>4.2065784325817846E-4</v>
          </cell>
        </row>
        <row r="233">
          <cell r="A233">
            <v>5.1769999999999001</v>
          </cell>
          <cell r="B233">
            <v>36204</v>
          </cell>
          <cell r="C233" t="str">
            <v>SINAPI</v>
          </cell>
          <cell r="D233" t="str">
            <v>KIT BARRA DE APOIO LATERAL PARA LAVATORIO CENTRALIZADO 30CM</v>
          </cell>
          <cell r="E233" t="str">
            <v>UN</v>
          </cell>
          <cell r="F233">
            <v>7</v>
          </cell>
          <cell r="G233">
            <v>185.78</v>
          </cell>
          <cell r="H233">
            <v>229.51</v>
          </cell>
          <cell r="I233">
            <v>1606.57</v>
          </cell>
          <cell r="J233">
            <v>1.9778753460563198E-4</v>
          </cell>
        </row>
        <row r="234">
          <cell r="A234">
            <v>5.1779999999998996</v>
          </cell>
          <cell r="B234">
            <v>95545</v>
          </cell>
          <cell r="C234" t="str">
            <v>SINAPI</v>
          </cell>
          <cell r="D234" t="str">
            <v>SABONETEIRA DE PAREDE EM METAL CROMADO, INCLUSO FIXAÇÃO. AF_01/2020</v>
          </cell>
          <cell r="E234" t="str">
            <v>UN</v>
          </cell>
          <cell r="F234">
            <v>31</v>
          </cell>
          <cell r="G234">
            <v>36.909999999999997</v>
          </cell>
          <cell r="H234">
            <v>45.59</v>
          </cell>
          <cell r="I234">
            <v>1413.29</v>
          </cell>
          <cell r="J234">
            <v>1.7399250875019053E-4</v>
          </cell>
        </row>
        <row r="235">
          <cell r="A235">
            <v>5.1789999999998999</v>
          </cell>
          <cell r="B235">
            <v>37400</v>
          </cell>
          <cell r="C235" t="str">
            <v>SINAPI</v>
          </cell>
          <cell r="D235" t="str">
            <v>PAPELEIRA PLASTICA TIPO DISPENSER PARA PAPEL HIGIENICO ROLAO</v>
          </cell>
          <cell r="E235" t="str">
            <v>UN</v>
          </cell>
          <cell r="F235">
            <v>26</v>
          </cell>
          <cell r="G235">
            <v>63.4</v>
          </cell>
          <cell r="H235">
            <v>78.319999999999993</v>
          </cell>
          <cell r="I235">
            <v>2036.32</v>
          </cell>
          <cell r="J235">
            <v>2.5069477985281718E-4</v>
          </cell>
        </row>
        <row r="236">
          <cell r="A236">
            <v>5.1799999999999002</v>
          </cell>
          <cell r="B236">
            <v>37401</v>
          </cell>
          <cell r="C236" t="str">
            <v>SINAPI</v>
          </cell>
          <cell r="D236" t="str">
            <v>TOALHEIRO PLASTICO TIPO DISPENSER PARA PAPEL TOALHA INTERFOLHADO</v>
          </cell>
          <cell r="E236" t="str">
            <v>UN</v>
          </cell>
          <cell r="F236">
            <v>23</v>
          </cell>
          <cell r="G236">
            <v>63.4</v>
          </cell>
          <cell r="H236">
            <v>78.319999999999993</v>
          </cell>
          <cell r="I236">
            <v>1801.36</v>
          </cell>
          <cell r="J236">
            <v>2.2176845910056904E-4</v>
          </cell>
        </row>
        <row r="237">
          <cell r="A237">
            <v>5.1809999999998997</v>
          </cell>
          <cell r="B237">
            <v>100852</v>
          </cell>
          <cell r="C237" t="str">
            <v>SINAPI</v>
          </cell>
          <cell r="D237" t="str">
            <v>CUBA DE EMBUTIR RETANGULAR DE AÇO INOXIDÁVEL, 56 X 33 X 12 CM - FORNECIMENTO E INSTALAÇÃO. AF_01/2020</v>
          </cell>
          <cell r="E237" t="str">
            <v>UN</v>
          </cell>
          <cell r="F237">
            <v>6</v>
          </cell>
          <cell r="G237">
            <v>261.98</v>
          </cell>
          <cell r="H237">
            <v>323.64999999999998</v>
          </cell>
          <cell r="I237">
            <v>1941.9</v>
          </cell>
          <cell r="J237">
            <v>2.3907057485865959E-4</v>
          </cell>
        </row>
        <row r="238">
          <cell r="A238">
            <v>5.1819999999999</v>
          </cell>
          <cell r="B238">
            <v>98105</v>
          </cell>
          <cell r="C238" t="str">
            <v>SINAPI</v>
          </cell>
          <cell r="D238" t="str">
            <v>CAIXA DE GORDURA DUPLA (CAPACIDADE: 126 L), RETANGULAR, EM ALVENARIA COM TIJOLOS CERÂMICOS MACIÇOS, DIMENSÕES INTERNAS = 0,4X0,7 M, ALTURA INTERNA = 0,8 M. AF_12/2020</v>
          </cell>
          <cell r="E238" t="str">
            <v>UN</v>
          </cell>
          <cell r="F238">
            <v>1</v>
          </cell>
          <cell r="G238">
            <v>601.5</v>
          </cell>
          <cell r="H238">
            <v>743.09</v>
          </cell>
          <cell r="I238">
            <v>743.09</v>
          </cell>
          <cell r="J238">
            <v>9.148305961775651E-5</v>
          </cell>
        </row>
        <row r="239">
          <cell r="A239">
            <v>5.1829999999999004</v>
          </cell>
          <cell r="B239">
            <v>5103</v>
          </cell>
          <cell r="C239" t="str">
            <v>SINAPI</v>
          </cell>
          <cell r="D239" t="str">
            <v>CAIXA SIFONADA PVC, 100 X 100 X 50 MM, COM GRELHA REDONDA, BRANCA</v>
          </cell>
          <cell r="E239" t="str">
            <v>UN</v>
          </cell>
          <cell r="F239">
            <v>13</v>
          </cell>
          <cell r="G239">
            <v>23.75</v>
          </cell>
          <cell r="H239">
            <v>29.34</v>
          </cell>
          <cell r="I239">
            <v>381.42</v>
          </cell>
          <cell r="J239">
            <v>4.6957257666506998E-5</v>
          </cell>
        </row>
        <row r="240">
          <cell r="A240">
            <v>5.1839999999998998</v>
          </cell>
          <cell r="B240">
            <v>11880</v>
          </cell>
          <cell r="C240" t="str">
            <v>SINAPI</v>
          </cell>
          <cell r="D240" t="str">
            <v>CAIXA SIFONADA PVC, 250 X 230 X 75 MM, COM TAMPA CEGA QUADRADA, BRANCA</v>
          </cell>
          <cell r="E240" t="str">
            <v>UN</v>
          </cell>
          <cell r="F240">
            <v>2</v>
          </cell>
          <cell r="G240">
            <v>99.92</v>
          </cell>
          <cell r="H240">
            <v>123.44</v>
          </cell>
          <cell r="I240">
            <v>246.88</v>
          </cell>
          <cell r="J240">
            <v>3.0393811999127596E-5</v>
          </cell>
        </row>
        <row r="241">
          <cell r="A241">
            <v>5.1849999999998904</v>
          </cell>
          <cell r="B241">
            <v>11712</v>
          </cell>
          <cell r="C241" t="str">
            <v>SINAPI</v>
          </cell>
          <cell r="D241" t="str">
            <v>CAIXA SIFONADA, PVC, 150 X 150 X 50 MM, COM GRELHA QUADRADA, BRANCA (NBR 5688)</v>
          </cell>
          <cell r="E241" t="str">
            <v>UN</v>
          </cell>
          <cell r="F241">
            <v>20</v>
          </cell>
          <cell r="G241">
            <v>44.45</v>
          </cell>
          <cell r="H241">
            <v>54.91</v>
          </cell>
          <cell r="I241">
            <v>1098.2</v>
          </cell>
          <cell r="J241">
            <v>1.3520124893649516E-4</v>
          </cell>
        </row>
        <row r="242">
          <cell r="A242">
            <v>5.1859999999998898</v>
          </cell>
          <cell r="B242">
            <v>89708</v>
          </cell>
          <cell r="C242" t="str">
            <v>SINAPI</v>
          </cell>
          <cell r="D242" t="str">
            <v>CAIXA SIFONADA, PVC, DN 150 X 185 X 75 MM, JUNTA ELÁSTICA, FORNECIDA E INSTALADA EM RAMAL DE DESCARGA OU EM RAMAL DE ESGOTO SANITÁRIO. AF_08/2022</v>
          </cell>
          <cell r="E242" t="str">
            <v>UN</v>
          </cell>
          <cell r="F242">
            <v>1</v>
          </cell>
          <cell r="G242">
            <v>101.18</v>
          </cell>
          <cell r="H242">
            <v>124.99</v>
          </cell>
          <cell r="I242">
            <v>124.99</v>
          </cell>
          <cell r="J242">
            <v>1.5387729106330842E-5</v>
          </cell>
        </row>
        <row r="243">
          <cell r="A243">
            <v>5.1869999999998901</v>
          </cell>
          <cell r="B243">
            <v>86883</v>
          </cell>
          <cell r="C243" t="str">
            <v>SINAPI</v>
          </cell>
          <cell r="D243" t="str">
            <v>SIFÃO DO TIPO FLEXÍVEL EM PVC 1  X 1.1/2  - FORNECIMENTO E INSTALAÇÃO. AF_01/2020</v>
          </cell>
          <cell r="E243" t="str">
            <v>UN</v>
          </cell>
          <cell r="F243">
            <v>36</v>
          </cell>
          <cell r="G243">
            <v>16.16</v>
          </cell>
          <cell r="H243">
            <v>19.96</v>
          </cell>
          <cell r="I243">
            <v>718.56</v>
          </cell>
          <cell r="J243">
            <v>8.846313006356579E-5</v>
          </cell>
        </row>
        <row r="244">
          <cell r="A244">
            <v>5.1879999999998896</v>
          </cell>
          <cell r="B244">
            <v>6150</v>
          </cell>
          <cell r="C244" t="str">
            <v>SINAPI</v>
          </cell>
          <cell r="D244" t="str">
            <v>SIFAO EM METAL CROMADO PARA PIA AMERICANA, 1.1/2 X 2 "</v>
          </cell>
          <cell r="E244" t="str">
            <v>UN</v>
          </cell>
          <cell r="F244">
            <v>7</v>
          </cell>
          <cell r="G244">
            <v>254.74</v>
          </cell>
          <cell r="H244">
            <v>314.7</v>
          </cell>
          <cell r="I244">
            <v>2202.9</v>
          </cell>
          <cell r="J244">
            <v>2.7120272380459407E-4</v>
          </cell>
        </row>
        <row r="245">
          <cell r="A245">
            <v>5.1889999999998899</v>
          </cell>
          <cell r="B245">
            <v>38643</v>
          </cell>
          <cell r="C245" t="str">
            <v>SINAPI</v>
          </cell>
          <cell r="D245" t="str">
            <v>VALVULA EM METAL CROMADO PARA LAVATORIO, 1 " SEM LADRAO</v>
          </cell>
          <cell r="E245" t="str">
            <v>UN</v>
          </cell>
          <cell r="F245">
            <v>37</v>
          </cell>
          <cell r="G245">
            <v>50.06</v>
          </cell>
          <cell r="H245">
            <v>61.84</v>
          </cell>
          <cell r="I245">
            <v>2288.08</v>
          </cell>
          <cell r="J245">
            <v>2.816893768590565E-4</v>
          </cell>
        </row>
        <row r="246">
          <cell r="A246">
            <v>5.1899999999998903</v>
          </cell>
          <cell r="B246">
            <v>36152</v>
          </cell>
          <cell r="C246" t="str">
            <v>SINAPI</v>
          </cell>
          <cell r="D246" t="str">
            <v>OCULOS DE SEGURANCA CONTRA IMPACTOS COM LENTE INCOLOR, ARMACAO NYLON, COM PROTECAO UVA E UVB</v>
          </cell>
          <cell r="E246" t="str">
            <v>UN</v>
          </cell>
          <cell r="F246">
            <v>2</v>
          </cell>
          <cell r="G246">
            <v>6.87</v>
          </cell>
          <cell r="H246">
            <v>8.48</v>
          </cell>
          <cell r="I246">
            <v>16.96</v>
          </cell>
          <cell r="J246">
            <v>2.0879741230768149E-6</v>
          </cell>
        </row>
        <row r="247">
          <cell r="A247">
            <v>5.1909999999998897</v>
          </cell>
          <cell r="B247">
            <v>104063</v>
          </cell>
          <cell r="C247" t="str">
            <v>SINAPI</v>
          </cell>
          <cell r="D247" t="str">
            <v>CURVA LONGA, 45 GRAUS, PVC OCRE, JUNTA ELÁSTICA, DN 100 MM, PARA COLETOR PREDIAL DE ESGOTO. AF_06/2022</v>
          </cell>
          <cell r="E247" t="str">
            <v>UN</v>
          </cell>
          <cell r="F247">
            <v>43</v>
          </cell>
          <cell r="G247">
            <v>65.62</v>
          </cell>
          <cell r="H247">
            <v>81.06</v>
          </cell>
          <cell r="I247">
            <v>3485.58</v>
          </cell>
          <cell r="J247">
            <v>4.2911561579682097E-4</v>
          </cell>
        </row>
        <row r="248">
          <cell r="A248">
            <v>5.19199999999989</v>
          </cell>
          <cell r="B248">
            <v>89728</v>
          </cell>
          <cell r="C248" t="str">
            <v>SINAPI</v>
          </cell>
          <cell r="D248" t="str">
            <v>CURVA CURTA 90 GRAUS, PVC, SERIE NORMAL, ESGOTO PREDIAL, DN 40 MM, JUNTA SOLDÁVEL, FORNECIDO E INSTALADO EM RAMAL DE DESCARGA OU RAMAL DE ESGOTO SANITÁRIO. AF_08/2022</v>
          </cell>
          <cell r="E248" t="str">
            <v>UN</v>
          </cell>
          <cell r="F248">
            <v>41</v>
          </cell>
          <cell r="G248">
            <v>12.03</v>
          </cell>
          <cell r="H248">
            <v>14.86</v>
          </cell>
          <cell r="I248">
            <v>609.26</v>
          </cell>
          <cell r="J248">
            <v>7.5007023244444586E-5</v>
          </cell>
        </row>
        <row r="249">
          <cell r="A249">
            <v>5.1929999999998904</v>
          </cell>
          <cell r="B249">
            <v>1932</v>
          </cell>
          <cell r="C249" t="str">
            <v>SINAPI</v>
          </cell>
          <cell r="D249" t="str">
            <v>CURVA PVC CURTA 90 GRAUS, DN 50 MM, PARA ESGOTO PREDIAL</v>
          </cell>
          <cell r="E249" t="str">
            <v>UN</v>
          </cell>
          <cell r="F249">
            <v>34</v>
          </cell>
          <cell r="G249">
            <v>11.3</v>
          </cell>
          <cell r="H249">
            <v>13.96</v>
          </cell>
          <cell r="I249">
            <v>474.64</v>
          </cell>
          <cell r="J249">
            <v>5.8433728642522364E-5</v>
          </cell>
        </row>
        <row r="250">
          <cell r="A250">
            <v>5.1939999999998898</v>
          </cell>
          <cell r="B250">
            <v>1858</v>
          </cell>
          <cell r="C250" t="str">
            <v>SINAPI</v>
          </cell>
          <cell r="D250" t="str">
            <v>CURVA LONGA PVC, PB, JE, 45 GRAUS, DN 100 MM, PARA REDE COLETORA ESGOTO</v>
          </cell>
          <cell r="E250" t="str">
            <v>UN</v>
          </cell>
          <cell r="F250">
            <v>4</v>
          </cell>
          <cell r="G250">
            <v>54.01</v>
          </cell>
          <cell r="H250">
            <v>66.72</v>
          </cell>
          <cell r="I250">
            <v>266.88</v>
          </cell>
          <cell r="J250">
            <v>3.2856045634831389E-5</v>
          </cell>
        </row>
        <row r="251">
          <cell r="A251">
            <v>5.1949999999998902</v>
          </cell>
          <cell r="B251">
            <v>1844</v>
          </cell>
          <cell r="C251" t="str">
            <v>SINAPI</v>
          </cell>
          <cell r="D251" t="str">
            <v>CURVA LONGA PVC, PB, JE, 45 GRAUS, DN 150 MM, PARA REDE COLETORA ESGOTO</v>
          </cell>
          <cell r="E251" t="str">
            <v>UN</v>
          </cell>
          <cell r="F251">
            <v>1</v>
          </cell>
          <cell r="G251">
            <v>123.7</v>
          </cell>
          <cell r="H251">
            <v>152.81</v>
          </cell>
          <cell r="I251">
            <v>152.81</v>
          </cell>
          <cell r="J251">
            <v>1.8812696093594816E-5</v>
          </cell>
        </row>
        <row r="252">
          <cell r="A252">
            <v>5.1959999999998896</v>
          </cell>
          <cell r="B252">
            <v>1966</v>
          </cell>
          <cell r="C252" t="str">
            <v>SINAPI</v>
          </cell>
          <cell r="D252" t="str">
            <v>CURVA PVC CURTA 90 GRAUS, DN 100 MM, PARA ESGOTO PREDIAL</v>
          </cell>
          <cell r="E252" t="str">
            <v>UN</v>
          </cell>
          <cell r="F252">
            <v>18</v>
          </cell>
          <cell r="G252">
            <v>22.92</v>
          </cell>
          <cell r="H252">
            <v>28.31</v>
          </cell>
          <cell r="I252">
            <v>509.58</v>
          </cell>
          <cell r="J252">
            <v>6.2735250804096893E-5</v>
          </cell>
        </row>
        <row r="253">
          <cell r="A253">
            <v>5.1969999999998899</v>
          </cell>
          <cell r="B253">
            <v>1970</v>
          </cell>
          <cell r="C253" t="str">
            <v>SINAPI</v>
          </cell>
          <cell r="D253" t="str">
            <v>CURVA PVC LONGA 90 GRAUS, DN 100 MM, PARA ESGOTO PREDIAL</v>
          </cell>
          <cell r="E253" t="str">
            <v>UN</v>
          </cell>
          <cell r="F253">
            <v>95</v>
          </cell>
          <cell r="G253">
            <v>57.3</v>
          </cell>
          <cell r="H253">
            <v>70.78</v>
          </cell>
          <cell r="I253">
            <v>6724.1</v>
          </cell>
          <cell r="J253">
            <v>8.2781525949179304E-4</v>
          </cell>
        </row>
        <row r="254">
          <cell r="A254">
            <v>5.1979999999998903</v>
          </cell>
          <cell r="B254">
            <v>11741</v>
          </cell>
          <cell r="C254" t="str">
            <v>SINAPI</v>
          </cell>
          <cell r="D254" t="str">
            <v>RALO SIFONADO CILINDRICO, PVC, 100 X 40 MM,  COM GRELHA REDONDA BRANCA</v>
          </cell>
          <cell r="E254" t="str">
            <v>UN</v>
          </cell>
          <cell r="F254">
            <v>5</v>
          </cell>
          <cell r="G254">
            <v>11.91</v>
          </cell>
          <cell r="H254">
            <v>14.71</v>
          </cell>
          <cell r="I254">
            <v>73.55</v>
          </cell>
          <cell r="J254">
            <v>9.0548641953006918E-6</v>
          </cell>
        </row>
        <row r="255">
          <cell r="A255">
            <v>5.1989999999998897</v>
          </cell>
          <cell r="B255">
            <v>3666</v>
          </cell>
          <cell r="C255" t="str">
            <v>SINAPI</v>
          </cell>
          <cell r="D255" t="str">
            <v>JUNCAO SIMPLES, PVC, 45 GRAUS, DN 40 X 40 MM, SERIE NORMAL PARA ESGOTO PREDIAL</v>
          </cell>
          <cell r="E255" t="str">
            <v>UN</v>
          </cell>
          <cell r="F255">
            <v>11</v>
          </cell>
          <cell r="G255">
            <v>3.71</v>
          </cell>
          <cell r="H255">
            <v>4.58</v>
          </cell>
          <cell r="I255">
            <v>50.38</v>
          </cell>
          <cell r="J255">
            <v>6.2023665283378499E-6</v>
          </cell>
        </row>
        <row r="256">
          <cell r="A256">
            <v>5.19999999999989</v>
          </cell>
          <cell r="B256">
            <v>3659</v>
          </cell>
          <cell r="C256" t="str">
            <v>SINAPI</v>
          </cell>
          <cell r="D256" t="str">
            <v>JUNCAO SIMPLES DE REDUCAO, PVC, DN 100 X 50 MM, SERIE NORMAL PARA ESGOTO PREDIAL</v>
          </cell>
          <cell r="E256" t="str">
            <v>UN</v>
          </cell>
          <cell r="F256">
            <v>18</v>
          </cell>
          <cell r="G256">
            <v>18.39</v>
          </cell>
          <cell r="H256">
            <v>22.71</v>
          </cell>
          <cell r="I256">
            <v>408.78</v>
          </cell>
          <cell r="J256">
            <v>5.0325593280149783E-5</v>
          </cell>
        </row>
        <row r="257">
          <cell r="A257">
            <v>5.2009999999998904</v>
          </cell>
          <cell r="B257">
            <v>3660</v>
          </cell>
          <cell r="C257" t="str">
            <v>SINAPI</v>
          </cell>
          <cell r="D257" t="str">
            <v>JUNCAO SIMPLES DE REDUCAO, PVC, DN 100 X 75 MM, SERIE NORMAL PARA ESGOTO PREDIAL</v>
          </cell>
          <cell r="E257" t="str">
            <v>UN</v>
          </cell>
          <cell r="F257">
            <v>3</v>
          </cell>
          <cell r="G257">
            <v>23.78</v>
          </cell>
          <cell r="H257">
            <v>29.37</v>
          </cell>
          <cell r="I257">
            <v>88.11</v>
          </cell>
          <cell r="J257">
            <v>1.0847370282093051E-5</v>
          </cell>
        </row>
        <row r="258">
          <cell r="A258">
            <v>5.2019999999998898</v>
          </cell>
          <cell r="B258">
            <v>3670</v>
          </cell>
          <cell r="C258" t="str">
            <v>SINAPI</v>
          </cell>
          <cell r="D258" t="str">
            <v>JUNCAO SIMPLES, PVC, 45 GRAUS, DN 100 X 100 MM, SERIE NORMAL PARA ESGOTO PREDIAL</v>
          </cell>
          <cell r="E258" t="str">
            <v>UN</v>
          </cell>
          <cell r="F258">
            <v>8</v>
          </cell>
          <cell r="G258">
            <v>23.61</v>
          </cell>
          <cell r="H258">
            <v>29.16</v>
          </cell>
          <cell r="I258">
            <v>233.28</v>
          </cell>
          <cell r="J258">
            <v>2.8719493126849017E-5</v>
          </cell>
        </row>
        <row r="259">
          <cell r="A259">
            <v>5.2029999999998804</v>
          </cell>
          <cell r="B259">
            <v>3662</v>
          </cell>
          <cell r="C259" t="str">
            <v>SINAPI</v>
          </cell>
          <cell r="D259" t="str">
            <v>JUNCAO SIMPLES, PVC, 45 GRAUS, DN 50 X 50 MM, SERIE NORMAL PARA ESGOTO PREDIAL</v>
          </cell>
          <cell r="E259" t="str">
            <v>UN</v>
          </cell>
          <cell r="F259">
            <v>13</v>
          </cell>
          <cell r="G259">
            <v>9.69</v>
          </cell>
          <cell r="H259">
            <v>11.97</v>
          </cell>
          <cell r="I259">
            <v>155.61000000000001</v>
          </cell>
          <cell r="J259">
            <v>1.9157408802593346E-5</v>
          </cell>
        </row>
        <row r="260">
          <cell r="A260">
            <v>5.2039999999998798</v>
          </cell>
          <cell r="B260">
            <v>20142</v>
          </cell>
          <cell r="C260" t="str">
            <v>SINAPI</v>
          </cell>
          <cell r="D260" t="str">
            <v>JUNCAO SIMPLES, PVC SERIE R, DN 75 X 75 MM, PARA ESGOTO PREDIAL</v>
          </cell>
          <cell r="E260" t="str">
            <v>UN</v>
          </cell>
          <cell r="F260">
            <v>2</v>
          </cell>
          <cell r="G260">
            <v>36.31</v>
          </cell>
          <cell r="H260">
            <v>44.85</v>
          </cell>
          <cell r="I260">
            <v>89.7</v>
          </cell>
          <cell r="J260">
            <v>1.1043117856131503E-5</v>
          </cell>
        </row>
        <row r="261">
          <cell r="A261">
            <v>5.2049999999998802</v>
          </cell>
          <cell r="B261">
            <v>3658</v>
          </cell>
          <cell r="C261" t="str">
            <v>SINAPI</v>
          </cell>
          <cell r="D261" t="str">
            <v>JUNCAO SIMPLES, PVC, 45 GRAUS, DN 75 X 75 MM, SERIE NORMAL PARA ESGOTO PREDIAL</v>
          </cell>
          <cell r="E261" t="str">
            <v>UN</v>
          </cell>
          <cell r="F261">
            <v>2</v>
          </cell>
          <cell r="G261">
            <v>18.36</v>
          </cell>
          <cell r="H261">
            <v>22.68</v>
          </cell>
          <cell r="I261">
            <v>45.36</v>
          </cell>
          <cell r="J261">
            <v>5.5843458857761976E-6</v>
          </cell>
        </row>
        <row r="262">
          <cell r="A262">
            <v>5.2059999999998796</v>
          </cell>
          <cell r="B262">
            <v>38676</v>
          </cell>
          <cell r="C262" t="str">
            <v>SINAPI</v>
          </cell>
          <cell r="D262" t="str">
            <v>LUVA SIMPLES, PVC, SOLDAVEL, DN 150 MM, SERIE NORMAL, PARA ESGOTO PREDIAL</v>
          </cell>
          <cell r="E262" t="str">
            <v>UN</v>
          </cell>
          <cell r="F262">
            <v>9</v>
          </cell>
          <cell r="G262">
            <v>32.24</v>
          </cell>
          <cell r="H262">
            <v>39.82</v>
          </cell>
          <cell r="I262">
            <v>358.38</v>
          </cell>
          <cell r="J262">
            <v>4.4120764518176228E-5</v>
          </cell>
        </row>
        <row r="263">
          <cell r="A263">
            <v>5.2069999999998799</v>
          </cell>
          <cell r="B263">
            <v>20167</v>
          </cell>
          <cell r="C263" t="str">
            <v>SINAPI</v>
          </cell>
          <cell r="D263" t="str">
            <v>LUVA SIMPLES, PVC SERIE R, 40 MM, PARA ESGOTO PREDIAL</v>
          </cell>
          <cell r="E263" t="str">
            <v>UN</v>
          </cell>
          <cell r="F263">
            <v>39</v>
          </cell>
          <cell r="G263">
            <v>4.84</v>
          </cell>
          <cell r="H263">
            <v>5.97</v>
          </cell>
          <cell r="I263">
            <v>232.83</v>
          </cell>
          <cell r="J263">
            <v>2.8664092870045684E-5</v>
          </cell>
        </row>
        <row r="264">
          <cell r="A264">
            <v>5.2079999999998803</v>
          </cell>
          <cell r="B264">
            <v>3899</v>
          </cell>
          <cell r="C264" t="str">
            <v>SINAPI</v>
          </cell>
          <cell r="D264" t="str">
            <v>LUVA SIMPLES, PVC, SOLDAVEL, DN 100 MM, SERIE NORMAL, PARA ESGOTO PREDIAL</v>
          </cell>
          <cell r="E264" t="str">
            <v>UN</v>
          </cell>
          <cell r="F264">
            <v>241</v>
          </cell>
          <cell r="G264">
            <v>6.44</v>
          </cell>
          <cell r="H264">
            <v>7.95</v>
          </cell>
          <cell r="I264">
            <v>1915.95</v>
          </cell>
          <cell r="J264">
            <v>2.3587582671633393E-4</v>
          </cell>
        </row>
        <row r="265">
          <cell r="A265">
            <v>5.2089999999998797</v>
          </cell>
          <cell r="B265">
            <v>3875</v>
          </cell>
          <cell r="C265" t="str">
            <v>SINAPI</v>
          </cell>
          <cell r="D265" t="str">
            <v>LUVA SIMPLES, PVC, SOLDAVEL, DN 50 MM, SERIE NORMAL, PARA ESGOTO PREDIAL</v>
          </cell>
          <cell r="E265" t="str">
            <v>UN</v>
          </cell>
          <cell r="F265">
            <v>100</v>
          </cell>
          <cell r="G265">
            <v>3.25</v>
          </cell>
          <cell r="H265">
            <v>4.01</v>
          </cell>
          <cell r="I265">
            <v>401</v>
          </cell>
          <cell r="J265">
            <v>4.9367784395861012E-5</v>
          </cell>
        </row>
        <row r="266">
          <cell r="A266">
            <v>5.2099999999998801</v>
          </cell>
          <cell r="B266">
            <v>3898</v>
          </cell>
          <cell r="C266" t="str">
            <v>SINAPI</v>
          </cell>
          <cell r="D266" t="str">
            <v>LUVA SIMPLES, PVC, SOLDAVEL, DN 75 MM, SERIE NORMAL, PARA ESGOTO PREDIAL</v>
          </cell>
          <cell r="E266" t="str">
            <v>UN</v>
          </cell>
          <cell r="F266">
            <v>18</v>
          </cell>
          <cell r="G266">
            <v>6.59</v>
          </cell>
          <cell r="H266">
            <v>8.14</v>
          </cell>
          <cell r="I266">
            <v>146.52000000000001</v>
          </cell>
          <cell r="J266">
            <v>1.8038323615165975E-5</v>
          </cell>
        </row>
        <row r="267">
          <cell r="A267">
            <v>5.2109999999998804</v>
          </cell>
          <cell r="B267">
            <v>20042</v>
          </cell>
          <cell r="C267" t="str">
            <v>SINAPI</v>
          </cell>
          <cell r="D267" t="str">
            <v>REDUCAO EXCENTRICA PVC, DN 75 X 50 MM, PARA ESGOTO PREDIAL</v>
          </cell>
          <cell r="E267" t="str">
            <v>UN</v>
          </cell>
          <cell r="F267">
            <v>5</v>
          </cell>
          <cell r="G267">
            <v>7.65</v>
          </cell>
          <cell r="H267">
            <v>9.4499999999999993</v>
          </cell>
          <cell r="I267">
            <v>47.25</v>
          </cell>
          <cell r="J267">
            <v>5.8170269643502061E-6</v>
          </cell>
        </row>
        <row r="268">
          <cell r="A268">
            <v>5.2119999999998798</v>
          </cell>
          <cell r="B268">
            <v>104085</v>
          </cell>
          <cell r="C268" t="str">
            <v>SINAPI</v>
          </cell>
          <cell r="D268" t="str">
            <v>TUBO, PVC OCRE, JUNTA ELÁSTICA, DN 100 MM, PARA COLETOR PREDIAL DE ESGOTO. AF_06/2022</v>
          </cell>
          <cell r="E268" t="str">
            <v>M</v>
          </cell>
          <cell r="F268">
            <v>688.33</v>
          </cell>
          <cell r="G268">
            <v>50.52</v>
          </cell>
          <cell r="H268">
            <v>62.41</v>
          </cell>
          <cell r="I268">
            <v>42958.67</v>
          </cell>
          <cell r="J268">
            <v>5.2887141109549682E-3</v>
          </cell>
        </row>
        <row r="269">
          <cell r="A269">
            <v>5.2129999999998802</v>
          </cell>
          <cell r="B269">
            <v>104086</v>
          </cell>
          <cell r="C269" t="str">
            <v>SINAPI</v>
          </cell>
          <cell r="D269" t="str">
            <v>TUBO, PVC OCRE, JUNTA ELÁSTICA, DN 150 MM, PARA COLETOR PREDIAL DE ESGOTO. AF_06/2022</v>
          </cell>
          <cell r="E269" t="str">
            <v>M</v>
          </cell>
          <cell r="F269">
            <v>205.89</v>
          </cell>
          <cell r="G269">
            <v>91.67</v>
          </cell>
          <cell r="H269">
            <v>113.24</v>
          </cell>
          <cell r="I269">
            <v>23314.98</v>
          </cell>
          <cell r="J269">
            <v>2.8703463985880586E-3</v>
          </cell>
        </row>
        <row r="270">
          <cell r="A270">
            <v>5.2139999999998796</v>
          </cell>
          <cell r="B270">
            <v>89711</v>
          </cell>
          <cell r="C270" t="str">
            <v>SINAPI</v>
          </cell>
          <cell r="D270" t="str">
            <v>TUBO PVC, SERIE NORMAL, ESGOTO PREDIAL, DN 40 MM, FORNECIDO E INSTALADO EM RAMAL DE DESCARGA OU RAMAL DE ESGOTO SANITÁRIO. AF_08/2022</v>
          </cell>
          <cell r="E270" t="str">
            <v>M</v>
          </cell>
          <cell r="F270">
            <v>58.15</v>
          </cell>
          <cell r="G270">
            <v>18.36</v>
          </cell>
          <cell r="H270">
            <v>22.68</v>
          </cell>
          <cell r="I270">
            <v>1318.84</v>
          </cell>
          <cell r="J270">
            <v>1.6236461040557937E-4</v>
          </cell>
        </row>
        <row r="271">
          <cell r="A271">
            <v>5.21499999999988</v>
          </cell>
          <cell r="B271">
            <v>89712</v>
          </cell>
          <cell r="C271" t="str">
            <v>SINAPI</v>
          </cell>
          <cell r="D271" t="str">
            <v>TUBO PVC, SERIE NORMAL, ESGOTO PREDIAL, DN 50 MM, FORNECIDO E INSTALADO EM RAMAL DE DESCARGA OU RAMAL DE ESGOTO SANITÁRIO. AF_08/2022</v>
          </cell>
          <cell r="E271" t="str">
            <v>M</v>
          </cell>
          <cell r="F271">
            <v>233.09</v>
          </cell>
          <cell r="G271">
            <v>23.77</v>
          </cell>
          <cell r="H271">
            <v>29.36</v>
          </cell>
          <cell r="I271">
            <v>6843.52</v>
          </cell>
          <cell r="J271">
            <v>8.425172565305804E-4</v>
          </cell>
        </row>
        <row r="272">
          <cell r="A272">
            <v>5.2159999999998803</v>
          </cell>
          <cell r="B272">
            <v>89713</v>
          </cell>
          <cell r="C272" t="str">
            <v>SINAPI</v>
          </cell>
          <cell r="D272" t="str">
            <v>TUBO PVC, SERIE NORMAL, ESGOTO PREDIAL, DN 75 MM, FORNECIDO E INSTALADO EM RAMAL DE DESCARGA OU RAMAL DE ESGOTO SANITÁRIO. AF_08/2022</v>
          </cell>
          <cell r="E272" t="str">
            <v>M</v>
          </cell>
          <cell r="F272">
            <v>34.700000000000003</v>
          </cell>
          <cell r="G272">
            <v>29.75</v>
          </cell>
          <cell r="H272">
            <v>36.75</v>
          </cell>
          <cell r="I272">
            <v>1275.22</v>
          </cell>
          <cell r="J272">
            <v>1.5699447884610942E-4</v>
          </cell>
        </row>
        <row r="273">
          <cell r="A273">
            <v>5.2169999999998797</v>
          </cell>
          <cell r="B273">
            <v>89825</v>
          </cell>
          <cell r="C273" t="str">
            <v>SINAPI</v>
          </cell>
          <cell r="D273" t="str">
            <v>TE, PVC, SERIE NORMAL, ESGOTO PREDIAL, DN 50 X 50 MM, JUNTA ELÁSTICA, FORNECIDO E INSTALADO EM PRUMADA DE ESGOTO SANITÁRIO OU VENTILAÇÃO. AF_08/2022</v>
          </cell>
          <cell r="E273" t="str">
            <v>UN</v>
          </cell>
          <cell r="F273">
            <v>23</v>
          </cell>
          <cell r="G273">
            <v>17.04</v>
          </cell>
          <cell r="H273">
            <v>21.05</v>
          </cell>
          <cell r="I273">
            <v>484.15</v>
          </cell>
          <cell r="J273">
            <v>5.960452073629952E-5</v>
          </cell>
        </row>
        <row r="274">
          <cell r="A274">
            <v>5.2179999999998801</v>
          </cell>
          <cell r="B274">
            <v>89796</v>
          </cell>
          <cell r="C274" t="str">
            <v>SINAPI</v>
          </cell>
          <cell r="D274" t="str">
            <v>TE, PVC, SERIE NORMAL, ESGOTO PREDIAL, DN 100 X 100 MM, JUNTA ELÁSTICA, FORNECIDO E INSTALADO EM RAMAL DE DESCARGA OU RAMAL DE ESGOTO SANITÁRIO. AF_08/2022</v>
          </cell>
          <cell r="E274" t="str">
            <v>UN</v>
          </cell>
          <cell r="F274">
            <v>15</v>
          </cell>
          <cell r="G274">
            <v>41.08</v>
          </cell>
          <cell r="H274">
            <v>50.75</v>
          </cell>
          <cell r="I274">
            <v>761.25</v>
          </cell>
          <cell r="J274">
            <v>9.3718767758975549E-5</v>
          </cell>
        </row>
        <row r="275">
          <cell r="A275">
            <v>5.2189999999998804</v>
          </cell>
          <cell r="B275">
            <v>89731</v>
          </cell>
          <cell r="C275" t="str">
            <v>SINAPI</v>
          </cell>
          <cell r="D275" t="str">
            <v>JOELHO 90 GRAUS, PVC, SERIE NORMAL, ESGOTO PREDIAL, DN 50 MM, JUNTA ELÁSTICA, FORNECIDO E INSTALADO EM RAMAL DE DESCARGA OU RAMAL DE ESGOTO SANITÁRIO. AF_08/2022</v>
          </cell>
          <cell r="E275" t="str">
            <v>UN</v>
          </cell>
          <cell r="F275">
            <v>63</v>
          </cell>
          <cell r="G275">
            <v>13.69</v>
          </cell>
          <cell r="H275">
            <v>16.91</v>
          </cell>
          <cell r="I275">
            <v>1065.33</v>
          </cell>
          <cell r="J275">
            <v>1.3115456795621596E-4</v>
          </cell>
        </row>
        <row r="276">
          <cell r="A276">
            <v>5.2199999999998798</v>
          </cell>
          <cell r="B276">
            <v>3520</v>
          </cell>
          <cell r="C276" t="str">
            <v>SINAPI</v>
          </cell>
          <cell r="D276" t="str">
            <v>JOELHO PVC, SOLDAVEL, PB, 90 GRAUS, DN 100 MM, PARA ESGOTO PREDIAL</v>
          </cell>
          <cell r="E276" t="str">
            <v>UN</v>
          </cell>
          <cell r="F276">
            <v>14</v>
          </cell>
          <cell r="G276">
            <v>8.17</v>
          </cell>
          <cell r="H276">
            <v>10.09</v>
          </cell>
          <cell r="I276">
            <v>141.26</v>
          </cell>
          <cell r="J276">
            <v>1.7390756168975876E-5</v>
          </cell>
        </row>
        <row r="277">
          <cell r="A277">
            <v>5.2209999999998704</v>
          </cell>
          <cell r="B277">
            <v>3509</v>
          </cell>
          <cell r="C277" t="str">
            <v>SINAPI</v>
          </cell>
          <cell r="D277" t="str">
            <v>JOELHO PVC, SOLDAVEL, PB, 90 GRAUS, DN 75 MM, PARA ESGOTO PREDIAL</v>
          </cell>
          <cell r="E277" t="str">
            <v>UN</v>
          </cell>
          <cell r="F277">
            <v>8</v>
          </cell>
          <cell r="G277">
            <v>6.84</v>
          </cell>
          <cell r="H277">
            <v>8.4499999999999993</v>
          </cell>
          <cell r="I277">
            <v>67.599999999999994</v>
          </cell>
          <cell r="J277">
            <v>8.322349688678812E-6</v>
          </cell>
        </row>
        <row r="278">
          <cell r="A278">
            <v>5.2219999999998699</v>
          </cell>
          <cell r="B278">
            <v>37951</v>
          </cell>
          <cell r="C278" t="str">
            <v>SINAPI</v>
          </cell>
          <cell r="D278" t="str">
            <v>JOELHO PVC, SOLDAVEL, PB, 45 GRAUS, DN 40 MM, PARA ESGOTO PREDIAL</v>
          </cell>
          <cell r="E278" t="str">
            <v>UN</v>
          </cell>
          <cell r="F278">
            <v>14</v>
          </cell>
          <cell r="G278">
            <v>2.42</v>
          </cell>
          <cell r="H278">
            <v>2.98</v>
          </cell>
          <cell r="I278">
            <v>41.72</v>
          </cell>
          <cell r="J278">
            <v>5.1362193640781079E-6</v>
          </cell>
        </row>
        <row r="279">
          <cell r="A279">
            <v>5.2229999999998702</v>
          </cell>
          <cell r="B279">
            <v>3518</v>
          </cell>
          <cell r="C279" t="str">
            <v>SINAPI</v>
          </cell>
          <cell r="D279" t="str">
            <v>JOELHO PVC, SOLDAVEL, PB, 45 GRAUS, DN 50 MM, PARA ESGOTO PREDIAL</v>
          </cell>
          <cell r="E279" t="str">
            <v>UN</v>
          </cell>
          <cell r="F279">
            <v>26</v>
          </cell>
          <cell r="G279">
            <v>3.72</v>
          </cell>
          <cell r="H279">
            <v>4.59</v>
          </cell>
          <cell r="I279">
            <v>119.34</v>
          </cell>
          <cell r="J279">
            <v>1.4692148104244522E-5</v>
          </cell>
        </row>
        <row r="280">
          <cell r="A280">
            <v>5.2239999999998696</v>
          </cell>
          <cell r="B280">
            <v>3519</v>
          </cell>
          <cell r="C280" t="str">
            <v>SINAPI</v>
          </cell>
          <cell r="D280" t="str">
            <v>JOELHO PVC, SOLDAVEL, PB, 45 GRAUS, DN 75 MM, PARA ESGOTO PREDIAL</v>
          </cell>
          <cell r="E280" t="str">
            <v>UN</v>
          </cell>
          <cell r="F280">
            <v>5</v>
          </cell>
          <cell r="G280">
            <v>7.79</v>
          </cell>
          <cell r="H280">
            <v>9.6199999999999992</v>
          </cell>
          <cell r="I280">
            <v>48.1</v>
          </cell>
          <cell r="J280">
            <v>5.9216718938676175E-6</v>
          </cell>
        </row>
        <row r="281">
          <cell r="A281">
            <v>5.22499999999987</v>
          </cell>
          <cell r="B281">
            <v>37949</v>
          </cell>
          <cell r="C281" t="str">
            <v>SINAPI</v>
          </cell>
          <cell r="D281" t="str">
            <v>JOELHO PVC, SOLDAVEL, PB, 90 GRAUS, DN 40 MM, PARA ESGOTO PREDIAL</v>
          </cell>
          <cell r="E281" t="str">
            <v>UN</v>
          </cell>
          <cell r="F281">
            <v>22</v>
          </cell>
          <cell r="G281">
            <v>2.1800000000000002</v>
          </cell>
          <cell r="H281">
            <v>2.69</v>
          </cell>
          <cell r="I281">
            <v>59.18</v>
          </cell>
          <cell r="J281">
            <v>7.2857493280475175E-6</v>
          </cell>
        </row>
        <row r="282">
          <cell r="A282">
            <v>5.2259999999998703</v>
          </cell>
          <cell r="B282">
            <v>20044</v>
          </cell>
          <cell r="C282" t="str">
            <v>SINAPI</v>
          </cell>
          <cell r="D282" t="str">
            <v>REDUCAO EXCENTRICA PVC, DN 100 X 75 MM, PARA ESGOTO PREDIAL</v>
          </cell>
          <cell r="E282" t="str">
            <v>UN</v>
          </cell>
          <cell r="F282">
            <v>1</v>
          </cell>
          <cell r="G282">
            <v>10.23</v>
          </cell>
          <cell r="H282">
            <v>12.63</v>
          </cell>
          <cell r="I282">
            <v>12.63</v>
          </cell>
          <cell r="J282">
            <v>1.5549005409469441E-6</v>
          </cell>
        </row>
        <row r="283">
          <cell r="A283">
            <v>5.2269999999998698</v>
          </cell>
          <cell r="B283">
            <v>11655</v>
          </cell>
          <cell r="C283" t="str">
            <v>SINAPI</v>
          </cell>
          <cell r="D283" t="str">
            <v>TE SANITARIO DE REDUCAO, PVC, DN 100 X 50 MM, SERIE NORMAL, PARA ESGOTO PREDIAL</v>
          </cell>
          <cell r="E283" t="str">
            <v>UN</v>
          </cell>
          <cell r="F283">
            <v>5</v>
          </cell>
          <cell r="G283">
            <v>16.72</v>
          </cell>
          <cell r="H283">
            <v>20.65</v>
          </cell>
          <cell r="I283">
            <v>103.25</v>
          </cell>
          <cell r="J283">
            <v>1.271128114432082E-5</v>
          </cell>
        </row>
        <row r="284">
          <cell r="A284">
            <v>5.2279999999998701</v>
          </cell>
          <cell r="B284">
            <v>11658</v>
          </cell>
          <cell r="C284" t="str">
            <v>SINAPI</v>
          </cell>
          <cell r="D284" t="str">
            <v>TE SANITARIO, PVC, DN 75 X 75 MM, SERIE NORMAL PARA ESGOTO PREDIAL</v>
          </cell>
          <cell r="E284" t="str">
            <v>UN</v>
          </cell>
          <cell r="F284">
            <v>4</v>
          </cell>
          <cell r="G284">
            <v>16.32</v>
          </cell>
          <cell r="H284">
            <v>20.16</v>
          </cell>
          <cell r="I284">
            <v>80.64</v>
          </cell>
          <cell r="J284">
            <v>9.9277260191576856E-6</v>
          </cell>
        </row>
        <row r="285">
          <cell r="A285">
            <v>5.2289999999998704</v>
          </cell>
          <cell r="B285">
            <v>6138</v>
          </cell>
          <cell r="C285" t="str">
            <v>SINAPI</v>
          </cell>
          <cell r="D285" t="str">
            <v>ANEL DE VEDACAO, PVC FLEXIVEL, 100 MM, PARA SAIDA DE BACIA / VASO SANITARIO</v>
          </cell>
          <cell r="E285" t="str">
            <v>UN</v>
          </cell>
          <cell r="F285">
            <v>26</v>
          </cell>
          <cell r="G285">
            <v>11.43</v>
          </cell>
          <cell r="H285">
            <v>14.12</v>
          </cell>
          <cell r="I285">
            <v>367.12</v>
          </cell>
          <cell r="J285">
            <v>4.519676061697879E-5</v>
          </cell>
        </row>
        <row r="286">
          <cell r="A286">
            <v>5.2299999999998699</v>
          </cell>
          <cell r="B286">
            <v>39319</v>
          </cell>
          <cell r="C286" t="str">
            <v>SINAPI</v>
          </cell>
          <cell r="D286" t="str">
            <v>TERMINAL DE VENTILACAO, 50 MM, SERIE NORMAL, ESGOTO PREDIAL</v>
          </cell>
          <cell r="E286" t="str">
            <v>UN</v>
          </cell>
          <cell r="F286">
            <v>33</v>
          </cell>
          <cell r="G286">
            <v>8.9700000000000006</v>
          </cell>
          <cell r="H286">
            <v>11.08</v>
          </cell>
          <cell r="I286">
            <v>365.64</v>
          </cell>
          <cell r="J286">
            <v>4.5014555327936704E-5</v>
          </cell>
        </row>
        <row r="287">
          <cell r="A287">
            <v>5.2309999999998702</v>
          </cell>
          <cell r="B287">
            <v>101807</v>
          </cell>
          <cell r="C287" t="str">
            <v>SINAPI</v>
          </cell>
          <cell r="D287" t="str">
            <v>CAIXA ENTERRADA DISTRIBUIDORA DE VAZÃO (SUMIDOUROS MÚLTIPLOS), RETANGULAR, EM ALVENARIA COM BLOCOS DE CONCRETO, DIMENSÕES INTERNAS: 0,60 X 0,60 X H=0,50 M. AF_12/2020</v>
          </cell>
          <cell r="E287" t="str">
            <v>UN</v>
          </cell>
          <cell r="F287">
            <v>7</v>
          </cell>
          <cell r="G287">
            <v>457.93</v>
          </cell>
          <cell r="H287">
            <v>565.72</v>
          </cell>
          <cell r="I287">
            <v>3960.04</v>
          </cell>
          <cell r="J287">
            <v>4.87527184336622E-4</v>
          </cell>
        </row>
        <row r="288">
          <cell r="A288">
            <v>5.2319999999998696</v>
          </cell>
          <cell r="B288">
            <v>97907</v>
          </cell>
          <cell r="C288" t="str">
            <v>SINAPI</v>
          </cell>
          <cell r="D288" t="str">
            <v>CAIXA ENTERRADA HIDRÁULICA RETANGULAR, EM ALVENARIA COM BLOCOS DE CONCRETO, DIMENSÕES INTERNAS: 0,8X0,8X0,6 M PARA REDE DE ESGOTO. AF_12/2020</v>
          </cell>
          <cell r="E288" t="str">
            <v>UN</v>
          </cell>
          <cell r="F288">
            <v>4</v>
          </cell>
          <cell r="G288">
            <v>585.65</v>
          </cell>
          <cell r="H288">
            <v>723.51</v>
          </cell>
          <cell r="I288">
            <v>2894.04</v>
          </cell>
          <cell r="J288">
            <v>3.5629013155360996E-4</v>
          </cell>
        </row>
        <row r="289">
          <cell r="A289">
            <v>5.23299999999987</v>
          </cell>
          <cell r="B289">
            <v>99260</v>
          </cell>
          <cell r="C289" t="str">
            <v>SINAPI</v>
          </cell>
          <cell r="D289" t="str">
            <v>CAIXA ENTERRADA HIDRÁULICA RETANGULAR, EM ALVENARIA COM BLOCOS DE CONCRETO, DIMENSÕES INTERNAS: 0,6X0,6X0,6 M PARA REDE DE DRENAGEM. AF_12/2020</v>
          </cell>
          <cell r="E289" t="str">
            <v>UN</v>
          </cell>
          <cell r="F289">
            <v>28</v>
          </cell>
          <cell r="G289">
            <v>400.27</v>
          </cell>
          <cell r="H289">
            <v>494.49</v>
          </cell>
          <cell r="I289">
            <v>13845.72</v>
          </cell>
          <cell r="J289">
            <v>1.7045698747268345E-3</v>
          </cell>
        </row>
        <row r="290">
          <cell r="A290">
            <v>5.2339999999998703</v>
          </cell>
          <cell r="B290">
            <v>99262</v>
          </cell>
          <cell r="C290" t="str">
            <v>SINAPI</v>
          </cell>
          <cell r="D290" t="str">
            <v>CAIXA ENTERRADA HIDRÁULICA RETANGULAR, EM ALVENARIA COM BLOCOS DE CONCRETO, DIMENSÕES INTERNAS: 0,8X0,8X0,6 M PARA REDE DE DRENAGEM. AF_12/2020</v>
          </cell>
          <cell r="E290" t="str">
            <v>UN</v>
          </cell>
          <cell r="F290">
            <v>7</v>
          </cell>
          <cell r="G290">
            <v>569.94000000000005</v>
          </cell>
          <cell r="H290">
            <v>704.1</v>
          </cell>
          <cell r="I290">
            <v>4928.7</v>
          </cell>
          <cell r="J290">
            <v>6.0678054601466373E-4</v>
          </cell>
        </row>
        <row r="291">
          <cell r="A291">
            <v>5.2349999999998698</v>
          </cell>
          <cell r="B291"/>
          <cell r="C291" t="str">
            <v>COMPOSIÇÃO PROPRIA</v>
          </cell>
          <cell r="D291" t="str">
            <v>TANQUE SÉPTICO RETANGULAR, EM ALVENARIA COM BLOCOS DE CONCRETO, DIMENSÕES INTERNAS: 2,6 X 5,2 X 1,8 M, VOLUME ÚTIL: 24,35 M³ (PARA 600 CONTRIBUINTES).</v>
          </cell>
          <cell r="E291" t="str">
            <v>UN</v>
          </cell>
          <cell r="F291">
            <v>1</v>
          </cell>
          <cell r="G291">
            <v>12701.779999999999</v>
          </cell>
          <cell r="H291">
            <v>15691.77</v>
          </cell>
          <cell r="I291">
            <v>15691.77</v>
          </cell>
          <cell r="J291">
            <v>1.9318401948863839E-3</v>
          </cell>
        </row>
        <row r="292">
          <cell r="A292">
            <v>5.2359999999998701</v>
          </cell>
          <cell r="B292"/>
          <cell r="C292" t="str">
            <v>COMPOSIÇÃO PROPRIA</v>
          </cell>
          <cell r="D292" t="str">
            <v>FILTRO ANAERÓBIO RETANGULAR, EM ALVENARIA COM BLOCOS DE CONCRETO, DIMENSÕES INTERNAS: 4,95 X 4,10 X 1,20 M, VOLUME ÚTIL: 24,35 M³ (PARA 600 CONTRIBUINTES)</v>
          </cell>
          <cell r="E292" t="str">
            <v>UN</v>
          </cell>
          <cell r="F292">
            <v>1</v>
          </cell>
          <cell r="G292">
            <v>22156.06</v>
          </cell>
          <cell r="H292">
            <v>27371.59</v>
          </cell>
          <cell r="I292">
            <v>27371.59</v>
          </cell>
          <cell r="J292">
            <v>3.3697624780346766E-3</v>
          </cell>
        </row>
        <row r="293">
          <cell r="A293">
            <v>5.2369999999998704</v>
          </cell>
          <cell r="B293"/>
          <cell r="C293" t="str">
            <v>COMPOSIÇÃO PROPRIA</v>
          </cell>
          <cell r="D293" t="str">
            <v>SUMIDOURO CIRCULAR, EM CONCRETO PRÉ-MOLDADO, DIÂMETRO INTERNO = 2,95 M, ALTURA INTERNA = 8,20 M, ÁREA DE INFILTRAÇÃO: 82,83 M² (PARA 300 CONTRIBUINTES).</v>
          </cell>
          <cell r="E293" t="str">
            <v>UN</v>
          </cell>
          <cell r="F293">
            <v>2</v>
          </cell>
          <cell r="G293">
            <v>20921.29</v>
          </cell>
          <cell r="H293">
            <v>25846.16</v>
          </cell>
          <cell r="I293">
            <v>51692.32</v>
          </cell>
          <cell r="J293">
            <v>6.3639284505781898E-3</v>
          </cell>
        </row>
        <row r="294">
          <cell r="A294">
            <v>5.2379999999998699</v>
          </cell>
          <cell r="B294">
            <v>11687</v>
          </cell>
          <cell r="C294" t="str">
            <v>SINAPI</v>
          </cell>
          <cell r="D294" t="str">
            <v>BANCADA/TAMPO ACO INOX (AISI 304), LARGURA 60 CM, COM RODABANCA (NAO INCLUI PES DE APOIO)</v>
          </cell>
          <cell r="E294" t="str">
            <v>M</v>
          </cell>
          <cell r="F294">
            <v>7.55</v>
          </cell>
          <cell r="G294">
            <v>1253.96</v>
          </cell>
          <cell r="H294">
            <v>1549.14</v>
          </cell>
          <cell r="I294">
            <v>11696</v>
          </cell>
          <cell r="J294">
            <v>1.439914230159577E-3</v>
          </cell>
        </row>
        <row r="295">
          <cell r="A295">
            <v>5.2389999999998604</v>
          </cell>
          <cell r="B295">
            <v>11689</v>
          </cell>
          <cell r="C295" t="str">
            <v>SINAPI</v>
          </cell>
          <cell r="D295" t="str">
            <v>BANCADA/TAMPO ACO INOX (AISI 304), LARGURA 70 CM, COM RODABANCA (NAO INCLUI PES DE APOIO)</v>
          </cell>
          <cell r="E295" t="str">
            <v>M</v>
          </cell>
          <cell r="F295">
            <v>2.8</v>
          </cell>
          <cell r="G295">
            <v>1571.14</v>
          </cell>
          <cell r="H295">
            <v>1940.98</v>
          </cell>
          <cell r="I295">
            <v>5434.74</v>
          </cell>
          <cell r="J295">
            <v>6.6907998146524105E-4</v>
          </cell>
        </row>
        <row r="296">
          <cell r="A296">
            <v>5.2399999999998599</v>
          </cell>
          <cell r="B296">
            <v>11795</v>
          </cell>
          <cell r="C296" t="str">
            <v>SINAPI</v>
          </cell>
          <cell r="D296" t="str">
            <v>GRANITO PARA BANCADA, POLIDO, TIPO ANDORINHA/ QUARTZ/ CASTELO/ CORUMBA OU OUTROS EQUIVALENTES DA REGIAO, E=  *2,5* CM</v>
          </cell>
          <cell r="E296" t="str">
            <v>m²</v>
          </cell>
          <cell r="F296">
            <v>19</v>
          </cell>
          <cell r="G296">
            <v>630.94000000000005</v>
          </cell>
          <cell r="H296">
            <v>779.46</v>
          </cell>
          <cell r="I296">
            <v>14809.74</v>
          </cell>
          <cell r="J296">
            <v>1.823251998201393E-3</v>
          </cell>
        </row>
        <row r="297">
          <cell r="A297"/>
          <cell r="B297"/>
          <cell r="C297"/>
          <cell r="D297"/>
          <cell r="E297"/>
          <cell r="F297"/>
          <cell r="G297"/>
          <cell r="H297"/>
          <cell r="I297"/>
          <cell r="J297"/>
        </row>
        <row r="298">
          <cell r="A298">
            <v>6</v>
          </cell>
          <cell r="B298"/>
          <cell r="C298"/>
          <cell r="D298" t="str">
            <v>ESQUADRIAS</v>
          </cell>
          <cell r="E298"/>
          <cell r="F298"/>
          <cell r="G298"/>
          <cell r="H298"/>
          <cell r="I298">
            <v>403742.38999999996</v>
          </cell>
          <cell r="J298">
            <v>4.9705404640871892E-2</v>
          </cell>
        </row>
        <row r="299">
          <cell r="A299">
            <v>6.01</v>
          </cell>
          <cell r="B299">
            <v>10935</v>
          </cell>
          <cell r="C299" t="str">
            <v>SINAPI</v>
          </cell>
          <cell r="D299" t="str">
            <v>TELA DE ARAME GALVANIZADA REVESTIDA EM PVC, QUADRANGULAR / LOSANGULAR, FIO 2,77 MM (12 BWG), BITOLA FINAL = *3,8* MM, MALHA 7,5 X 7,5 CM, H = 2 M</v>
          </cell>
          <cell r="E299" t="str">
            <v>m²</v>
          </cell>
          <cell r="F299">
            <v>190.64</v>
          </cell>
          <cell r="G299">
            <v>68.55</v>
          </cell>
          <cell r="H299">
            <v>84.68</v>
          </cell>
          <cell r="I299">
            <v>16143.39</v>
          </cell>
          <cell r="J299">
            <v>1.987439892614211E-3</v>
          </cell>
        </row>
        <row r="300">
          <cell r="A300">
            <v>6.02</v>
          </cell>
          <cell r="B300">
            <v>39021</v>
          </cell>
          <cell r="C300" t="str">
            <v>SINAPI</v>
          </cell>
          <cell r="D300" t="str">
            <v>PORTA DE ABRIR EM ACO COM DIVISAO HORIZONTAL PARA VIDROS, COM FUNDO ANTICORROSIVO/PRIMER DE PROTECAO, SEM GUARNICAO/ALIZAR/VISTA, VIDROS NAO INCLUSOS, 90 X 210 CM</v>
          </cell>
          <cell r="E300" t="str">
            <v>UN</v>
          </cell>
          <cell r="F300">
            <v>7</v>
          </cell>
          <cell r="G300">
            <v>828.09</v>
          </cell>
          <cell r="H300">
            <v>1023.02</v>
          </cell>
          <cell r="I300">
            <v>7161.14</v>
          </cell>
          <cell r="J300">
            <v>8.8161998889919229E-4</v>
          </cell>
        </row>
        <row r="301">
          <cell r="A301">
            <v>6.03</v>
          </cell>
          <cell r="B301">
            <v>90789</v>
          </cell>
          <cell r="C301" t="str">
            <v>SINAPI</v>
          </cell>
          <cell r="D301" t="str">
            <v>KIT DE PORTA-PRONTA DE MADEIRA EM ACABAMENTO MELAMÍNICO BRANCO, FOLHA LEVE OU MÉDIA, 70X210CM, EXCLUSIVE FECHADURA, FIXAÇÃO COM PREENCHIMENTO PARCIAL DE ESPUMA EXPANSIVA - FORNECIMENTO E INSTALAÇÃO. AF_12/2019</v>
          </cell>
          <cell r="E301" t="str">
            <v>UN</v>
          </cell>
          <cell r="F301">
            <v>4</v>
          </cell>
          <cell r="G301">
            <v>1091.1300000000001</v>
          </cell>
          <cell r="H301">
            <v>1347.98</v>
          </cell>
          <cell r="I301">
            <v>5391.92</v>
          </cell>
          <cell r="J301">
            <v>6.6380833925119929E-4</v>
          </cell>
        </row>
        <row r="302">
          <cell r="A302">
            <v>6.04</v>
          </cell>
          <cell r="B302">
            <v>90793</v>
          </cell>
          <cell r="C302" t="str">
            <v>SINAPI</v>
          </cell>
          <cell r="D302" t="str">
            <v>KIT DE PORTA-PRONTA DE MADEIRA EM ACABAMENTO MELAMÍNICO BRANCO, FOLHA PESADA OU SUPERPESADA, 90X210CM, FIXAÇÃO COM PREENCHIMENTO TOTAL DE ESPUMA EXPANSIVA - FORNECIMENTO E INSTALAÇÃO. AF_12/2019</v>
          </cell>
          <cell r="E302" t="str">
            <v>UN</v>
          </cell>
          <cell r="F302">
            <v>28</v>
          </cell>
          <cell r="G302">
            <v>1388</v>
          </cell>
          <cell r="H302">
            <v>1714.73</v>
          </cell>
          <cell r="I302">
            <v>48012.44</v>
          </cell>
          <cell r="J302">
            <v>5.9108922350105068E-3</v>
          </cell>
        </row>
        <row r="303">
          <cell r="A303">
            <v>6.05</v>
          </cell>
          <cell r="B303">
            <v>91341</v>
          </cell>
          <cell r="C303" t="str">
            <v>SINAPI</v>
          </cell>
          <cell r="D303" t="str">
            <v>PORTA EM ALUMÍNIO DE ABRIR TIPO VENEZIANA COM GUARNIÇÃO, FIXAÇÃO COM PARAFUSOS - FORNECIMENTO E INSTALAÇÃO. AF_12/2019</v>
          </cell>
          <cell r="E303" t="str">
            <v>m²</v>
          </cell>
          <cell r="F303">
            <v>40.32</v>
          </cell>
          <cell r="G303">
            <v>675.37</v>
          </cell>
          <cell r="H303">
            <v>834.35</v>
          </cell>
          <cell r="I303">
            <v>33640.99</v>
          </cell>
          <cell r="J303">
            <v>4.1415988558187438E-3</v>
          </cell>
        </row>
        <row r="304">
          <cell r="A304">
            <v>6.06</v>
          </cell>
          <cell r="B304">
            <v>39497</v>
          </cell>
          <cell r="C304" t="str">
            <v>SINAPI</v>
          </cell>
          <cell r="D304" t="str">
            <v>KIT PORTA PRONTA DE MADEIRA, FOLHA MEDIA (NBR 15930) DE 900 X 2100 MM, DE 35 MM A 40 MM DE ESPESSURA, NUCLEO SEMI-SOLIDO (SARRAFEADO), ESTRUTURA USINADA PARA FECHADURA, CAPA LISA EM HDF, ACABAMENTO EM PRIMER PARA PINTURA (INCLUI MARCO, ALIZARES E DOBRADICAS)</v>
          </cell>
          <cell r="E304" t="str">
            <v>UN</v>
          </cell>
          <cell r="F304">
            <v>6</v>
          </cell>
          <cell r="G304">
            <v>987.26</v>
          </cell>
          <cell r="H304">
            <v>1219.6600000000001</v>
          </cell>
          <cell r="I304">
            <v>7317.96</v>
          </cell>
          <cell r="J304">
            <v>9.009263628367457E-4</v>
          </cell>
        </row>
        <row r="305">
          <cell r="A305">
            <v>6.07</v>
          </cell>
          <cell r="B305">
            <v>99861</v>
          </cell>
          <cell r="C305" t="str">
            <v>SINAPI</v>
          </cell>
          <cell r="D305" t="str">
            <v>GRADIL EM FERRO FIXADO EM VÃOS DE JANELAS, FORMADO POR BARRAS CHATAS DE 25X4,8 MM. AF_04/2019</v>
          </cell>
          <cell r="E305" t="str">
            <v>m²</v>
          </cell>
          <cell r="F305">
            <v>65.2</v>
          </cell>
          <cell r="G305">
            <v>522.28</v>
          </cell>
          <cell r="H305">
            <v>645.22</v>
          </cell>
          <cell r="I305">
            <v>42068.34</v>
          </cell>
          <cell r="J305">
            <v>5.1791040873111604E-3</v>
          </cell>
        </row>
        <row r="306">
          <cell r="A306">
            <v>6.08</v>
          </cell>
          <cell r="B306">
            <v>94570</v>
          </cell>
          <cell r="C306" t="str">
            <v>SINAPI</v>
          </cell>
          <cell r="D306" t="str">
            <v>JANELA DE ALUMÍNIO DE CORRER COM 2 FOLHAS PARA VIDROS, COM VIDROS, BATENTE, ACABAMENTO COM ACETATO OU BRILHANTE E FERRAGENS. EXCLUSIVE ALIZAR E CONTRAMARCO. FORNECIMENTO E INSTALAÇÃO. AF_12/2019</v>
          </cell>
          <cell r="E306" t="str">
            <v>m²</v>
          </cell>
          <cell r="F306">
            <v>106</v>
          </cell>
          <cell r="G306">
            <v>363.05</v>
          </cell>
          <cell r="H306">
            <v>448.51</v>
          </cell>
          <cell r="I306">
            <v>47542.06</v>
          </cell>
          <cell r="J306">
            <v>5.8529829621323881E-3</v>
          </cell>
        </row>
        <row r="307">
          <cell r="A307">
            <v>6.09</v>
          </cell>
          <cell r="B307">
            <v>100674</v>
          </cell>
          <cell r="C307" t="str">
            <v>SINAPI</v>
          </cell>
          <cell r="D307" t="str">
            <v>JANELA FIXA DE ALUMÍNIO PARA VIDRO, COM VIDRO, BATENTE E FERRAGENS. EXCLUSIVE ACABAMENTO, ALIZAR E CONTRAMARCO. FORNECIMENTO E INSTALAÇÃO. AF_12/2019</v>
          </cell>
          <cell r="E307" t="str">
            <v>m²</v>
          </cell>
          <cell r="F307">
            <v>84.08</v>
          </cell>
          <cell r="G307">
            <v>759.51</v>
          </cell>
          <cell r="H307">
            <v>938.29</v>
          </cell>
          <cell r="I307">
            <v>78891.42</v>
          </cell>
          <cell r="J307">
            <v>9.7124553946217381E-3</v>
          </cell>
        </row>
        <row r="308">
          <cell r="A308">
            <v>6.1</v>
          </cell>
          <cell r="B308">
            <v>94562</v>
          </cell>
          <cell r="C308" t="str">
            <v>SINAPI</v>
          </cell>
          <cell r="D308" t="str">
            <v>JANELA DE AÇO DE CORRER COM 4 FOLHAS PARA VIDRO, COM BATENTE, FERRAGENS E PINTURA ANTICORROSIVA. EXCLUSIVE VIDROS, ALIZAR E CONTRAMARCO. FORNECIMENTO E INSTALAÇÃO. AF_12/2019</v>
          </cell>
          <cell r="E308" t="str">
            <v>m²</v>
          </cell>
          <cell r="F308">
            <v>2.4</v>
          </cell>
          <cell r="G308">
            <v>595.29999999999995</v>
          </cell>
          <cell r="H308">
            <v>735.43</v>
          </cell>
          <cell r="I308">
            <v>1765.03</v>
          </cell>
          <cell r="J308">
            <v>2.172958117013131E-4</v>
          </cell>
        </row>
        <row r="309">
          <cell r="A309">
            <v>6.11</v>
          </cell>
          <cell r="B309">
            <v>37562</v>
          </cell>
          <cell r="C309" t="str">
            <v>SINAPI</v>
          </cell>
          <cell r="D309" t="str">
            <v>PORTAO DE CORRER EM GRADIL FIXO DE BARRA DE FERRO CHATA DE 3 X 1/4" NA VERTICAL, SEM REQUADRO, ACABAMENTO NATURAL, COM TRILHOS E ROLDANAS</v>
          </cell>
          <cell r="E309" t="str">
            <v>m²</v>
          </cell>
          <cell r="F309">
            <v>55.44</v>
          </cell>
          <cell r="G309">
            <v>911.72</v>
          </cell>
          <cell r="H309">
            <v>1126.33</v>
          </cell>
          <cell r="I309">
            <v>62443.73</v>
          </cell>
          <cell r="J309">
            <v>7.6875526172402947E-3</v>
          </cell>
        </row>
        <row r="310">
          <cell r="A310">
            <v>6.12</v>
          </cell>
          <cell r="B310">
            <v>101965</v>
          </cell>
          <cell r="C310" t="str">
            <v>SINAPI</v>
          </cell>
          <cell r="D310" t="str">
            <v>PEITORIL LINEAR EM GRANITO OU MÁRMORE, L = 15CM, COMPRIMENTO DE ATÉ 2M, ASSENTADO COM ARGAMASSA 1:6 COM ADITIVO. AF_11/2020</v>
          </cell>
          <cell r="E310" t="str">
            <v>M</v>
          </cell>
          <cell r="F310">
            <v>303.39999999999998</v>
          </cell>
          <cell r="G310">
            <v>123.31</v>
          </cell>
          <cell r="H310">
            <v>152.33000000000001</v>
          </cell>
          <cell r="I310">
            <v>46216.92</v>
          </cell>
          <cell r="J310">
            <v>5.6898427481315624E-3</v>
          </cell>
        </row>
        <row r="311">
          <cell r="A311">
            <v>6.13</v>
          </cell>
          <cell r="B311">
            <v>98689</v>
          </cell>
          <cell r="C311" t="str">
            <v>SINAPI</v>
          </cell>
          <cell r="D311" t="str">
            <v>SOLEIRA EM GRANITO, LARGURA 15 CM, ESPESSURA 2,0 CM. AF_09/2020</v>
          </cell>
          <cell r="E311" t="str">
            <v>M</v>
          </cell>
          <cell r="F311">
            <v>53</v>
          </cell>
          <cell r="G311">
            <v>109.16</v>
          </cell>
          <cell r="H311">
            <v>134.85</v>
          </cell>
          <cell r="I311">
            <v>7147.05</v>
          </cell>
          <cell r="J311">
            <v>8.7988534530283901E-4</v>
          </cell>
        </row>
        <row r="312">
          <cell r="A312"/>
          <cell r="B312"/>
          <cell r="C312"/>
          <cell r="D312"/>
          <cell r="E312"/>
          <cell r="F312"/>
          <cell r="G312"/>
          <cell r="H312"/>
          <cell r="I312"/>
          <cell r="J312"/>
        </row>
        <row r="313">
          <cell r="A313">
            <v>7</v>
          </cell>
          <cell r="B313"/>
          <cell r="C313"/>
          <cell r="D313" t="str">
            <v>PISOS_FORROS E COBERTURAS</v>
          </cell>
          <cell r="E313"/>
          <cell r="F313"/>
          <cell r="G313"/>
          <cell r="H313"/>
          <cell r="I313">
            <v>2306032.91</v>
          </cell>
          <cell r="J313">
            <v>0.28389958980209468</v>
          </cell>
        </row>
        <row r="314">
          <cell r="A314">
            <v>7.01</v>
          </cell>
          <cell r="B314">
            <v>100576</v>
          </cell>
          <cell r="C314" t="str">
            <v>SINAPI</v>
          </cell>
          <cell r="D314" t="str">
            <v>REGULARIZAÇÃO E COMPACTAÇÃO DE SUBLEITO DE SOLO  PREDOMINANTEMENTE ARGILOSO. AF_11/2019</v>
          </cell>
          <cell r="E314" t="str">
            <v>m²</v>
          </cell>
          <cell r="F314">
            <v>6236.68</v>
          </cell>
          <cell r="G314">
            <v>2.2799999999999998</v>
          </cell>
          <cell r="H314">
            <v>2.81</v>
          </cell>
          <cell r="I314">
            <v>17525.07</v>
          </cell>
          <cell r="J314">
            <v>2.1575408411031718E-3</v>
          </cell>
        </row>
        <row r="315">
          <cell r="A315">
            <v>7.02</v>
          </cell>
          <cell r="B315">
            <v>96622</v>
          </cell>
          <cell r="C315" t="str">
            <v>SINAPI</v>
          </cell>
          <cell r="D315" t="str">
            <v>LASTRO COM MATERIAL GRANULAR, APLICADO EM PISOS OU LAJES SOBRE SOLO, ESPESSURA DE *5 CM*. AF_08/2017</v>
          </cell>
          <cell r="E315" t="str">
            <v>m³</v>
          </cell>
          <cell r="F315">
            <v>172.69</v>
          </cell>
          <cell r="G315">
            <v>186.28</v>
          </cell>
          <cell r="H315">
            <v>230.13</v>
          </cell>
          <cell r="I315">
            <v>39741.14</v>
          </cell>
          <cell r="J315">
            <v>4.8925985814606675E-3</v>
          </cell>
        </row>
        <row r="316">
          <cell r="A316">
            <v>7.03</v>
          </cell>
          <cell r="B316">
            <v>87263</v>
          </cell>
          <cell r="C316" t="str">
            <v>SINAPI</v>
          </cell>
          <cell r="D316" t="str">
            <v>REVESTIMENTO CERÂMICO PARA PISO COM PLACAS TIPO PORCELANATO DE DIMENSÕES 60X60 CM APLICADA EM AMBIENTES DE ÁREA MAIOR QUE 10 M². AF_02/2023_PE</v>
          </cell>
          <cell r="E316" t="str">
            <v>m²</v>
          </cell>
          <cell r="F316">
            <v>295.37</v>
          </cell>
          <cell r="G316">
            <v>156.24</v>
          </cell>
          <cell r="H316">
            <v>193.01</v>
          </cell>
          <cell r="I316">
            <v>57009.36</v>
          </cell>
          <cell r="J316">
            <v>7.0185181870973138E-3</v>
          </cell>
        </row>
        <row r="317">
          <cell r="A317">
            <v>7.04</v>
          </cell>
          <cell r="B317">
            <v>104162</v>
          </cell>
          <cell r="C317" t="str">
            <v>SINAPI</v>
          </cell>
          <cell r="D317" t="str">
            <v>PISO EM GRANILITE, MARMORITE OU GRANITINA EM AMBIENTES INTERNOS, COM ESPESSURA DE 8 MM, INCLUSO MISTURA EM BETONEIRA, COLOCAÇÃO DAS JUNTAS, APLICAÇÃO DO PISO, 4 POLIMENTOS COM POLITRIZ, ESTUCAMENTO, SELADOR E CERA. AF_06/2022</v>
          </cell>
          <cell r="E317" t="str">
            <v>m²</v>
          </cell>
          <cell r="F317">
            <v>2797.9</v>
          </cell>
          <cell r="G317">
            <v>92.07</v>
          </cell>
          <cell r="H317">
            <v>113.74</v>
          </cell>
          <cell r="I317">
            <v>318233.14</v>
          </cell>
          <cell r="J317">
            <v>3.9178217065181674E-2</v>
          </cell>
        </row>
        <row r="318">
          <cell r="A318">
            <v>7.05</v>
          </cell>
          <cell r="B318">
            <v>94992</v>
          </cell>
          <cell r="C318" t="str">
            <v>SINAPI</v>
          </cell>
          <cell r="D318" t="str">
            <v>EXECUÇÃO DE PASSEIO (CALÇADA) OU PISO DE CONCRETO COM CONCRETO MOLDADO IN LOCO, FEITO EM OBRA, ACABAMENTO CONVENCIONAL, ESPESSURA 6 CM, ARMADO. AF_08/2022</v>
          </cell>
          <cell r="E318" t="str">
            <v>m²</v>
          </cell>
          <cell r="F318">
            <v>1888.67</v>
          </cell>
          <cell r="G318">
            <v>85.67</v>
          </cell>
          <cell r="H318">
            <v>105.83</v>
          </cell>
          <cell r="I318">
            <v>199877.94</v>
          </cell>
          <cell r="J318">
            <v>2.4607309345159211E-2</v>
          </cell>
        </row>
        <row r="319">
          <cell r="A319">
            <v>7.06</v>
          </cell>
          <cell r="B319">
            <v>92396</v>
          </cell>
          <cell r="C319" t="str">
            <v>SINAPI</v>
          </cell>
          <cell r="D319" t="str">
            <v>EXECUÇÃO DE PASSEIO EM PISO INTERTRAVADO, COM BLOCO RETANGULAR COR NATURAL DE 20 X 10 CM, ESPESSURA 6 CM. AF_10/2022</v>
          </cell>
          <cell r="E319" t="str">
            <v>m²</v>
          </cell>
          <cell r="F319">
            <v>1257.42</v>
          </cell>
          <cell r="G319">
            <v>92.74</v>
          </cell>
          <cell r="H319">
            <v>114.57</v>
          </cell>
          <cell r="I319">
            <v>144062.6</v>
          </cell>
          <cell r="J319">
            <v>1.7735788968347047E-2</v>
          </cell>
        </row>
        <row r="320">
          <cell r="A320">
            <v>7.07</v>
          </cell>
          <cell r="B320">
            <v>96113</v>
          </cell>
          <cell r="C320" t="str">
            <v>SINAPI</v>
          </cell>
          <cell r="D320" t="str">
            <v>FORRO EM PLACAS DE GESSO, PARA AMBIENTES COMERCIAIS. AF_05/2017_PS</v>
          </cell>
          <cell r="E320" t="str">
            <v>m²</v>
          </cell>
          <cell r="F320">
            <v>3285.64</v>
          </cell>
          <cell r="G320">
            <v>42.16</v>
          </cell>
          <cell r="H320">
            <v>52.08</v>
          </cell>
          <cell r="I320">
            <v>171116.13</v>
          </cell>
          <cell r="J320">
            <v>2.1066394544873128E-2</v>
          </cell>
        </row>
        <row r="321">
          <cell r="A321">
            <v>7.08</v>
          </cell>
          <cell r="B321">
            <v>100778</v>
          </cell>
          <cell r="C321" t="str">
            <v>SINAPI</v>
          </cell>
          <cell r="D321" t="str">
            <v>ESTRUTURA TRELIÇADA DE COBERTURA, TIPO FINK, COM LIGAÇÕES PARAFUSADAS, INCLUSOS PERFIS METÁLICOS, CHAPAS METÁLICAS, MÃO DE OBRA E TRANSPORTE COM GUINDASTE - FORNECIMENTO E INSTALAÇÃO. AF_01/2020_PSA</v>
          </cell>
          <cell r="E321" t="str">
            <v>KG</v>
          </cell>
          <cell r="F321">
            <v>20635.849999999999</v>
          </cell>
          <cell r="G321">
            <v>10.050000000000001</v>
          </cell>
          <cell r="H321">
            <v>12.41</v>
          </cell>
          <cell r="I321">
            <v>256090.89</v>
          </cell>
          <cell r="J321">
            <v>3.1527780157765979E-2</v>
          </cell>
        </row>
        <row r="322">
          <cell r="A322">
            <v>7.09</v>
          </cell>
          <cell r="B322">
            <v>94228</v>
          </cell>
          <cell r="C322" t="str">
            <v>SINAPI</v>
          </cell>
          <cell r="D322" t="str">
            <v>CALHA EM CHAPA DE AÇO GALVANIZADO NÚMERO 24, DESENVOLVIMENTO DE 50 CM, INCLUSO TRANSPORTE VERTICAL. AF_07/2019</v>
          </cell>
          <cell r="E322" t="str">
            <v>M</v>
          </cell>
          <cell r="F322">
            <v>359.65</v>
          </cell>
          <cell r="G322">
            <v>80.94</v>
          </cell>
          <cell r="H322">
            <v>99.99</v>
          </cell>
          <cell r="I322">
            <v>35961.4</v>
          </cell>
          <cell r="J322">
            <v>4.4272684333499157E-3</v>
          </cell>
        </row>
        <row r="323">
          <cell r="A323">
            <v>7.1</v>
          </cell>
          <cell r="B323">
            <v>94216</v>
          </cell>
          <cell r="C323" t="str">
            <v>SINAPI</v>
          </cell>
          <cell r="D323" t="str">
            <v>TELHAMENTO COM TELHA METÁLICA TERMOACÚSTICA E = 30 MM, COM ATÉ 2 ÁGUAS, INCLUSO IÇAMENTO. AF_07/2019</v>
          </cell>
          <cell r="E323" t="str">
            <v>m²</v>
          </cell>
          <cell r="F323">
            <v>3472.38</v>
          </cell>
          <cell r="G323">
            <v>217.71</v>
          </cell>
          <cell r="H323">
            <v>268.95</v>
          </cell>
          <cell r="I323">
            <v>933896.6</v>
          </cell>
          <cell r="J323">
            <v>0.11497358103947045</v>
          </cell>
        </row>
        <row r="324">
          <cell r="A324">
            <v>7.11</v>
          </cell>
          <cell r="B324">
            <v>94231</v>
          </cell>
          <cell r="C324" t="str">
            <v>SINAPI</v>
          </cell>
          <cell r="D324" t="str">
            <v>RUFO EM CHAPA DE AÇO GALVANIZADO NÚMERO 24, CORTE DE 25 CM, INCLUSO TRANSPORTE VERTICAL. AF_07/2019</v>
          </cell>
          <cell r="E324" t="str">
            <v>M</v>
          </cell>
          <cell r="F324">
            <v>621.29999999999995</v>
          </cell>
          <cell r="G324">
            <v>48.84</v>
          </cell>
          <cell r="H324">
            <v>60.33</v>
          </cell>
          <cell r="I324">
            <v>37483.019999999997</v>
          </cell>
          <cell r="J324">
            <v>4.6145976305878951E-3</v>
          </cell>
        </row>
        <row r="325">
          <cell r="A325">
            <v>7.12</v>
          </cell>
          <cell r="B325">
            <v>101741</v>
          </cell>
          <cell r="C325" t="str">
            <v>SINAPI</v>
          </cell>
          <cell r="D325" t="str">
            <v>RODAPÉ EM MARMORITE, ALTURA 10CM. AF_09/2020</v>
          </cell>
          <cell r="E325" t="str">
            <v>M</v>
          </cell>
          <cell r="F325">
            <v>286.64999999999998</v>
          </cell>
          <cell r="G325">
            <v>19.52</v>
          </cell>
          <cell r="H325">
            <v>24.11</v>
          </cell>
          <cell r="I325">
            <v>6911.13</v>
          </cell>
          <cell r="J325">
            <v>8.5084083733607705E-4</v>
          </cell>
        </row>
        <row r="326">
          <cell r="A326">
            <v>7.13</v>
          </cell>
          <cell r="B326">
            <v>39637</v>
          </cell>
          <cell r="C326" t="str">
            <v>SINAPI</v>
          </cell>
          <cell r="D326" t="str">
            <v>PAINEL FIBROCIMENTO PARA FECHAMENTO LATERAL</v>
          </cell>
          <cell r="E326" t="str">
            <v>m²</v>
          </cell>
          <cell r="F326">
            <v>675.18</v>
          </cell>
          <cell r="G326">
            <v>105.65</v>
          </cell>
          <cell r="H326">
            <v>130.52000000000001</v>
          </cell>
          <cell r="I326">
            <v>88124.49</v>
          </cell>
          <cell r="J326">
            <v>1.084915417036212E-2</v>
          </cell>
        </row>
        <row r="327">
          <cell r="A327"/>
          <cell r="B327"/>
          <cell r="C327"/>
          <cell r="D327"/>
          <cell r="E327"/>
          <cell r="F327"/>
          <cell r="G327"/>
          <cell r="H327"/>
          <cell r="I327"/>
          <cell r="J327"/>
        </row>
        <row r="328">
          <cell r="A328">
            <v>8</v>
          </cell>
          <cell r="B328"/>
          <cell r="C328"/>
          <cell r="D328" t="str">
            <v>GLP</v>
          </cell>
          <cell r="E328"/>
          <cell r="F328"/>
          <cell r="G328"/>
          <cell r="H328"/>
          <cell r="I328">
            <v>3520.31</v>
          </cell>
          <cell r="J328">
            <v>4.3339128450522064E-4</v>
          </cell>
        </row>
        <row r="329">
          <cell r="A329">
            <v>8.01</v>
          </cell>
          <cell r="B329">
            <v>92690</v>
          </cell>
          <cell r="C329" t="str">
            <v>SINAPI</v>
          </cell>
          <cell r="D329" t="str">
            <v>TUBO DE AÇO PRETO SEM COSTURA, CLASSE MÉDIA, CONEXÃO SOLDADA, DN 20 (3/4"), INSTALADO EM RAMAIS E SUB-RAMAIS DE GÁS - FORNECIMENTO E INSTALAÇÃO. AF_10/2020</v>
          </cell>
          <cell r="E329" t="str">
            <v>M</v>
          </cell>
          <cell r="F329">
            <v>19.48</v>
          </cell>
          <cell r="G329">
            <v>73.63</v>
          </cell>
          <cell r="H329">
            <v>90.96</v>
          </cell>
          <cell r="I329">
            <v>1771.9</v>
          </cell>
          <cell r="J329">
            <v>2.1814158895517736E-4</v>
          </cell>
        </row>
        <row r="330">
          <cell r="A330">
            <v>8.02</v>
          </cell>
          <cell r="B330">
            <v>93358</v>
          </cell>
          <cell r="C330" t="str">
            <v>SINAPI</v>
          </cell>
          <cell r="D330" t="str">
            <v>ESCAVAÇÃO MANUAL DE VALA COM PROFUNDIDADE MENOR OU IGUAL A 1,30 M. AF_02/2021</v>
          </cell>
          <cell r="E330" t="str">
            <v>m³</v>
          </cell>
          <cell r="F330">
            <v>3.8</v>
          </cell>
          <cell r="G330">
            <v>68.91</v>
          </cell>
          <cell r="H330">
            <v>85.13</v>
          </cell>
          <cell r="I330">
            <v>323.49</v>
          </cell>
          <cell r="J330">
            <v>3.9825397940690971E-5</v>
          </cell>
        </row>
        <row r="331">
          <cell r="A331">
            <v>8.0299999999999994</v>
          </cell>
          <cell r="B331">
            <v>93382</v>
          </cell>
          <cell r="C331" t="str">
            <v>SINAPI</v>
          </cell>
          <cell r="D331" t="str">
            <v>REATERRO MANUAL DE VALAS, COM COMPACTADOR DE SOLOS DE PERCUSSÃO. AF_08/2023</v>
          </cell>
          <cell r="E331" t="str">
            <v>m³</v>
          </cell>
          <cell r="F331">
            <v>3.8</v>
          </cell>
          <cell r="G331">
            <v>20.29</v>
          </cell>
          <cell r="H331">
            <v>25.06</v>
          </cell>
          <cell r="I331">
            <v>95.22</v>
          </cell>
          <cell r="J331">
            <v>1.1722694339585748E-5</v>
          </cell>
        </row>
        <row r="332">
          <cell r="A332">
            <v>8.0399999999999991</v>
          </cell>
          <cell r="B332">
            <v>97549</v>
          </cell>
          <cell r="C332" t="str">
            <v>SINAPI</v>
          </cell>
          <cell r="D332" t="str">
            <v>CURVA 90 GRAUS, EM AÇO, CONEXÃO SOLDADA, DN 20 (3/4"), INSTALADO EM RAMAIS E SUB-RAMAIS DE GÁS - FORNECIMENTO E INSTALAÇÃO. AF_10/2020</v>
          </cell>
          <cell r="E332" t="str">
            <v>UN</v>
          </cell>
          <cell r="F332">
            <v>5</v>
          </cell>
          <cell r="G332">
            <v>46.9</v>
          </cell>
          <cell r="H332">
            <v>57.94</v>
          </cell>
          <cell r="I332">
            <v>289.7</v>
          </cell>
          <cell r="J332">
            <v>3.5665454213169414E-5</v>
          </cell>
        </row>
        <row r="333">
          <cell r="A333">
            <v>8.0500000000000007</v>
          </cell>
          <cell r="B333">
            <v>97553</v>
          </cell>
          <cell r="C333" t="str">
            <v>SINAPI</v>
          </cell>
          <cell r="D333" t="str">
            <v>TÊ, EM AÇO, CONEXÃO SOLDADA, DN 20 (3/4"), INSTALADO EM RAMAIS E SUB-RAMAIS DE GÁS - FORNECIMENTO E INSTALAÇÃO. AF_10/2020</v>
          </cell>
          <cell r="E333" t="str">
            <v>UN</v>
          </cell>
          <cell r="F333">
            <v>1</v>
          </cell>
          <cell r="G333">
            <v>66.92</v>
          </cell>
          <cell r="H333">
            <v>82.67</v>
          </cell>
          <cell r="I333">
            <v>82.67</v>
          </cell>
          <cell r="J333">
            <v>1.017764273318162E-5</v>
          </cell>
        </row>
        <row r="334">
          <cell r="A334">
            <v>8.06</v>
          </cell>
          <cell r="B334"/>
          <cell r="C334" t="str">
            <v>COTAÇÃO</v>
          </cell>
          <cell r="D334" t="str">
            <v>VALVULA DE BLOQUEIO P/GAS REFRIG.(VRF)5/8"" C/ PT SERVICO</v>
          </cell>
          <cell r="E334" t="str">
            <v>UN</v>
          </cell>
          <cell r="F334">
            <v>2</v>
          </cell>
          <cell r="G334">
            <v>62.48</v>
          </cell>
          <cell r="H334">
            <v>77.180000000000007</v>
          </cell>
          <cell r="I334">
            <v>154.36000000000001</v>
          </cell>
          <cell r="J334">
            <v>1.900351920036186E-5</v>
          </cell>
        </row>
        <row r="335">
          <cell r="A335">
            <v>8.07</v>
          </cell>
          <cell r="B335"/>
          <cell r="C335" t="str">
            <v>COTAÇÃO</v>
          </cell>
          <cell r="D335" t="str">
            <v>VALVULA DE ESFERA EM ACO CARBONO CLASSE 300, ROSCAVEL (BSP OU NPT) 3/4" REF. NICSA, MGA, EMBRAVEL</v>
          </cell>
          <cell r="E335" t="str">
            <v>UN</v>
          </cell>
          <cell r="F335">
            <v>3</v>
          </cell>
          <cell r="G335">
            <v>135.97</v>
          </cell>
          <cell r="H335">
            <v>167.97</v>
          </cell>
          <cell r="I335">
            <v>503.91</v>
          </cell>
          <cell r="J335">
            <v>6.2037207568374871E-5</v>
          </cell>
        </row>
        <row r="336">
          <cell r="A336">
            <v>8.08</v>
          </cell>
          <cell r="B336"/>
          <cell r="C336" t="str">
            <v>COTAÇÃO</v>
          </cell>
          <cell r="D336" t="str">
            <v>VALVULA REDUTORA DE PRESSAO PARA GAS</v>
          </cell>
          <cell r="E336" t="str">
            <v>UN</v>
          </cell>
          <cell r="F336">
            <v>1</v>
          </cell>
          <cell r="G336">
            <v>79.97</v>
          </cell>
          <cell r="H336">
            <v>98.79</v>
          </cell>
          <cell r="I336">
            <v>98.79</v>
          </cell>
          <cell r="J336">
            <v>1.2162203043558876E-5</v>
          </cell>
        </row>
        <row r="337">
          <cell r="A337">
            <v>8.09</v>
          </cell>
          <cell r="B337">
            <v>103029</v>
          </cell>
          <cell r="C337" t="str">
            <v>SINAPI</v>
          </cell>
          <cell r="D337" t="str">
            <v>REGISTRO OU REGULADOR DE GÁS DE COZINHA - FORNECIMENTO E INSTALAÇÃO. AF_08/2021</v>
          </cell>
          <cell r="E337" t="str">
            <v>UN</v>
          </cell>
          <cell r="F337">
            <v>2</v>
          </cell>
          <cell r="G337">
            <v>33.14</v>
          </cell>
          <cell r="H337">
            <v>40.94</v>
          </cell>
          <cell r="I337">
            <v>81.88</v>
          </cell>
          <cell r="J337">
            <v>1.008038450457132E-5</v>
          </cell>
        </row>
        <row r="338">
          <cell r="A338">
            <v>8.1</v>
          </cell>
          <cell r="B338">
            <v>92905</v>
          </cell>
          <cell r="C338" t="str">
            <v>SINAPI</v>
          </cell>
          <cell r="D338" t="str">
            <v>UNIÃO, EM FERRO GALVANIZADO, CONEXÃO ROSQUEADA, DN 20 (3/4"), INSTALADO EM RAMAIS E SUB-RAMAIS DE GÁS - FORNECIMENTO E INSTALAÇÃO. AF_10/2020</v>
          </cell>
          <cell r="E338" t="str">
            <v>UN</v>
          </cell>
          <cell r="F338">
            <v>2</v>
          </cell>
          <cell r="G338">
            <v>47.32</v>
          </cell>
          <cell r="H338">
            <v>58.45</v>
          </cell>
          <cell r="I338">
            <v>116.9</v>
          </cell>
          <cell r="J338">
            <v>1.439175560068866E-5</v>
          </cell>
        </row>
        <row r="339">
          <cell r="A339">
            <v>8.11</v>
          </cell>
          <cell r="B339">
            <v>100719</v>
          </cell>
          <cell r="C339" t="str">
            <v>SINAPI</v>
          </cell>
          <cell r="D339" t="str">
            <v>PINTURA COM TINTA ALQUÍDICA DE FUNDO (TIPO ZARCÃO) PULVERIZADA SOBRE PERFIL METÁLICO EXECUTADO EM FÁBRICA (POR DEMÃO). AF_01/2020_PE</v>
          </cell>
          <cell r="E339" t="str">
            <v>m²</v>
          </cell>
          <cell r="F339">
            <v>0.125</v>
          </cell>
          <cell r="G339">
            <v>9.69</v>
          </cell>
          <cell r="H339">
            <v>11.97</v>
          </cell>
          <cell r="I339">
            <v>1.49</v>
          </cell>
          <cell r="J339">
            <v>1.8343640585993243E-7</v>
          </cell>
        </row>
        <row r="340">
          <cell r="A340"/>
          <cell r="B340"/>
          <cell r="C340"/>
          <cell r="D340"/>
          <cell r="E340"/>
          <cell r="F340"/>
          <cell r="G340"/>
          <cell r="H340"/>
          <cell r="I340"/>
          <cell r="J340"/>
        </row>
        <row r="341">
          <cell r="A341">
            <v>9</v>
          </cell>
          <cell r="B341"/>
          <cell r="C341"/>
          <cell r="D341" t="str">
            <v>CABEAMENTO ESTRUTURADO</v>
          </cell>
          <cell r="E341"/>
          <cell r="F341"/>
          <cell r="G341"/>
          <cell r="H341"/>
          <cell r="I341">
            <v>178562.16999999998</v>
          </cell>
          <cell r="J341">
            <v>2.1983089051912919E-2</v>
          </cell>
        </row>
        <row r="342">
          <cell r="A342">
            <v>9.01</v>
          </cell>
          <cell r="B342">
            <v>97886</v>
          </cell>
          <cell r="C342" t="str">
            <v>SINAPI</v>
          </cell>
          <cell r="D342" t="str">
            <v>CAIXA ENTERRADA ELÉTRICA RETANGULAR, EM ALVENARIA COM TIJOLOS CERÂMICOS MACIÇOS, FUNDO COM BRITA, DIMENSÕES INTERNAS: 0,3X0,3X0,3 M. AF_12/2020</v>
          </cell>
          <cell r="E342" t="str">
            <v>UN</v>
          </cell>
          <cell r="F342">
            <v>1</v>
          </cell>
          <cell r="G342">
            <v>156.49</v>
          </cell>
          <cell r="H342">
            <v>193.32</v>
          </cell>
          <cell r="I342">
            <v>193.32</v>
          </cell>
          <cell r="J342">
            <v>2.3799950322712843E-5</v>
          </cell>
        </row>
        <row r="343">
          <cell r="A343">
            <v>9.02</v>
          </cell>
          <cell r="B343">
            <v>91854</v>
          </cell>
          <cell r="C343" t="str">
            <v>SINAPI</v>
          </cell>
          <cell r="D343" t="str">
            <v>ELETRODUTO FLEXÍVEL CORRUGADO, PVC, DN 25 MM (3/4"), PARA CIRCUITOS TERMINAIS, INSTALADO EM PAREDE - FORNECIMENTO E INSTALAÇÃO. AF_03/2023</v>
          </cell>
          <cell r="E343" t="str">
            <v>M</v>
          </cell>
          <cell r="F343">
            <v>165.76</v>
          </cell>
          <cell r="G343">
            <v>8.42</v>
          </cell>
          <cell r="H343">
            <v>10.4</v>
          </cell>
          <cell r="I343">
            <v>1723.9</v>
          </cell>
          <cell r="J343">
            <v>2.1223222822948828E-4</v>
          </cell>
        </row>
        <row r="344">
          <cell r="A344">
            <v>9.0299999999999994</v>
          </cell>
          <cell r="B344">
            <v>91856</v>
          </cell>
          <cell r="C344" t="str">
            <v>SINAPI</v>
          </cell>
          <cell r="D344" t="str">
            <v>ELETRODUTO FLEXÍVEL CORRUGADO, PVC, DN 32 MM (1"), PARA CIRCUITOS TERMINAIS, INSTALADO EM PAREDE - FORNECIMENTO E INSTALAÇÃO. AF_03/2023</v>
          </cell>
          <cell r="E344" t="str">
            <v>M</v>
          </cell>
          <cell r="F344">
            <v>34.619999999999997</v>
          </cell>
          <cell r="G344">
            <v>11.1</v>
          </cell>
          <cell r="H344">
            <v>13.71</v>
          </cell>
          <cell r="I344">
            <v>474.64</v>
          </cell>
          <cell r="J344">
            <v>5.8433728642522364E-5</v>
          </cell>
        </row>
        <row r="345">
          <cell r="A345">
            <v>9.0399999999999991</v>
          </cell>
          <cell r="B345">
            <v>91868</v>
          </cell>
          <cell r="C345" t="str">
            <v>SINAPI</v>
          </cell>
          <cell r="D345" t="str">
            <v>ELETRODUTO RÍGIDO ROSCÁVEL, PVC, DN 32 MM (1"), PARA CIRCUITOS TERMINAIS, INSTALADO EM LAJE - FORNECIMENTO E INSTALAÇÃO. AF_03/2023</v>
          </cell>
          <cell r="E345" t="str">
            <v>M</v>
          </cell>
          <cell r="F345">
            <v>19.2</v>
          </cell>
          <cell r="G345">
            <v>13.33</v>
          </cell>
          <cell r="H345">
            <v>16.46</v>
          </cell>
          <cell r="I345">
            <v>316.02999999999997</v>
          </cell>
          <cell r="J345">
            <v>3.8906984794573447E-5</v>
          </cell>
        </row>
        <row r="346">
          <cell r="A346">
            <v>9.0500000000000007</v>
          </cell>
          <cell r="B346">
            <v>91867</v>
          </cell>
          <cell r="C346" t="str">
            <v>SINAPI</v>
          </cell>
          <cell r="D346" t="str">
            <v>ELETRODUTO RÍGIDO ROSCÁVEL, PVC, DN 25 MM (3/4"), PARA CIRCUITOS TERMINAIS, INSTALADO EM LAJE - FORNECIMENTO E INSTALAÇÃO. AF_03/2023</v>
          </cell>
          <cell r="E346" t="str">
            <v>M</v>
          </cell>
          <cell r="F346">
            <v>11.39</v>
          </cell>
          <cell r="G346">
            <v>9.41</v>
          </cell>
          <cell r="H346">
            <v>11.62</v>
          </cell>
          <cell r="I346">
            <v>132.35</v>
          </cell>
          <cell r="J346">
            <v>1.6293831084269835E-5</v>
          </cell>
        </row>
        <row r="347">
          <cell r="A347">
            <v>9.06</v>
          </cell>
          <cell r="B347">
            <v>90447</v>
          </cell>
          <cell r="C347" t="str">
            <v>SINAPI</v>
          </cell>
          <cell r="D347" t="str">
            <v>RASGO EM ALVENARIA PARA ELETRODUTOS COM DIAMETROS MENORES OU IGUAIS A 40 MM. AF_05/2015</v>
          </cell>
          <cell r="E347" t="str">
            <v>M</v>
          </cell>
          <cell r="F347">
            <v>200.38</v>
          </cell>
          <cell r="G347">
            <v>6.56</v>
          </cell>
          <cell r="H347">
            <v>8.1</v>
          </cell>
          <cell r="I347">
            <v>1623.07</v>
          </cell>
          <cell r="J347">
            <v>1.998188773550876E-4</v>
          </cell>
        </row>
        <row r="348">
          <cell r="A348">
            <v>9.07</v>
          </cell>
          <cell r="B348">
            <v>90466</v>
          </cell>
          <cell r="C348" t="str">
            <v>SINAPI</v>
          </cell>
          <cell r="D348" t="str">
            <v>CHUMBAMENTO LINEAR EM ALVENARIA PARA RAMAIS/DISTRIBUIÇÃO COM DIÂMETROS MENORES OU IGUAIS A 40 MM. AF_05/2015</v>
          </cell>
          <cell r="E348" t="str">
            <v>M</v>
          </cell>
          <cell r="F348">
            <v>200.38</v>
          </cell>
          <cell r="G348">
            <v>12.91</v>
          </cell>
          <cell r="H348">
            <v>15.94</v>
          </cell>
          <cell r="I348">
            <v>3194.05</v>
          </cell>
          <cell r="J348">
            <v>3.9322486720598472E-4</v>
          </cell>
        </row>
        <row r="349">
          <cell r="A349">
            <v>9.08</v>
          </cell>
          <cell r="B349">
            <v>93008</v>
          </cell>
          <cell r="C349" t="str">
            <v>SINAPI</v>
          </cell>
          <cell r="D349" t="str">
            <v>ELETRODUTO RÍGIDO ROSCÁVEL, PVC, DN 50 MM (1 1/2"), PARA REDE ENTERRADA DE DISTRIBUIÇÃO DE ENERGIA ELÉTRICA - FORNECIMENTO E INSTALAÇÃO. AF_12/2021</v>
          </cell>
          <cell r="E349" t="str">
            <v>M</v>
          </cell>
          <cell r="F349">
            <v>22.2</v>
          </cell>
          <cell r="G349">
            <v>18.21</v>
          </cell>
          <cell r="H349">
            <v>22.49</v>
          </cell>
          <cell r="I349">
            <v>499.27</v>
          </cell>
          <cell r="J349">
            <v>6.1465969364891588E-5</v>
          </cell>
        </row>
        <row r="350">
          <cell r="A350">
            <v>9.09</v>
          </cell>
          <cell r="B350">
            <v>39131</v>
          </cell>
          <cell r="C350" t="str">
            <v>SINAPI</v>
          </cell>
          <cell r="D350" t="str">
            <v>ABRACADEIRA EM ACO PARA AMARRACAO DE ELETRODUTOS, TIPO D, COM 1 1/2" E CUNHA DE FIXACAO</v>
          </cell>
          <cell r="E350" t="str">
            <v>UN</v>
          </cell>
          <cell r="F350">
            <v>23</v>
          </cell>
          <cell r="G350">
            <v>4.13</v>
          </cell>
          <cell r="H350">
            <v>5.0999999999999996</v>
          </cell>
          <cell r="I350">
            <v>117.3</v>
          </cell>
          <cell r="J350">
            <v>1.4441000273402734E-5</v>
          </cell>
        </row>
        <row r="351">
          <cell r="A351">
            <v>9.1</v>
          </cell>
          <cell r="B351">
            <v>39129</v>
          </cell>
          <cell r="C351" t="str">
            <v>SINAPI</v>
          </cell>
          <cell r="D351" t="str">
            <v>ABRACADEIRA EM ACO PARA AMARRACAO DE ELETRODUTOS, TIPO D, COM 1" E CUNHA DE FIXACAO</v>
          </cell>
          <cell r="E351" t="str">
            <v>UN</v>
          </cell>
          <cell r="F351">
            <v>20</v>
          </cell>
          <cell r="G351">
            <v>2.3199999999999998</v>
          </cell>
          <cell r="H351">
            <v>2.86</v>
          </cell>
          <cell r="I351">
            <v>57.2</v>
          </cell>
          <cell r="J351">
            <v>7.0419881981128428E-6</v>
          </cell>
        </row>
        <row r="352">
          <cell r="A352">
            <v>9.11</v>
          </cell>
          <cell r="B352">
            <v>39128</v>
          </cell>
          <cell r="C352" t="str">
            <v>SINAPI</v>
          </cell>
          <cell r="D352" t="str">
            <v>ABRACADEIRA EM ACO PARA AMARRACAO DE ELETRODUTOS, TIPO D, COM 3/4" E CUNHA DE FIXACAO</v>
          </cell>
          <cell r="E352" t="str">
            <v>UN</v>
          </cell>
          <cell r="F352">
            <v>12</v>
          </cell>
          <cell r="G352">
            <v>2.17</v>
          </cell>
          <cell r="H352">
            <v>2.68</v>
          </cell>
          <cell r="I352">
            <v>32.159999999999997</v>
          </cell>
          <cell r="J352">
            <v>3.9592716862116951E-6</v>
          </cell>
        </row>
        <row r="353">
          <cell r="A353">
            <v>9.1199999999999992</v>
          </cell>
          <cell r="B353">
            <v>93358</v>
          </cell>
          <cell r="C353" t="str">
            <v>SINAPI</v>
          </cell>
          <cell r="D353" t="str">
            <v>ESCAVAÇÃO MANUAL DE VALA COM PROFUNDIDADE MENOR OU IGUAL A 1,30 M. AF_02/2021</v>
          </cell>
          <cell r="E353" t="str">
            <v>m³</v>
          </cell>
          <cell r="F353">
            <v>1.58</v>
          </cell>
          <cell r="G353">
            <v>68.91</v>
          </cell>
          <cell r="H353">
            <v>85.13</v>
          </cell>
          <cell r="I353">
            <v>134.5</v>
          </cell>
          <cell r="J353">
            <v>1.6558521200107995E-5</v>
          </cell>
        </row>
        <row r="354">
          <cell r="A354">
            <v>9.1300000000000008</v>
          </cell>
          <cell r="B354">
            <v>93382</v>
          </cell>
          <cell r="C354" t="str">
            <v>SINAPI</v>
          </cell>
          <cell r="D354" t="str">
            <v>REATERRO MANUAL DE VALAS COM COMPACTAÇÃO MECANIZADA. AF_04/2016</v>
          </cell>
          <cell r="E354" t="str">
            <v>m³</v>
          </cell>
          <cell r="F354">
            <v>1.58</v>
          </cell>
          <cell r="G354">
            <v>20.29</v>
          </cell>
          <cell r="H354">
            <v>25.06</v>
          </cell>
          <cell r="I354">
            <v>39.590000000000003</v>
          </cell>
          <cell r="J354">
            <v>4.8739914818756544E-6</v>
          </cell>
        </row>
        <row r="355">
          <cell r="A355">
            <v>9.14</v>
          </cell>
          <cell r="B355">
            <v>39130</v>
          </cell>
          <cell r="C355" t="str">
            <v>SINAPI</v>
          </cell>
          <cell r="D355" t="str">
            <v>ABRACADEIRA EM ACO PARA AMARRACAO DE ELETRODUTOS, TIPO D, COM 1 1/4" E CUNHA DE FIXACAO</v>
          </cell>
          <cell r="E355" t="str">
            <v>UN</v>
          </cell>
          <cell r="F355">
            <v>22</v>
          </cell>
          <cell r="G355">
            <v>3.77</v>
          </cell>
          <cell r="H355">
            <v>4.6500000000000004</v>
          </cell>
          <cell r="I355">
            <v>102.3</v>
          </cell>
          <cell r="J355">
            <v>1.259432504662489E-5</v>
          </cell>
        </row>
        <row r="356">
          <cell r="A356">
            <v>9.15</v>
          </cell>
          <cell r="B356">
            <v>21128</v>
          </cell>
          <cell r="C356" t="str">
            <v>SINAPI</v>
          </cell>
          <cell r="D356" t="str">
            <v>ELETRODUTO EM ACO GALVANIZADO ELETROLITICO, LEVE, DIAMETRO 3/4", PAREDE DE 0,90 MM</v>
          </cell>
          <cell r="E356" t="str">
            <v>M</v>
          </cell>
          <cell r="F356">
            <v>11</v>
          </cell>
          <cell r="G356">
            <v>10.65</v>
          </cell>
          <cell r="H356">
            <v>13.15</v>
          </cell>
          <cell r="I356">
            <v>144.65</v>
          </cell>
          <cell r="J356">
            <v>1.780810477022767E-5</v>
          </cell>
        </row>
        <row r="357">
          <cell r="A357">
            <v>9.16</v>
          </cell>
          <cell r="B357">
            <v>21136</v>
          </cell>
          <cell r="C357" t="str">
            <v>SINAPI</v>
          </cell>
          <cell r="D357" t="str">
            <v>ELETRODUTO EM ACO GALVANIZADO ELETROLITICO, LEVE, DIAMETRO 1", PAREDE DE 0,90 MM</v>
          </cell>
          <cell r="E357" t="str">
            <v>M</v>
          </cell>
          <cell r="F357">
            <v>4.5</v>
          </cell>
          <cell r="G357">
            <v>13.76</v>
          </cell>
          <cell r="H357">
            <v>16.989999999999998</v>
          </cell>
          <cell r="I357">
            <v>76.45</v>
          </cell>
          <cell r="J357">
            <v>9.4118880724777405E-6</v>
          </cell>
        </row>
        <row r="358">
          <cell r="A358">
            <v>9.17</v>
          </cell>
          <cell r="B358">
            <v>21135</v>
          </cell>
          <cell r="C358" t="str">
            <v>SINAPI</v>
          </cell>
          <cell r="D358" t="str">
            <v>ELETRODUTO EM ACO GALVANIZADO ELETROLITICO, SEMI-PESADO, DIAMETRO 1 1/4", PAREDE DE 1,20 MM</v>
          </cell>
          <cell r="E358" t="str">
            <v>M</v>
          </cell>
          <cell r="F358">
            <v>19.72</v>
          </cell>
          <cell r="G358">
            <v>26.48</v>
          </cell>
          <cell r="H358">
            <v>32.71</v>
          </cell>
          <cell r="I358">
            <v>645.04</v>
          </cell>
          <cell r="J358">
            <v>7.9411959218718658E-5</v>
          </cell>
        </row>
        <row r="359">
          <cell r="A359">
            <v>9.18</v>
          </cell>
          <cell r="B359">
            <v>21130</v>
          </cell>
          <cell r="C359" t="str">
            <v>SINAPI</v>
          </cell>
          <cell r="D359" t="str">
            <v>ELETRODUTO EM ACO GALVANIZADO ELETROLITICO, SEMI-PESADO, DIAMETRO 1 1/2", PAREDE DE 1,20 MM</v>
          </cell>
          <cell r="E359" t="str">
            <v>M</v>
          </cell>
          <cell r="F359">
            <v>3</v>
          </cell>
          <cell r="G359">
            <v>26.9</v>
          </cell>
          <cell r="H359">
            <v>33.229999999999997</v>
          </cell>
          <cell r="I359">
            <v>99.69</v>
          </cell>
          <cell r="J359">
            <v>1.2273003557165546E-5</v>
          </cell>
        </row>
        <row r="360">
          <cell r="A360">
            <v>9.19</v>
          </cell>
          <cell r="B360">
            <v>93010</v>
          </cell>
          <cell r="C360" t="str">
            <v>SINAPI</v>
          </cell>
          <cell r="D360" t="str">
            <v>ELETRODUTO RÍGIDO ROSCÁVEL, PVC, DN 75 MM (2 1/2"), PARA REDE ENTERRADA DE DISTRIBUIÇÃO DE ENERGIA ELÉTRICA - FORNECIMENTO E INSTALAÇÃO. AF_12/2021</v>
          </cell>
          <cell r="E360" t="str">
            <v>M</v>
          </cell>
          <cell r="F360">
            <v>5.3</v>
          </cell>
          <cell r="G360">
            <v>38.71</v>
          </cell>
          <cell r="H360">
            <v>47.82</v>
          </cell>
          <cell r="I360">
            <v>253.44</v>
          </cell>
          <cell r="J360">
            <v>3.120142463163844E-5</v>
          </cell>
        </row>
        <row r="361">
          <cell r="A361">
            <v>9.1999999999999993</v>
          </cell>
          <cell r="B361">
            <v>98305</v>
          </cell>
          <cell r="C361" t="str">
            <v>SINAPI</v>
          </cell>
          <cell r="D361" t="str">
            <v>RACK FECHADO PARA SERVIDOR - FORNECIMENTO E INSTALAÇÃO. AF_11/2019</v>
          </cell>
          <cell r="E361" t="str">
            <v>UN</v>
          </cell>
          <cell r="F361">
            <v>3</v>
          </cell>
          <cell r="G361">
            <v>2402.5100000000002</v>
          </cell>
          <cell r="H361">
            <v>2968.06</v>
          </cell>
          <cell r="I361">
            <v>8904.18</v>
          </cell>
          <cell r="J361">
            <v>1.0962085747180492E-3</v>
          </cell>
        </row>
        <row r="362">
          <cell r="A362">
            <v>9.2100000000000009</v>
          </cell>
          <cell r="B362">
            <v>98304</v>
          </cell>
          <cell r="C362" t="str">
            <v>SINAPI</v>
          </cell>
          <cell r="D362" t="str">
            <v>PATCH PANEL 48 PORTAS, CATEGORIA 6 - FORNECIMENTO E INSTALAÇÃO. AF_11/2019</v>
          </cell>
          <cell r="E362" t="str">
            <v>UN</v>
          </cell>
          <cell r="F362">
            <v>6</v>
          </cell>
          <cell r="G362">
            <v>3248.45</v>
          </cell>
          <cell r="H362">
            <v>4013.13</v>
          </cell>
          <cell r="I362">
            <v>24078.78</v>
          </cell>
          <cell r="J362">
            <v>2.9643791011355861E-3</v>
          </cell>
        </row>
        <row r="363">
          <cell r="A363">
            <v>9.2200000000000006</v>
          </cell>
          <cell r="B363"/>
          <cell r="C363" t="str">
            <v>COTAÇAO</v>
          </cell>
          <cell r="D363" t="str">
            <v>SWITCH WIRED TP - LINK GIGABIT 24 PORTAS TL - SG1024D.</v>
          </cell>
          <cell r="E363" t="str">
            <v>UN</v>
          </cell>
          <cell r="F363">
            <v>1</v>
          </cell>
          <cell r="G363">
            <v>871.56</v>
          </cell>
          <cell r="H363">
            <v>1076.72</v>
          </cell>
          <cell r="I363">
            <v>1076.72</v>
          </cell>
          <cell r="J363">
            <v>1.3255681001174931E-4</v>
          </cell>
        </row>
        <row r="364">
          <cell r="A364">
            <v>9.23</v>
          </cell>
          <cell r="B364"/>
          <cell r="C364" t="str">
            <v>COTAÇAO</v>
          </cell>
          <cell r="D364" t="str">
            <v>CENTRAL PABX 68I IMPACTA 4450017 HIBRIDA BIVOLT INTELBRAS</v>
          </cell>
          <cell r="E364" t="str">
            <v>UN</v>
          </cell>
          <cell r="F364">
            <v>1</v>
          </cell>
          <cell r="G364">
            <v>2038.46</v>
          </cell>
          <cell r="H364">
            <v>2518.31</v>
          </cell>
          <cell r="I364">
            <v>2518.31</v>
          </cell>
          <cell r="J364">
            <v>3.1003337935646066E-4</v>
          </cell>
        </row>
        <row r="365">
          <cell r="A365">
            <v>9.2399999999999896</v>
          </cell>
          <cell r="B365">
            <v>38083</v>
          </cell>
          <cell r="C365" t="str">
            <v>SINAPI</v>
          </cell>
          <cell r="D365" t="str">
            <v>TOMADA RJ45, 8 FIOS, CAT 5E, CONJUNTO MONTADO PARA EMBUTIR 4" X 2" (PLACA + SUPORTE + MODULO)</v>
          </cell>
          <cell r="E365" t="str">
            <v>UN</v>
          </cell>
          <cell r="F365">
            <v>480</v>
          </cell>
          <cell r="G365">
            <v>34.03</v>
          </cell>
          <cell r="H365">
            <v>42.04</v>
          </cell>
          <cell r="I365">
            <v>20179.2</v>
          </cell>
          <cell r="J365">
            <v>2.4842952490796971E-3</v>
          </cell>
        </row>
        <row r="366">
          <cell r="A366">
            <v>9.2499999999999893</v>
          </cell>
          <cell r="B366">
            <v>98307</v>
          </cell>
          <cell r="C366" t="str">
            <v>SINAPI</v>
          </cell>
          <cell r="D366" t="str">
            <v>TOMADA DE REDE RJ45 - FORNECIMENTO E INSTALAÇÃO. AF_11/2019</v>
          </cell>
          <cell r="E366" t="str">
            <v>UN</v>
          </cell>
          <cell r="F366">
            <v>480</v>
          </cell>
          <cell r="G366">
            <v>42.57</v>
          </cell>
          <cell r="H366">
            <v>52.59</v>
          </cell>
          <cell r="I366">
            <v>25243.200000000001</v>
          </cell>
          <cell r="J366">
            <v>3.107732805639897E-3</v>
          </cell>
        </row>
        <row r="367">
          <cell r="A367">
            <v>9.2599999999999891</v>
          </cell>
          <cell r="B367">
            <v>39603</v>
          </cell>
          <cell r="C367" t="str">
            <v>SINAPI</v>
          </cell>
          <cell r="D367" t="str">
            <v>CONECTOR MACHO RJ 45, CATEGORIA 6 (CAT 6) PARA CABOS</v>
          </cell>
          <cell r="E367" t="str">
            <v>UN</v>
          </cell>
          <cell r="F367">
            <v>1040</v>
          </cell>
          <cell r="G367">
            <v>3.39</v>
          </cell>
          <cell r="H367">
            <v>4.18</v>
          </cell>
          <cell r="I367">
            <v>4347.2</v>
          </cell>
          <cell r="J367">
            <v>5.3519110305657593E-4</v>
          </cell>
        </row>
        <row r="368">
          <cell r="A368">
            <v>9.2699999999999907</v>
          </cell>
          <cell r="B368"/>
          <cell r="C368" t="str">
            <v>COTAÇAO</v>
          </cell>
          <cell r="D368" t="str">
            <v>BLOCO IDC 110 100 PARES COM SUPORTE DE FIXACAO</v>
          </cell>
          <cell r="E368" t="str">
            <v>UN</v>
          </cell>
          <cell r="F368">
            <v>4</v>
          </cell>
          <cell r="G368">
            <v>166.98</v>
          </cell>
          <cell r="H368">
            <v>206.28</v>
          </cell>
          <cell r="I368">
            <v>825.12</v>
          </cell>
          <cell r="J368">
            <v>1.015819108745956E-4</v>
          </cell>
        </row>
        <row r="369">
          <cell r="A369">
            <v>9.2799999999999905</v>
          </cell>
          <cell r="B369">
            <v>1872</v>
          </cell>
          <cell r="C369" t="str">
            <v>SINAPI</v>
          </cell>
          <cell r="D369" t="str">
            <v>CAIXA DE PASSAGEM, EM PVC, DE 4" X 2", PARA ELETRODUTO FLEXIVEL CORRUGADO</v>
          </cell>
          <cell r="E369" t="str">
            <v>UN</v>
          </cell>
          <cell r="F369">
            <v>62</v>
          </cell>
          <cell r="G369">
            <v>2.62</v>
          </cell>
          <cell r="H369">
            <v>3.23</v>
          </cell>
          <cell r="I369">
            <v>200.26</v>
          </cell>
          <cell r="J369">
            <v>2.4654345394302058E-5</v>
          </cell>
        </row>
        <row r="370">
          <cell r="A370">
            <v>9.2899999999999903</v>
          </cell>
          <cell r="B370">
            <v>1893</v>
          </cell>
          <cell r="C370" t="str">
            <v>SINAPI</v>
          </cell>
          <cell r="D370" t="str">
            <v>LUVA EM PVC RIGIDO ROSCAVEL, DE 1 1/2", PARA ELETRODUTO</v>
          </cell>
          <cell r="E370" t="str">
            <v>UN</v>
          </cell>
          <cell r="F370">
            <v>4</v>
          </cell>
          <cell r="G370">
            <v>3.93</v>
          </cell>
          <cell r="H370">
            <v>4.8499999999999996</v>
          </cell>
          <cell r="I370">
            <v>19.399999999999999</v>
          </cell>
          <cell r="J370">
            <v>2.388366626632677E-6</v>
          </cell>
        </row>
        <row r="371">
          <cell r="A371">
            <v>9.2999999999999901</v>
          </cell>
          <cell r="B371">
            <v>1892</v>
          </cell>
          <cell r="C371" t="str">
            <v>SINAPI</v>
          </cell>
          <cell r="D371" t="str">
            <v>LUVA EM PVC RIGIDO ROSCAVEL, DE 1", PARA ELETRODUTO</v>
          </cell>
          <cell r="E371" t="str">
            <v>UN</v>
          </cell>
          <cell r="F371">
            <v>2</v>
          </cell>
          <cell r="G371">
            <v>1.84</v>
          </cell>
          <cell r="H371">
            <v>2.27</v>
          </cell>
          <cell r="I371">
            <v>4.54</v>
          </cell>
          <cell r="J371">
            <v>5.5892703530476053E-7</v>
          </cell>
        </row>
        <row r="372">
          <cell r="A372">
            <v>9.3099999999999898</v>
          </cell>
          <cell r="B372">
            <v>1891</v>
          </cell>
          <cell r="C372" t="str">
            <v>SINAPI</v>
          </cell>
          <cell r="D372" t="str">
            <v>LUVA EM PVC RIGIDO ROSCAVEL, DE 3/4", PARA ELETRODUTO</v>
          </cell>
          <cell r="E372" t="str">
            <v>UN</v>
          </cell>
          <cell r="F372">
            <v>1</v>
          </cell>
          <cell r="G372">
            <v>1.32</v>
          </cell>
          <cell r="H372">
            <v>1.63</v>
          </cell>
          <cell r="I372">
            <v>1.63</v>
          </cell>
          <cell r="J372">
            <v>2.0067204130985895E-7</v>
          </cell>
        </row>
        <row r="373">
          <cell r="A373">
            <v>9.3199999999999896</v>
          </cell>
          <cell r="B373">
            <v>4374</v>
          </cell>
          <cell r="C373" t="str">
            <v>SINAPI</v>
          </cell>
          <cell r="D373" t="str">
            <v>BUCHA DE NYLON SEM ABA S10</v>
          </cell>
          <cell r="E373" t="str">
            <v>UN</v>
          </cell>
          <cell r="F373">
            <v>171</v>
          </cell>
          <cell r="G373">
            <v>0.44</v>
          </cell>
          <cell r="H373">
            <v>0.54</v>
          </cell>
          <cell r="I373">
            <v>92.34</v>
          </cell>
          <cell r="J373">
            <v>1.1368132696044403E-5</v>
          </cell>
        </row>
        <row r="374">
          <cell r="A374">
            <v>9.3299999999999894</v>
          </cell>
          <cell r="B374">
            <v>11945</v>
          </cell>
          <cell r="C374" t="str">
            <v>SINAPI</v>
          </cell>
          <cell r="D374" t="str">
            <v>BUCHA DE NYLON SEM ABA S4</v>
          </cell>
          <cell r="E374" t="str">
            <v>UN</v>
          </cell>
          <cell r="F374">
            <v>12</v>
          </cell>
          <cell r="G374">
            <v>7.0000000000000007E-2</v>
          </cell>
          <cell r="H374">
            <v>0.08</v>
          </cell>
          <cell r="I374">
            <v>0.96</v>
          </cell>
          <cell r="J374">
            <v>1.1818721451378196E-7</v>
          </cell>
        </row>
        <row r="375">
          <cell r="A375">
            <v>9.3399999999999892</v>
          </cell>
          <cell r="B375">
            <v>4375</v>
          </cell>
          <cell r="C375" t="str">
            <v>SINAPI</v>
          </cell>
          <cell r="D375" t="str">
            <v>BUCHA DE NYLON SEM ABA S6</v>
          </cell>
          <cell r="E375" t="str">
            <v>UN</v>
          </cell>
          <cell r="F375">
            <v>90</v>
          </cell>
          <cell r="G375">
            <v>0.12</v>
          </cell>
          <cell r="H375">
            <v>0.14000000000000001</v>
          </cell>
          <cell r="I375">
            <v>12.6</v>
          </cell>
          <cell r="J375">
            <v>1.5512071904933883E-6</v>
          </cell>
        </row>
        <row r="376">
          <cell r="A376">
            <v>9.3499999999999908</v>
          </cell>
          <cell r="B376">
            <v>379</v>
          </cell>
          <cell r="C376" t="str">
            <v>SINAPI</v>
          </cell>
          <cell r="D376" t="str">
            <v>ARRUELA QUADRADA EM ACO GALVANIZADO, DIMENSAO = 38 MM, ESPESSURA = 3MM, DIAMETRO DO FURO= 18 MM</v>
          </cell>
          <cell r="E376" t="str">
            <v>UN</v>
          </cell>
          <cell r="F376">
            <v>171</v>
          </cell>
          <cell r="G376">
            <v>1.57</v>
          </cell>
          <cell r="H376">
            <v>1.93</v>
          </cell>
          <cell r="I376">
            <v>330.03</v>
          </cell>
          <cell r="J376">
            <v>4.0630548339566104E-5</v>
          </cell>
        </row>
        <row r="377">
          <cell r="A377">
            <v>9.3599999999999905</v>
          </cell>
          <cell r="B377">
            <v>40552</v>
          </cell>
          <cell r="C377" t="str">
            <v>SINAPI</v>
          </cell>
          <cell r="D377" t="str">
            <v>PARAFUSO, AUTO ATARRACHANTE, CABECA CHATA, FENDA SIMPLES, 1/4 (6,35 MM) X 25 MM</v>
          </cell>
          <cell r="E377" t="str">
            <v>CENTO</v>
          </cell>
          <cell r="F377">
            <v>1</v>
          </cell>
          <cell r="G377">
            <v>52.59</v>
          </cell>
          <cell r="H377">
            <v>64.959999999999994</v>
          </cell>
          <cell r="I377">
            <v>64.959999999999994</v>
          </cell>
          <cell r="J377">
            <v>7.9973348487659125E-6</v>
          </cell>
        </row>
        <row r="378">
          <cell r="A378">
            <v>9.3699999999999903</v>
          </cell>
          <cell r="B378">
            <v>39996</v>
          </cell>
          <cell r="C378" t="str">
            <v>SINAPI</v>
          </cell>
          <cell r="D378" t="str">
            <v>VERGALHAO ZINCADO ROSCA TOTAL, 1/4 " (6,3 MM)</v>
          </cell>
          <cell r="E378" t="str">
            <v>M</v>
          </cell>
          <cell r="F378">
            <v>171</v>
          </cell>
          <cell r="G378">
            <v>3.46</v>
          </cell>
          <cell r="H378">
            <v>4.2699999999999996</v>
          </cell>
          <cell r="I378">
            <v>730.17</v>
          </cell>
          <cell r="J378">
            <v>8.9892456689091843E-5</v>
          </cell>
        </row>
        <row r="379">
          <cell r="A379">
            <v>9.3799999999999901</v>
          </cell>
          <cell r="B379">
            <v>98295</v>
          </cell>
          <cell r="C379" t="str">
            <v>SINAPI</v>
          </cell>
          <cell r="D379" t="str">
            <v>CABO ELETRÔNICO CATEGORIA 5E, INSTALADO EM EDIFICAÇÃO INSTITUCIONAL - FORNECIMENTO E INSTALAÇÃO. AF_11/2019</v>
          </cell>
          <cell r="E379" t="str">
            <v>M</v>
          </cell>
          <cell r="F379">
            <v>2867.44</v>
          </cell>
          <cell r="G379">
            <v>5.67</v>
          </cell>
          <cell r="H379">
            <v>7</v>
          </cell>
          <cell r="I379">
            <v>20072.080000000002</v>
          </cell>
          <cell r="J379">
            <v>2.4711075257268676E-3</v>
          </cell>
        </row>
        <row r="380">
          <cell r="A380">
            <v>9.3899999999999899</v>
          </cell>
          <cell r="B380">
            <v>98297</v>
          </cell>
          <cell r="C380" t="str">
            <v>SINAPI</v>
          </cell>
          <cell r="D380" t="str">
            <v>CABO ELETRÔNICO CATEGORIA 6, INSTALADO EM EDIFICAÇÃO INSTITUCIONAL - FORNECIMENTO E INSTALAÇÃO. AF_11/2019</v>
          </cell>
          <cell r="E380" t="str">
            <v>M</v>
          </cell>
          <cell r="F380">
            <v>4194.95</v>
          </cell>
          <cell r="G380">
            <v>8.19</v>
          </cell>
          <cell r="H380">
            <v>10.11</v>
          </cell>
          <cell r="I380">
            <v>42410.94</v>
          </cell>
          <cell r="J380">
            <v>5.2212821494907668E-3</v>
          </cell>
        </row>
        <row r="381">
          <cell r="A381">
            <v>9.3999999999999897</v>
          </cell>
          <cell r="B381"/>
          <cell r="C381" t="str">
            <v>COTAÇAO</v>
          </cell>
          <cell r="D381" t="str">
            <v>ELETROCALHA PERFURADA TIPO "U" 100x50mm CHAPA 20 NBR6323</v>
          </cell>
          <cell r="E381" t="str">
            <v>M</v>
          </cell>
          <cell r="F381">
            <v>207.85</v>
          </cell>
          <cell r="G381">
            <v>64.13</v>
          </cell>
          <cell r="H381">
            <v>79.22</v>
          </cell>
          <cell r="I381">
            <v>16465.87</v>
          </cell>
          <cell r="J381">
            <v>2.027140947756299E-3</v>
          </cell>
        </row>
        <row r="382">
          <cell r="A382">
            <v>9.4099999999999895</v>
          </cell>
          <cell r="B382"/>
          <cell r="C382" t="str">
            <v>COTAÇAO</v>
          </cell>
          <cell r="D382" t="str">
            <v>ELETROCALHA PERFURADA TIPO "U" 100x100mm CHAPA 22 NBR6323</v>
          </cell>
          <cell r="E382" t="str">
            <v>M</v>
          </cell>
          <cell r="F382">
            <v>19.149999999999999</v>
          </cell>
          <cell r="G382">
            <v>43.38</v>
          </cell>
          <cell r="H382">
            <v>53.59</v>
          </cell>
          <cell r="I382">
            <v>1026.24</v>
          </cell>
          <cell r="J382">
            <v>1.2634213231523293E-4</v>
          </cell>
        </row>
        <row r="383">
          <cell r="A383">
            <v>9.4199999999999893</v>
          </cell>
          <cell r="B383"/>
          <cell r="C383" t="str">
            <v>COTAÇAO</v>
          </cell>
          <cell r="D383" t="str">
            <v>ELETROCALHA - CURVA 90 VERTICAL INTERNA 100x50mm CHAPA 20</v>
          </cell>
          <cell r="E383" t="str">
            <v>UN</v>
          </cell>
          <cell r="F383">
            <v>1</v>
          </cell>
          <cell r="G383">
            <v>26.18</v>
          </cell>
          <cell r="H383">
            <v>32.340000000000003</v>
          </cell>
          <cell r="I383">
            <v>32.340000000000003</v>
          </cell>
          <cell r="J383">
            <v>3.9814317889330307E-6</v>
          </cell>
        </row>
        <row r="384">
          <cell r="A384">
            <v>9.4299999999999908</v>
          </cell>
          <cell r="B384"/>
          <cell r="C384" t="str">
            <v>COTAÇAO</v>
          </cell>
          <cell r="D384" t="str">
            <v>ELETROCALHA - TERMINAL DE FECHAMENTO 100x50mm CHAPA 18</v>
          </cell>
          <cell r="E384" t="str">
            <v>UN</v>
          </cell>
          <cell r="F384">
            <v>7</v>
          </cell>
          <cell r="G384">
            <v>7.65</v>
          </cell>
          <cell r="H384">
            <v>9.4499999999999993</v>
          </cell>
          <cell r="I384">
            <v>66.150000000000006</v>
          </cell>
          <cell r="J384">
            <v>8.1438377500902901E-6</v>
          </cell>
        </row>
        <row r="385">
          <cell r="A385"/>
          <cell r="B385"/>
          <cell r="C385"/>
          <cell r="D385"/>
          <cell r="E385"/>
          <cell r="F385"/>
          <cell r="G385"/>
          <cell r="H385"/>
          <cell r="I385"/>
          <cell r="J385"/>
        </row>
        <row r="386">
          <cell r="A386">
            <v>10</v>
          </cell>
          <cell r="B386"/>
          <cell r="C386"/>
          <cell r="D386" t="str">
            <v>SPDA - SISTEMA DE PROTEÇÃO CONTRA DESCARGAS ATMOSFÉRICAS</v>
          </cell>
          <cell r="E386"/>
          <cell r="F386"/>
          <cell r="G386"/>
          <cell r="H386"/>
          <cell r="I386">
            <v>130722.68</v>
          </cell>
          <cell r="J386">
            <v>1.6093488982267163E-2</v>
          </cell>
        </row>
        <row r="387">
          <cell r="A387">
            <v>10.01</v>
          </cell>
          <cell r="B387">
            <v>96989</v>
          </cell>
          <cell r="C387" t="str">
            <v>SINAPI</v>
          </cell>
          <cell r="D387" t="str">
            <v>CAPTOR TIPO FRANKLIN PARA SPDA - FORNECIMENTO E INSTALAÇÃO. AF_12/2017</v>
          </cell>
          <cell r="E387" t="str">
            <v>UN</v>
          </cell>
          <cell r="F387">
            <v>1</v>
          </cell>
          <cell r="G387">
            <v>136.36000000000001</v>
          </cell>
          <cell r="H387">
            <v>168.45</v>
          </cell>
          <cell r="I387">
            <v>168.45</v>
          </cell>
          <cell r="J387">
            <v>2.0738162796715179E-5</v>
          </cell>
        </row>
        <row r="388">
          <cell r="A388">
            <v>10.02</v>
          </cell>
          <cell r="B388">
            <v>96977</v>
          </cell>
          <cell r="C388" t="str">
            <v>SINAPI</v>
          </cell>
          <cell r="D388" t="str">
            <v>CORDOALHA DE COBRE NU 50 MM², ENTERRADA, SEM ISOLADOR - FORNECIMENTO E INSTALAÇÃO. AF_12/2017</v>
          </cell>
          <cell r="E388" t="str">
            <v>M</v>
          </cell>
          <cell r="F388">
            <v>340</v>
          </cell>
          <cell r="G388">
            <v>51.5</v>
          </cell>
          <cell r="H388">
            <v>63.62</v>
          </cell>
          <cell r="I388">
            <v>21630.799999999999</v>
          </cell>
          <cell r="J388">
            <v>2.6630041663590781E-3</v>
          </cell>
        </row>
        <row r="389">
          <cell r="A389">
            <v>10.029999999999999</v>
          </cell>
          <cell r="B389">
            <v>96987</v>
          </cell>
          <cell r="C389" t="str">
            <v>SINAPI</v>
          </cell>
          <cell r="D389" t="str">
            <v>BASE METÁLICA PARA MASTRO 1 ½  PARA SPDA - FORNECIMENTO E INSTALAÇÃO. AF_12/2017</v>
          </cell>
          <cell r="E389" t="str">
            <v>UN</v>
          </cell>
          <cell r="F389">
            <v>1</v>
          </cell>
          <cell r="G389">
            <v>110.91</v>
          </cell>
          <cell r="H389">
            <v>137.01</v>
          </cell>
          <cell r="I389">
            <v>137.01</v>
          </cell>
          <cell r="J389">
            <v>1.6867531521388819E-5</v>
          </cell>
        </row>
        <row r="390">
          <cell r="A390">
            <v>10.039999999999999</v>
          </cell>
          <cell r="B390">
            <v>96973</v>
          </cell>
          <cell r="C390" t="str">
            <v>SINAPI</v>
          </cell>
          <cell r="D390" t="str">
            <v>CORDOALHA DE COBRE NU 35 MM², NÃO ENTERRADA, COM ISOLADOR - FORNECIMENTO E INSTALAÇÃO. AF_12/2017</v>
          </cell>
          <cell r="E390" t="str">
            <v>M</v>
          </cell>
          <cell r="F390">
            <v>990</v>
          </cell>
          <cell r="G390">
            <v>60.68</v>
          </cell>
          <cell r="H390">
            <v>74.959999999999994</v>
          </cell>
          <cell r="I390">
            <v>74210.399999999994</v>
          </cell>
          <cell r="J390">
            <v>9.1361671499516298E-3</v>
          </cell>
        </row>
        <row r="391">
          <cell r="A391">
            <v>10.050000000000001</v>
          </cell>
          <cell r="B391">
            <v>96988</v>
          </cell>
          <cell r="C391" t="str">
            <v>SINAPI</v>
          </cell>
          <cell r="D391" t="str">
            <v>MASTRO 1 ½  PARA SPDA - FORNECIMENTO E INSTALAÇÃO. AF_12/2017</v>
          </cell>
          <cell r="E391" t="str">
            <v>UN</v>
          </cell>
          <cell r="F391">
            <v>1</v>
          </cell>
          <cell r="G391">
            <v>162.84</v>
          </cell>
          <cell r="H391">
            <v>201.17</v>
          </cell>
          <cell r="I391">
            <v>201.17</v>
          </cell>
          <cell r="J391">
            <v>2.476637702472658E-5</v>
          </cell>
        </row>
        <row r="392">
          <cell r="A392">
            <v>10.06</v>
          </cell>
          <cell r="B392"/>
          <cell r="C392" t="str">
            <v>COTAÇÃO</v>
          </cell>
          <cell r="D392" t="str">
            <v>GRAMPO (CLIP) PARA CABO DE ACO PESADO 1/8"</v>
          </cell>
          <cell r="E392" t="str">
            <v>UN</v>
          </cell>
          <cell r="F392">
            <v>495</v>
          </cell>
          <cell r="G392">
            <v>3.29</v>
          </cell>
          <cell r="H392">
            <v>4.0599999999999996</v>
          </cell>
          <cell r="I392">
            <v>2009.7</v>
          </cell>
          <cell r="J392">
            <v>2.4741754688369544E-4</v>
          </cell>
        </row>
        <row r="393">
          <cell r="A393">
            <v>10.07</v>
          </cell>
          <cell r="B393">
            <v>92884</v>
          </cell>
          <cell r="C393" t="str">
            <v>SINAPI</v>
          </cell>
          <cell r="D393" t="str">
            <v>ARMAÇÃO UTILIZANDO AÇO CA-25 DE 10,0 MM - MONTAGEM. AF_06/2022</v>
          </cell>
          <cell r="E393" t="str">
            <v>KG</v>
          </cell>
          <cell r="F393">
            <v>145</v>
          </cell>
          <cell r="G393">
            <v>13.87</v>
          </cell>
          <cell r="H393">
            <v>17.13</v>
          </cell>
          <cell r="I393">
            <v>2483.85</v>
          </cell>
          <cell r="J393">
            <v>3.0579095080214303E-4</v>
          </cell>
        </row>
        <row r="394">
          <cell r="A394">
            <v>10.08</v>
          </cell>
          <cell r="B394">
            <v>96985</v>
          </cell>
          <cell r="C394" t="str">
            <v>SINAPI</v>
          </cell>
          <cell r="D394" t="str">
            <v>HASTE DE ATERRAMENTO 5/8  PARA SPDA - FORNECIMENTO E INSTALAÇÃO. AF_12/2017</v>
          </cell>
          <cell r="E394" t="str">
            <v>UN</v>
          </cell>
          <cell r="F394">
            <v>33</v>
          </cell>
          <cell r="G394">
            <v>76.61</v>
          </cell>
          <cell r="H394">
            <v>94.64</v>
          </cell>
          <cell r="I394">
            <v>3123.12</v>
          </cell>
          <cell r="J394">
            <v>3.8449255561696119E-4</v>
          </cell>
        </row>
        <row r="395">
          <cell r="A395">
            <v>10.09</v>
          </cell>
          <cell r="B395">
            <v>98111</v>
          </cell>
          <cell r="C395" t="str">
            <v>SINAPI</v>
          </cell>
          <cell r="D395" t="str">
            <v>CAIXA DE INSPEÇÃO PARA ATERRAMENTO, CIRCULAR, EM POLIETILENO, DIÂMETRO INTERNO = 0,3 M. AF_12/2020</v>
          </cell>
          <cell r="E395" t="str">
            <v>UN</v>
          </cell>
          <cell r="F395">
            <v>33</v>
          </cell>
          <cell r="G395">
            <v>51.55</v>
          </cell>
          <cell r="H395">
            <v>63.68</v>
          </cell>
          <cell r="I395">
            <v>2101.44</v>
          </cell>
          <cell r="J395">
            <v>2.5871181257066875E-4</v>
          </cell>
        </row>
        <row r="396">
          <cell r="A396">
            <v>10.1</v>
          </cell>
          <cell r="B396"/>
          <cell r="C396" t="str">
            <v>COTAÇÃO</v>
          </cell>
          <cell r="D396" t="str">
            <v>TAMPA DE FERRO FUNDIDO 300MM PARA CAIXA DE ATERRAMENTO</v>
          </cell>
          <cell r="E396" t="str">
            <v>UN</v>
          </cell>
          <cell r="F396">
            <v>33</v>
          </cell>
          <cell r="G396">
            <v>117.78</v>
          </cell>
          <cell r="H396">
            <v>145.5</v>
          </cell>
          <cell r="I396">
            <v>4801.5</v>
          </cell>
          <cell r="J396">
            <v>5.9112074009158762E-4</v>
          </cell>
        </row>
        <row r="397">
          <cell r="A397">
            <v>10.11</v>
          </cell>
          <cell r="B397"/>
          <cell r="C397" t="str">
            <v>COTAÇÃO</v>
          </cell>
          <cell r="D397" t="str">
            <v>CONECTOR PARALELO BRONZE 50mm PARA ATERRAMENTO</v>
          </cell>
          <cell r="E397" t="str">
            <v>UN</v>
          </cell>
          <cell r="F397">
            <v>33</v>
          </cell>
          <cell r="G397">
            <v>75.03</v>
          </cell>
          <cell r="H397">
            <v>92.69</v>
          </cell>
          <cell r="I397">
            <v>3058.77</v>
          </cell>
          <cell r="J397">
            <v>3.7657031889408422E-4</v>
          </cell>
        </row>
        <row r="398">
          <cell r="A398">
            <v>10.119999999999999</v>
          </cell>
          <cell r="B398">
            <v>98463</v>
          </cell>
          <cell r="C398" t="str">
            <v>SINAPI</v>
          </cell>
          <cell r="D398" t="str">
            <v>SUPORTE ISOLADOR PARA CORDOALHA DE COBRE - FORNECIMENTO E INSTALAÇÃO. AF_12/2017</v>
          </cell>
          <cell r="E398" t="str">
            <v>UN</v>
          </cell>
          <cell r="F398">
            <v>33</v>
          </cell>
          <cell r="G398">
            <v>22.79</v>
          </cell>
          <cell r="H398">
            <v>28.15</v>
          </cell>
          <cell r="I398">
            <v>928.95</v>
          </cell>
          <cell r="J398">
            <v>1.1436459679435184E-4</v>
          </cell>
        </row>
        <row r="399">
          <cell r="A399">
            <v>10.130000000000001</v>
          </cell>
          <cell r="B399">
            <v>93358</v>
          </cell>
          <cell r="C399" t="str">
            <v>SINAPI</v>
          </cell>
          <cell r="D399" t="str">
            <v>ESCAVAÇÃO MANUAL DE VALA COM PROFUNDIDADE MENOR OU IGUAL A 1,30 M. AF_02/2021</v>
          </cell>
          <cell r="E399" t="str">
            <v>m³</v>
          </cell>
          <cell r="F399">
            <v>51</v>
          </cell>
          <cell r="G399">
            <v>68.91</v>
          </cell>
          <cell r="H399">
            <v>85.13</v>
          </cell>
          <cell r="I399">
            <v>4341.63</v>
          </cell>
          <cell r="J399">
            <v>5.3450537098903247E-4</v>
          </cell>
        </row>
        <row r="400">
          <cell r="A400">
            <v>10.14</v>
          </cell>
          <cell r="B400">
            <v>93382</v>
          </cell>
          <cell r="C400" t="str">
            <v>SINAPI</v>
          </cell>
          <cell r="D400" t="str">
            <v>REATERRO MANUAL DE VALAS COM COMPACTAÇÃO MECANIZADA. AF_04/2016</v>
          </cell>
          <cell r="E400" t="str">
            <v>m³</v>
          </cell>
          <cell r="F400">
            <v>51</v>
          </cell>
          <cell r="G400">
            <v>20.29</v>
          </cell>
          <cell r="H400">
            <v>25.06</v>
          </cell>
          <cell r="I400">
            <v>1278.06</v>
          </cell>
          <cell r="J400">
            <v>1.5734411602237936E-4</v>
          </cell>
        </row>
        <row r="401">
          <cell r="A401">
            <v>10.15</v>
          </cell>
          <cell r="B401">
            <v>101173</v>
          </cell>
          <cell r="C401" t="str">
            <v>SINAPI</v>
          </cell>
          <cell r="D401" t="str">
            <v>ESTACA BROCA DE CONCRETO, DIÂMETRO DE 20CM, ESCAVAÇÃO MANUAL COM TRADO CONCHA, COM ARMADURA DE ARRANQUE. AF_05/2020</v>
          </cell>
          <cell r="E401" t="str">
            <v>M</v>
          </cell>
          <cell r="F401">
            <v>48</v>
          </cell>
          <cell r="G401">
            <v>59.09</v>
          </cell>
          <cell r="H401">
            <v>72.989999999999995</v>
          </cell>
          <cell r="I401">
            <v>3503.52</v>
          </cell>
          <cell r="J401">
            <v>4.3132423936804727E-4</v>
          </cell>
        </row>
        <row r="402">
          <cell r="A402">
            <v>10.16</v>
          </cell>
          <cell r="B402">
            <v>1588</v>
          </cell>
          <cell r="C402" t="str">
            <v>SINAPI</v>
          </cell>
          <cell r="D402" t="str">
            <v>TERMINAL METALICO A PRESSAO PARA 1 CABO DE 50 MM2, COM 1 FURO DE FIXACAO</v>
          </cell>
          <cell r="E402" t="str">
            <v>UN</v>
          </cell>
          <cell r="F402">
            <v>33</v>
          </cell>
          <cell r="G402">
            <v>10.92</v>
          </cell>
          <cell r="H402">
            <v>13.49</v>
          </cell>
          <cell r="I402">
            <v>445.17</v>
          </cell>
          <cell r="J402">
            <v>5.4805627380312836E-5</v>
          </cell>
        </row>
        <row r="403">
          <cell r="A403">
            <v>10.17</v>
          </cell>
          <cell r="B403"/>
          <cell r="C403" t="str">
            <v>COTAÇÃO</v>
          </cell>
          <cell r="D403" t="str">
            <v>ABRACADEIRA (TIPO COPO) PARA FIXACAO DE CABO PARA-RAIO 2"</v>
          </cell>
          <cell r="E403" t="str">
            <v>UN</v>
          </cell>
          <cell r="F403">
            <v>1</v>
          </cell>
          <cell r="G403">
            <v>2.9</v>
          </cell>
          <cell r="H403">
            <v>3.58</v>
          </cell>
          <cell r="I403">
            <v>3.58</v>
          </cell>
          <cell r="J403">
            <v>4.4073982079097858E-7</v>
          </cell>
        </row>
        <row r="404">
          <cell r="A404">
            <v>10.18</v>
          </cell>
          <cell r="B404">
            <v>78051</v>
          </cell>
          <cell r="C404" t="str">
            <v>SBC</v>
          </cell>
          <cell r="D404" t="str">
            <v>SOLDA EXOTERMICA COM MOLDE GTB 16Y</v>
          </cell>
          <cell r="E404" t="str">
            <v>UN</v>
          </cell>
          <cell r="F404">
            <v>66</v>
          </cell>
          <cell r="G404">
            <v>25.85</v>
          </cell>
          <cell r="H404">
            <v>31.93</v>
          </cell>
          <cell r="I404">
            <v>2107.38</v>
          </cell>
          <cell r="J404">
            <v>2.5944309596047274E-4</v>
          </cell>
        </row>
        <row r="405">
          <cell r="A405">
            <v>10.19</v>
          </cell>
          <cell r="B405"/>
          <cell r="C405" t="str">
            <v>COTAÇÃO</v>
          </cell>
          <cell r="D405" t="str">
            <v>CARTUCHO SOLDA EXOTERMICA NR150 EXOSOLDA</v>
          </cell>
          <cell r="E405" t="str">
            <v>UN</v>
          </cell>
          <cell r="F405">
            <v>66</v>
          </cell>
          <cell r="G405">
            <v>19.8</v>
          </cell>
          <cell r="H405">
            <v>24.46</v>
          </cell>
          <cell r="I405">
            <v>1614.36</v>
          </cell>
          <cell r="J405">
            <v>1.987465746067386E-4</v>
          </cell>
        </row>
        <row r="406">
          <cell r="A406">
            <v>10.199999999999999</v>
          </cell>
          <cell r="B406">
            <v>104746</v>
          </cell>
          <cell r="C406" t="str">
            <v>SINAPI</v>
          </cell>
          <cell r="D406" t="str">
            <v>CAPTOR TIPO TERMINAL AEREO, H= 600 MM, 3/8"" GALV. A FOGO</v>
          </cell>
          <cell r="E406" t="str">
            <v>UN</v>
          </cell>
          <cell r="F406">
            <v>79</v>
          </cell>
          <cell r="G406">
            <v>25.34</v>
          </cell>
          <cell r="H406">
            <v>31.3</v>
          </cell>
          <cell r="I406">
            <v>2472.6999999999998</v>
          </cell>
          <cell r="J406">
            <v>3.0441825555023818E-4</v>
          </cell>
        </row>
        <row r="407">
          <cell r="A407">
            <v>10.210000000000001</v>
          </cell>
          <cell r="B407"/>
          <cell r="C407" t="str">
            <v>COTAÇÃO</v>
          </cell>
          <cell r="D407" t="str">
            <v>PRESILHA EM LATAO FURO 7MM 35/50MM2</v>
          </cell>
          <cell r="E407" t="str">
            <v>UN</v>
          </cell>
          <cell r="F407">
            <v>79</v>
          </cell>
          <cell r="G407">
            <v>1.04</v>
          </cell>
          <cell r="H407">
            <v>1.28</v>
          </cell>
          <cell r="I407">
            <v>101.12</v>
          </cell>
          <cell r="J407">
            <v>1.2449053262118368E-5</v>
          </cell>
        </row>
        <row r="408">
          <cell r="A408"/>
          <cell r="B408"/>
          <cell r="C408"/>
          <cell r="D408"/>
          <cell r="E408"/>
          <cell r="F408"/>
          <cell r="G408"/>
          <cell r="H408"/>
          <cell r="I408"/>
          <cell r="J408"/>
        </row>
        <row r="409">
          <cell r="A409">
            <v>11</v>
          </cell>
          <cell r="B409"/>
          <cell r="C409"/>
          <cell r="D409" t="str">
            <v>OBRAS COMPLEMENTARES</v>
          </cell>
          <cell r="E409"/>
          <cell r="F409"/>
          <cell r="G409"/>
          <cell r="H409"/>
          <cell r="I409">
            <v>167218.63999999998</v>
          </cell>
          <cell r="J409">
            <v>2.0586567996232166E-2</v>
          </cell>
        </row>
        <row r="410">
          <cell r="A410">
            <v>11.01</v>
          </cell>
          <cell r="B410">
            <v>99814</v>
          </cell>
          <cell r="C410" t="str">
            <v>SINAPI</v>
          </cell>
          <cell r="D410" t="str">
            <v>LIMPEZA DE SUPERFÍCIE COM JATO DE ALTA PRESSÃO. AF_04/2019</v>
          </cell>
          <cell r="E410" t="str">
            <v>m²</v>
          </cell>
          <cell r="F410">
            <v>4140</v>
          </cell>
          <cell r="G410">
            <v>1.58</v>
          </cell>
          <cell r="H410">
            <v>1.95</v>
          </cell>
          <cell r="I410">
            <v>8073</v>
          </cell>
          <cell r="J410">
            <v>9.9388060705183517E-4</v>
          </cell>
        </row>
        <row r="411">
          <cell r="A411">
            <v>11.02</v>
          </cell>
          <cell r="B411">
            <v>38641</v>
          </cell>
          <cell r="C411" t="str">
            <v>SINAPI</v>
          </cell>
          <cell r="D411" t="str">
            <v>MUDA DE PALMEIRA ARECA, H= *1,50* M</v>
          </cell>
          <cell r="E411" t="str">
            <v>UN</v>
          </cell>
          <cell r="F411">
            <v>24</v>
          </cell>
          <cell r="G411">
            <v>150.86000000000001</v>
          </cell>
          <cell r="H411">
            <v>186.37</v>
          </cell>
          <cell r="I411">
            <v>4472.88</v>
          </cell>
          <cell r="J411">
            <v>5.506637792233387E-4</v>
          </cell>
        </row>
        <row r="412">
          <cell r="A412">
            <v>11.03</v>
          </cell>
          <cell r="B412">
            <v>98511</v>
          </cell>
          <cell r="C412" t="str">
            <v>SINAPI</v>
          </cell>
          <cell r="D412" t="str">
            <v>PLANTIO DE ÁRVORE ORNAMENTAL COM ALTURA DE MUDA MAIOR QUE 2,00 M E MENOR OU IGUAL A 4,00 M. AF_05/2018</v>
          </cell>
          <cell r="E412" t="str">
            <v>UN</v>
          </cell>
          <cell r="F412">
            <v>19</v>
          </cell>
          <cell r="G412">
            <v>175.88</v>
          </cell>
          <cell r="H412">
            <v>217.28</v>
          </cell>
          <cell r="I412">
            <v>4128.32</v>
          </cell>
          <cell r="J412">
            <v>5.0824441814743371E-4</v>
          </cell>
        </row>
        <row r="413">
          <cell r="A413">
            <v>11.04</v>
          </cell>
          <cell r="B413">
            <v>102500</v>
          </cell>
          <cell r="C413" t="str">
            <v>SINAPI</v>
          </cell>
          <cell r="D413" t="str">
            <v>PINTURA DE DEMARCAÇÃO DE VAGA COM TINTA ACRÍLICA, E = 10 CM, APLICAÇÃO MANUAL. AF_05/2021</v>
          </cell>
          <cell r="E413" t="str">
            <v>M</v>
          </cell>
          <cell r="F413">
            <v>203</v>
          </cell>
          <cell r="G413">
            <v>3.75</v>
          </cell>
          <cell r="H413">
            <v>4.63</v>
          </cell>
          <cell r="I413">
            <v>939.89</v>
          </cell>
          <cell r="J413">
            <v>1.1571143859308181E-4</v>
          </cell>
        </row>
        <row r="414">
          <cell r="A414">
            <v>11.05</v>
          </cell>
          <cell r="B414">
            <v>103946</v>
          </cell>
          <cell r="C414" t="str">
            <v>SINAPI</v>
          </cell>
          <cell r="D414" t="str">
            <v>PLANTIO DE GRAMA ESMERALDA OU SÃO CARLOS OU CURITIBANA, EM PLACAS. AF_05/2022</v>
          </cell>
          <cell r="E414" t="str">
            <v>m²</v>
          </cell>
          <cell r="F414">
            <v>2100.09</v>
          </cell>
          <cell r="G414">
            <v>18.45</v>
          </cell>
          <cell r="H414">
            <v>22.79</v>
          </cell>
          <cell r="I414">
            <v>47861.05</v>
          </cell>
          <cell r="J414">
            <v>5.8922543575050468E-3</v>
          </cell>
        </row>
        <row r="415">
          <cell r="A415">
            <v>11.06</v>
          </cell>
          <cell r="B415">
            <v>101094</v>
          </cell>
          <cell r="C415" t="str">
            <v>SINAPI</v>
          </cell>
          <cell r="D415" t="str">
            <v>PISO PODOTÁTIL DE ALERTA OU DIRECIONAL, DE BORRACHA, ASSENTADO SOBRE ARGAMASSA. AF_05/2020</v>
          </cell>
          <cell r="E415" t="str">
            <v>M</v>
          </cell>
          <cell r="F415">
            <v>258.77</v>
          </cell>
          <cell r="G415">
            <v>184.36</v>
          </cell>
          <cell r="H415">
            <v>227.75</v>
          </cell>
          <cell r="I415">
            <v>58934.86</v>
          </cell>
          <cell r="J415">
            <v>7.2555697303746964E-3</v>
          </cell>
        </row>
        <row r="416">
          <cell r="A416">
            <v>11.07</v>
          </cell>
          <cell r="B416">
            <v>101094</v>
          </cell>
          <cell r="C416" t="str">
            <v>SINAPI</v>
          </cell>
          <cell r="D416" t="str">
            <v>PISO PODOTÁTIL DE ALERTA OU DIRECIONAL, DE BORRACHA, ASSENTADO SOBRE ARGAMASSA. AF_05/2020</v>
          </cell>
          <cell r="E416" t="str">
            <v>M</v>
          </cell>
          <cell r="F416">
            <v>98.4</v>
          </cell>
          <cell r="G416">
            <v>184.36</v>
          </cell>
          <cell r="H416">
            <v>227.75</v>
          </cell>
          <cell r="I416">
            <v>22410.6</v>
          </cell>
          <cell r="J416">
            <v>2.7590066558151687E-3</v>
          </cell>
        </row>
        <row r="417">
          <cell r="A417">
            <v>11.08</v>
          </cell>
          <cell r="B417"/>
          <cell r="C417" t="str">
            <v>COTAÇÃO</v>
          </cell>
          <cell r="D417" t="str">
            <v>ACESSIBILIDADE - PLACA DE IMPACTO DE PORTA EM ACO INOX 90x40cm</v>
          </cell>
          <cell r="E417" t="str">
            <v>UN</v>
          </cell>
          <cell r="F417">
            <v>1</v>
          </cell>
          <cell r="G417">
            <v>123.14</v>
          </cell>
          <cell r="H417">
            <v>152.12</v>
          </cell>
          <cell r="I417">
            <v>152.12</v>
          </cell>
          <cell r="J417">
            <v>1.8727749033163035E-5</v>
          </cell>
        </row>
        <row r="418">
          <cell r="A418">
            <v>11.09</v>
          </cell>
          <cell r="B418"/>
          <cell r="C418" t="str">
            <v>COTAÇÃO</v>
          </cell>
          <cell r="D418" t="str">
            <v>ACESSIBILIDADE - PLACA TATIL BRAILLE/RELEVO ACRILICO 30x14cm (4 PALAVRAS)</v>
          </cell>
          <cell r="E418" t="str">
            <v>UN</v>
          </cell>
          <cell r="F418">
            <v>34</v>
          </cell>
          <cell r="G418">
            <v>123.14</v>
          </cell>
          <cell r="H418">
            <v>152.12</v>
          </cell>
          <cell r="I418">
            <v>5172.08</v>
          </cell>
          <cell r="J418">
            <v>6.3674346712754319E-4</v>
          </cell>
        </row>
        <row r="419">
          <cell r="A419">
            <v>11.1</v>
          </cell>
          <cell r="B419"/>
          <cell r="C419" t="str">
            <v>COTAÇÃO</v>
          </cell>
          <cell r="D419" t="str">
            <v>ACESSIBILIDADE - PLACA TATIL BRAILLE/RELEVO ACO INOX 30x9cm PARA PORTAS</v>
          </cell>
          <cell r="E419" t="str">
            <v>UN</v>
          </cell>
          <cell r="F419">
            <v>32</v>
          </cell>
          <cell r="G419">
            <v>123.14</v>
          </cell>
          <cell r="H419">
            <v>152.12</v>
          </cell>
          <cell r="I419">
            <v>4867.84</v>
          </cell>
          <cell r="J419">
            <v>5.9928796906121712E-4</v>
          </cell>
        </row>
        <row r="420">
          <cell r="A420">
            <v>11.11</v>
          </cell>
          <cell r="B420">
            <v>10853</v>
          </cell>
          <cell r="C420" t="str">
            <v>SINAPI</v>
          </cell>
          <cell r="D420" t="str">
            <v>LETRA ACO INOX (AISI 304), CHAPA NUM. 22, RECORTADO, H= 20 CM (SEM RELEVO)</v>
          </cell>
          <cell r="E420" t="str">
            <v>UN</v>
          </cell>
          <cell r="F420">
            <v>70</v>
          </cell>
          <cell r="G420">
            <v>118.02</v>
          </cell>
          <cell r="H420">
            <v>145.80000000000001</v>
          </cell>
          <cell r="I420">
            <v>10206</v>
          </cell>
          <cell r="J420">
            <v>1.2564778242996446E-3</v>
          </cell>
        </row>
        <row r="421">
          <cell r="A421"/>
          <cell r="B421"/>
          <cell r="C421"/>
          <cell r="D421"/>
          <cell r="E421"/>
          <cell r="F421"/>
          <cell r="G421"/>
          <cell r="H421"/>
          <cell r="I421"/>
          <cell r="J421"/>
        </row>
        <row r="422">
          <cell r="A422">
            <v>12</v>
          </cell>
          <cell r="B422"/>
          <cell r="C422"/>
          <cell r="D422" t="str">
            <v>EQUIPAMENTOS</v>
          </cell>
          <cell r="E422"/>
          <cell r="F422"/>
          <cell r="G422"/>
          <cell r="H422"/>
          <cell r="I422">
            <v>465872.06999999995</v>
          </cell>
          <cell r="J422">
            <v>5.7354294034447542E-2</v>
          </cell>
        </row>
        <row r="423">
          <cell r="A423" t="str">
            <v>12.01</v>
          </cell>
          <cell r="B423"/>
          <cell r="C423" t="str">
            <v>COTAÇÃO</v>
          </cell>
          <cell r="D423" t="str">
            <v>AR CONDICIONADO 12000 BTU</v>
          </cell>
          <cell r="E423" t="str">
            <v>UN</v>
          </cell>
          <cell r="F423">
            <v>1</v>
          </cell>
          <cell r="G423">
            <v>2568.9</v>
          </cell>
          <cell r="H423">
            <v>3173.61</v>
          </cell>
          <cell r="I423">
            <v>3173.61</v>
          </cell>
          <cell r="J423">
            <v>3.9070846443029541E-4</v>
          </cell>
        </row>
        <row r="424">
          <cell r="A424" t="str">
            <v>12.02</v>
          </cell>
          <cell r="B424"/>
          <cell r="C424" t="str">
            <v>COTAÇÃO</v>
          </cell>
          <cell r="D424" t="str">
            <v>AR CONDICIONADO 18000 BTU</v>
          </cell>
          <cell r="E424" t="str">
            <v>UN</v>
          </cell>
          <cell r="F424">
            <v>7</v>
          </cell>
          <cell r="G424">
            <v>3488</v>
          </cell>
          <cell r="H424">
            <v>4309.07</v>
          </cell>
          <cell r="I424">
            <v>30163.49</v>
          </cell>
          <cell r="J424">
            <v>3.7134779824107471E-3</v>
          </cell>
        </row>
        <row r="425">
          <cell r="A425" t="str">
            <v>12.03</v>
          </cell>
          <cell r="B425"/>
          <cell r="C425" t="str">
            <v>COTAÇÃO</v>
          </cell>
          <cell r="D425" t="str">
            <v>AR CONDICIONADO 22000 BTU</v>
          </cell>
          <cell r="E425" t="str">
            <v>UN</v>
          </cell>
          <cell r="F425">
            <v>4</v>
          </cell>
          <cell r="G425">
            <v>4428.99</v>
          </cell>
          <cell r="H425">
            <v>5471.57</v>
          </cell>
          <cell r="I425">
            <v>21886.28</v>
          </cell>
          <cell r="J425">
            <v>2.6944567388215582E-3</v>
          </cell>
        </row>
        <row r="426">
          <cell r="A426" t="str">
            <v>12.04</v>
          </cell>
          <cell r="B426"/>
          <cell r="C426" t="str">
            <v>COTAÇÃO</v>
          </cell>
          <cell r="D426" t="str">
            <v>AR CONDICIONADO 24000 BTU</v>
          </cell>
          <cell r="E426" t="str">
            <v>UN</v>
          </cell>
          <cell r="F426">
            <v>43</v>
          </cell>
          <cell r="G426">
            <v>4576.55</v>
          </cell>
          <cell r="H426">
            <v>5653.86</v>
          </cell>
          <cell r="I426">
            <v>243115.98</v>
          </cell>
          <cell r="J426">
            <v>2.9930417166654507E-2</v>
          </cell>
        </row>
        <row r="427">
          <cell r="A427" t="str">
            <v>12.05</v>
          </cell>
          <cell r="B427"/>
          <cell r="C427" t="str">
            <v>COTAÇÃO</v>
          </cell>
          <cell r="D427" t="str">
            <v>Bebedouro Frisbel Coluna 200L Inox 3 Torneiras e 1 Jato</v>
          </cell>
          <cell r="E427" t="str">
            <v>UN</v>
          </cell>
          <cell r="F427">
            <v>3</v>
          </cell>
          <cell r="G427">
            <v>3661.88</v>
          </cell>
          <cell r="H427">
            <v>4523.88</v>
          </cell>
          <cell r="I427">
            <v>13571.64</v>
          </cell>
          <cell r="J427">
            <v>1.6708274249831497E-3</v>
          </cell>
        </row>
        <row r="428">
          <cell r="A428" t="str">
            <v>12.06</v>
          </cell>
          <cell r="B428"/>
          <cell r="C428" t="str">
            <v>COTAÇÃO</v>
          </cell>
          <cell r="D428" t="str">
            <v>COIFA INDUSTRIAL PARA REFEITÓRIO</v>
          </cell>
          <cell r="E428" t="str">
            <v>UN</v>
          </cell>
          <cell r="F428">
            <v>1</v>
          </cell>
          <cell r="G428">
            <v>16780</v>
          </cell>
          <cell r="H428">
            <v>20730.009999999998</v>
          </cell>
          <cell r="I428">
            <v>20730.009999999998</v>
          </cell>
          <cell r="J428">
            <v>2.552106394523797E-3</v>
          </cell>
        </row>
        <row r="429">
          <cell r="A429" t="str">
            <v>12.07</v>
          </cell>
          <cell r="B429"/>
          <cell r="C429" t="str">
            <v>COTAÇÃO</v>
          </cell>
          <cell r="D429" t="str">
            <v xml:space="preserve">Purificador de Água IBBL PDF300-2T  Inox 61072001 </v>
          </cell>
          <cell r="E429" t="str">
            <v>UN</v>
          </cell>
          <cell r="F429">
            <v>4</v>
          </cell>
          <cell r="G429">
            <v>2788.33</v>
          </cell>
          <cell r="H429">
            <v>3444.7</v>
          </cell>
          <cell r="I429">
            <v>13778.8</v>
          </cell>
          <cell r="J429">
            <v>1.6963312409817696E-3</v>
          </cell>
        </row>
        <row r="430">
          <cell r="A430" t="str">
            <v>12.08</v>
          </cell>
          <cell r="B430"/>
          <cell r="C430" t="str">
            <v>COTAÇÃO</v>
          </cell>
          <cell r="D430" t="str">
            <v xml:space="preserve">Exaustor Axial Industrial Premium Ventisol 40cm </v>
          </cell>
          <cell r="E430" t="str">
            <v>UN</v>
          </cell>
          <cell r="F430">
            <v>1</v>
          </cell>
          <cell r="G430">
            <v>308.44</v>
          </cell>
          <cell r="H430">
            <v>381.04</v>
          </cell>
          <cell r="I430">
            <v>381.04</v>
          </cell>
          <cell r="J430">
            <v>4.6910475227428627E-5</v>
          </cell>
        </row>
        <row r="431">
          <cell r="A431" t="str">
            <v>12.09</v>
          </cell>
          <cell r="B431"/>
          <cell r="C431" t="str">
            <v>COTAÇÃO</v>
          </cell>
          <cell r="D431" t="str">
            <v>Fogão Industrial 6 Bocas com Forno 55L Cristalaço</v>
          </cell>
          <cell r="E431" t="str">
            <v>UN</v>
          </cell>
          <cell r="F431">
            <v>1</v>
          </cell>
          <cell r="G431">
            <v>1737.01</v>
          </cell>
          <cell r="H431">
            <v>2145.9</v>
          </cell>
          <cell r="I431">
            <v>2145.9</v>
          </cell>
          <cell r="J431">
            <v>2.6418535794283824E-4</v>
          </cell>
        </row>
        <row r="432">
          <cell r="A432" t="str">
            <v>12.10</v>
          </cell>
          <cell r="B432"/>
          <cell r="C432" t="str">
            <v>COTAÇÃO</v>
          </cell>
          <cell r="D432" t="str">
            <v>Forno Industrial Elétrico Inox Roma Venâncio FERI90 220v</v>
          </cell>
          <cell r="E432" t="str">
            <v>UN</v>
          </cell>
          <cell r="F432">
            <v>1</v>
          </cell>
          <cell r="G432">
            <v>2844.37</v>
          </cell>
          <cell r="H432">
            <v>3513.93</v>
          </cell>
          <cell r="I432">
            <v>3513.93</v>
          </cell>
          <cell r="J432">
            <v>4.3260583197543112E-4</v>
          </cell>
        </row>
        <row r="433">
          <cell r="A433" t="str">
            <v>12.11</v>
          </cell>
          <cell r="B433"/>
          <cell r="C433" t="str">
            <v>COTAÇÃO</v>
          </cell>
          <cell r="D433" t="str">
            <v xml:space="preserve">Freezer e Refrigerador Horizontal Metalfrio 546 litros Dupla Ação 2 tampas DA550 </v>
          </cell>
          <cell r="E433" t="str">
            <v>UN</v>
          </cell>
          <cell r="F433">
            <v>3</v>
          </cell>
          <cell r="G433">
            <v>4436.93</v>
          </cell>
          <cell r="H433">
            <v>5481.38</v>
          </cell>
          <cell r="I433">
            <v>16444.14</v>
          </cell>
          <cell r="J433">
            <v>2.0244657309111068E-3</v>
          </cell>
        </row>
        <row r="434">
          <cell r="A434" t="str">
            <v>12.12</v>
          </cell>
          <cell r="B434"/>
          <cell r="C434" t="str">
            <v>COTAÇÃO</v>
          </cell>
          <cell r="D434" t="str">
            <v>Geladeira comercial Polar 4 portas Inox 995L GCI125</v>
          </cell>
          <cell r="E434" t="str">
            <v>UN</v>
          </cell>
          <cell r="F434">
            <v>1</v>
          </cell>
          <cell r="G434">
            <v>6397</v>
          </cell>
          <cell r="H434">
            <v>7902.85</v>
          </cell>
          <cell r="I434">
            <v>7902.85</v>
          </cell>
          <cell r="J434">
            <v>9.7293315439608526E-4</v>
          </cell>
        </row>
        <row r="435">
          <cell r="A435" t="str">
            <v>12.13</v>
          </cell>
          <cell r="B435"/>
          <cell r="C435" t="str">
            <v>COTAÇÃO</v>
          </cell>
          <cell r="D435" t="str">
            <v>Smart TV LG UHD UR8750 65'' 4K, 2023</v>
          </cell>
          <cell r="E435" t="str">
            <v>UN</v>
          </cell>
          <cell r="F435">
            <v>19</v>
          </cell>
          <cell r="G435">
            <v>3794.4</v>
          </cell>
          <cell r="H435">
            <v>4687.6000000000004</v>
          </cell>
          <cell r="I435">
            <v>89064.4</v>
          </cell>
          <cell r="J435">
            <v>1.0964868071188835E-2</v>
          </cell>
        </row>
        <row r="436">
          <cell r="A436"/>
          <cell r="B436"/>
          <cell r="C436"/>
          <cell r="D436"/>
          <cell r="E436"/>
          <cell r="F436"/>
          <cell r="G436"/>
          <cell r="H436"/>
          <cell r="I436"/>
          <cell r="J436"/>
        </row>
        <row r="437">
          <cell r="A437">
            <v>13</v>
          </cell>
          <cell r="B437"/>
          <cell r="C437"/>
          <cell r="D437" t="str">
            <v>REFORMA DO ANEXO RECREATIVO</v>
          </cell>
          <cell r="E437"/>
          <cell r="F437"/>
          <cell r="G437"/>
          <cell r="H437"/>
          <cell r="I437">
            <v>154599.99</v>
          </cell>
          <cell r="J437">
            <v>1.9033064772873486E-2</v>
          </cell>
        </row>
        <row r="438">
          <cell r="A438" t="str">
            <v>13.01</v>
          </cell>
          <cell r="B438">
            <v>87529</v>
          </cell>
          <cell r="C438" t="str">
            <v>SINAPI</v>
          </cell>
          <cell r="D438" t="str">
            <v xml:space="preserve"> MASSA ÚNICA, PARA RECEBIMENTO DE PINTURA, EM ARGAMASSA TRAÇO 1:2:8, PREPARO MECÂNICO COM BETONEIRA 400L, APLICADA MANUALMENTE EM FACES INTER NAS DE PAREDES, ESPESSURA DE 20MM, COM EXECUÇÃO DE TALISCAS. AF_06/2014</v>
          </cell>
          <cell r="E438" t="str">
            <v>m2</v>
          </cell>
          <cell r="F438">
            <v>456.38</v>
          </cell>
          <cell r="G438">
            <v>34.44</v>
          </cell>
          <cell r="H438">
            <v>42.54</v>
          </cell>
          <cell r="I438">
            <v>19414.400000000001</v>
          </cell>
          <cell r="J438">
            <v>2.3901394348503843E-3</v>
          </cell>
        </row>
        <row r="439">
          <cell r="A439" t="str">
            <v>13.02</v>
          </cell>
          <cell r="B439">
            <v>88485</v>
          </cell>
          <cell r="C439" t="str">
            <v>SINAPI</v>
          </cell>
          <cell r="D439" t="str">
            <v>TEXTURA ACRILICA,APLICAÇÃO MANUEL EM PAREDE,UMA DEMÃO.AF_09/2016 METALICA</v>
          </cell>
          <cell r="E439" t="str">
            <v>m2</v>
          </cell>
          <cell r="F439">
            <v>641.54999999999995</v>
          </cell>
          <cell r="G439">
            <v>2.84</v>
          </cell>
          <cell r="H439">
            <v>3.5</v>
          </cell>
          <cell r="I439">
            <v>2245.42</v>
          </cell>
          <cell r="J439">
            <v>2.7643743251410031E-4</v>
          </cell>
        </row>
        <row r="440">
          <cell r="A440" t="str">
            <v>13.03</v>
          </cell>
          <cell r="B440">
            <v>88489</v>
          </cell>
          <cell r="C440" t="str">
            <v>SINAPI</v>
          </cell>
          <cell r="D440" t="str">
            <v>PINTURA LÁTEX ACRÍLICA PREMIUM, APLICAÇÃO MANUAL EM PAREDES, DUAS DEMÃOS. AF_04/2023 (LIQUIBRILHO)</v>
          </cell>
          <cell r="E440" t="str">
            <v>m2</v>
          </cell>
          <cell r="F440">
            <v>359.09</v>
          </cell>
          <cell r="G440">
            <v>10.83</v>
          </cell>
          <cell r="H440">
            <v>13.37</v>
          </cell>
          <cell r="I440">
            <v>4801.03</v>
          </cell>
          <cell r="J440">
            <v>5.910628776011486E-4</v>
          </cell>
        </row>
        <row r="441">
          <cell r="A441" t="str">
            <v>13.04</v>
          </cell>
          <cell r="B441">
            <v>95305</v>
          </cell>
          <cell r="C441" t="str">
            <v>SINAPI</v>
          </cell>
          <cell r="D441" t="str">
            <v>TEXTURA ACRÍLICA, APLICAÇÃO MANUAL EM PAREDE, UMA DEMÃO. AF_04/2023</v>
          </cell>
          <cell r="E441" t="str">
            <v>m2</v>
          </cell>
          <cell r="F441">
            <v>957.61</v>
          </cell>
          <cell r="G441">
            <v>11.53</v>
          </cell>
          <cell r="H441">
            <v>14.24</v>
          </cell>
          <cell r="I441">
            <v>13636.36</v>
          </cell>
          <cell r="J441">
            <v>1.6787952130282874E-3</v>
          </cell>
        </row>
        <row r="442">
          <cell r="A442" t="str">
            <v>13.05</v>
          </cell>
          <cell r="B442">
            <v>102506</v>
          </cell>
          <cell r="C442" t="str">
            <v>SINAPI</v>
          </cell>
          <cell r="D442" t="str">
            <v>PINTURA DE DEMARCAÇÃO DE QUADRA POLIESPORTIVA COM TINTA EPÓXI, E = 5 CM, APLICAÇÃO MANUAL. AF_05/2021</v>
          </cell>
          <cell r="E442" t="str">
            <v>m2</v>
          </cell>
          <cell r="F442">
            <v>562.62</v>
          </cell>
          <cell r="G442">
            <v>8.98</v>
          </cell>
          <cell r="H442">
            <v>11.09</v>
          </cell>
          <cell r="I442">
            <v>6239.45</v>
          </cell>
          <cell r="J442">
            <v>7.6814918291460087E-4</v>
          </cell>
        </row>
        <row r="443">
          <cell r="A443" t="str">
            <v>13.06</v>
          </cell>
          <cell r="B443"/>
          <cell r="C443" t="str">
            <v>COTAÇÃO</v>
          </cell>
          <cell r="D443" t="str">
            <v>CONJUNTO PARA FUTSAL COM TRAVES OFICIAIS DE 3,00 X 2,00 M EM TUBO DE ACO GALVANIZADO 3" COM REQUADRO EM TUBO DE 1", PINTURA EM PRIMER COM TINTA ESMALTE SINTETICO E REDES DE POLIETILENO FIO 4 MM</v>
          </cell>
          <cell r="E443" t="str">
            <v>unid</v>
          </cell>
          <cell r="F443">
            <v>2</v>
          </cell>
          <cell r="G443">
            <v>1540</v>
          </cell>
          <cell r="H443">
            <v>1902.51</v>
          </cell>
          <cell r="I443">
            <v>3805.02</v>
          </cell>
          <cell r="J443">
            <v>4.6844241142628194E-4</v>
          </cell>
        </row>
        <row r="444">
          <cell r="A444" t="str">
            <v>13.07</v>
          </cell>
          <cell r="B444"/>
          <cell r="C444" t="str">
            <v>COTAÇÃO</v>
          </cell>
          <cell r="D444" t="str">
            <v>CONJUNTO PARA QUADRA DE VOLEI COM POSTES EM TUBO DE ACO GALVANIZADO 3", H =*255* CM, PINTURA EM TINTA ESMALTE SINTETICO, REDE DE NYLON COM 2 MM, MALHA 10 X10 CM E ANTENAS OFICIAIS EM FIBRA DE VIDRO</v>
          </cell>
          <cell r="E444" t="str">
            <v>unid</v>
          </cell>
          <cell r="F444">
            <v>1</v>
          </cell>
          <cell r="G444">
            <v>1696</v>
          </cell>
          <cell r="H444">
            <v>2095.23</v>
          </cell>
          <cell r="I444">
            <v>2095.23</v>
          </cell>
          <cell r="J444">
            <v>2.5794728902678272E-4</v>
          </cell>
        </row>
        <row r="445">
          <cell r="A445" t="str">
            <v>13.08</v>
          </cell>
          <cell r="B445">
            <v>103310</v>
          </cell>
          <cell r="C445" t="str">
            <v>SINAPI</v>
          </cell>
          <cell r="D445" t="str">
            <v>INSTALAÇÃO DE LIXEIRA METÁLICA DUPLA, CAPACIDADE DE 60 L, EM TUBO DE AÇO CARBONO E CESTOS EM CHAPA DE AÇO COM PINTURA ELETROSTÁTICA, SOBRE SOLO. AF_11/2021</v>
          </cell>
          <cell r="E445" t="str">
            <v>unid</v>
          </cell>
          <cell r="F445">
            <v>4</v>
          </cell>
          <cell r="G445">
            <v>1281.03</v>
          </cell>
          <cell r="H445">
            <v>1582.58</v>
          </cell>
          <cell r="I445">
            <v>6330.32</v>
          </cell>
          <cell r="J445">
            <v>7.793363414384211E-4</v>
          </cell>
        </row>
        <row r="446">
          <cell r="A446" t="str">
            <v>13.09</v>
          </cell>
          <cell r="B446">
            <v>104790</v>
          </cell>
          <cell r="C446" t="str">
            <v>SINAPI</v>
          </cell>
          <cell r="D446" t="str">
            <v>DEMOLIÇÃO DE PISO DE CONCRETO SIMPLES, DE FORMA MECANIZADA COM MARTELETE, SEM REAPROVEITAMENTO. AF_09/2023</v>
          </cell>
          <cell r="E446" t="str">
            <v>m2</v>
          </cell>
          <cell r="F446">
            <v>236.4</v>
          </cell>
          <cell r="G446">
            <v>88.74</v>
          </cell>
          <cell r="H446">
            <v>109.62</v>
          </cell>
          <cell r="I446">
            <v>25914.16</v>
          </cell>
          <cell r="J446">
            <v>3.1903358196504875E-3</v>
          </cell>
        </row>
        <row r="447">
          <cell r="A447" t="str">
            <v>13.10</v>
          </cell>
          <cell r="B447">
            <v>103075</v>
          </cell>
          <cell r="C447" t="str">
            <v>SINAPI</v>
          </cell>
          <cell r="D447" t="str">
            <v>EXECUÇÃO DE PISO DE CONCRETO, COM ACABAMENTO SUPERFICIAL, ESPESSURA DE 15 CM, FCK = 30 MPA, COM USO DE FORMAS EM MADEIRA SERRADA. AF_09/2021</v>
          </cell>
          <cell r="E447" t="str">
            <v>m2</v>
          </cell>
          <cell r="F447">
            <v>236.4</v>
          </cell>
          <cell r="G447">
            <v>240.1</v>
          </cell>
          <cell r="H447">
            <v>296.61</v>
          </cell>
          <cell r="I447">
            <v>70118.600000000006</v>
          </cell>
          <cell r="J447">
            <v>8.6324187704229921E-3</v>
          </cell>
        </row>
        <row r="448">
          <cell r="A448"/>
          <cell r="B448"/>
          <cell r="C448"/>
          <cell r="D448"/>
          <cell r="E448"/>
          <cell r="F448"/>
          <cell r="G448"/>
          <cell r="H448"/>
          <cell r="I448"/>
          <cell r="J448"/>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RESUMO-Medição"/>
      <sheetName val="Mat Asf"/>
    </sheetNames>
    <sheetDataSet>
      <sheetData sheetId="0"/>
      <sheetData sheetId="1"/>
      <sheetData sheetId="2"/>
      <sheetData sheetId="3"/>
      <sheetData sheetId="4" refreshError="1"/>
      <sheetData sheetId="5" refreshError="1"/>
      <sheetData sheetId="6"/>
      <sheetData sheetId="7">
        <row r="18">
          <cell r="D18">
            <v>68540</v>
          </cell>
        </row>
        <row r="23">
          <cell r="D23">
            <v>452425</v>
          </cell>
        </row>
        <row r="29">
          <cell r="D29">
            <v>7307.55</v>
          </cell>
        </row>
        <row r="34">
          <cell r="D34">
            <v>2063.08</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row r="35">
          <cell r="J35">
            <v>5404</v>
          </cell>
        </row>
      </sheetData>
      <sheetData sheetId="13"/>
      <sheetData sheetId="14"/>
      <sheetData sheetId="15"/>
      <sheetData sheetId="16"/>
      <sheetData sheetId="17"/>
      <sheetData sheetId="18"/>
      <sheetData sheetId="19">
        <row r="39">
          <cell r="N39">
            <v>0</v>
          </cell>
        </row>
      </sheetData>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s>
    <sheetDataSet>
      <sheetData sheetId="0" refreshError="1"/>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P A T O 99 B"/>
      <sheetName val="RESUMO_AUT1"/>
      <sheetName val="BSTC 0,60"/>
      <sheetName val="BOCA BSTC 0,60"/>
      <sheetName val="traço cbuq faixa c Carpizza CON"/>
      <sheetName val="Víncul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Bruno"/>
      <sheetName val="relatório"/>
      <sheetName val="Mat Asf"/>
      <sheetName val="Ficha"/>
      <sheetName val="Cabeçalho"/>
      <sheetName val="Serviços Rodoviários"/>
      <sheetName val="rel-19ª med."/>
      <sheetName val="Orçament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4">
          <cell r="B4" t="str">
            <v>DIV. SP/MS - ENTR. BR-163(A) (N. ALVORADA)</v>
          </cell>
        </row>
        <row r="11">
          <cell r="C11">
            <v>8</v>
          </cell>
        </row>
        <row r="13">
          <cell r="C13">
            <v>25</v>
          </cell>
        </row>
        <row r="14">
          <cell r="C14">
            <v>0.32</v>
          </cell>
        </row>
        <row r="15">
          <cell r="C15">
            <v>3.4</v>
          </cell>
        </row>
        <row r="16">
          <cell r="C16">
            <v>2.23</v>
          </cell>
        </row>
        <row r="17">
          <cell r="C17">
            <v>2.23</v>
          </cell>
        </row>
        <row r="18">
          <cell r="C18">
            <v>2.5499999999999998</v>
          </cell>
        </row>
        <row r="19">
          <cell r="C19">
            <v>2.8</v>
          </cell>
        </row>
        <row r="20">
          <cell r="C20">
            <v>3.75</v>
          </cell>
        </row>
        <row r="21">
          <cell r="C21">
            <v>1.25</v>
          </cell>
        </row>
        <row r="22">
          <cell r="C22">
            <v>5.8</v>
          </cell>
        </row>
        <row r="23">
          <cell r="C23">
            <v>4.3</v>
          </cell>
        </row>
        <row r="24">
          <cell r="C24">
            <v>0.17</v>
          </cell>
        </row>
        <row r="32">
          <cell r="C32">
            <v>667.1</v>
          </cell>
        </row>
        <row r="39">
          <cell r="B39">
            <v>1107.92</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E CRITICA "/>
      <sheetName val="BDI "/>
      <sheetName val="PQP BURITI"/>
      <sheetName val="CPU's BURITI"/>
      <sheetName val="Banco de Dados"/>
      <sheetName val="CPU´s VALE "/>
      <sheetName val="PQP"/>
      <sheetName val="Plan1"/>
      <sheetName val="Oficial"/>
      <sheetName val="Ajudante"/>
      <sheetName val="Eletricista"/>
      <sheetName val="Soldador"/>
      <sheetName val="Caldeireiro"/>
      <sheetName val="Lixador"/>
      <sheetName val="Maçariqueiro"/>
      <sheetName val="Pintor Industrial"/>
      <sheetName val="Mec. Montador"/>
      <sheetName val="Encanador Ind."/>
      <sheetName val="Jatista"/>
      <sheetName val="Operador de Munck"/>
      <sheetName val="Operador de Guindaste"/>
      <sheetName val="Operador de Equip."/>
      <sheetName val="Gerente"/>
      <sheetName val="Engenheiro Civil"/>
      <sheetName val="Engenheiro Eletricista"/>
      <sheetName val="Engenheiro Mecanico"/>
      <sheetName val="Engenheiro Segurança"/>
      <sheetName val="Tec Planej"/>
      <sheetName val="Tec Segur."/>
      <sheetName val="Téc. Ambiente"/>
      <sheetName val="Téc. Edificações)"/>
      <sheetName val="Motorista"/>
      <sheetName val="Vigia"/>
      <sheetName val="Almoxarife"/>
      <sheetName val="Apontador"/>
      <sheetName val="Aux Administrativo"/>
      <sheetName val="Encarregado Civil"/>
      <sheetName val="Inspetor de Solda"/>
      <sheetName val="Encarregado Mecanica"/>
      <sheetName val="Encarregado Eletrica"/>
      <sheetName val="Topografo"/>
      <sheetName val="FUNÇÃO SALARIO"/>
      <sheetName val="Exames"/>
      <sheetName val="EPI's"/>
      <sheetName val="ENCAR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 val="SERVIÇOS"/>
    </sheetNames>
    <sheetDataSet>
      <sheetData sheetId="0"/>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sheetName val="Postos"/>
      <sheetName val="Resumo"/>
      <sheetName val="Ic97"/>
      <sheetName val="#REF"/>
      <sheetName val="Principal"/>
    </sheetNames>
    <definedNames>
      <definedName name="_xlbgnm.pA5"/>
      <definedName name="_xlbgnm.pA6"/>
      <definedName name="_xlbgnm.pC5"/>
      <definedName name="telaA"/>
      <definedName name="telaC"/>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ópia de 5ª Revisão CONTRATO PD"/>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Tabela abril 2000"/>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 val="DMT model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LMB"/>
      <sheetName val="ORÇAMENTO"/>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 val="Aterro"/>
      <sheetName val="Croqui"/>
      <sheetName val="CALCULOS AUXILIARES"/>
      <sheetName val="Pato"/>
      <sheetName val="Página 16"/>
      <sheetName val="resumo financeiro"/>
      <sheetName val="Dados do projeto"/>
      <sheetName val="MO"/>
    </sheetNames>
    <sheetDataSet>
      <sheetData sheetId="0" refreshError="1"/>
      <sheetData sheetId="1"/>
      <sheetData sheetId="2" refreshError="1">
        <row r="4">
          <cell r="B4" t="str">
            <v>BR-262/MS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1.6"/>
      <sheetName val="serviços"/>
      <sheetName val="tlmb"/>
      <sheetName val="Orçamento"/>
      <sheetName val="resumo"/>
      <sheetName val="Mão de Obra"/>
      <sheetName val="variáveis"/>
      <sheetName val="Crono Físico-Financeiro "/>
      <sheetName val="P A T O 99 B"/>
      <sheetName val="Desmat 0,15"/>
      <sheetName val="Indice de Reajuste"/>
      <sheetName val="RELATÓRIO"/>
      <sheetName val="RESUMO MED"/>
      <sheetName val="REBAIXO DE CORTE"/>
      <sheetName val="Desmatamento "/>
      <sheetName val="PROTOTIPO DE MEDIÇÃO"/>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efreshError="1">
        <row r="36">
          <cell r="C36" t="str">
            <v>Engº. ??????????????</v>
          </cell>
        </row>
        <row r="37">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enharia"/>
      <sheetName val="Acionamento"/>
      <sheetName val="Motores"/>
      <sheetName val="Voith"/>
      <sheetName val="Fluidrive"/>
      <sheetName val="Plan5"/>
      <sheetName val="Plan6"/>
      <sheetName val="Plan7"/>
      <sheetName val="Plan8"/>
      <sheetName val="Plan9"/>
      <sheetName val="Plan10"/>
      <sheetName val="Plan11"/>
      <sheetName val="Plan12"/>
      <sheetName val="Plan13"/>
      <sheetName val="Plan14"/>
      <sheetName val="Plan15"/>
      <sheetName val="Plan16"/>
      <sheetName val="TABELA ACIONAMENTO"/>
      <sheetName val="henfel"/>
      <sheetName val="ACOPL 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 val="RELATÓRIO"/>
      <sheetName val="Mat As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memória de calculo_liquida"/>
      <sheetName val="Quadro + Gráfico"/>
      <sheetName val="Preços"/>
      <sheetName val="Desp. Apoio"/>
      <sheetName val="Proposta"/>
      <sheetName val="Carimbo de Nota"/>
      <sheetName val="Fresagem de Pista Ago-98"/>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P3"/>
      <sheetName val="PLANILHA ATUALIZADA"/>
      <sheetName val="Auxiliar"/>
      <sheetName val="Tela"/>
      <sheetName val="Atualizacao"/>
      <sheetName val="Chuvas"/>
      <sheetName val="Medição"/>
      <sheetName val="RELATA"/>
      <sheetName val="Resumo Financeir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Custo da Imprimação"/>
      <sheetName val="Custo da Pintura de Ligação"/>
      <sheetName val="RESUMO_AUT1"/>
      <sheetName val=""/>
      <sheetName val="RP-1 SB (3)"/>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Resumo 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PREÇO PROJETO"/>
      <sheetName val="EMPRÉSTIMO"/>
      <sheetName val="RECUPERAÇÃO-JAZIDA"/>
      <sheetName val="Nº DE ARBUSTOS"/>
    </sheetNames>
    <sheetDataSet>
      <sheetData sheetId="0">
        <row r="10">
          <cell r="B10" t="str">
            <v>São José do Rio Claro</v>
          </cell>
        </row>
      </sheetData>
      <sheetData sheetId="1"/>
      <sheetData sheetId="2"/>
      <sheetData sheetId="3">
        <row r="148">
          <cell r="V148">
            <v>5343.4576000000015</v>
          </cell>
        </row>
      </sheetData>
      <sheetData sheetId="4"/>
      <sheetData sheetId="5">
        <row r="148">
          <cell r="V148">
            <v>5343.4576000000015</v>
          </cell>
        </row>
        <row r="149">
          <cell r="V149">
            <v>4156.308</v>
          </cell>
        </row>
        <row r="150">
          <cell r="V150">
            <v>57727.772699999994</v>
          </cell>
        </row>
        <row r="151">
          <cell r="V151">
            <v>65815.522500000006</v>
          </cell>
        </row>
        <row r="152">
          <cell r="V152">
            <v>3276.0481</v>
          </cell>
        </row>
        <row r="153">
          <cell r="V153">
            <v>0</v>
          </cell>
        </row>
      </sheetData>
      <sheetData sheetId="6"/>
      <sheetData sheetId="7">
        <row r="36">
          <cell r="I36">
            <v>449846.39999999997</v>
          </cell>
        </row>
      </sheetData>
      <sheetData sheetId="8">
        <row r="36">
          <cell r="I36">
            <v>449846.39999999997</v>
          </cell>
        </row>
      </sheetData>
      <sheetData sheetId="9"/>
      <sheetData sheetId="10"/>
      <sheetData sheetId="11">
        <row r="38">
          <cell r="J38">
            <v>314600</v>
          </cell>
        </row>
      </sheetData>
      <sheetData sheetId="12">
        <row r="38">
          <cell r="J38">
            <v>314600</v>
          </cell>
        </row>
      </sheetData>
      <sheetData sheetId="13"/>
      <sheetData sheetId="14"/>
      <sheetData sheetId="15">
        <row r="38">
          <cell r="Q38">
            <v>3033077.696</v>
          </cell>
        </row>
      </sheetData>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Anual"/>
      <sheetName val="estgg"/>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eq"/>
      <sheetName val="mo"/>
      <sheetName val="Dados"/>
      <sheetName val="1. Cadastro da LM"/>
      <sheetName val="4. Orçamento FD"/>
      <sheetName val="aterro"/>
      <sheetName val="tsd"/>
      <sheetName val="E"/>
      <sheetName val="F"/>
      <sheetName val="Prod. Equip. Mec.1"/>
      <sheetName val="planilha"/>
      <sheetName val="DIPRVS12"/>
      <sheetName val="relatório-1ª med."/>
      <sheetName val="insumos básicos"/>
      <sheetName val="quadro 04 - planilhas preços"/>
      <sheetName val="ISSQN"/>
      <sheetName val="reg_mec_fx_dm_"/>
      <sheetName val="Custo horário de Equip"/>
      <sheetName val="Custo Mão-de-Obra"/>
      <sheetName val="Res. dos Materias - Atividade"/>
      <sheetName val="Produto 09"/>
      <sheetName val="Produto 10"/>
      <sheetName val="Produto 01"/>
      <sheetName val="Prod. 03A CREMA-CIB"/>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Quadro de Quant"/>
      <sheetName val="ORÇLote28 "/>
      <sheetName val="ResBR101"/>
      <sheetName val="Gráfico2"/>
      <sheetName val="RESUMO Lote28"/>
      <sheetName val="RESUMO Lote36"/>
      <sheetName val="orcID nº1"/>
      <sheetName val="orc ID nº2 "/>
      <sheetName val="orc ID nº3"/>
      <sheetName val="orcID nº4"/>
      <sheetName val="orcID nº5"/>
      <sheetName val="orcID nº6"/>
      <sheetName val="orcID nº7"/>
      <sheetName val="orc ID nº8"/>
      <sheetName val="orc ID nº9"/>
      <sheetName val="orc ID nº10"/>
      <sheetName val="orc ID nº11"/>
      <sheetName val="orc ID nº12"/>
      <sheetName val="orc ID nº13"/>
      <sheetName val="orc ID nº 14"/>
      <sheetName val="orc ID nº 15"/>
      <sheetName val="orc ID nº16"/>
      <sheetName val="orc ID nº17"/>
      <sheetName val="orc ID nº 18"/>
      <sheetName val="orc ID nº19"/>
      <sheetName val="orc ID nº20"/>
      <sheetName val="orc ID Lote 36"/>
      <sheetName val="Orç Compar Viaduto 1"/>
      <sheetName val="Orç Compar Ater Estac1736"/>
      <sheetName val="orçmin nº22 (paralelo aterro)"/>
      <sheetName val="orçmin nº23 (paralelo viaduto)"/>
      <sheetName val="orçmin nº24 (contorno aterro)"/>
      <sheetName val="Resumo Orç22+23+24"/>
      <sheetName val="orçmin nº21 Meio Ambiente"/>
      <sheetName val="orçmin nº21 Meio Ambiente IME"/>
      <sheetName val="orçmin (17)AC VIA SECUND"/>
      <sheetName val="orçmin (18) abrigo de passag"/>
      <sheetName val="quantitativos e custos"/>
      <sheetName val="1CDExecServiços"/>
      <sheetName val="2ProduçMateriais"/>
      <sheetName val="3ConcretoeArgam."/>
      <sheetName val="14ConsiderGerais"/>
      <sheetName val="4Transporte"/>
      <sheetName val="5Equipamentos"/>
      <sheetName val="6Mão-de-obra"/>
      <sheetName val="7Materiais"/>
      <sheetName val="8Formas"/>
      <sheetName val="9Composição C.Unitários"/>
      <sheetName val="10ConsumoMat.Concretos"/>
      <sheetName val="11ConsumoMatServton"/>
      <sheetName val="12ConsMatServPaviment"/>
      <sheetName val="13ConsMatServComplem"/>
      <sheetName val="15Projetos"/>
      <sheetName val="16DMT"/>
      <sheetName val="17Composição(MOD)"/>
      <sheetName val="09.517.01"/>
      <sheetName val="09.517.02"/>
      <sheetName val="09.517.03"/>
      <sheetName val="09.517.04"/>
      <sheetName val="09.517.05"/>
      <sheetName val="09.519.01"/>
      <sheetName val="09.601.00"/>
      <sheetName val="09.601.01"/>
      <sheetName val="09.601.02"/>
      <sheetName val="09.999.01"/>
      <sheetName val="09.601.04"/>
      <sheetName val="02.100.00"/>
      <sheetName val="02.230.00"/>
      <sheetName val="02.300.00"/>
      <sheetName val="02.400.00"/>
      <sheetName val="02.530.00"/>
      <sheetName val="02.540.01"/>
      <sheetName val="P 02.540.01"/>
      <sheetName val="P 02.560.01"/>
      <sheetName val="02.999.03"/>
      <sheetName val="02.999.05"/>
      <sheetName val="02.999.06"/>
      <sheetName val="P 02.999.07"/>
      <sheetName val="P 02.999.08"/>
      <sheetName val="P 02.250.01"/>
      <sheetName val="P 02.250.00"/>
      <sheetName val="DER53130"/>
      <sheetName val="MACHIDRAULICO"/>
      <sheetName val="P 02.530.01"/>
      <sheetName val="03.119.01"/>
      <sheetName val="03.300.01"/>
      <sheetName val="03.310.01"/>
      <sheetName val="03.310.02"/>
      <sheetName val="03.310.03"/>
      <sheetName val="03.310.04"/>
      <sheetName val="03.321.00"/>
      <sheetName val="03.321.01"/>
      <sheetName val="03.322.00"/>
      <sheetName val="03.323.00"/>
      <sheetName val="03.323.01"/>
      <sheetName val="03.324.00"/>
      <sheetName val="03.325.00"/>
      <sheetName val="03.326.00"/>
      <sheetName val="03.327.00"/>
      <sheetName val="P 03.327.01"/>
      <sheetName val="03.328.00"/>
      <sheetName val="03.328.01"/>
      <sheetName val="03.329.01"/>
      <sheetName val="03.329.02"/>
      <sheetName val="03.329.03"/>
      <sheetName val="03.329.04"/>
      <sheetName val="03.330.00"/>
      <sheetName val="03.340.00"/>
      <sheetName val="03.341.00"/>
      <sheetName val="03.353.00"/>
      <sheetName val="03.354.00"/>
      <sheetName val="03.359.01"/>
      <sheetName val="03.370.00"/>
      <sheetName val="03.371.00"/>
      <sheetName val="03.371.01"/>
      <sheetName val="03.371.02"/>
      <sheetName val="04.999.07"/>
      <sheetName val="05.100.00"/>
      <sheetName val="05.102.00"/>
      <sheetName val="05.300.01"/>
      <sheetName val="05.300.02"/>
      <sheetName val="DER 45340"/>
      <sheetName val="05.301.00"/>
      <sheetName val="05.301.01"/>
      <sheetName val="06.210.01"/>
      <sheetName val="06.400.01"/>
      <sheetName val="DER80050"/>
      <sheetName val="06.410.00"/>
      <sheetName val="9000030"/>
      <sheetName val="9000031"/>
      <sheetName val="P02.999.10"/>
      <sheetName val="P 04.100.06"/>
      <sheetName val="P 04.100.07"/>
      <sheetName val="P 04.100.08"/>
      <sheetName val="P 04.100.08a"/>
      <sheetName val="P 04.100.09"/>
      <sheetName val="P 04.100.10"/>
      <sheetName val="P 04.100.11"/>
      <sheetName val="P 04.100.12"/>
      <sheetName val="P 04.100.13"/>
      <sheetName val="P 04.100.19"/>
      <sheetName val="P 04.100.20"/>
      <sheetName val="P 04.100.21"/>
      <sheetName val="P 04.100.22"/>
      <sheetName val="P 04.100.23"/>
      <sheetName val="P 04.100.24"/>
      <sheetName val="P 04.100.40"/>
      <sheetName val="DER92196"/>
      <sheetName val="P 10.000.05"/>
      <sheetName val="P 10.000.06"/>
      <sheetName val="P 10.000.07"/>
      <sheetName val="P 10.000.08"/>
      <sheetName val="03.993.02"/>
      <sheetName val="P 03.993.02a"/>
      <sheetName val="P 03.993.02b"/>
      <sheetName val="03.412.01"/>
      <sheetName val="03.412.02"/>
      <sheetName val="03.412.03"/>
      <sheetName val="DER53460a"/>
      <sheetName val="DER90150"/>
      <sheetName val="DER90160"/>
      <sheetName val="DER90170"/>
      <sheetName val="DER90180"/>
      <sheetName val="DER51225"/>
      <sheetName val="DER51235"/>
      <sheetName val="DER51250"/>
      <sheetName val="DER51260"/>
      <sheetName val="DER51270"/>
      <sheetName val="DER51280"/>
      <sheetName val="DER51290"/>
      <sheetName val="DER51300"/>
      <sheetName val="DER51310"/>
      <sheetName val="DER51320"/>
      <sheetName val="DER51330"/>
      <sheetName val="DER51340"/>
      <sheetName val="DER51350"/>
      <sheetName val="DER51360"/>
      <sheetName val="DER45000"/>
      <sheetName val="DER52020a"/>
      <sheetName val="DER52020b"/>
      <sheetName val="0499901a"/>
      <sheetName val="03.991.02"/>
      <sheetName val="Plan18"/>
      <sheetName val="Dados"/>
      <sheetName val="mat"/>
      <sheetName val="RELATÓRIO"/>
    </sheetNames>
    <sheetDataSet>
      <sheetData sheetId="0">
        <row r="9">
          <cell r="A9" t="str">
            <v>01.000.00</v>
          </cell>
          <cell r="B9" t="str">
            <v>Desmatamento,destocamento e limpeza de área com árvore até 0,15m</v>
          </cell>
          <cell r="C9" t="str">
            <v>DNER-ES278/97</v>
          </cell>
          <cell r="D9" t="str">
            <v xml:space="preserve"> </v>
          </cell>
          <cell r="E9" t="str">
            <v>m2</v>
          </cell>
          <cell r="F9">
            <v>0.05</v>
          </cell>
          <cell r="G9">
            <v>0.02</v>
          </cell>
          <cell r="H9">
            <v>7.0000000000000007E-2</v>
          </cell>
        </row>
        <row r="10">
          <cell r="A10" t="str">
            <v>01.010.00</v>
          </cell>
          <cell r="B10" t="str">
            <v>Desmatamento e destocamento árvores de 0,15m a 0,30m</v>
          </cell>
          <cell r="C10" t="str">
            <v>DNER-ES278/97</v>
          </cell>
          <cell r="D10" t="str">
            <v xml:space="preserve"> </v>
          </cell>
          <cell r="E10" t="str">
            <v>un</v>
          </cell>
          <cell r="F10">
            <v>6.57</v>
          </cell>
          <cell r="G10">
            <v>2.35</v>
          </cell>
          <cell r="H10">
            <v>8.92</v>
          </cell>
        </row>
        <row r="11">
          <cell r="A11" t="str">
            <v>01.011.00</v>
          </cell>
          <cell r="B11" t="str">
            <v>Desmatamento e destocamento árvores superior a 0,30m</v>
          </cell>
          <cell r="C11" t="str">
            <v>DNER-ES278/97</v>
          </cell>
          <cell r="D11" t="str">
            <v xml:space="preserve"> </v>
          </cell>
          <cell r="E11" t="str">
            <v>un</v>
          </cell>
          <cell r="F11">
            <v>19.7</v>
          </cell>
          <cell r="G11">
            <v>7.05</v>
          </cell>
          <cell r="H11">
            <v>26.75</v>
          </cell>
        </row>
        <row r="12">
          <cell r="A12" t="str">
            <v>01.100.01</v>
          </cell>
          <cell r="B12" t="str">
            <v>Escavação,carga e transportes de material de 1a  categoria DMT &lt;= 50m</v>
          </cell>
          <cell r="C12" t="str">
            <v>DNER-ES280/97</v>
          </cell>
          <cell r="D12" t="str">
            <v xml:space="preserve"> </v>
          </cell>
          <cell r="E12" t="str">
            <v>m3</v>
          </cell>
          <cell r="F12">
            <v>0.46</v>
          </cell>
          <cell r="G12">
            <v>0.16</v>
          </cell>
          <cell r="H12">
            <v>0.62</v>
          </cell>
        </row>
        <row r="13">
          <cell r="A13" t="str">
            <v>01.100.02</v>
          </cell>
          <cell r="B13" t="str">
            <v>Escavação,carga e transportes de material de 1a  categoria da DMT= 50m a 200m</v>
          </cell>
          <cell r="C13" t="str">
            <v>DNER-ES280/97</v>
          </cell>
          <cell r="D13" t="str">
            <v xml:space="preserve"> </v>
          </cell>
          <cell r="E13" t="str">
            <v>m3</v>
          </cell>
          <cell r="F13">
            <v>0.86</v>
          </cell>
          <cell r="G13">
            <v>0.31</v>
          </cell>
          <cell r="H13">
            <v>1.17</v>
          </cell>
        </row>
        <row r="14">
          <cell r="A14" t="str">
            <v>01.100.03</v>
          </cell>
          <cell r="B14" t="str">
            <v>Escavação,carga e transportes de material de 1a categoria DMT= 200 a 400m</v>
          </cell>
          <cell r="C14" t="str">
            <v>DNER-ES280/97</v>
          </cell>
          <cell r="D14" t="str">
            <v xml:space="preserve"> </v>
          </cell>
          <cell r="E14" t="str">
            <v>m3</v>
          </cell>
          <cell r="F14">
            <v>1.01</v>
          </cell>
          <cell r="G14">
            <v>0.36</v>
          </cell>
          <cell r="H14">
            <v>1.37</v>
          </cell>
        </row>
        <row r="15">
          <cell r="A15" t="str">
            <v>01.100.04</v>
          </cell>
          <cell r="B15" t="str">
            <v>Escavação,carga e transportes de material de 1a categoria DMT= 400 a 600m</v>
          </cell>
          <cell r="C15" t="str">
            <v>DNER-ES280/97</v>
          </cell>
          <cell r="D15" t="str">
            <v xml:space="preserve"> </v>
          </cell>
          <cell r="E15" t="str">
            <v>m3</v>
          </cell>
          <cell r="F15">
            <v>1.18</v>
          </cell>
          <cell r="G15">
            <v>0.42</v>
          </cell>
          <cell r="H15">
            <v>1.5999999999999999</v>
          </cell>
        </row>
        <row r="16">
          <cell r="A16" t="str">
            <v>01.100.05</v>
          </cell>
          <cell r="B16" t="str">
            <v>Escavação,carga e transportes de material de 1a categoria DMT= 600 a 800m</v>
          </cell>
          <cell r="C16" t="str">
            <v>DNER-ES280/97</v>
          </cell>
          <cell r="D16" t="str">
            <v xml:space="preserve"> </v>
          </cell>
          <cell r="E16" t="str">
            <v>m3</v>
          </cell>
          <cell r="F16">
            <v>1.39</v>
          </cell>
          <cell r="G16">
            <v>0.5</v>
          </cell>
          <cell r="H16">
            <v>1.89</v>
          </cell>
        </row>
        <row r="17">
          <cell r="A17" t="str">
            <v>01.100.06</v>
          </cell>
          <cell r="B17" t="str">
            <v>Escavação,carga e transportes de material de 1a categoria DMT= 800 a  1000m</v>
          </cell>
          <cell r="C17" t="str">
            <v>DNER-ES280/97</v>
          </cell>
          <cell r="D17" t="str">
            <v xml:space="preserve"> </v>
          </cell>
          <cell r="E17" t="str">
            <v>m3</v>
          </cell>
          <cell r="F17">
            <v>1.54</v>
          </cell>
          <cell r="G17">
            <v>0.55000000000000004</v>
          </cell>
          <cell r="H17">
            <v>2.09</v>
          </cell>
        </row>
        <row r="18">
          <cell r="A18" t="str">
            <v>01.100.07</v>
          </cell>
          <cell r="B18" t="str">
            <v>Escavação,carga e transportes de material de 1a categoria DMT= 1000 a 1200m</v>
          </cell>
          <cell r="C18" t="str">
            <v>DNER-ES280/97</v>
          </cell>
          <cell r="D18" t="str">
            <v xml:space="preserve"> </v>
          </cell>
          <cell r="E18" t="str">
            <v>m3</v>
          </cell>
          <cell r="F18">
            <v>1.74</v>
          </cell>
          <cell r="G18">
            <v>0.62</v>
          </cell>
          <cell r="H18">
            <v>2.36</v>
          </cell>
        </row>
        <row r="19">
          <cell r="A19" t="str">
            <v>01.100.08</v>
          </cell>
          <cell r="B19" t="str">
            <v>Escavação,carga e transportes de material de 1a categoria DMT= 1200 a 1400m</v>
          </cell>
          <cell r="C19" t="str">
            <v>DNER-ES280/97</v>
          </cell>
          <cell r="D19" t="str">
            <v xml:space="preserve"> </v>
          </cell>
          <cell r="E19" t="str">
            <v>m3</v>
          </cell>
          <cell r="F19">
            <v>1.94</v>
          </cell>
          <cell r="G19">
            <v>0.69</v>
          </cell>
          <cell r="H19">
            <v>2.63</v>
          </cell>
        </row>
        <row r="20">
          <cell r="A20" t="str">
            <v>01.100.09</v>
          </cell>
          <cell r="B20" t="str">
            <v>Escavação,carga e transportes de material de 1a categoria DMT= 50 a 200m</v>
          </cell>
          <cell r="C20" t="str">
            <v>DNER-ES280/97</v>
          </cell>
          <cell r="D20" t="str">
            <v xml:space="preserve"> </v>
          </cell>
          <cell r="E20" t="str">
            <v>m3</v>
          </cell>
          <cell r="F20">
            <v>1.39</v>
          </cell>
          <cell r="G20">
            <v>0.5</v>
          </cell>
          <cell r="H20">
            <v>1.89</v>
          </cell>
        </row>
        <row r="21">
          <cell r="A21" t="str">
            <v>01.100.10</v>
          </cell>
          <cell r="B21" t="str">
            <v>Escavação,carga e transportes de material de 1a categoria DMT= 200 a 400m</v>
          </cell>
          <cell r="C21" t="str">
            <v>DNER-ES280/97</v>
          </cell>
          <cell r="D21" t="str">
            <v xml:space="preserve"> </v>
          </cell>
          <cell r="E21" t="str">
            <v>m3</v>
          </cell>
          <cell r="F21">
            <v>1.46</v>
          </cell>
          <cell r="G21">
            <v>0.52</v>
          </cell>
          <cell r="H21">
            <v>1.98</v>
          </cell>
        </row>
        <row r="22">
          <cell r="A22" t="str">
            <v>01.100.11</v>
          </cell>
          <cell r="B22" t="str">
            <v>Escavação,carga e transportes de material de 1a categoria DMT= 400 a 600m</v>
          </cell>
          <cell r="C22" t="str">
            <v>DNER-ES280/97</v>
          </cell>
          <cell r="D22" t="str">
            <v xml:space="preserve"> </v>
          </cell>
          <cell r="E22" t="str">
            <v>m3</v>
          </cell>
          <cell r="F22">
            <v>1.56</v>
          </cell>
          <cell r="G22">
            <v>0.56000000000000005</v>
          </cell>
          <cell r="H22">
            <v>2.12</v>
          </cell>
        </row>
        <row r="23">
          <cell r="A23" t="str">
            <v>01.100.12</v>
          </cell>
          <cell r="B23" t="str">
            <v>Escavação,carga e transportes de material de 1a categoria DMT= 600 a 800m</v>
          </cell>
          <cell r="C23" t="str">
            <v>DNER-ES280/97</v>
          </cell>
          <cell r="D23" t="str">
            <v xml:space="preserve"> </v>
          </cell>
          <cell r="E23" t="str">
            <v>m3</v>
          </cell>
          <cell r="F23">
            <v>1.61</v>
          </cell>
          <cell r="G23">
            <v>0.57999999999999996</v>
          </cell>
          <cell r="H23">
            <v>2.19</v>
          </cell>
        </row>
        <row r="24">
          <cell r="A24" t="str">
            <v>01.100.13</v>
          </cell>
          <cell r="B24" t="str">
            <v>Escavação,carga e transportes de material de 1a categoria DMT= 800 a 1000m</v>
          </cell>
          <cell r="C24" t="str">
            <v>DNER-ES280/97</v>
          </cell>
          <cell r="D24" t="str">
            <v xml:space="preserve"> </v>
          </cell>
          <cell r="E24" t="str">
            <v>m3</v>
          </cell>
          <cell r="F24">
            <v>1.74</v>
          </cell>
          <cell r="G24">
            <v>0.62</v>
          </cell>
          <cell r="H24">
            <v>2.36</v>
          </cell>
        </row>
        <row r="25">
          <cell r="A25" t="str">
            <v>01.100.14</v>
          </cell>
          <cell r="B25" t="str">
            <v>Escavação,carga e transportes de material de 1a categoria DMT= 1000 a 1200m</v>
          </cell>
          <cell r="C25" t="str">
            <v>DNER-ES280/97</v>
          </cell>
          <cell r="D25" t="str">
            <v xml:space="preserve"> </v>
          </cell>
          <cell r="E25" t="str">
            <v>m3</v>
          </cell>
          <cell r="F25">
            <v>1.77</v>
          </cell>
          <cell r="G25">
            <v>0.63</v>
          </cell>
          <cell r="H25">
            <v>2.4</v>
          </cell>
        </row>
        <row r="26">
          <cell r="A26" t="str">
            <v>01.100.15</v>
          </cell>
          <cell r="B26" t="str">
            <v>Escavação,carga e transportes de material de 1a categoria DMT= 1200 a 1400m</v>
          </cell>
          <cell r="C26" t="str">
            <v>DNER-ES280/97</v>
          </cell>
          <cell r="D26" t="str">
            <v xml:space="preserve"> </v>
          </cell>
          <cell r="E26" t="str">
            <v>m3</v>
          </cell>
          <cell r="F26">
            <v>1.93</v>
          </cell>
          <cell r="G26">
            <v>0.69</v>
          </cell>
          <cell r="H26">
            <v>2.62</v>
          </cell>
        </row>
        <row r="27">
          <cell r="A27" t="str">
            <v>01.100.16</v>
          </cell>
          <cell r="B27" t="str">
            <v>Escavação,carga e transportes de material de 1a  categoria DMT 1400 a 1600m</v>
          </cell>
          <cell r="C27" t="str">
            <v>DNER-ES280/97</v>
          </cell>
          <cell r="D27" t="str">
            <v xml:space="preserve"> </v>
          </cell>
          <cell r="E27" t="str">
            <v>m3</v>
          </cell>
          <cell r="F27">
            <v>2.0099999999999998</v>
          </cell>
          <cell r="G27">
            <v>0.72</v>
          </cell>
          <cell r="H27">
            <v>2.7299999999999995</v>
          </cell>
        </row>
        <row r="28">
          <cell r="A28" t="str">
            <v>01.100.17</v>
          </cell>
          <cell r="B28" t="str">
            <v>Escavação,carga e transportes de material de 1a categoria DMT= 1600 a 1800m</v>
          </cell>
          <cell r="C28" t="str">
            <v>DNER-ES280/97</v>
          </cell>
          <cell r="D28" t="str">
            <v xml:space="preserve"> </v>
          </cell>
          <cell r="E28" t="str">
            <v>m3</v>
          </cell>
          <cell r="F28">
            <v>2.09</v>
          </cell>
          <cell r="G28">
            <v>0.75</v>
          </cell>
          <cell r="H28">
            <v>2.84</v>
          </cell>
        </row>
        <row r="29">
          <cell r="A29" t="str">
            <v>01.100.18</v>
          </cell>
          <cell r="B29" t="str">
            <v>Escavação,carga e transportes de material de 1a categoria DMT= 1800 a 2000m</v>
          </cell>
          <cell r="C29" t="str">
            <v>DNER-ES280/97</v>
          </cell>
          <cell r="D29" t="str">
            <v xml:space="preserve"> </v>
          </cell>
          <cell r="E29" t="str">
            <v>m3</v>
          </cell>
          <cell r="F29">
            <v>2.15</v>
          </cell>
          <cell r="G29">
            <v>0.77</v>
          </cell>
          <cell r="H29">
            <v>2.92</v>
          </cell>
        </row>
        <row r="30">
          <cell r="A30" t="str">
            <v>01.100.19</v>
          </cell>
          <cell r="B30" t="str">
            <v>Escavação,carga e transportes de material de 1a categoria DMT= 2000 a 3000m</v>
          </cell>
          <cell r="C30" t="str">
            <v>DNER-ES280/97</v>
          </cell>
          <cell r="D30" t="str">
            <v xml:space="preserve"> </v>
          </cell>
          <cell r="E30" t="str">
            <v>m3</v>
          </cell>
          <cell r="F30">
            <v>2.4</v>
          </cell>
          <cell r="G30">
            <v>0.86</v>
          </cell>
          <cell r="H30">
            <v>3.26</v>
          </cell>
        </row>
        <row r="31">
          <cell r="A31" t="str">
            <v>01.100.20</v>
          </cell>
          <cell r="B31" t="str">
            <v>Escavação,carga e transportes de material de 1a categoria DMT= 3000 a 5000m</v>
          </cell>
          <cell r="C31" t="str">
            <v>DNER-ES280/97</v>
          </cell>
          <cell r="D31" t="str">
            <v xml:space="preserve"> </v>
          </cell>
          <cell r="E31" t="str">
            <v>m3</v>
          </cell>
          <cell r="F31">
            <v>3.03</v>
          </cell>
          <cell r="G31">
            <v>1.08</v>
          </cell>
          <cell r="H31">
            <v>4.1099999999999994</v>
          </cell>
        </row>
        <row r="32">
          <cell r="A32" t="str">
            <v>01.100.21</v>
          </cell>
          <cell r="B32" t="str">
            <v>Escavação,carga e transportes manual de material de 1a  categoria  DT=20m</v>
          </cell>
          <cell r="C32" t="str">
            <v>DNER-ES280/97</v>
          </cell>
          <cell r="D32" t="str">
            <v xml:space="preserve"> </v>
          </cell>
          <cell r="E32" t="str">
            <v>m3</v>
          </cell>
          <cell r="F32">
            <v>5.17</v>
          </cell>
          <cell r="G32">
            <v>1.85</v>
          </cell>
          <cell r="H32">
            <v>7.02</v>
          </cell>
        </row>
        <row r="33">
          <cell r="A33" t="str">
            <v>01.101.01</v>
          </cell>
          <cell r="B33" t="str">
            <v>Escavação,carga e transportes de material de 2a  categoria DMT até 50m</v>
          </cell>
          <cell r="C33" t="str">
            <v>DNER-ES280/97</v>
          </cell>
          <cell r="D33" t="str">
            <v xml:space="preserve"> </v>
          </cell>
          <cell r="E33" t="str">
            <v>m3</v>
          </cell>
          <cell r="F33">
            <v>0.94</v>
          </cell>
          <cell r="G33">
            <v>0.34</v>
          </cell>
          <cell r="H33">
            <v>1.28</v>
          </cell>
        </row>
        <row r="34">
          <cell r="A34" t="str">
            <v>01.101.02</v>
          </cell>
          <cell r="B34" t="str">
            <v>Escavação,carga e transportes de material de 2a categoria DMT 50 a 200m c/ME</v>
          </cell>
          <cell r="C34" t="str">
            <v>DNER-ES280/97</v>
          </cell>
          <cell r="D34" t="str">
            <v xml:space="preserve"> </v>
          </cell>
          <cell r="E34" t="str">
            <v>m3</v>
          </cell>
          <cell r="F34">
            <v>1.2</v>
          </cell>
          <cell r="G34">
            <v>0.43</v>
          </cell>
          <cell r="H34">
            <v>1.63</v>
          </cell>
        </row>
        <row r="35">
          <cell r="A35" t="str">
            <v>01.101.03</v>
          </cell>
          <cell r="B35" t="str">
            <v>Escavação,carga e transportes de material de 2a categoria DMT 200 a 400m c/ME</v>
          </cell>
          <cell r="C35" t="str">
            <v>DNER-ES280/97</v>
          </cell>
          <cell r="D35" t="str">
            <v xml:space="preserve"> </v>
          </cell>
          <cell r="E35" t="str">
            <v>m3</v>
          </cell>
          <cell r="F35">
            <v>1.33</v>
          </cell>
          <cell r="G35">
            <v>0.48</v>
          </cell>
          <cell r="H35">
            <v>1.81</v>
          </cell>
        </row>
        <row r="36">
          <cell r="A36" t="str">
            <v>01.101.04</v>
          </cell>
          <cell r="B36" t="str">
            <v>Escavação,carga e transportes de material de 2a categoria DMT 400 a 600m c/ME</v>
          </cell>
          <cell r="C36" t="str">
            <v>DNER-ES280/97</v>
          </cell>
          <cell r="D36" t="str">
            <v xml:space="preserve"> </v>
          </cell>
          <cell r="E36" t="str">
            <v>m3</v>
          </cell>
          <cell r="F36">
            <v>1.56</v>
          </cell>
          <cell r="G36">
            <v>0.56000000000000005</v>
          </cell>
          <cell r="H36">
            <v>2.12</v>
          </cell>
        </row>
        <row r="37">
          <cell r="A37" t="str">
            <v>01.101.05</v>
          </cell>
          <cell r="B37" t="str">
            <v>Escavação,carga e transportes de material de 2a categoria DMT 600 a 800m c/ME</v>
          </cell>
          <cell r="C37" t="str">
            <v>DNER-ES280/97</v>
          </cell>
          <cell r="D37" t="str">
            <v xml:space="preserve"> </v>
          </cell>
          <cell r="E37" t="str">
            <v>m3</v>
          </cell>
          <cell r="F37">
            <v>1.73</v>
          </cell>
          <cell r="G37">
            <v>0.62</v>
          </cell>
          <cell r="H37">
            <v>2.35</v>
          </cell>
        </row>
        <row r="38">
          <cell r="A38" t="str">
            <v>01.101.06</v>
          </cell>
          <cell r="B38" t="str">
            <v>Escavação,carga e transportes de material de 2a categoria DMT 800 a 1000m c/ME</v>
          </cell>
          <cell r="C38" t="str">
            <v>DNER-ES280/97</v>
          </cell>
          <cell r="D38" t="str">
            <v xml:space="preserve"> </v>
          </cell>
          <cell r="E38" t="str">
            <v>m3</v>
          </cell>
          <cell r="F38">
            <v>1.91</v>
          </cell>
          <cell r="G38">
            <v>0.68</v>
          </cell>
          <cell r="H38">
            <v>2.59</v>
          </cell>
        </row>
        <row r="39">
          <cell r="A39" t="str">
            <v>01.101.07</v>
          </cell>
          <cell r="B39" t="str">
            <v>Escavação,carga e transportes de material de 2a categoria DMT 1000 a 1200m c/ME</v>
          </cell>
          <cell r="C39" t="str">
            <v>DNER-ES280/97</v>
          </cell>
          <cell r="D39" t="str">
            <v xml:space="preserve"> </v>
          </cell>
          <cell r="E39" t="str">
            <v>m3</v>
          </cell>
          <cell r="F39">
            <v>2.12</v>
          </cell>
          <cell r="G39">
            <v>0.76</v>
          </cell>
          <cell r="H39">
            <v>2.88</v>
          </cell>
        </row>
        <row r="40">
          <cell r="A40" t="str">
            <v>01.101.08</v>
          </cell>
          <cell r="B40" t="str">
            <v>Escavação,carga e transportes de material de 2a categoria DMT 1200 a 1400m c/ME</v>
          </cell>
          <cell r="C40" t="str">
            <v>DNER-ES280/97</v>
          </cell>
          <cell r="D40" t="str">
            <v xml:space="preserve"> </v>
          </cell>
          <cell r="E40" t="str">
            <v>m3</v>
          </cell>
          <cell r="F40">
            <v>2.38</v>
          </cell>
          <cell r="G40">
            <v>0.85</v>
          </cell>
          <cell r="H40">
            <v>3.23</v>
          </cell>
        </row>
        <row r="41">
          <cell r="A41" t="str">
            <v>01.101.09</v>
          </cell>
          <cell r="B41" t="str">
            <v>Escavação,carga e transportes de material de 2a categoria,c/CB, DMT 50 a 200m</v>
          </cell>
          <cell r="C41" t="str">
            <v>DNER-ES280/97</v>
          </cell>
          <cell r="D41" t="str">
            <v xml:space="preserve"> </v>
          </cell>
          <cell r="E41" t="str">
            <v>m3</v>
          </cell>
          <cell r="F41">
            <v>2.1</v>
          </cell>
          <cell r="G41">
            <v>0.75</v>
          </cell>
          <cell r="H41">
            <v>2.85</v>
          </cell>
        </row>
        <row r="42">
          <cell r="A42" t="str">
            <v>01.101.10</v>
          </cell>
          <cell r="B42" t="str">
            <v>Escavação,carga e transportes de material de 2a categoria,c/CB,  DMT 200 a 400m</v>
          </cell>
          <cell r="C42" t="str">
            <v>DNER-ES280/97</v>
          </cell>
          <cell r="D42" t="str">
            <v xml:space="preserve"> </v>
          </cell>
          <cell r="E42" t="str">
            <v>m3</v>
          </cell>
          <cell r="F42">
            <v>2.19</v>
          </cell>
          <cell r="G42">
            <v>0.78</v>
          </cell>
          <cell r="H42">
            <v>2.9699999999999998</v>
          </cell>
        </row>
        <row r="43">
          <cell r="A43" t="str">
            <v>01.101.11</v>
          </cell>
          <cell r="B43" t="str">
            <v>Escavação,carga e transportes de material de 2a categoria,c/CB,  DMT 400 a 600m</v>
          </cell>
          <cell r="C43" t="str">
            <v>DNER-ES280/97</v>
          </cell>
          <cell r="D43" t="str">
            <v xml:space="preserve"> </v>
          </cell>
          <cell r="E43" t="str">
            <v>m3</v>
          </cell>
          <cell r="F43">
            <v>2.3199999999999998</v>
          </cell>
          <cell r="G43">
            <v>0.83</v>
          </cell>
          <cell r="H43">
            <v>3.15</v>
          </cell>
        </row>
        <row r="44">
          <cell r="A44" t="str">
            <v>01.101.12</v>
          </cell>
          <cell r="B44" t="str">
            <v>Escavação,carga e transportes de material de 2a categoria,c/CB,  DMT 600 a 800m</v>
          </cell>
          <cell r="C44" t="str">
            <v>DNER-ES280/97</v>
          </cell>
          <cell r="D44" t="str">
            <v xml:space="preserve"> </v>
          </cell>
          <cell r="E44" t="str">
            <v>m3</v>
          </cell>
          <cell r="F44">
            <v>2.38</v>
          </cell>
          <cell r="G44">
            <v>0.85</v>
          </cell>
          <cell r="H44">
            <v>3.23</v>
          </cell>
        </row>
        <row r="45">
          <cell r="A45" t="str">
            <v>01.101.13</v>
          </cell>
          <cell r="B45" t="str">
            <v>Escavação,carga e transportes de material de 2a categoria,c/CB,  DMT 800 a 1 000m</v>
          </cell>
          <cell r="C45" t="str">
            <v>DNER-ES280/97</v>
          </cell>
          <cell r="D45" t="str">
            <v xml:space="preserve"> </v>
          </cell>
          <cell r="E45" t="str">
            <v>m3</v>
          </cell>
          <cell r="F45">
            <v>2.52</v>
          </cell>
          <cell r="G45">
            <v>0.9</v>
          </cell>
          <cell r="H45">
            <v>3.42</v>
          </cell>
        </row>
        <row r="46">
          <cell r="A46" t="str">
            <v>01.101.14</v>
          </cell>
          <cell r="B46" t="str">
            <v>Escavação,carga e transportes de material de 2a categoria,c/CB,  DMT 1000 a 1200m</v>
          </cell>
          <cell r="C46" t="str">
            <v>DNER-ES280/97</v>
          </cell>
          <cell r="D46" t="str">
            <v xml:space="preserve"> </v>
          </cell>
          <cell r="E46" t="str">
            <v>m3</v>
          </cell>
          <cell r="F46">
            <v>2.57</v>
          </cell>
          <cell r="G46">
            <v>0.92</v>
          </cell>
          <cell r="H46">
            <v>3.4899999999999998</v>
          </cell>
        </row>
        <row r="47">
          <cell r="A47" t="str">
            <v>01.101.15</v>
          </cell>
          <cell r="B47" t="str">
            <v>Escavação,carga e transportes de material de 2a categoria,c/CB,  DMT 1200 a 1400m</v>
          </cell>
          <cell r="C47" t="str">
            <v>DNER-ES280/97</v>
          </cell>
          <cell r="D47" t="str">
            <v xml:space="preserve"> </v>
          </cell>
          <cell r="E47" t="str">
            <v>m3</v>
          </cell>
          <cell r="F47">
            <v>2.75</v>
          </cell>
          <cell r="G47">
            <v>0.98</v>
          </cell>
          <cell r="H47">
            <v>3.73</v>
          </cell>
        </row>
        <row r="48">
          <cell r="A48" t="str">
            <v>01.101.16</v>
          </cell>
          <cell r="B48" t="str">
            <v>Escavação,carga e transportes de material de 2a categoria,c/CB,  DMT 1400 a 1600m</v>
          </cell>
          <cell r="C48" t="str">
            <v>DNER-ES280/97</v>
          </cell>
          <cell r="D48" t="str">
            <v xml:space="preserve"> </v>
          </cell>
          <cell r="E48" t="str">
            <v>m3</v>
          </cell>
          <cell r="F48">
            <v>2.85</v>
          </cell>
          <cell r="G48">
            <v>1.02</v>
          </cell>
          <cell r="H48">
            <v>3.87</v>
          </cell>
        </row>
        <row r="49">
          <cell r="A49" t="str">
            <v>01.101.17</v>
          </cell>
          <cell r="B49" t="str">
            <v>Escavação,carga e transportes de material de 2a categoria,c/CB,  DMT 1600 a 1800m</v>
          </cell>
          <cell r="C49" t="str">
            <v>DNER-ES280/97</v>
          </cell>
          <cell r="D49" t="str">
            <v xml:space="preserve"> </v>
          </cell>
          <cell r="E49" t="str">
            <v>m3</v>
          </cell>
          <cell r="F49">
            <v>2.94</v>
          </cell>
          <cell r="G49">
            <v>1.05</v>
          </cell>
          <cell r="H49">
            <v>3.99</v>
          </cell>
        </row>
        <row r="50">
          <cell r="A50" t="str">
            <v>01.101.18</v>
          </cell>
          <cell r="B50" t="str">
            <v>Escavação,carga e transportes de material de 2a categoria,c/CB,  DMT 1800 a 2000m</v>
          </cell>
          <cell r="C50" t="str">
            <v>DNER-ES280/97</v>
          </cell>
          <cell r="D50" t="str">
            <v xml:space="preserve"> </v>
          </cell>
          <cell r="E50" t="str">
            <v>m3</v>
          </cell>
          <cell r="F50">
            <v>3.05</v>
          </cell>
          <cell r="G50">
            <v>1.0900000000000001</v>
          </cell>
          <cell r="H50">
            <v>4.1399999999999997</v>
          </cell>
        </row>
        <row r="51">
          <cell r="A51" t="str">
            <v>01.101.19</v>
          </cell>
          <cell r="B51" t="str">
            <v>Escavação,carga e transportes de material de 2a categoria,c/CB,  DMT 2000 a 3000m</v>
          </cell>
          <cell r="C51" t="str">
            <v>DNER-ES280/97</v>
          </cell>
          <cell r="D51" t="str">
            <v xml:space="preserve"> </v>
          </cell>
          <cell r="E51" t="str">
            <v>m3</v>
          </cell>
          <cell r="F51">
            <v>3.32</v>
          </cell>
          <cell r="G51">
            <v>1.19</v>
          </cell>
          <cell r="H51">
            <v>4.51</v>
          </cell>
        </row>
        <row r="52">
          <cell r="A52" t="str">
            <v>01.101.20</v>
          </cell>
          <cell r="B52" t="str">
            <v>Escavação,carga e transportes de material de 2a categoria,c/CB,  DMT 3000 a 5000m</v>
          </cell>
          <cell r="C52" t="str">
            <v>DNER-ES280/97</v>
          </cell>
          <cell r="D52" t="str">
            <v xml:space="preserve"> </v>
          </cell>
          <cell r="E52" t="str">
            <v>m3</v>
          </cell>
          <cell r="F52">
            <v>4.08</v>
          </cell>
          <cell r="G52">
            <v>1.46</v>
          </cell>
          <cell r="H52">
            <v>5.54</v>
          </cell>
        </row>
        <row r="53">
          <cell r="A53" t="str">
            <v>DER51225</v>
          </cell>
          <cell r="B53" t="str">
            <v>Escavação,carga e transportes de material de 2a categoria DMT 3000 a 4000m</v>
          </cell>
          <cell r="C53" t="str">
            <v>DNER-ES280/97</v>
          </cell>
          <cell r="D53" t="str">
            <v xml:space="preserve"> </v>
          </cell>
          <cell r="E53" t="str">
            <v>m3</v>
          </cell>
          <cell r="F53">
            <v>3.36</v>
          </cell>
          <cell r="G53">
            <v>1.2</v>
          </cell>
          <cell r="H53">
            <v>4.5599999999999996</v>
          </cell>
        </row>
        <row r="54">
          <cell r="A54" t="str">
            <v>DER51235</v>
          </cell>
          <cell r="B54" t="str">
            <v>Escavação,carga e transportes de material de 2a categoria DMT 4000 a 5000m</v>
          </cell>
          <cell r="C54" t="str">
            <v>DNER-ES280/97</v>
          </cell>
          <cell r="D54" t="str">
            <v xml:space="preserve"> </v>
          </cell>
          <cell r="E54" t="str">
            <v>m3</v>
          </cell>
          <cell r="F54">
            <v>3.79</v>
          </cell>
          <cell r="G54">
            <v>1.36</v>
          </cell>
          <cell r="H54">
            <v>5.15</v>
          </cell>
        </row>
        <row r="55">
          <cell r="A55" t="str">
            <v>DER51250</v>
          </cell>
          <cell r="B55" t="str">
            <v>Escavação,carga e transportes de material de 2a categoria DMT 5000 a 6000m</v>
          </cell>
          <cell r="C55" t="str">
            <v>DNER-ES280/97</v>
          </cell>
          <cell r="D55" t="str">
            <v xml:space="preserve"> </v>
          </cell>
          <cell r="E55" t="str">
            <v>m3</v>
          </cell>
          <cell r="F55">
            <v>4.2</v>
          </cell>
          <cell r="G55">
            <v>1.5</v>
          </cell>
          <cell r="H55">
            <v>5.7</v>
          </cell>
        </row>
        <row r="56">
          <cell r="A56" t="str">
            <v>DER51260</v>
          </cell>
          <cell r="B56" t="str">
            <v>Escavação,carga e transportes de material de 2a categoria DMT 6000 a 7000m</v>
          </cell>
          <cell r="C56" t="str">
            <v>DNER-ES280/97</v>
          </cell>
          <cell r="D56" t="str">
            <v xml:space="preserve"> </v>
          </cell>
          <cell r="E56" t="str">
            <v>m3</v>
          </cell>
          <cell r="F56">
            <v>4.67</v>
          </cell>
          <cell r="G56">
            <v>1.67</v>
          </cell>
          <cell r="H56">
            <v>6.34</v>
          </cell>
        </row>
        <row r="57">
          <cell r="A57" t="str">
            <v>DER51270</v>
          </cell>
          <cell r="B57" t="str">
            <v>Escavação,carga e transportes de material de 2a categoria DMT 7000 a 8000m</v>
          </cell>
          <cell r="C57" t="str">
            <v>DNER-ES280/97</v>
          </cell>
          <cell r="D57" t="str">
            <v xml:space="preserve"> </v>
          </cell>
          <cell r="E57" t="str">
            <v>m3</v>
          </cell>
          <cell r="F57">
            <v>5.0999999999999996</v>
          </cell>
          <cell r="G57">
            <v>1.83</v>
          </cell>
          <cell r="H57">
            <v>6.93</v>
          </cell>
        </row>
        <row r="58">
          <cell r="A58" t="str">
            <v>DER51280</v>
          </cell>
          <cell r="B58" t="str">
            <v>Escavação,carga e transportes de material de 2a categoria DMT 8000 a 9000m</v>
          </cell>
          <cell r="C58" t="str">
            <v>DNER-ES280/97</v>
          </cell>
          <cell r="D58" t="str">
            <v xml:space="preserve"> </v>
          </cell>
          <cell r="E58" t="str">
            <v>m3</v>
          </cell>
          <cell r="F58">
            <v>5.51</v>
          </cell>
          <cell r="G58">
            <v>1.97</v>
          </cell>
          <cell r="H58">
            <v>7.4799999999999995</v>
          </cell>
        </row>
        <row r="59">
          <cell r="A59" t="str">
            <v>DER51290</v>
          </cell>
          <cell r="B59" t="str">
            <v>Escavação,carga e transportes de material de 2a categoria DMT 9000 a 10000m</v>
          </cell>
          <cell r="C59" t="str">
            <v>DNER-ES280/97</v>
          </cell>
          <cell r="D59" t="str">
            <v xml:space="preserve"> </v>
          </cell>
          <cell r="E59" t="str">
            <v>m3</v>
          </cell>
          <cell r="F59">
            <v>5.97</v>
          </cell>
          <cell r="G59">
            <v>2.14</v>
          </cell>
          <cell r="H59">
            <v>8.11</v>
          </cell>
        </row>
        <row r="60">
          <cell r="A60" t="str">
            <v>DER51300</v>
          </cell>
          <cell r="B60" t="str">
            <v>Escavação,carga e transportes de material de 2a categoria DMT 10000 a 12000m</v>
          </cell>
          <cell r="C60" t="str">
            <v>DNER-ES280/97</v>
          </cell>
          <cell r="D60" t="str">
            <v xml:space="preserve"> </v>
          </cell>
          <cell r="E60" t="str">
            <v>m3</v>
          </cell>
          <cell r="F60">
            <v>6.57</v>
          </cell>
          <cell r="G60">
            <v>2.35</v>
          </cell>
          <cell r="H60">
            <v>8.92</v>
          </cell>
        </row>
        <row r="61">
          <cell r="A61" t="str">
            <v>DER51310</v>
          </cell>
          <cell r="B61" t="str">
            <v>Escavação,carga e transportes de material de 2a categoria DMT 12000 a 14000m</v>
          </cell>
          <cell r="C61" t="str">
            <v>DNER-ES280/97</v>
          </cell>
          <cell r="D61" t="str">
            <v xml:space="preserve"> </v>
          </cell>
          <cell r="E61" t="str">
            <v>m3</v>
          </cell>
          <cell r="F61">
            <v>7.47</v>
          </cell>
          <cell r="G61">
            <v>2.67</v>
          </cell>
          <cell r="H61">
            <v>10.14</v>
          </cell>
        </row>
        <row r="62">
          <cell r="A62" t="str">
            <v>DER51320</v>
          </cell>
          <cell r="B62" t="str">
            <v>Escavação,carga e transportes de material de 2a categoria DMT 14000 a 16000m</v>
          </cell>
          <cell r="C62" t="str">
            <v>DNER-ES280/97</v>
          </cell>
          <cell r="D62" t="str">
            <v xml:space="preserve"> </v>
          </cell>
          <cell r="E62" t="str">
            <v>m3</v>
          </cell>
          <cell r="F62">
            <v>8.33</v>
          </cell>
          <cell r="G62">
            <v>2.98</v>
          </cell>
          <cell r="H62">
            <v>11.31</v>
          </cell>
        </row>
        <row r="63">
          <cell r="A63" t="str">
            <v>DER51330</v>
          </cell>
          <cell r="B63" t="str">
            <v>Escavação,carga e transportes de material de 2a categoria DMT 16000 a 18000m</v>
          </cell>
          <cell r="C63" t="str">
            <v>DNER-ES280/97</v>
          </cell>
          <cell r="E63" t="str">
            <v>m3</v>
          </cell>
          <cell r="F63">
            <v>9.23</v>
          </cell>
          <cell r="G63">
            <v>3.3</v>
          </cell>
          <cell r="H63">
            <v>12.530000000000001</v>
          </cell>
        </row>
        <row r="64">
          <cell r="A64" t="str">
            <v>DER51340</v>
          </cell>
          <cell r="B64" t="str">
            <v>Escavação,carga e transportes de material de 2a categoria DMT 18000 a 20000m</v>
          </cell>
          <cell r="C64" t="str">
            <v>DNER-ES280/97</v>
          </cell>
          <cell r="E64" t="str">
            <v>m3</v>
          </cell>
          <cell r="F64">
            <v>10.050000000000001</v>
          </cell>
          <cell r="G64">
            <v>3.6</v>
          </cell>
          <cell r="H64">
            <v>13.65</v>
          </cell>
        </row>
        <row r="65">
          <cell r="A65" t="str">
            <v>DER51350</v>
          </cell>
          <cell r="B65" t="str">
            <v>Escavação,carga e transportes de material de 2a categoria DMT 20000 a 22000m</v>
          </cell>
          <cell r="C65" t="str">
            <v>DNER-ES280/97</v>
          </cell>
          <cell r="E65" t="str">
            <v>m3</v>
          </cell>
          <cell r="F65">
            <v>10.9</v>
          </cell>
          <cell r="G65">
            <v>3.9</v>
          </cell>
          <cell r="H65">
            <v>14.8</v>
          </cell>
        </row>
        <row r="66">
          <cell r="A66" t="str">
            <v>DER51360</v>
          </cell>
          <cell r="B66" t="str">
            <v>Escavação,carga e transportes de material de 2a categoria DMT 22000 a 24000m</v>
          </cell>
          <cell r="C66" t="str">
            <v>DNER-ES280/97</v>
          </cell>
          <cell r="E66" t="str">
            <v>m3</v>
          </cell>
          <cell r="F66">
            <v>11.81</v>
          </cell>
          <cell r="G66">
            <v>4.2300000000000004</v>
          </cell>
          <cell r="H66">
            <v>16.04</v>
          </cell>
        </row>
        <row r="67">
          <cell r="A67" t="str">
            <v>01.102.01</v>
          </cell>
          <cell r="B67" t="str">
            <v>Escavação,carga e transportes de material de 3a  categoria DMT até 50m</v>
          </cell>
          <cell r="C67" t="str">
            <v>DNER-ES280/97</v>
          </cell>
          <cell r="D67" t="str">
            <v xml:space="preserve"> </v>
          </cell>
          <cell r="E67" t="str">
            <v>m3</v>
          </cell>
          <cell r="F67">
            <v>3.42</v>
          </cell>
          <cell r="G67">
            <v>1.22</v>
          </cell>
          <cell r="H67">
            <v>4.6399999999999997</v>
          </cell>
        </row>
        <row r="68">
          <cell r="A68" t="str">
            <v>01.102.02</v>
          </cell>
          <cell r="B68" t="str">
            <v xml:space="preserve">Escavação,carga e transportes de material de 3a categoria  DMT 50 a 200m </v>
          </cell>
          <cell r="C68" t="str">
            <v>DNER-ES280/97</v>
          </cell>
          <cell r="D68" t="str">
            <v xml:space="preserve"> </v>
          </cell>
          <cell r="E68" t="str">
            <v>m3</v>
          </cell>
          <cell r="F68">
            <v>7.28</v>
          </cell>
          <cell r="G68">
            <v>2.61</v>
          </cell>
          <cell r="H68">
            <v>9.89</v>
          </cell>
        </row>
        <row r="69">
          <cell r="A69" t="str">
            <v>01.102.03</v>
          </cell>
          <cell r="B69" t="str">
            <v>Escavação,carga e transportes de material de 3a categoria  DMT 200 a 400m</v>
          </cell>
          <cell r="C69" t="str">
            <v>DNER-ES280/97</v>
          </cell>
          <cell r="D69" t="str">
            <v xml:space="preserve"> </v>
          </cell>
          <cell r="E69" t="str">
            <v>m3</v>
          </cell>
          <cell r="F69">
            <v>7.57</v>
          </cell>
          <cell r="G69">
            <v>2.71</v>
          </cell>
          <cell r="H69">
            <v>10.280000000000001</v>
          </cell>
        </row>
        <row r="70">
          <cell r="A70" t="str">
            <v>01.102.04</v>
          </cell>
          <cell r="B70" t="str">
            <v xml:space="preserve">Escavação,carga e transportes de material de 3a categoria DMT 400 a 600m </v>
          </cell>
          <cell r="C70" t="str">
            <v>DNER-ES280/97</v>
          </cell>
          <cell r="D70" t="str">
            <v xml:space="preserve"> </v>
          </cell>
          <cell r="E70" t="str">
            <v>m3</v>
          </cell>
          <cell r="F70">
            <v>7.67</v>
          </cell>
          <cell r="G70">
            <v>2.75</v>
          </cell>
          <cell r="H70">
            <v>10.42</v>
          </cell>
        </row>
        <row r="71">
          <cell r="A71" t="str">
            <v>01.102.05</v>
          </cell>
          <cell r="B71" t="str">
            <v xml:space="preserve">Escavação,carga e transportes de material de 3a categoria DMT 600 a 800m </v>
          </cell>
          <cell r="C71" t="str">
            <v>DNER-ES280/97</v>
          </cell>
          <cell r="D71" t="str">
            <v xml:space="preserve"> </v>
          </cell>
          <cell r="E71" t="str">
            <v>m3</v>
          </cell>
          <cell r="F71">
            <v>7.73</v>
          </cell>
          <cell r="G71">
            <v>2.77</v>
          </cell>
          <cell r="H71">
            <v>10.5</v>
          </cell>
        </row>
        <row r="72">
          <cell r="A72" t="str">
            <v>01.102.06</v>
          </cell>
          <cell r="B72" t="str">
            <v xml:space="preserve">Escavação,carga e transportes de material de 3a categoria DMT 800 a 1000m </v>
          </cell>
          <cell r="C72" t="str">
            <v>DNER-ES280/97</v>
          </cell>
          <cell r="D72" t="str">
            <v xml:space="preserve"> </v>
          </cell>
          <cell r="E72" t="str">
            <v>m3</v>
          </cell>
          <cell r="F72">
            <v>7.77</v>
          </cell>
          <cell r="G72">
            <v>2.78</v>
          </cell>
          <cell r="H72">
            <v>10.549999999999999</v>
          </cell>
        </row>
        <row r="73">
          <cell r="A73" t="str">
            <v>01.102.07</v>
          </cell>
          <cell r="B73" t="str">
            <v xml:space="preserve">Escavação,carga e transportes de material de 3a categoria DMT 1000 a 1200m </v>
          </cell>
          <cell r="C73" t="str">
            <v>DNER-ES280/97</v>
          </cell>
          <cell r="D73" t="str">
            <v xml:space="preserve"> </v>
          </cell>
          <cell r="E73" t="str">
            <v>m3</v>
          </cell>
          <cell r="F73">
            <v>10.44</v>
          </cell>
          <cell r="G73">
            <v>3.74</v>
          </cell>
          <cell r="H73">
            <v>14.18</v>
          </cell>
        </row>
        <row r="74">
          <cell r="A74" t="str">
            <v>01.200.01</v>
          </cell>
          <cell r="B74" t="str">
            <v>Escavação e carga de material de jazida</v>
          </cell>
          <cell r="C74" t="str">
            <v xml:space="preserve"> </v>
          </cell>
          <cell r="D74" t="str">
            <v xml:space="preserve"> </v>
          </cell>
          <cell r="E74" t="str">
            <v>m3</v>
          </cell>
          <cell r="F74">
            <v>0.68</v>
          </cell>
          <cell r="G74">
            <v>0.24</v>
          </cell>
          <cell r="H74">
            <v>0.92</v>
          </cell>
        </row>
        <row r="75">
          <cell r="A75" t="str">
            <v>01.300.00</v>
          </cell>
          <cell r="B75" t="str">
            <v>Escavação e carga de solos moles</v>
          </cell>
          <cell r="C75" t="str">
            <v xml:space="preserve"> </v>
          </cell>
          <cell r="D75" t="str">
            <v xml:space="preserve"> </v>
          </cell>
          <cell r="E75" t="str">
            <v>m3</v>
          </cell>
          <cell r="F75">
            <v>3.29</v>
          </cell>
          <cell r="G75">
            <v>1.18</v>
          </cell>
          <cell r="H75">
            <v>4.47</v>
          </cell>
        </row>
        <row r="76">
          <cell r="A76" t="str">
            <v>01.510.00</v>
          </cell>
          <cell r="B76" t="str">
            <v>Compactação de aterros a 95% Proctor Normal</v>
          </cell>
          <cell r="C76" t="str">
            <v>DNER-ES282/97</v>
          </cell>
          <cell r="D76" t="str">
            <v xml:space="preserve"> </v>
          </cell>
          <cell r="E76" t="str">
            <v>m3</v>
          </cell>
          <cell r="F76">
            <v>0.57999999999999996</v>
          </cell>
          <cell r="G76">
            <v>0.21</v>
          </cell>
          <cell r="H76">
            <v>0.78999999999999992</v>
          </cell>
        </row>
        <row r="77">
          <cell r="A77" t="str">
            <v>01.511.00</v>
          </cell>
          <cell r="B77" t="str">
            <v>Compactação de aterros a 100% Proctor Normal</v>
          </cell>
          <cell r="C77" t="str">
            <v>DNER-ES282/97</v>
          </cell>
          <cell r="D77" t="str">
            <v xml:space="preserve"> </v>
          </cell>
          <cell r="E77" t="str">
            <v>m3</v>
          </cell>
          <cell r="F77">
            <v>1</v>
          </cell>
          <cell r="G77">
            <v>0.36</v>
          </cell>
          <cell r="H77">
            <v>1.3599999999999999</v>
          </cell>
        </row>
        <row r="78">
          <cell r="A78" t="str">
            <v>01.999.01</v>
          </cell>
          <cell r="B78" t="str">
            <v>Limpeza superficial de camada vegetal</v>
          </cell>
          <cell r="C78" t="str">
            <v xml:space="preserve"> </v>
          </cell>
          <cell r="D78" t="str">
            <v xml:space="preserve"> </v>
          </cell>
          <cell r="E78" t="str">
            <v>m2</v>
          </cell>
          <cell r="F78">
            <v>0.06</v>
          </cell>
          <cell r="G78">
            <v>0.02</v>
          </cell>
          <cell r="H78">
            <v>0.08</v>
          </cell>
        </row>
        <row r="79">
          <cell r="A79" t="str">
            <v>01.999.02</v>
          </cell>
          <cell r="B79" t="str">
            <v>Expurgo de jazida</v>
          </cell>
          <cell r="C79" t="str">
            <v xml:space="preserve"> </v>
          </cell>
          <cell r="D79" t="str">
            <v xml:space="preserve"> </v>
          </cell>
          <cell r="E79" t="str">
            <v>m3</v>
          </cell>
          <cell r="F79">
            <v>0.48</v>
          </cell>
          <cell r="G79">
            <v>0.17</v>
          </cell>
          <cell r="H79">
            <v>0.65</v>
          </cell>
        </row>
        <row r="80">
          <cell r="A80" t="str">
            <v>01.999.03</v>
          </cell>
          <cell r="B80" t="str">
            <v>Desmatamento de jazida</v>
          </cell>
          <cell r="C80" t="str">
            <v xml:space="preserve"> </v>
          </cell>
          <cell r="D80" t="str">
            <v xml:space="preserve"> </v>
          </cell>
          <cell r="E80" t="str">
            <v>m2</v>
          </cell>
          <cell r="F80">
            <v>0.04</v>
          </cell>
          <cell r="G80">
            <v>0.01</v>
          </cell>
          <cell r="H80">
            <v>0.05</v>
          </cell>
        </row>
        <row r="81">
          <cell r="A81" t="str">
            <v>P01.401.00</v>
          </cell>
          <cell r="B81" t="str">
            <v>Revestimento Primário</v>
          </cell>
          <cell r="C81" t="str">
            <v xml:space="preserve"> </v>
          </cell>
          <cell r="D81" t="str">
            <v xml:space="preserve"> </v>
          </cell>
          <cell r="E81" t="str">
            <v>m3</v>
          </cell>
          <cell r="F81">
            <v>8.65</v>
          </cell>
          <cell r="G81">
            <v>3.1</v>
          </cell>
          <cell r="H81">
            <v>11.75</v>
          </cell>
        </row>
        <row r="82">
          <cell r="A82" t="str">
            <v>DER50255</v>
          </cell>
          <cell r="B82" t="str">
            <v>Esc.  Carga e Transp. de mat. 1a cat. c/ CB 3000&lt;DMT&lt;4000m</v>
          </cell>
          <cell r="C82" t="str">
            <v xml:space="preserve"> </v>
          </cell>
          <cell r="D82" t="str">
            <v xml:space="preserve"> </v>
          </cell>
          <cell r="E82" t="str">
            <v>m3</v>
          </cell>
          <cell r="F82">
            <v>2.4300000000000002</v>
          </cell>
          <cell r="G82">
            <v>0.87</v>
          </cell>
          <cell r="H82">
            <v>3.3000000000000003</v>
          </cell>
        </row>
        <row r="83">
          <cell r="A83" t="str">
            <v>DER50260</v>
          </cell>
          <cell r="B83" t="str">
            <v>Esc.  Carga e Transp. de mat. 1a cat. c/ CB 5000&lt;DMT&lt;6000m</v>
          </cell>
          <cell r="C83" t="str">
            <v xml:space="preserve"> </v>
          </cell>
          <cell r="D83" t="str">
            <v xml:space="preserve"> </v>
          </cell>
          <cell r="E83" t="str">
            <v>m3</v>
          </cell>
          <cell r="F83">
            <v>3.16</v>
          </cell>
          <cell r="G83">
            <v>1.1299999999999999</v>
          </cell>
          <cell r="H83">
            <v>4.29</v>
          </cell>
        </row>
        <row r="84">
          <cell r="A84" t="str">
            <v>DER50265</v>
          </cell>
          <cell r="B84" t="str">
            <v>Esc.  Carga e Transp. de mat. 1a cat. c/ CB 4000&lt;DMT&lt;5000m</v>
          </cell>
          <cell r="C84" t="str">
            <v xml:space="preserve"> </v>
          </cell>
          <cell r="D84" t="str">
            <v xml:space="preserve"> </v>
          </cell>
          <cell r="E84" t="str">
            <v>m3</v>
          </cell>
          <cell r="F84">
            <v>2.77</v>
          </cell>
          <cell r="G84">
            <v>0.99</v>
          </cell>
          <cell r="H84">
            <v>3.76</v>
          </cell>
        </row>
        <row r="85">
          <cell r="A85" t="str">
            <v>DER50270</v>
          </cell>
          <cell r="B85" t="str">
            <v>Esc.  Carga e Transp. de mat. 1a cat. c/ CB 6000&lt;DMT&lt;7000m</v>
          </cell>
          <cell r="C85" t="str">
            <v xml:space="preserve"> </v>
          </cell>
          <cell r="D85" t="str">
            <v xml:space="preserve"> </v>
          </cell>
          <cell r="E85" t="str">
            <v>m3</v>
          </cell>
          <cell r="F85">
            <v>3.53</v>
          </cell>
          <cell r="G85">
            <v>1.26</v>
          </cell>
          <cell r="H85">
            <v>4.79</v>
          </cell>
        </row>
        <row r="86">
          <cell r="A86" t="str">
            <v>DER50280</v>
          </cell>
          <cell r="B86" t="str">
            <v>Esc.  Carga e Transp. de mat. 1a cat. c/ CB 7000&lt;DMT&lt;8000m</v>
          </cell>
          <cell r="C86" t="str">
            <v xml:space="preserve"> </v>
          </cell>
          <cell r="D86" t="str">
            <v xml:space="preserve"> </v>
          </cell>
          <cell r="E86" t="str">
            <v>m3</v>
          </cell>
          <cell r="F86">
            <v>3.88</v>
          </cell>
          <cell r="G86">
            <v>1.39</v>
          </cell>
          <cell r="H86">
            <v>5.27</v>
          </cell>
        </row>
        <row r="87">
          <cell r="A87" t="str">
            <v>DER50290</v>
          </cell>
          <cell r="B87" t="str">
            <v>Esc.  Carga e Transp. de mat. 1a cat. c/ CB 8000&lt;DMT&lt;9000m</v>
          </cell>
          <cell r="C87" t="str">
            <v xml:space="preserve"> </v>
          </cell>
          <cell r="D87" t="str">
            <v xml:space="preserve"> </v>
          </cell>
          <cell r="E87" t="str">
            <v>m3</v>
          </cell>
          <cell r="F87">
            <v>4.26</v>
          </cell>
          <cell r="G87">
            <v>1.53</v>
          </cell>
          <cell r="H87">
            <v>5.79</v>
          </cell>
        </row>
        <row r="88">
          <cell r="A88" t="str">
            <v>DER50300</v>
          </cell>
          <cell r="B88" t="str">
            <v>Esc.  Carga e Transp. de mat. 1a cat. c/ CB 9000&lt;DMT&lt;10000m</v>
          </cell>
          <cell r="C88" t="str">
            <v xml:space="preserve"> </v>
          </cell>
          <cell r="D88" t="str">
            <v xml:space="preserve"> </v>
          </cell>
          <cell r="E88" t="str">
            <v>m3</v>
          </cell>
          <cell r="F88">
            <v>4.6399999999999997</v>
          </cell>
          <cell r="G88">
            <v>1.66</v>
          </cell>
          <cell r="H88">
            <v>6.3</v>
          </cell>
        </row>
        <row r="89">
          <cell r="A89" t="str">
            <v>DER50305</v>
          </cell>
          <cell r="B89" t="str">
            <v>Esc.  Carga e Transp. de mat. 1a cat. c/ CB 10000&lt;DMT&lt;12000m</v>
          </cell>
          <cell r="C89" t="str">
            <v xml:space="preserve"> </v>
          </cell>
          <cell r="D89" t="str">
            <v xml:space="preserve"> </v>
          </cell>
          <cell r="E89" t="str">
            <v>m3</v>
          </cell>
          <cell r="F89">
            <v>5.19</v>
          </cell>
          <cell r="G89">
            <v>1.86</v>
          </cell>
          <cell r="H89">
            <v>7.0500000000000007</v>
          </cell>
        </row>
        <row r="90">
          <cell r="A90" t="str">
            <v>DER50315</v>
          </cell>
          <cell r="B90" t="str">
            <v>Esc.  Carga e Transp. de mat. 1a cat. c/ CB 12000&lt;DMT&lt;14000m</v>
          </cell>
          <cell r="C90" t="str">
            <v xml:space="preserve"> </v>
          </cell>
          <cell r="D90" t="str">
            <v xml:space="preserve"> </v>
          </cell>
          <cell r="E90" t="str">
            <v>m3</v>
          </cell>
          <cell r="F90">
            <v>5.91</v>
          </cell>
          <cell r="G90">
            <v>2.12</v>
          </cell>
          <cell r="H90">
            <v>8.0300000000000011</v>
          </cell>
        </row>
        <row r="91">
          <cell r="A91" t="str">
            <v>DER50325</v>
          </cell>
          <cell r="B91" t="str">
            <v>Esc.  Carga e Transp. de mat. 1a cat. c/ CB 14000&lt;DMT&lt;16000m</v>
          </cell>
          <cell r="C91" t="str">
            <v xml:space="preserve"> </v>
          </cell>
          <cell r="D91" t="str">
            <v xml:space="preserve"> </v>
          </cell>
          <cell r="E91" t="str">
            <v>m3</v>
          </cell>
          <cell r="F91">
            <v>6.63</v>
          </cell>
          <cell r="G91">
            <v>2.37</v>
          </cell>
          <cell r="H91">
            <v>9</v>
          </cell>
        </row>
        <row r="92">
          <cell r="A92" t="str">
            <v>DER50335</v>
          </cell>
          <cell r="B92" t="str">
            <v>Esc.  Carga e Transp. de mat. 1a cat. c/ CB 16000&lt;DMT&lt;18000m</v>
          </cell>
          <cell r="C92" t="str">
            <v xml:space="preserve"> </v>
          </cell>
          <cell r="D92" t="str">
            <v xml:space="preserve"> </v>
          </cell>
          <cell r="E92" t="str">
            <v>m3</v>
          </cell>
          <cell r="F92">
            <v>7.42</v>
          </cell>
          <cell r="G92">
            <v>2.66</v>
          </cell>
          <cell r="H92">
            <v>10.08</v>
          </cell>
        </row>
        <row r="93">
          <cell r="A93" t="str">
            <v>DER50345</v>
          </cell>
          <cell r="B93" t="str">
            <v>Esc.  Carga e Transp. de mat. 1a cat. c/ CB 18000&lt;DMT&lt;20000m</v>
          </cell>
          <cell r="C93" t="str">
            <v xml:space="preserve"> </v>
          </cell>
          <cell r="D93" t="str">
            <v xml:space="preserve"> </v>
          </cell>
          <cell r="E93" t="str">
            <v>m3</v>
          </cell>
          <cell r="F93">
            <v>8.15</v>
          </cell>
          <cell r="G93">
            <v>2.92</v>
          </cell>
          <cell r="H93">
            <v>11.07</v>
          </cell>
        </row>
        <row r="94">
          <cell r="A94" t="str">
            <v>DER50355</v>
          </cell>
          <cell r="B94" t="str">
            <v>Esc.  Carga e Transp. de mat. 1a cat. c/ CB 20000&lt;DMT&lt;22000m</v>
          </cell>
          <cell r="C94" t="str">
            <v xml:space="preserve"> </v>
          </cell>
          <cell r="D94" t="str">
            <v xml:space="preserve"> </v>
          </cell>
          <cell r="E94" t="str">
            <v>m3</v>
          </cell>
          <cell r="F94">
            <v>8.85</v>
          </cell>
          <cell r="G94">
            <v>3.17</v>
          </cell>
          <cell r="H94">
            <v>12.02</v>
          </cell>
        </row>
        <row r="95">
          <cell r="A95" t="str">
            <v>DER50365</v>
          </cell>
          <cell r="B95" t="str">
            <v>Esc.  Carga e Transp. de mat. 1a cat. c/ CB 22000&lt;DMT&lt;24000m</v>
          </cell>
          <cell r="C95" t="str">
            <v xml:space="preserve"> </v>
          </cell>
          <cell r="D95" t="str">
            <v xml:space="preserve"> </v>
          </cell>
          <cell r="E95" t="str">
            <v>m3</v>
          </cell>
          <cell r="F95">
            <v>9.6199999999999992</v>
          </cell>
          <cell r="G95">
            <v>3.44</v>
          </cell>
          <cell r="H95">
            <v>13.059999999999999</v>
          </cell>
        </row>
        <row r="96">
          <cell r="A96" t="str">
            <v>DER50375</v>
          </cell>
          <cell r="B96" t="str">
            <v>Esc.  Carga e Transp. de mat. 1a cat. c/ CB 24000&lt;DMT&lt;26000m</v>
          </cell>
          <cell r="C96" t="str">
            <v xml:space="preserve"> </v>
          </cell>
          <cell r="D96" t="str">
            <v xml:space="preserve"> </v>
          </cell>
          <cell r="E96" t="str">
            <v>m3</v>
          </cell>
          <cell r="F96">
            <v>10.37</v>
          </cell>
          <cell r="G96">
            <v>3.71</v>
          </cell>
          <cell r="H96">
            <v>14.079999999999998</v>
          </cell>
        </row>
        <row r="97">
          <cell r="A97" t="str">
            <v>DER50385</v>
          </cell>
          <cell r="B97" t="str">
            <v>Esc.  Carga e Transp. de mat. 1a cat. c/ CB 26000&lt;DMT&lt;28000m</v>
          </cell>
          <cell r="C97" t="str">
            <v xml:space="preserve"> </v>
          </cell>
          <cell r="D97" t="str">
            <v xml:space="preserve"> </v>
          </cell>
          <cell r="E97" t="str">
            <v>m3</v>
          </cell>
          <cell r="F97">
            <v>11.06</v>
          </cell>
          <cell r="G97">
            <v>3.96</v>
          </cell>
          <cell r="H97">
            <v>15.02</v>
          </cell>
        </row>
        <row r="98">
          <cell r="A98" t="str">
            <v>DER50395</v>
          </cell>
          <cell r="B98" t="str">
            <v>Esc.  Carga e Transp. de mat. 1a cat. c/ CB 28000&lt;DMT&lt;30000m</v>
          </cell>
          <cell r="C98" t="str">
            <v xml:space="preserve"> </v>
          </cell>
          <cell r="D98" t="str">
            <v xml:space="preserve"> </v>
          </cell>
          <cell r="E98" t="str">
            <v>m3</v>
          </cell>
          <cell r="F98">
            <v>11.82</v>
          </cell>
          <cell r="G98">
            <v>4.2300000000000004</v>
          </cell>
          <cell r="H98">
            <v>16.05</v>
          </cell>
        </row>
        <row r="99">
          <cell r="A99" t="str">
            <v>DER52120</v>
          </cell>
          <cell r="B99" t="str">
            <v>Extr.,Carga, Transp.e espalh.de areia ext.p/colchão dren.(banh.Maracajá)e subst.solos moles DMT=49km</v>
          </cell>
          <cell r="C99" t="str">
            <v xml:space="preserve"> </v>
          </cell>
          <cell r="D99" t="str">
            <v xml:space="preserve"> </v>
          </cell>
          <cell r="E99" t="str">
            <v>m3</v>
          </cell>
          <cell r="F99">
            <v>12.05</v>
          </cell>
          <cell r="G99">
            <v>4.3099999999999996</v>
          </cell>
          <cell r="H99">
            <v>16.36</v>
          </cell>
        </row>
        <row r="100">
          <cell r="A100" t="str">
            <v>DER52120e</v>
          </cell>
          <cell r="B100" t="str">
            <v>Escav.,Carga, Transp.e espalh.de areia comerc.p/colchão dren.(banh.Maracajá)e subst.solos moles DMT=49km</v>
          </cell>
          <cell r="C100" t="str">
            <v xml:space="preserve"> </v>
          </cell>
          <cell r="D100" t="str">
            <v xml:space="preserve"> </v>
          </cell>
          <cell r="E100" t="str">
            <v>m3</v>
          </cell>
          <cell r="F100">
            <v>15.47</v>
          </cell>
          <cell r="G100">
            <v>5.54</v>
          </cell>
          <cell r="H100">
            <v>21.01</v>
          </cell>
        </row>
        <row r="101">
          <cell r="A101" t="str">
            <v>DER52120c</v>
          </cell>
          <cell r="B101" t="str">
            <v>Extr.,Carga, Transp.e Espalh.areia comerc.p/colchão dren.(banh.Maracajá)e subst.solos moles DMT=95,2km</v>
          </cell>
          <cell r="C101" t="str">
            <v xml:space="preserve"> </v>
          </cell>
          <cell r="D101" t="str">
            <v xml:space="preserve"> </v>
          </cell>
          <cell r="E101" t="str">
            <v>m3</v>
          </cell>
          <cell r="F101">
            <v>24.44</v>
          </cell>
          <cell r="G101">
            <v>8.75</v>
          </cell>
          <cell r="H101">
            <v>33.19</v>
          </cell>
        </row>
        <row r="102">
          <cell r="A102" t="str">
            <v>DER52120d</v>
          </cell>
          <cell r="B102" t="str">
            <v>Extração, Carga e Transp.e Espalh.de seixo p/colchão drenante(banhado do Maracajá) DMT=23,7km</v>
          </cell>
          <cell r="C102" t="str">
            <v xml:space="preserve"> </v>
          </cell>
          <cell r="D102" t="str">
            <v xml:space="preserve"> </v>
          </cell>
          <cell r="E102" t="str">
            <v>m3</v>
          </cell>
          <cell r="F102">
            <v>11.56</v>
          </cell>
          <cell r="G102">
            <v>4.1399999999999997</v>
          </cell>
          <cell r="H102">
            <v>15.7</v>
          </cell>
        </row>
        <row r="103">
          <cell r="A103" t="str">
            <v>DER52120b</v>
          </cell>
          <cell r="B103" t="str">
            <v>Extração, Carga e Transp.e Espalh.de seixo p/colchão drenante(banhado do Maracajá) DMT=24km</v>
          </cell>
          <cell r="C103" t="str">
            <v xml:space="preserve"> </v>
          </cell>
          <cell r="D103" t="str">
            <v xml:space="preserve"> </v>
          </cell>
          <cell r="E103" t="str">
            <v>m3</v>
          </cell>
          <cell r="F103">
            <v>11.71</v>
          </cell>
          <cell r="G103">
            <v>4.1900000000000004</v>
          </cell>
          <cell r="H103">
            <v>15.900000000000002</v>
          </cell>
        </row>
        <row r="104">
          <cell r="A104" t="str">
            <v>DER52120a</v>
          </cell>
          <cell r="B104" t="str">
            <v>Momento extraordinário de transporte</v>
          </cell>
          <cell r="E104" t="str">
            <v>t x km</v>
          </cell>
          <cell r="F104">
            <v>0.32</v>
          </cell>
          <cell r="G104">
            <v>0.11</v>
          </cell>
          <cell r="H104">
            <v>0.43</v>
          </cell>
        </row>
        <row r="105">
          <cell r="A105" t="str">
            <v>DER52050</v>
          </cell>
          <cell r="B105" t="str">
            <v>Esc. Carga e Transp. de solos moles DMT&lt;=50m</v>
          </cell>
          <cell r="C105" t="str">
            <v xml:space="preserve"> </v>
          </cell>
          <cell r="D105" t="str">
            <v xml:space="preserve"> </v>
          </cell>
          <cell r="E105" t="str">
            <v>m3</v>
          </cell>
          <cell r="F105">
            <v>2.61</v>
          </cell>
          <cell r="G105">
            <v>0.93</v>
          </cell>
          <cell r="H105">
            <v>3.54</v>
          </cell>
        </row>
        <row r="106">
          <cell r="A106" t="str">
            <v>DER52060</v>
          </cell>
          <cell r="B106" t="str">
            <v>Esc. Carga e Transp. de solos moles 50&lt;DMT&lt;=100m</v>
          </cell>
          <cell r="C106" t="str">
            <v xml:space="preserve"> </v>
          </cell>
          <cell r="D106" t="str">
            <v xml:space="preserve"> </v>
          </cell>
          <cell r="E106" t="str">
            <v>m3</v>
          </cell>
          <cell r="F106">
            <v>2.72</v>
          </cell>
          <cell r="G106">
            <v>0.97</v>
          </cell>
          <cell r="H106">
            <v>3.6900000000000004</v>
          </cell>
        </row>
        <row r="107">
          <cell r="A107" t="str">
            <v>DER52070</v>
          </cell>
          <cell r="B107" t="str">
            <v>Esc. Carga e Transp. de solos moles 100&lt;DMT&lt;=200m</v>
          </cell>
          <cell r="C107" t="str">
            <v xml:space="preserve"> </v>
          </cell>
          <cell r="D107" t="str">
            <v xml:space="preserve"> </v>
          </cell>
          <cell r="E107" t="str">
            <v>m3</v>
          </cell>
          <cell r="F107">
            <v>2.91</v>
          </cell>
          <cell r="G107">
            <v>1.04</v>
          </cell>
          <cell r="H107">
            <v>3.95</v>
          </cell>
        </row>
        <row r="108">
          <cell r="A108" t="str">
            <v>DER52082</v>
          </cell>
          <cell r="B108" t="str">
            <v>Esc. Carga e Transp. de solos moles 200&lt;DMT&lt;=400m</v>
          </cell>
          <cell r="C108" t="str">
            <v xml:space="preserve"> </v>
          </cell>
          <cell r="D108" t="str">
            <v xml:space="preserve"> </v>
          </cell>
          <cell r="E108" t="str">
            <v>m3</v>
          </cell>
          <cell r="F108">
            <v>2.97</v>
          </cell>
          <cell r="G108">
            <v>1.06</v>
          </cell>
          <cell r="H108">
            <v>4.03</v>
          </cell>
        </row>
        <row r="109">
          <cell r="A109" t="str">
            <v>DER52087</v>
          </cell>
          <cell r="B109" t="str">
            <v>Esc. Carga e Transp. de solos moles 400&lt;DMT&lt;=600m</v>
          </cell>
          <cell r="C109" t="str">
            <v xml:space="preserve"> </v>
          </cell>
          <cell r="D109" t="str">
            <v xml:space="preserve"> </v>
          </cell>
          <cell r="E109" t="str">
            <v>m3</v>
          </cell>
          <cell r="F109">
            <v>3.39</v>
          </cell>
          <cell r="G109">
            <v>1.21</v>
          </cell>
          <cell r="H109">
            <v>4.5999999999999996</v>
          </cell>
        </row>
        <row r="110">
          <cell r="A110" t="str">
            <v>DER52090</v>
          </cell>
          <cell r="B110" t="str">
            <v>Esc. Carga e Transp. de solos moles 600&lt;DMT&lt;=800m</v>
          </cell>
          <cell r="C110" t="str">
            <v xml:space="preserve"> </v>
          </cell>
          <cell r="D110" t="str">
            <v xml:space="preserve"> </v>
          </cell>
          <cell r="E110" t="str">
            <v>m3</v>
          </cell>
          <cell r="F110">
            <v>3.42</v>
          </cell>
          <cell r="G110">
            <v>1.22</v>
          </cell>
          <cell r="H110">
            <v>4.6399999999999997</v>
          </cell>
        </row>
        <row r="111">
          <cell r="A111" t="str">
            <v>DER52095</v>
          </cell>
          <cell r="B111" t="str">
            <v>Esc. Carga e Transp. de solos moles 800&lt;DMT&lt;=1000m</v>
          </cell>
          <cell r="C111" t="str">
            <v xml:space="preserve"> </v>
          </cell>
          <cell r="D111" t="str">
            <v xml:space="preserve"> </v>
          </cell>
          <cell r="E111" t="str">
            <v>m3</v>
          </cell>
          <cell r="F111">
            <v>3.46</v>
          </cell>
          <cell r="G111">
            <v>1.24</v>
          </cell>
          <cell r="H111">
            <v>4.7</v>
          </cell>
        </row>
        <row r="112">
          <cell r="A112" t="str">
            <v>DER52100</v>
          </cell>
          <cell r="B112" t="str">
            <v>Esc. Carga e Transp. de solos moles 1000&lt;DMT&lt;=1200m</v>
          </cell>
          <cell r="C112" t="str">
            <v xml:space="preserve"> </v>
          </cell>
          <cell r="D112" t="str">
            <v xml:space="preserve"> </v>
          </cell>
          <cell r="E112" t="str">
            <v>m3</v>
          </cell>
          <cell r="F112">
            <v>3.47</v>
          </cell>
          <cell r="G112">
            <v>1.24</v>
          </cell>
          <cell r="H112">
            <v>4.71</v>
          </cell>
        </row>
        <row r="113">
          <cell r="A113" t="str">
            <v>DER52101</v>
          </cell>
          <cell r="B113" t="str">
            <v>Esc. Carga e Transp. de solos moles 1200&lt;DMT&lt;=1400m</v>
          </cell>
          <cell r="C113" t="str">
            <v xml:space="preserve"> </v>
          </cell>
          <cell r="D113" t="str">
            <v xml:space="preserve"> </v>
          </cell>
          <cell r="E113" t="str">
            <v>m3</v>
          </cell>
          <cell r="F113">
            <v>3.49</v>
          </cell>
          <cell r="G113">
            <v>1.25</v>
          </cell>
          <cell r="H113">
            <v>4.74</v>
          </cell>
        </row>
        <row r="114">
          <cell r="A114" t="str">
            <v>DER52102</v>
          </cell>
          <cell r="B114" t="str">
            <v>Esc. Carga e Transp. de solos moles 1400&lt;DMT&lt;=1600m</v>
          </cell>
          <cell r="C114" t="str">
            <v xml:space="preserve"> </v>
          </cell>
          <cell r="D114" t="str">
            <v xml:space="preserve"> </v>
          </cell>
          <cell r="E114" t="str">
            <v>m3</v>
          </cell>
          <cell r="F114">
            <v>3.54</v>
          </cell>
          <cell r="G114">
            <v>1.27</v>
          </cell>
          <cell r="H114">
            <v>4.8100000000000005</v>
          </cell>
        </row>
        <row r="115">
          <cell r="A115" t="str">
            <v>DER52103</v>
          </cell>
          <cell r="B115" t="str">
            <v>Esc. Carga e Transp. de solos moles 1600&lt;DMT&lt;=1800m</v>
          </cell>
          <cell r="C115" t="str">
            <v xml:space="preserve"> </v>
          </cell>
          <cell r="D115" t="str">
            <v xml:space="preserve"> </v>
          </cell>
          <cell r="E115" t="str">
            <v>m3</v>
          </cell>
          <cell r="F115">
            <v>3.58</v>
          </cell>
          <cell r="G115">
            <v>1.28</v>
          </cell>
          <cell r="H115">
            <v>4.8600000000000003</v>
          </cell>
        </row>
        <row r="116">
          <cell r="A116" t="str">
            <v>DER52104</v>
          </cell>
          <cell r="B116" t="str">
            <v>Esc. Carga e Transp. de solos moles 1800&lt;DMT&lt;=2000m</v>
          </cell>
          <cell r="C116" t="str">
            <v xml:space="preserve"> </v>
          </cell>
          <cell r="D116" t="str">
            <v xml:space="preserve"> </v>
          </cell>
          <cell r="E116" t="str">
            <v>m3</v>
          </cell>
          <cell r="F116">
            <v>3.67</v>
          </cell>
          <cell r="G116">
            <v>1.31</v>
          </cell>
          <cell r="H116">
            <v>4.9800000000000004</v>
          </cell>
        </row>
        <row r="117">
          <cell r="A117" t="str">
            <v>DER52105</v>
          </cell>
          <cell r="B117" t="str">
            <v>Esc. Carga e Transp. de solos moles 2000&lt;DMT&lt;=3000m</v>
          </cell>
          <cell r="C117" t="str">
            <v xml:space="preserve"> </v>
          </cell>
          <cell r="D117" t="str">
            <v xml:space="preserve"> </v>
          </cell>
          <cell r="E117" t="str">
            <v>m3</v>
          </cell>
          <cell r="F117">
            <v>4.25</v>
          </cell>
          <cell r="G117">
            <v>1.52</v>
          </cell>
          <cell r="H117">
            <v>5.77</v>
          </cell>
        </row>
        <row r="118">
          <cell r="A118" t="str">
            <v>DER52106</v>
          </cell>
          <cell r="B118" t="str">
            <v>Esc. Carga e Transp. de solos moles 3000&lt;DMT&lt;=4000m</v>
          </cell>
          <cell r="C118" t="str">
            <v xml:space="preserve"> </v>
          </cell>
          <cell r="D118" t="str">
            <v xml:space="preserve"> </v>
          </cell>
          <cell r="E118" t="str">
            <v>m3</v>
          </cell>
          <cell r="F118">
            <v>4.6900000000000004</v>
          </cell>
          <cell r="G118">
            <v>1.68</v>
          </cell>
          <cell r="H118">
            <v>6.37</v>
          </cell>
        </row>
        <row r="119">
          <cell r="A119" t="str">
            <v>DER52106a</v>
          </cell>
          <cell r="B119" t="str">
            <v>Esc. Carga e Transp. de solos moles 4000&lt;DMT&lt;=5000m</v>
          </cell>
          <cell r="C119" t="str">
            <v xml:space="preserve"> </v>
          </cell>
          <cell r="D119" t="str">
            <v xml:space="preserve"> </v>
          </cell>
          <cell r="E119" t="str">
            <v>m3</v>
          </cell>
          <cell r="F119">
            <v>5.42</v>
          </cell>
          <cell r="G119">
            <v>1.94</v>
          </cell>
          <cell r="H119">
            <v>7.3599999999999994</v>
          </cell>
        </row>
        <row r="120">
          <cell r="A120" t="str">
            <v>DER52106b</v>
          </cell>
          <cell r="B120" t="str">
            <v>Esc. Carga e Transp. de solos moles 5000&lt;DMT&lt;=6000m</v>
          </cell>
          <cell r="E120" t="str">
            <v>m3</v>
          </cell>
          <cell r="F120">
            <v>6.19</v>
          </cell>
          <cell r="G120">
            <v>2.2200000000000002</v>
          </cell>
          <cell r="H120">
            <v>8.41</v>
          </cell>
        </row>
        <row r="121">
          <cell r="A121" t="str">
            <v>DER52106c</v>
          </cell>
          <cell r="B121" t="str">
            <v>Esc. Carga e Transp. de solos moles 6000&lt;DMT&lt;=7000m</v>
          </cell>
          <cell r="C121" t="str">
            <v xml:space="preserve"> </v>
          </cell>
          <cell r="D121" t="str">
            <v xml:space="preserve"> </v>
          </cell>
          <cell r="E121" t="str">
            <v>m3</v>
          </cell>
          <cell r="F121">
            <v>6.93</v>
          </cell>
          <cell r="G121">
            <v>2.48</v>
          </cell>
          <cell r="H121">
            <v>9.41</v>
          </cell>
        </row>
        <row r="122">
          <cell r="A122" t="str">
            <v>P 52050</v>
          </cell>
          <cell r="B122" t="str">
            <v>Espalhamento de solos moles</v>
          </cell>
          <cell r="E122" t="str">
            <v>m3</v>
          </cell>
          <cell r="F122">
            <v>0.26</v>
          </cell>
          <cell r="G122">
            <v>0.09</v>
          </cell>
          <cell r="H122">
            <v>0.35</v>
          </cell>
        </row>
        <row r="123">
          <cell r="A123" t="str">
            <v>DER52020a</v>
          </cell>
          <cell r="B123" t="str">
            <v>Carga, transp.e espalhamento de camada vegetal 50&lt;DMT&lt;=200m</v>
          </cell>
          <cell r="E123" t="str">
            <v>m3</v>
          </cell>
          <cell r="F123">
            <v>1.65</v>
          </cell>
          <cell r="G123">
            <v>0.59</v>
          </cell>
          <cell r="H123">
            <v>2.2399999999999998</v>
          </cell>
        </row>
        <row r="124">
          <cell r="A124" t="str">
            <v>DER52020b</v>
          </cell>
          <cell r="B124" t="str">
            <v>Escarificação de acessos, desvios e áreas de jazidas e do canteiro de obra</v>
          </cell>
          <cell r="E124" t="str">
            <v>m2</v>
          </cell>
          <cell r="F124">
            <v>0.31</v>
          </cell>
          <cell r="G124">
            <v>0.11</v>
          </cell>
          <cell r="H124">
            <v>0.42</v>
          </cell>
        </row>
        <row r="125">
          <cell r="A125" t="str">
            <v>DER45035</v>
          </cell>
          <cell r="B125" t="str">
            <v>Carregamento de seixo</v>
          </cell>
          <cell r="C125" t="str">
            <v xml:space="preserve"> </v>
          </cell>
          <cell r="D125" t="str">
            <v xml:space="preserve"> </v>
          </cell>
          <cell r="E125" t="str">
            <v>m3</v>
          </cell>
          <cell r="F125">
            <v>0.34</v>
          </cell>
          <cell r="G125">
            <v>0.12</v>
          </cell>
          <cell r="H125">
            <v>0.46</v>
          </cell>
        </row>
        <row r="126">
          <cell r="A126" t="str">
            <v>DER45005</v>
          </cell>
          <cell r="B126" t="str">
            <v>Extração e carga de seixo c/ drag-line</v>
          </cell>
          <cell r="C126" t="str">
            <v xml:space="preserve"> </v>
          </cell>
          <cell r="D126" t="str">
            <v xml:space="preserve"> </v>
          </cell>
          <cell r="E126" t="str">
            <v>m3</v>
          </cell>
          <cell r="F126">
            <v>1.86</v>
          </cell>
          <cell r="G126">
            <v>0.67</v>
          </cell>
          <cell r="H126">
            <v>2.5300000000000002</v>
          </cell>
        </row>
        <row r="127">
          <cell r="A127" t="str">
            <v>DER45005a</v>
          </cell>
          <cell r="B127" t="str">
            <v>Extração e estocagem de seixo c/ drag-line</v>
          </cell>
          <cell r="C127" t="str">
            <v xml:space="preserve"> </v>
          </cell>
          <cell r="D127" t="str">
            <v xml:space="preserve"> </v>
          </cell>
          <cell r="E127" t="str">
            <v>m3</v>
          </cell>
          <cell r="F127">
            <v>1.65</v>
          </cell>
          <cell r="G127">
            <v>0.59</v>
          </cell>
          <cell r="H127">
            <v>2.2399999999999998</v>
          </cell>
        </row>
        <row r="128">
          <cell r="A128" t="str">
            <v>DER45000</v>
          </cell>
          <cell r="B128" t="str">
            <v>Extração de areia</v>
          </cell>
          <cell r="C128" t="str">
            <v xml:space="preserve"> </v>
          </cell>
          <cell r="D128" t="str">
            <v xml:space="preserve"> </v>
          </cell>
          <cell r="E128" t="str">
            <v>m3</v>
          </cell>
          <cell r="F128">
            <v>1.27</v>
          </cell>
          <cell r="G128">
            <v>0.45</v>
          </cell>
          <cell r="H128">
            <v>1.72</v>
          </cell>
        </row>
        <row r="129">
          <cell r="A129" t="str">
            <v>DER45080</v>
          </cell>
          <cell r="B129" t="str">
            <v>Produção  de seixo peneirado</v>
          </cell>
          <cell r="C129" t="str">
            <v xml:space="preserve"> </v>
          </cell>
          <cell r="D129" t="str">
            <v xml:space="preserve"> </v>
          </cell>
          <cell r="E129" t="str">
            <v>m3</v>
          </cell>
          <cell r="F129">
            <v>3.39</v>
          </cell>
          <cell r="G129">
            <v>1.21</v>
          </cell>
          <cell r="H129">
            <v>4.5999999999999996</v>
          </cell>
        </row>
        <row r="130">
          <cell r="A130" t="str">
            <v>DER53110</v>
          </cell>
          <cell r="B130" t="str">
            <v>Camada de seixo classificado</v>
          </cell>
          <cell r="E130" t="str">
            <v>m3</v>
          </cell>
          <cell r="F130">
            <v>11.85</v>
          </cell>
          <cell r="G130">
            <v>4.24</v>
          </cell>
          <cell r="H130">
            <v>16.09</v>
          </cell>
        </row>
        <row r="131">
          <cell r="A131" t="str">
            <v>DER82660</v>
          </cell>
          <cell r="B131" t="str">
            <v>Gabião caixa em PVC c/ h=100cm</v>
          </cell>
          <cell r="E131" t="str">
            <v>m3</v>
          </cell>
          <cell r="F131">
            <v>90.55</v>
          </cell>
          <cell r="G131">
            <v>32.42</v>
          </cell>
          <cell r="H131">
            <v>122.97</v>
          </cell>
        </row>
        <row r="132">
          <cell r="A132" t="str">
            <v>DER82610</v>
          </cell>
          <cell r="B132" t="str">
            <v>Gabião caixa em PVC c/ h=50cm</v>
          </cell>
          <cell r="E132" t="str">
            <v>m3</v>
          </cell>
          <cell r="F132">
            <v>113.23</v>
          </cell>
          <cell r="G132">
            <v>40.54</v>
          </cell>
          <cell r="H132">
            <v>153.77000000000001</v>
          </cell>
        </row>
        <row r="133">
          <cell r="A133">
            <v>2</v>
          </cell>
          <cell r="B133" t="str">
            <v>PAVIMENTAÇÃO</v>
          </cell>
        </row>
        <row r="134">
          <cell r="A134" t="str">
            <v>02.000.00</v>
          </cell>
          <cell r="B134" t="str">
            <v>Regularização do subleito</v>
          </cell>
          <cell r="C134" t="str">
            <v>DNER-ES299/97</v>
          </cell>
          <cell r="D134" t="str">
            <v xml:space="preserve"> </v>
          </cell>
          <cell r="E134" t="str">
            <v>m2</v>
          </cell>
          <cell r="F134">
            <v>0.22</v>
          </cell>
          <cell r="G134">
            <v>7.8759999999999997E-2</v>
          </cell>
          <cell r="H134">
            <v>0.29876000000000003</v>
          </cell>
        </row>
        <row r="135">
          <cell r="A135" t="str">
            <v>02.100.00</v>
          </cell>
          <cell r="B135" t="str">
            <v>Reforço do subleito</v>
          </cell>
          <cell r="C135" t="str">
            <v>DNER-ES300/97</v>
          </cell>
          <cell r="D135" t="str">
            <v xml:space="preserve"> </v>
          </cell>
          <cell r="E135" t="str">
            <v>m3</v>
          </cell>
          <cell r="F135">
            <v>4.57</v>
          </cell>
          <cell r="G135">
            <v>1.6360600000000001</v>
          </cell>
          <cell r="H135">
            <v>6.2060600000000008</v>
          </cell>
        </row>
        <row r="136">
          <cell r="A136" t="str">
            <v>02.200.00</v>
          </cell>
          <cell r="B136" t="str">
            <v>Sub-base solo estabilizado granulometricamente sem mistura</v>
          </cell>
          <cell r="C136" t="str">
            <v>DNER-ES301/97</v>
          </cell>
          <cell r="D136" t="str">
            <v xml:space="preserve"> </v>
          </cell>
          <cell r="E136" t="str">
            <v>m3</v>
          </cell>
          <cell r="G136">
            <v>0</v>
          </cell>
          <cell r="H136">
            <v>0</v>
          </cell>
        </row>
        <row r="137">
          <cell r="A137" t="str">
            <v>02.200.01</v>
          </cell>
          <cell r="B137" t="str">
            <v>Base solo estabilizado granulometricamente sem mistura</v>
          </cell>
          <cell r="C137" t="str">
            <v>DNER-ES303/97</v>
          </cell>
          <cell r="D137" t="str">
            <v xml:space="preserve"> </v>
          </cell>
          <cell r="E137" t="str">
            <v>m3</v>
          </cell>
          <cell r="G137">
            <v>0</v>
          </cell>
          <cell r="H137">
            <v>0</v>
          </cell>
        </row>
        <row r="138">
          <cell r="A138" t="str">
            <v>02.210.00</v>
          </cell>
          <cell r="B138" t="str">
            <v>Sub-base solo estabilizado granulometricamente com mistura solo na pista</v>
          </cell>
          <cell r="C138" t="str">
            <v>DNER-ES301/97</v>
          </cell>
          <cell r="D138" t="str">
            <v xml:space="preserve"> </v>
          </cell>
          <cell r="E138" t="str">
            <v>m3</v>
          </cell>
          <cell r="G138">
            <v>0</v>
          </cell>
          <cell r="H138">
            <v>0</v>
          </cell>
        </row>
        <row r="139">
          <cell r="A139" t="str">
            <v>02.210.01</v>
          </cell>
          <cell r="B139" t="str">
            <v>Sub-base estabil. granul. mistura solo-areia pista</v>
          </cell>
          <cell r="C139" t="str">
            <v>DNER-ES301/97</v>
          </cell>
          <cell r="D139" t="str">
            <v xml:space="preserve"> </v>
          </cell>
          <cell r="E139" t="str">
            <v>m3</v>
          </cell>
          <cell r="G139">
            <v>0</v>
          </cell>
          <cell r="H139">
            <v>0</v>
          </cell>
        </row>
        <row r="140">
          <cell r="A140" t="str">
            <v>02.210.02</v>
          </cell>
          <cell r="B140" t="str">
            <v>Base estabil. granul. mistura solo-areia na pista</v>
          </cell>
          <cell r="C140" t="str">
            <v>DNER-ES303/97</v>
          </cell>
          <cell r="D140" t="str">
            <v xml:space="preserve"> </v>
          </cell>
          <cell r="E140" t="str">
            <v>m3</v>
          </cell>
          <cell r="G140">
            <v>0</v>
          </cell>
          <cell r="H140">
            <v>0</v>
          </cell>
        </row>
        <row r="141">
          <cell r="A141" t="str">
            <v>02.220.00</v>
          </cell>
          <cell r="B141" t="str">
            <v>Base estab. granulom. com mistura solo -brita (mistura em usina)</v>
          </cell>
          <cell r="C141" t="str">
            <v>DNER-ES303/97</v>
          </cell>
          <cell r="D141" t="str">
            <v xml:space="preserve"> </v>
          </cell>
          <cell r="E141" t="str">
            <v>m3</v>
          </cell>
          <cell r="G141">
            <v>0</v>
          </cell>
          <cell r="H141">
            <v>0</v>
          </cell>
        </row>
        <row r="142">
          <cell r="A142" t="str">
            <v>02.220.01</v>
          </cell>
          <cell r="B142" t="str">
            <v>Base estab. granulom. com mistura solo -brita (mistura na pista)</v>
          </cell>
          <cell r="C142" t="str">
            <v>DNER-ES303/97</v>
          </cell>
          <cell r="D142" t="str">
            <v xml:space="preserve"> </v>
          </cell>
          <cell r="E142" t="str">
            <v>m3</v>
          </cell>
          <cell r="G142">
            <v>0</v>
          </cell>
          <cell r="H142">
            <v>0</v>
          </cell>
        </row>
        <row r="143">
          <cell r="A143" t="str">
            <v>02.230.00</v>
          </cell>
          <cell r="B143" t="str">
            <v>Base brita graduada</v>
          </cell>
          <cell r="C143" t="str">
            <v>DNER-ES303/97</v>
          </cell>
          <cell r="D143" t="str">
            <v xml:space="preserve"> </v>
          </cell>
          <cell r="E143" t="str">
            <v>m3</v>
          </cell>
          <cell r="F143">
            <v>20.66</v>
          </cell>
          <cell r="G143">
            <v>7.39628</v>
          </cell>
          <cell r="H143">
            <v>28.056280000000001</v>
          </cell>
        </row>
        <row r="144">
          <cell r="A144" t="str">
            <v>02.241.01</v>
          </cell>
          <cell r="B144" t="str">
            <v>Base solo melhorado com cimento com mistura em usina</v>
          </cell>
          <cell r="C144" t="str">
            <v>DNER-ES304/97</v>
          </cell>
          <cell r="D144" t="str">
            <v xml:space="preserve"> </v>
          </cell>
          <cell r="E144" t="str">
            <v>m3</v>
          </cell>
          <cell r="G144">
            <v>0</v>
          </cell>
          <cell r="H144">
            <v>0</v>
          </cell>
        </row>
        <row r="145">
          <cell r="A145" t="str">
            <v>02.241.02</v>
          </cell>
          <cell r="B145" t="str">
            <v>Base de solo cimento-mistura na pista</v>
          </cell>
          <cell r="C145" t="str">
            <v>DNER-ES305/97</v>
          </cell>
          <cell r="D145" t="str">
            <v xml:space="preserve"> </v>
          </cell>
          <cell r="E145" t="str">
            <v>m3</v>
          </cell>
          <cell r="G145">
            <v>0</v>
          </cell>
          <cell r="H145">
            <v>0</v>
          </cell>
        </row>
        <row r="146">
          <cell r="A146" t="str">
            <v>02.241.03</v>
          </cell>
          <cell r="B146" t="str">
            <v>Sub-base ou base de macadame hidráulico</v>
          </cell>
          <cell r="C146" t="str">
            <v>DNER-ES316/97</v>
          </cell>
          <cell r="D146" t="str">
            <v xml:space="preserve"> </v>
          </cell>
          <cell r="E146" t="str">
            <v>m3</v>
          </cell>
          <cell r="G146">
            <v>0</v>
          </cell>
          <cell r="H146">
            <v>0</v>
          </cell>
        </row>
        <row r="147">
          <cell r="A147" t="str">
            <v>02.241.04</v>
          </cell>
          <cell r="B147" t="str">
            <v>Macadame betuminoso com CAP</v>
          </cell>
          <cell r="D147" t="str">
            <v xml:space="preserve"> </v>
          </cell>
          <cell r="E147" t="str">
            <v>m3</v>
          </cell>
          <cell r="G147">
            <v>0</v>
          </cell>
          <cell r="H147">
            <v>0</v>
          </cell>
        </row>
        <row r="148">
          <cell r="A148" t="str">
            <v>02.241.05</v>
          </cell>
          <cell r="B148" t="str">
            <v>Macadame betuminoso com emulsão</v>
          </cell>
          <cell r="C148" t="str">
            <v>DNER-ES311/97</v>
          </cell>
          <cell r="D148" t="str">
            <v xml:space="preserve"> </v>
          </cell>
          <cell r="E148" t="str">
            <v>m3</v>
          </cell>
          <cell r="G148">
            <v>0</v>
          </cell>
          <cell r="H148">
            <v>0</v>
          </cell>
        </row>
        <row r="149">
          <cell r="A149" t="str">
            <v>02.241.06</v>
          </cell>
          <cell r="B149" t="str">
            <v>Capa selante</v>
          </cell>
          <cell r="D149" t="str">
            <v xml:space="preserve"> </v>
          </cell>
          <cell r="E149" t="str">
            <v>m2</v>
          </cell>
          <cell r="G149">
            <v>0</v>
          </cell>
          <cell r="H149">
            <v>0</v>
          </cell>
        </row>
        <row r="150">
          <cell r="A150" t="str">
            <v>02.241.07</v>
          </cell>
          <cell r="B150" t="str">
            <v>Lama asfáltica</v>
          </cell>
          <cell r="C150" t="str">
            <v>DNER-ES314/97</v>
          </cell>
          <cell r="D150" t="str">
            <v xml:space="preserve"> </v>
          </cell>
          <cell r="E150" t="str">
            <v>m2</v>
          </cell>
          <cell r="G150">
            <v>0</v>
          </cell>
          <cell r="H150">
            <v>0</v>
          </cell>
        </row>
        <row r="151">
          <cell r="A151" t="str">
            <v>02.300.00</v>
          </cell>
          <cell r="B151" t="str">
            <v>Imprimação - Fornecimento, transporte e execução</v>
          </cell>
          <cell r="C151" t="str">
            <v>DNER-ES306/97</v>
          </cell>
          <cell r="D151" t="str">
            <v xml:space="preserve"> </v>
          </cell>
          <cell r="E151" t="str">
            <v>m2</v>
          </cell>
          <cell r="F151">
            <v>0.82</v>
          </cell>
          <cell r="G151">
            <v>0.29355999999999999</v>
          </cell>
          <cell r="H151">
            <v>1.1135599999999999</v>
          </cell>
        </row>
        <row r="152">
          <cell r="A152" t="str">
            <v>02.400.00</v>
          </cell>
          <cell r="B152" t="str">
            <v>Pintura de ligação - Fornec., transporte e execução</v>
          </cell>
          <cell r="C152" t="str">
            <v>DNER-ES307/97</v>
          </cell>
          <cell r="D152" t="str">
            <v xml:space="preserve"> </v>
          </cell>
          <cell r="E152" t="str">
            <v>m2</v>
          </cell>
          <cell r="F152">
            <v>0.3</v>
          </cell>
          <cell r="G152">
            <v>0.1074</v>
          </cell>
          <cell r="H152">
            <v>0.40739999999999998</v>
          </cell>
        </row>
        <row r="153">
          <cell r="A153" t="str">
            <v>02.500.00</v>
          </cell>
          <cell r="B153" t="str">
            <v>Tratamento superficial simples com CAP</v>
          </cell>
          <cell r="D153" t="str">
            <v xml:space="preserve"> </v>
          </cell>
          <cell r="E153" t="str">
            <v>m2</v>
          </cell>
          <cell r="G153">
            <v>0</v>
          </cell>
          <cell r="H153">
            <v>0</v>
          </cell>
        </row>
        <row r="154">
          <cell r="A154" t="str">
            <v>02.500.01</v>
          </cell>
          <cell r="B154" t="str">
            <v>Tratamento superficial simples com emulsão</v>
          </cell>
          <cell r="D154" t="str">
            <v xml:space="preserve"> </v>
          </cell>
          <cell r="E154" t="str">
            <v>m2</v>
          </cell>
          <cell r="G154">
            <v>0</v>
          </cell>
          <cell r="H154">
            <v>0</v>
          </cell>
        </row>
        <row r="155">
          <cell r="A155" t="str">
            <v>02.501.00</v>
          </cell>
          <cell r="B155" t="str">
            <v>Tratamento superficial duplo com CAP</v>
          </cell>
          <cell r="D155" t="str">
            <v xml:space="preserve"> </v>
          </cell>
          <cell r="E155" t="str">
            <v>m2</v>
          </cell>
          <cell r="G155">
            <v>0</v>
          </cell>
          <cell r="H155">
            <v>0</v>
          </cell>
        </row>
        <row r="156">
          <cell r="A156" t="str">
            <v>02.501.01</v>
          </cell>
          <cell r="B156" t="str">
            <v>Tratamento superficial duplo com emulsão</v>
          </cell>
          <cell r="D156" t="str">
            <v xml:space="preserve"> </v>
          </cell>
          <cell r="E156" t="str">
            <v>m2</v>
          </cell>
          <cell r="G156">
            <v>0</v>
          </cell>
          <cell r="H156">
            <v>0</v>
          </cell>
        </row>
        <row r="157">
          <cell r="A157" t="str">
            <v>02.502.00</v>
          </cell>
          <cell r="B157" t="str">
            <v>Tratamento superficial triplo com CAP</v>
          </cell>
          <cell r="D157" t="str">
            <v xml:space="preserve"> </v>
          </cell>
          <cell r="E157" t="str">
            <v>m2</v>
          </cell>
          <cell r="G157">
            <v>0</v>
          </cell>
          <cell r="H157">
            <v>0</v>
          </cell>
        </row>
        <row r="158">
          <cell r="A158" t="str">
            <v>02.502.01</v>
          </cell>
          <cell r="B158" t="str">
            <v>Tratamento superficial triplo com emulsão</v>
          </cell>
          <cell r="D158" t="str">
            <v xml:space="preserve"> </v>
          </cell>
          <cell r="E158" t="str">
            <v>m2</v>
          </cell>
          <cell r="G158">
            <v>0</v>
          </cell>
          <cell r="H158">
            <v>0</v>
          </cell>
        </row>
        <row r="159">
          <cell r="A159" t="str">
            <v>02.530.00</v>
          </cell>
          <cell r="B159" t="str">
            <v>Pré-misturado a frio</v>
          </cell>
          <cell r="D159" t="str">
            <v xml:space="preserve"> </v>
          </cell>
          <cell r="E159" t="str">
            <v>t</v>
          </cell>
          <cell r="F159">
            <v>32.86</v>
          </cell>
          <cell r="G159">
            <v>11.763879999999999</v>
          </cell>
          <cell r="H159">
            <v>44.62388</v>
          </cell>
        </row>
        <row r="160">
          <cell r="A160" t="str">
            <v>P 02.530.01</v>
          </cell>
          <cell r="B160" t="str">
            <v>Pré-misturado a quente</v>
          </cell>
          <cell r="C160" t="str">
            <v>EPP-03/99</v>
          </cell>
          <cell r="D160" t="str">
            <v xml:space="preserve"> </v>
          </cell>
          <cell r="E160" t="str">
            <v>t</v>
          </cell>
          <cell r="F160">
            <v>37.25</v>
          </cell>
          <cell r="G160">
            <v>13.3355</v>
          </cell>
          <cell r="H160">
            <v>50.585499999999996</v>
          </cell>
        </row>
        <row r="161">
          <cell r="A161" t="str">
            <v>02.540.00</v>
          </cell>
          <cell r="B161" t="str">
            <v>Concreto betuminoso usinado a quente - usina 40/60 t/h</v>
          </cell>
          <cell r="C161" t="str">
            <v>DNER-ES313/97</v>
          </cell>
          <cell r="D161" t="str">
            <v xml:space="preserve"> </v>
          </cell>
          <cell r="E161" t="str">
            <v>t</v>
          </cell>
          <cell r="G161">
            <v>0</v>
          </cell>
          <cell r="H161">
            <v>0</v>
          </cell>
        </row>
        <row r="162">
          <cell r="A162" t="str">
            <v>02.540.01</v>
          </cell>
          <cell r="B162" t="str">
            <v>Concreto betuminoso usinado a quente - usina 100/140 t/h</v>
          </cell>
          <cell r="C162" t="str">
            <v>DNER-ES313/97</v>
          </cell>
          <cell r="D162" t="str">
            <v xml:space="preserve"> </v>
          </cell>
          <cell r="E162" t="str">
            <v>t</v>
          </cell>
          <cell r="F162">
            <v>49.81</v>
          </cell>
          <cell r="G162">
            <v>17.831980000000001</v>
          </cell>
          <cell r="H162">
            <v>67.641980000000004</v>
          </cell>
        </row>
        <row r="163">
          <cell r="A163" t="str">
            <v>P 02.540.01</v>
          </cell>
          <cell r="B163" t="str">
            <v>Fornecimento e transporte de aditivo melhorador de adesividade</v>
          </cell>
          <cell r="C163" t="str">
            <v>DNER-ES313/98</v>
          </cell>
          <cell r="D163" t="str">
            <v xml:space="preserve"> </v>
          </cell>
          <cell r="E163" t="str">
            <v>t</v>
          </cell>
          <cell r="F163">
            <v>647.13</v>
          </cell>
          <cell r="G163">
            <v>231.67254</v>
          </cell>
          <cell r="H163">
            <v>878.80254000000002</v>
          </cell>
        </row>
        <row r="164">
          <cell r="A164" t="str">
            <v>02.550.00</v>
          </cell>
          <cell r="B164" t="str">
            <v>Demolição e remoção de pavimento para remendos localizados</v>
          </cell>
          <cell r="D164" t="str">
            <v xml:space="preserve"> </v>
          </cell>
          <cell r="E164" t="str">
            <v>m3</v>
          </cell>
          <cell r="G164">
            <v>0</v>
          </cell>
          <cell r="H164">
            <v>0</v>
          </cell>
        </row>
        <row r="165">
          <cell r="A165" t="str">
            <v>DER82000</v>
          </cell>
          <cell r="B165" t="str">
            <v>Remoção de meio-fio</v>
          </cell>
          <cell r="E165" t="str">
            <v>m</v>
          </cell>
          <cell r="F165">
            <v>0.81</v>
          </cell>
          <cell r="G165">
            <v>0.28998000000000002</v>
          </cell>
          <cell r="H165">
            <v>1.09998</v>
          </cell>
        </row>
        <row r="166">
          <cell r="A166" t="str">
            <v>DER82100</v>
          </cell>
          <cell r="B166" t="str">
            <v>Remoção de pavimento a lajota</v>
          </cell>
          <cell r="C166" t="str">
            <v>EP P-06/99</v>
          </cell>
          <cell r="D166">
            <v>2</v>
          </cell>
          <cell r="E166" t="str">
            <v>m2</v>
          </cell>
          <cell r="F166">
            <v>0.3</v>
          </cell>
          <cell r="G166">
            <v>0.1074</v>
          </cell>
          <cell r="H166">
            <v>0.40739999999999998</v>
          </cell>
        </row>
        <row r="167">
          <cell r="A167" t="str">
            <v>DER82150</v>
          </cell>
          <cell r="B167" t="str">
            <v>Remoção de pavimento a paralelelpípedo</v>
          </cell>
          <cell r="E167" t="str">
            <v>m2</v>
          </cell>
          <cell r="F167">
            <v>0.46</v>
          </cell>
          <cell r="G167">
            <v>0.16467999999999999</v>
          </cell>
          <cell r="H167">
            <v>0.62468000000000001</v>
          </cell>
        </row>
        <row r="168">
          <cell r="A168" t="str">
            <v>DER82200</v>
          </cell>
          <cell r="B168" t="str">
            <v>Remoção de revestimento de CBUQ</v>
          </cell>
          <cell r="D168" t="str">
            <v xml:space="preserve"> </v>
          </cell>
          <cell r="E168" t="str">
            <v>m3</v>
          </cell>
          <cell r="F168">
            <v>4.22</v>
          </cell>
          <cell r="G168">
            <v>1.5107599999999999</v>
          </cell>
          <cell r="H168">
            <v>5.7307600000000001</v>
          </cell>
        </row>
        <row r="169">
          <cell r="A169" t="str">
            <v>DER82200a</v>
          </cell>
          <cell r="B169" t="str">
            <v>Remoção de camada granular</v>
          </cell>
          <cell r="D169" t="str">
            <v xml:space="preserve"> </v>
          </cell>
          <cell r="E169" t="str">
            <v>m3</v>
          </cell>
          <cell r="F169">
            <v>3.44</v>
          </cell>
          <cell r="G169">
            <v>1.2315199999999999</v>
          </cell>
          <cell r="H169">
            <v>4.6715200000000001</v>
          </cell>
        </row>
        <row r="170">
          <cell r="A170" t="str">
            <v>P 02.560.01</v>
          </cell>
          <cell r="B170" t="str">
            <v>Remoção do pavimento existente</v>
          </cell>
          <cell r="C170" t="str">
            <v>EP P-05/99</v>
          </cell>
          <cell r="D170" t="str">
            <v xml:space="preserve"> </v>
          </cell>
          <cell r="E170" t="str">
            <v>m3</v>
          </cell>
          <cell r="F170">
            <v>2.69</v>
          </cell>
          <cell r="G170">
            <v>0.96301999999999999</v>
          </cell>
          <cell r="H170">
            <v>3.6530199999999997</v>
          </cell>
        </row>
        <row r="171">
          <cell r="A171" t="str">
            <v>DER53110</v>
          </cell>
          <cell r="B171" t="str">
            <v>Camada de seixo classificado</v>
          </cell>
          <cell r="C171" t="str">
            <v>EP P-01/99</v>
          </cell>
          <cell r="D171" t="str">
            <v xml:space="preserve"> </v>
          </cell>
          <cell r="E171" t="str">
            <v>m³</v>
          </cell>
          <cell r="F171">
            <v>11.85</v>
          </cell>
          <cell r="G171">
            <v>4.2422999999999993</v>
          </cell>
          <cell r="H171">
            <v>16.092299999999998</v>
          </cell>
        </row>
        <row r="172">
          <cell r="A172" t="str">
            <v>DER53460</v>
          </cell>
          <cell r="B172" t="str">
            <v>Calçamento com briquetes de 8 cm</v>
          </cell>
          <cell r="C172" t="str">
            <v>EP P-01/100</v>
          </cell>
          <cell r="D172" t="str">
            <v xml:space="preserve"> </v>
          </cell>
          <cell r="E172" t="str">
            <v>m2</v>
          </cell>
          <cell r="F172">
            <v>11.85</v>
          </cell>
          <cell r="G172">
            <v>4.2422999999999993</v>
          </cell>
          <cell r="H172">
            <v>16.092299999999998</v>
          </cell>
        </row>
        <row r="173">
          <cell r="A173" t="str">
            <v>DER53460a</v>
          </cell>
          <cell r="B173" t="str">
            <v>Calçamento com briquetes de 6 cm</v>
          </cell>
          <cell r="C173" t="str">
            <v>EP P-01/101</v>
          </cell>
          <cell r="D173" t="str">
            <v xml:space="preserve"> </v>
          </cell>
          <cell r="E173" t="str">
            <v>m2</v>
          </cell>
          <cell r="F173">
            <v>15.08</v>
          </cell>
          <cell r="G173">
            <v>5.3986399999999994</v>
          </cell>
          <cell r="H173">
            <v>20.478639999999999</v>
          </cell>
        </row>
        <row r="174">
          <cell r="A174" t="str">
            <v>02.999.01</v>
          </cell>
          <cell r="B174" t="str">
            <v>Usinagem solo-cimento</v>
          </cell>
          <cell r="C174" t="str">
            <v xml:space="preserve"> </v>
          </cell>
          <cell r="D174" t="str">
            <v xml:space="preserve"> </v>
          </cell>
          <cell r="E174" t="str">
            <v>m3</v>
          </cell>
          <cell r="G174">
            <v>0</v>
          </cell>
          <cell r="H174">
            <v>0</v>
          </cell>
        </row>
        <row r="175">
          <cell r="A175" t="str">
            <v>02.999.02</v>
          </cell>
          <cell r="B175" t="str">
            <v>Usinagem solo-brita</v>
          </cell>
          <cell r="C175" t="str">
            <v xml:space="preserve"> </v>
          </cell>
          <cell r="D175" t="str">
            <v xml:space="preserve"> </v>
          </cell>
          <cell r="E175" t="str">
            <v>m3</v>
          </cell>
          <cell r="G175">
            <v>0</v>
          </cell>
          <cell r="H175">
            <v>0</v>
          </cell>
        </row>
        <row r="176">
          <cell r="A176" t="str">
            <v>02.999.03</v>
          </cell>
          <cell r="B176" t="str">
            <v>Brita graduada - usinagem</v>
          </cell>
          <cell r="C176" t="str">
            <v xml:space="preserve"> </v>
          </cell>
          <cell r="D176" t="str">
            <v xml:space="preserve"> </v>
          </cell>
          <cell r="E176" t="str">
            <v>m3</v>
          </cell>
          <cell r="F176">
            <v>1.0900000000000001</v>
          </cell>
          <cell r="G176">
            <v>0.39022000000000001</v>
          </cell>
          <cell r="H176">
            <v>1.4802200000000001</v>
          </cell>
        </row>
        <row r="177">
          <cell r="A177" t="str">
            <v>02.999.04</v>
          </cell>
          <cell r="B177" t="str">
            <v>Concreto betuminoso - usinagem I</v>
          </cell>
          <cell r="C177" t="str">
            <v xml:space="preserve"> </v>
          </cell>
          <cell r="D177" t="str">
            <v xml:space="preserve"> </v>
          </cell>
          <cell r="E177" t="str">
            <v>t</v>
          </cell>
          <cell r="G177">
            <v>0</v>
          </cell>
          <cell r="H177">
            <v>0</v>
          </cell>
        </row>
        <row r="178">
          <cell r="A178" t="str">
            <v>02.999.05</v>
          </cell>
          <cell r="B178" t="str">
            <v>Concreto betuminoso - usinagem II</v>
          </cell>
          <cell r="C178" t="str">
            <v xml:space="preserve"> </v>
          </cell>
          <cell r="D178" t="str">
            <v xml:space="preserve"> </v>
          </cell>
          <cell r="E178" t="str">
            <v>t</v>
          </cell>
          <cell r="F178">
            <v>5.68</v>
          </cell>
          <cell r="G178">
            <v>2.0334399999999997</v>
          </cell>
          <cell r="H178">
            <v>7.7134399999999994</v>
          </cell>
        </row>
        <row r="179">
          <cell r="A179" t="str">
            <v>02.999.06</v>
          </cell>
          <cell r="B179" t="str">
            <v>Pré-misturado a frio - usinagem</v>
          </cell>
          <cell r="C179" t="str">
            <v xml:space="preserve"> </v>
          </cell>
          <cell r="D179" t="str">
            <v xml:space="preserve"> </v>
          </cell>
          <cell r="E179" t="str">
            <v>t</v>
          </cell>
          <cell r="F179">
            <v>1.02</v>
          </cell>
          <cell r="G179">
            <v>0.36515999999999998</v>
          </cell>
          <cell r="H179">
            <v>1.3851599999999999</v>
          </cell>
        </row>
        <row r="180">
          <cell r="A180" t="str">
            <v>P 02.999.07</v>
          </cell>
          <cell r="B180" t="str">
            <v>Brita graduada com cimento - usinagem</v>
          </cell>
          <cell r="C180" t="str">
            <v xml:space="preserve"> </v>
          </cell>
          <cell r="D180" t="str">
            <v xml:space="preserve"> </v>
          </cell>
          <cell r="E180" t="str">
            <v>m3</v>
          </cell>
          <cell r="F180">
            <v>1.05</v>
          </cell>
          <cell r="G180">
            <v>0.37590000000000001</v>
          </cell>
          <cell r="H180">
            <v>1.4258999999999999</v>
          </cell>
        </row>
        <row r="181">
          <cell r="A181" t="str">
            <v>P 02.999.08</v>
          </cell>
          <cell r="B181" t="str">
            <v>Base de brita graduada tratada com cimento</v>
          </cell>
          <cell r="C181" t="str">
            <v xml:space="preserve"> </v>
          </cell>
          <cell r="D181" t="str">
            <v xml:space="preserve"> </v>
          </cell>
          <cell r="E181" t="str">
            <v>m3</v>
          </cell>
          <cell r="F181">
            <v>36.07</v>
          </cell>
          <cell r="G181">
            <v>12.91306</v>
          </cell>
          <cell r="H181">
            <v>48.983060000000002</v>
          </cell>
        </row>
        <row r="182">
          <cell r="A182" t="str">
            <v>DER53130</v>
          </cell>
          <cell r="B182" t="str">
            <v>Camada de macadame seco</v>
          </cell>
          <cell r="C182" t="str">
            <v xml:space="preserve"> </v>
          </cell>
          <cell r="D182" t="str">
            <v xml:space="preserve"> </v>
          </cell>
          <cell r="E182" t="str">
            <v>m3</v>
          </cell>
          <cell r="F182">
            <v>16.100000000000001</v>
          </cell>
          <cell r="G182">
            <v>5.7638000000000007</v>
          </cell>
          <cell r="H182">
            <v>21.863800000000001</v>
          </cell>
        </row>
        <row r="183">
          <cell r="A183" t="str">
            <v>P 02.250.00</v>
          </cell>
          <cell r="B183" t="str">
            <v>Concreto Pobre Rolado</v>
          </cell>
          <cell r="C183" t="str">
            <v xml:space="preserve"> </v>
          </cell>
          <cell r="D183" t="str">
            <v xml:space="preserve"> </v>
          </cell>
          <cell r="E183" t="str">
            <v>m3</v>
          </cell>
          <cell r="F183">
            <v>65.98</v>
          </cell>
          <cell r="G183">
            <v>23.620840000000001</v>
          </cell>
          <cell r="H183">
            <v>89.600840000000005</v>
          </cell>
        </row>
        <row r="184">
          <cell r="A184" t="str">
            <v>P 02.250.01</v>
          </cell>
          <cell r="B184" t="str">
            <v>Concreto magro p/ concreto rolado</v>
          </cell>
          <cell r="C184" t="str">
            <v xml:space="preserve"> </v>
          </cell>
          <cell r="D184" t="str">
            <v xml:space="preserve"> </v>
          </cell>
          <cell r="E184" t="str">
            <v>m3</v>
          </cell>
          <cell r="F184">
            <v>49.64</v>
          </cell>
          <cell r="G184">
            <v>17.77112</v>
          </cell>
          <cell r="H184">
            <v>67.411119999999997</v>
          </cell>
        </row>
        <row r="185">
          <cell r="A185" t="str">
            <v>P02.999.10</v>
          </cell>
          <cell r="B185" t="str">
            <v>Frezagem de revestimento em CAUQ e&lt;= 8 cm c/transporte até 2km</v>
          </cell>
          <cell r="C185" t="str">
            <v>EP P-04/99</v>
          </cell>
          <cell r="D185">
            <v>2</v>
          </cell>
          <cell r="E185" t="str">
            <v>m3</v>
          </cell>
          <cell r="F185">
            <v>18.38</v>
          </cell>
          <cell r="G185">
            <v>6.5800399999999994</v>
          </cell>
          <cell r="H185">
            <v>24.960039999999999</v>
          </cell>
        </row>
        <row r="186">
          <cell r="A186" t="str">
            <v>MACHIDRAUL</v>
          </cell>
          <cell r="B186" t="str">
            <v>Macadame hidraulico</v>
          </cell>
          <cell r="E186" t="str">
            <v>m3</v>
          </cell>
          <cell r="G186">
            <v>0</v>
          </cell>
          <cell r="H186">
            <v>0</v>
          </cell>
        </row>
        <row r="187">
          <cell r="A187">
            <v>3</v>
          </cell>
          <cell r="B187" t="str">
            <v>OBRAS DE ARTE ESPECIAIS</v>
          </cell>
        </row>
        <row r="188">
          <cell r="A188" t="str">
            <v>OAE1</v>
          </cell>
          <cell r="B188" t="str">
            <v>Ancoragem ativa - Fornecimento, instalação e protensão</v>
          </cell>
          <cell r="C188" t="str">
            <v xml:space="preserve"> </v>
          </cell>
          <cell r="D188" t="str">
            <v xml:space="preserve"> </v>
          </cell>
          <cell r="E188" t="str">
            <v>un</v>
          </cell>
          <cell r="F188">
            <v>502.42</v>
          </cell>
          <cell r="G188">
            <v>179.86635999999999</v>
          </cell>
          <cell r="H188">
            <v>682.28636000000006</v>
          </cell>
        </row>
        <row r="189">
          <cell r="A189" t="str">
            <v>OAE2</v>
          </cell>
          <cell r="B189" t="str">
            <v>Armadura de protensão - Fornecimento, montagem e colocação</v>
          </cell>
          <cell r="C189" t="str">
            <v xml:space="preserve"> </v>
          </cell>
          <cell r="D189" t="str">
            <v xml:space="preserve"> </v>
          </cell>
          <cell r="E189" t="str">
            <v>kg</v>
          </cell>
          <cell r="F189">
            <v>2.76</v>
          </cell>
          <cell r="G189">
            <v>0.98807999999999985</v>
          </cell>
          <cell r="H189">
            <v>3.7480799999999999</v>
          </cell>
        </row>
        <row r="190">
          <cell r="A190" t="str">
            <v>OAE3</v>
          </cell>
          <cell r="B190" t="str">
            <v>Bainha semi-rígida galvanizada - Fornecimento, montagem e colocação</v>
          </cell>
          <cell r="C190" t="str">
            <v xml:space="preserve"> </v>
          </cell>
          <cell r="D190" t="str">
            <v xml:space="preserve"> </v>
          </cell>
          <cell r="E190" t="str">
            <v>m</v>
          </cell>
          <cell r="F190">
            <v>6.98</v>
          </cell>
          <cell r="G190">
            <v>2.49884</v>
          </cell>
          <cell r="H190">
            <v>9.4788399999999999</v>
          </cell>
        </row>
        <row r="191">
          <cell r="A191" t="str">
            <v>OAE4</v>
          </cell>
          <cell r="B191" t="str">
            <v>Armadura de protensão, fornecimento, bainhas, ancoragens, operações de protensão</v>
          </cell>
          <cell r="C191" t="str">
            <v xml:space="preserve"> </v>
          </cell>
          <cell r="D191" t="str">
            <v xml:space="preserve"> </v>
          </cell>
          <cell r="E191" t="str">
            <v>kg</v>
          </cell>
          <cell r="F191">
            <v>14.2</v>
          </cell>
          <cell r="G191">
            <v>5.0835999999999997</v>
          </cell>
          <cell r="H191">
            <v>19.2836</v>
          </cell>
        </row>
        <row r="192">
          <cell r="A192" t="str">
            <v>OAE4a</v>
          </cell>
          <cell r="B192" t="str">
            <v>Armadura de protensão, CP190RB, fornecimento, bainhas metálicas semi-rígidas galvanizadas</v>
          </cell>
          <cell r="C192" t="str">
            <v xml:space="preserve"> </v>
          </cell>
          <cell r="D192" t="str">
            <v xml:space="preserve"> </v>
          </cell>
          <cell r="E192" t="str">
            <v>kg</v>
          </cell>
          <cell r="F192">
            <v>9.31</v>
          </cell>
          <cell r="G192">
            <v>3.3329800000000001</v>
          </cell>
          <cell r="H192">
            <v>12.642980000000001</v>
          </cell>
        </row>
        <row r="193">
          <cell r="A193" t="str">
            <v>OAE5</v>
          </cell>
          <cell r="B193" t="str">
            <v>Estaca metálica - tipo CS 300 x 130 - Fornecimento e cravação</v>
          </cell>
          <cell r="C193" t="str">
            <v xml:space="preserve"> </v>
          </cell>
          <cell r="D193" t="str">
            <v xml:space="preserve"> </v>
          </cell>
          <cell r="E193" t="str">
            <v>m</v>
          </cell>
          <cell r="F193">
            <v>130.1</v>
          </cell>
          <cell r="G193">
            <v>46.575799999999994</v>
          </cell>
          <cell r="H193">
            <v>176.67579999999998</v>
          </cell>
        </row>
        <row r="194">
          <cell r="A194" t="str">
            <v>OAE5a</v>
          </cell>
          <cell r="B194" t="str">
            <v>Estaca metálica - tipo CS 250 X 52 - Fornecimento e cravação</v>
          </cell>
          <cell r="C194" t="str">
            <v xml:space="preserve"> </v>
          </cell>
          <cell r="D194" t="str">
            <v xml:space="preserve"> </v>
          </cell>
          <cell r="E194" t="str">
            <v>m</v>
          </cell>
          <cell r="F194">
            <v>71.599999999999994</v>
          </cell>
          <cell r="G194">
            <v>25.632799999999996</v>
          </cell>
          <cell r="H194">
            <v>97.232799999999997</v>
          </cell>
        </row>
        <row r="195">
          <cell r="A195" t="str">
            <v>OAE5b</v>
          </cell>
          <cell r="B195" t="str">
            <v>Estaca metálica - tipo CS 300 x 77 - Fornecimento e cravação</v>
          </cell>
          <cell r="C195" t="str">
            <v xml:space="preserve"> </v>
          </cell>
          <cell r="D195" t="str">
            <v xml:space="preserve"> </v>
          </cell>
          <cell r="E195" t="str">
            <v>m</v>
          </cell>
          <cell r="F195">
            <v>90.35</v>
          </cell>
          <cell r="G195">
            <v>32.345299999999995</v>
          </cell>
          <cell r="H195">
            <v>122.69529999999999</v>
          </cell>
        </row>
        <row r="196">
          <cell r="A196" t="str">
            <v>OAE5c</v>
          </cell>
          <cell r="B196" t="str">
            <v>Estaca metálica - tipo CS 300 x 116 - Fornecimento e cravação</v>
          </cell>
          <cell r="C196" t="str">
            <v xml:space="preserve"> </v>
          </cell>
          <cell r="D196" t="str">
            <v xml:space="preserve"> </v>
          </cell>
          <cell r="E196" t="str">
            <v>m</v>
          </cell>
          <cell r="F196">
            <v>119.6</v>
          </cell>
          <cell r="G196">
            <v>42.816799999999994</v>
          </cell>
          <cell r="H196">
            <v>162.41679999999999</v>
          </cell>
        </row>
        <row r="197">
          <cell r="A197" t="str">
            <v>OAE5d</v>
          </cell>
          <cell r="B197" t="str">
            <v>Estaca metálica - tipo CS 400 x 136 - Fornecimento e cravação</v>
          </cell>
          <cell r="C197" t="str">
            <v xml:space="preserve"> </v>
          </cell>
          <cell r="D197" t="str">
            <v xml:space="preserve"> </v>
          </cell>
          <cell r="E197" t="str">
            <v>m</v>
          </cell>
          <cell r="F197">
            <v>135.44999999999999</v>
          </cell>
          <cell r="G197">
            <v>48.491099999999996</v>
          </cell>
          <cell r="H197">
            <v>183.94109999999998</v>
          </cell>
        </row>
        <row r="198">
          <cell r="A198" t="str">
            <v>OAE6</v>
          </cell>
          <cell r="B198" t="str">
            <v>Escoramento metálico comum (cimbramento)</v>
          </cell>
          <cell r="C198" t="str">
            <v xml:space="preserve"> </v>
          </cell>
          <cell r="D198" t="str">
            <v xml:space="preserve"> </v>
          </cell>
          <cell r="E198" t="str">
            <v>m3</v>
          </cell>
          <cell r="F198">
            <v>20.309999999999999</v>
          </cell>
          <cell r="G198">
            <v>7.2709799999999989</v>
          </cell>
          <cell r="H198">
            <v>27.580979999999997</v>
          </cell>
        </row>
        <row r="199">
          <cell r="A199" t="str">
            <v>OAE7</v>
          </cell>
          <cell r="B199" t="str">
            <v>Dreno de PVC D= 150 mm</v>
          </cell>
          <cell r="C199" t="str">
            <v xml:space="preserve"> </v>
          </cell>
          <cell r="D199" t="str">
            <v xml:space="preserve"> </v>
          </cell>
          <cell r="E199" t="str">
            <v>un</v>
          </cell>
          <cell r="F199">
            <v>4.25</v>
          </cell>
          <cell r="G199">
            <v>1.5214999999999999</v>
          </cell>
          <cell r="H199">
            <v>5.7714999999999996</v>
          </cell>
        </row>
        <row r="200">
          <cell r="A200" t="str">
            <v>OAE8</v>
          </cell>
          <cell r="B200" t="str">
            <v>Manuseio, transp. e posicionamento vigas pré-moldadas c/35,90m comp. e 70tf de peso</v>
          </cell>
          <cell r="C200" t="str">
            <v xml:space="preserve"> </v>
          </cell>
          <cell r="D200" t="str">
            <v xml:space="preserve"> </v>
          </cell>
          <cell r="E200" t="str">
            <v>un</v>
          </cell>
          <cell r="F200">
            <v>3651.27</v>
          </cell>
          <cell r="G200">
            <v>1307.1546599999999</v>
          </cell>
          <cell r="H200">
            <v>4958.4246599999997</v>
          </cell>
        </row>
        <row r="201">
          <cell r="A201" t="str">
            <v>OAE8b</v>
          </cell>
          <cell r="B201" t="str">
            <v>Manuseio, transp. e posicionamento vigas pré-moldadas c/35,90m comp. e 71tf de peso</v>
          </cell>
          <cell r="C201" t="str">
            <v xml:space="preserve"> </v>
          </cell>
          <cell r="D201" t="str">
            <v xml:space="preserve"> </v>
          </cell>
          <cell r="E201" t="str">
            <v>un</v>
          </cell>
          <cell r="F201">
            <v>3651.27</v>
          </cell>
          <cell r="G201">
            <v>1307.1546599999999</v>
          </cell>
          <cell r="H201">
            <v>4958.4246599999997</v>
          </cell>
        </row>
        <row r="202">
          <cell r="A202" t="str">
            <v>OAE9</v>
          </cell>
          <cell r="B202" t="str">
            <v>Aparelho de apoio metálico Rudloff, unidirec. Tipo TU-134 ou similar,  fornec.e instal.</v>
          </cell>
          <cell r="C202" t="str">
            <v xml:space="preserve"> </v>
          </cell>
          <cell r="D202" t="str">
            <v xml:space="preserve"> </v>
          </cell>
          <cell r="E202" t="str">
            <v>un</v>
          </cell>
          <cell r="F202">
            <v>1623.48</v>
          </cell>
          <cell r="G202">
            <v>581.20583999999997</v>
          </cell>
          <cell r="H202">
            <v>2204.6858400000001</v>
          </cell>
        </row>
        <row r="203">
          <cell r="A203" t="str">
            <v>OAE10</v>
          </cell>
          <cell r="B203" t="str">
            <v>Aparelho de apoio metálico Rudloff ou similar, multidirec. Tipo TM-134 fornec.e instal.</v>
          </cell>
          <cell r="C203" t="str">
            <v xml:space="preserve"> </v>
          </cell>
          <cell r="D203" t="str">
            <v xml:space="preserve"> </v>
          </cell>
          <cell r="E203" t="str">
            <v>un</v>
          </cell>
          <cell r="F203">
            <v>1502.51</v>
          </cell>
          <cell r="G203">
            <v>537.89857999999992</v>
          </cell>
          <cell r="H203">
            <v>2040.4085799999998</v>
          </cell>
        </row>
        <row r="204">
          <cell r="A204" t="str">
            <v>OAE11</v>
          </cell>
          <cell r="B204" t="str">
            <v>Aparelho de apoio metálico Rudloff, fixo Tipo TF-134 ou similar,  fornec.e instal.</v>
          </cell>
          <cell r="C204" t="str">
            <v xml:space="preserve"> </v>
          </cell>
          <cell r="D204" t="str">
            <v xml:space="preserve"> </v>
          </cell>
          <cell r="E204" t="str">
            <v>un</v>
          </cell>
          <cell r="F204">
            <v>925.66</v>
          </cell>
          <cell r="G204">
            <v>331.38628</v>
          </cell>
          <cell r="H204">
            <v>1257.04628</v>
          </cell>
        </row>
        <row r="205">
          <cell r="A205" t="str">
            <v>OAE12</v>
          </cell>
          <cell r="B205" t="str">
            <v>Grouteamento</v>
          </cell>
          <cell r="C205" t="str">
            <v xml:space="preserve"> </v>
          </cell>
          <cell r="D205" t="str">
            <v xml:space="preserve"> </v>
          </cell>
          <cell r="E205" t="str">
            <v>m3</v>
          </cell>
          <cell r="F205">
            <v>652.16999999999996</v>
          </cell>
          <cell r="G205">
            <v>233.47685999999999</v>
          </cell>
          <cell r="H205">
            <v>885.64685999999995</v>
          </cell>
        </row>
        <row r="206">
          <cell r="A206" t="str">
            <v>OAE13</v>
          </cell>
          <cell r="B206" t="str">
            <v>Proteção parte exposta das estacas c/ tubo PVC D=650mm</v>
          </cell>
          <cell r="C206" t="str">
            <v xml:space="preserve"> </v>
          </cell>
          <cell r="D206" t="str">
            <v xml:space="preserve"> </v>
          </cell>
          <cell r="E206" t="str">
            <v>m</v>
          </cell>
          <cell r="F206">
            <v>70.58</v>
          </cell>
          <cell r="G206">
            <v>25.26764</v>
          </cell>
          <cell r="H206">
            <v>95.847639999999998</v>
          </cell>
        </row>
        <row r="207">
          <cell r="A207" t="str">
            <v>OAE14</v>
          </cell>
          <cell r="B207" t="str">
            <v>Junta de expansão/ contração Juntaflex ou similar</v>
          </cell>
          <cell r="C207" t="str">
            <v xml:space="preserve"> </v>
          </cell>
          <cell r="D207" t="str">
            <v xml:space="preserve"> </v>
          </cell>
          <cell r="E207" t="str">
            <v>m</v>
          </cell>
          <cell r="F207">
            <v>140.51</v>
          </cell>
          <cell r="G207">
            <v>50.302579999999992</v>
          </cell>
          <cell r="H207">
            <v>190.81257999999997</v>
          </cell>
        </row>
        <row r="208">
          <cell r="A208" t="str">
            <v>OAE15</v>
          </cell>
          <cell r="B208" t="str">
            <v>Chumbadores Tecnart tipo Omega ou similar</v>
          </cell>
          <cell r="C208" t="str">
            <v xml:space="preserve"> </v>
          </cell>
          <cell r="D208" t="str">
            <v xml:space="preserve"> </v>
          </cell>
          <cell r="E208" t="str">
            <v>ud</v>
          </cell>
          <cell r="F208">
            <v>5.08</v>
          </cell>
          <cell r="G208">
            <v>1.81864</v>
          </cell>
          <cell r="H208">
            <v>6.8986400000000003</v>
          </cell>
        </row>
        <row r="209">
          <cell r="A209" t="str">
            <v>OAE16</v>
          </cell>
          <cell r="B209" t="str">
            <v>Escoramento autoportante</v>
          </cell>
          <cell r="C209" t="str">
            <v xml:space="preserve"> </v>
          </cell>
          <cell r="D209" t="str">
            <v xml:space="preserve"> </v>
          </cell>
          <cell r="E209" t="str">
            <v>m2</v>
          </cell>
          <cell r="F209">
            <v>178.93</v>
          </cell>
          <cell r="G209">
            <v>64.056939999999997</v>
          </cell>
          <cell r="H209">
            <v>242.98694</v>
          </cell>
        </row>
        <row r="210">
          <cell r="A210" t="str">
            <v>OAE17</v>
          </cell>
          <cell r="B210" t="str">
            <v>Transporte e lançamento de pré-lages</v>
          </cell>
          <cell r="C210" t="str">
            <v xml:space="preserve"> </v>
          </cell>
          <cell r="D210" t="str">
            <v xml:space="preserve"> </v>
          </cell>
          <cell r="E210" t="str">
            <v>un</v>
          </cell>
          <cell r="F210">
            <v>17.28</v>
          </cell>
          <cell r="G210">
            <v>6.1862399999999997</v>
          </cell>
          <cell r="H210">
            <v>23.466239999999999</v>
          </cell>
        </row>
        <row r="211">
          <cell r="A211" t="str">
            <v>OAE18</v>
          </cell>
          <cell r="B211" t="str">
            <v>Transporte e lançamento de vigas pré-moldadas</v>
          </cell>
          <cell r="C211" t="str">
            <v xml:space="preserve"> </v>
          </cell>
          <cell r="D211" t="str">
            <v xml:space="preserve"> </v>
          </cell>
          <cell r="E211" t="str">
            <v>un</v>
          </cell>
          <cell r="F211">
            <v>943.5</v>
          </cell>
          <cell r="G211">
            <v>337.77299999999997</v>
          </cell>
          <cell r="H211">
            <v>1281.2729999999999</v>
          </cell>
        </row>
        <row r="212">
          <cell r="A212" t="str">
            <v>OAE19</v>
          </cell>
          <cell r="B212" t="str">
            <v>Injeção de nata (cabos 12 varas 1/2")</v>
          </cell>
          <cell r="C212" t="str">
            <v xml:space="preserve"> </v>
          </cell>
          <cell r="D212" t="str">
            <v xml:space="preserve"> </v>
          </cell>
          <cell r="E212" t="str">
            <v>m</v>
          </cell>
          <cell r="F212">
            <v>2.69</v>
          </cell>
          <cell r="G212">
            <v>0.96301999999999999</v>
          </cell>
          <cell r="H212">
            <v>3.6530199999999997</v>
          </cell>
        </row>
        <row r="213">
          <cell r="A213" t="str">
            <v>OAE20</v>
          </cell>
          <cell r="B213" t="str">
            <v>Injeção de nata (cabos 4 varas 1/2")</v>
          </cell>
          <cell r="C213" t="str">
            <v xml:space="preserve"> </v>
          </cell>
          <cell r="D213" t="str">
            <v xml:space="preserve"> </v>
          </cell>
          <cell r="E213" t="str">
            <v>m</v>
          </cell>
          <cell r="F213">
            <v>2.56</v>
          </cell>
          <cell r="G213">
            <v>0.91647999999999996</v>
          </cell>
          <cell r="H213">
            <v>3.47648</v>
          </cell>
        </row>
        <row r="214">
          <cell r="A214" t="str">
            <v>OAE21</v>
          </cell>
          <cell r="B214" t="str">
            <v>Injeção de nata (cabos 6 varas 1/2")</v>
          </cell>
          <cell r="C214" t="str">
            <v xml:space="preserve"> </v>
          </cell>
          <cell r="D214" t="str">
            <v xml:space="preserve"> </v>
          </cell>
          <cell r="E214" t="str">
            <v>m</v>
          </cell>
          <cell r="F214">
            <v>2.59</v>
          </cell>
          <cell r="G214">
            <v>0.92721999999999993</v>
          </cell>
          <cell r="H214">
            <v>3.51722</v>
          </cell>
        </row>
        <row r="215">
          <cell r="A215" t="str">
            <v>03.000.01</v>
          </cell>
          <cell r="B215" t="str">
            <v>Escavação manual em cavas de fundação</v>
          </cell>
          <cell r="C215" t="str">
            <v xml:space="preserve"> </v>
          </cell>
          <cell r="D215" t="str">
            <v xml:space="preserve"> </v>
          </cell>
          <cell r="E215" t="str">
            <v>m3</v>
          </cell>
          <cell r="F215">
            <v>70.58</v>
          </cell>
          <cell r="G215">
            <v>25.26764</v>
          </cell>
          <cell r="H215">
            <v>95.847639999999998</v>
          </cell>
        </row>
        <row r="216">
          <cell r="A216" t="str">
            <v>03.000.02</v>
          </cell>
          <cell r="B216" t="str">
            <v>Escavação manual de cavas em mat. 1a  categoria</v>
          </cell>
          <cell r="C216" t="str">
            <v xml:space="preserve"> </v>
          </cell>
          <cell r="D216" t="str">
            <v xml:space="preserve"> </v>
          </cell>
          <cell r="E216" t="str">
            <v>m3</v>
          </cell>
          <cell r="F216">
            <v>14.55</v>
          </cell>
          <cell r="G216">
            <v>5.2088999999999999</v>
          </cell>
          <cell r="H216">
            <v>19.758900000000001</v>
          </cell>
        </row>
        <row r="217">
          <cell r="A217" t="str">
            <v>03.000.03</v>
          </cell>
          <cell r="B217" t="str">
            <v>Escavação manual de cavas em mat. 2a  categoria</v>
          </cell>
          <cell r="C217" t="str">
            <v xml:space="preserve"> </v>
          </cell>
          <cell r="D217" t="str">
            <v xml:space="preserve"> </v>
          </cell>
          <cell r="E217" t="str">
            <v>m3</v>
          </cell>
          <cell r="F217">
            <v>19.399999999999999</v>
          </cell>
          <cell r="G217">
            <v>6.9451999999999989</v>
          </cell>
          <cell r="H217">
            <v>26.345199999999998</v>
          </cell>
        </row>
        <row r="218">
          <cell r="A218" t="str">
            <v>03.010.01</v>
          </cell>
          <cell r="B218" t="str">
            <v>Escavação em cavas de fundação com esgotamento</v>
          </cell>
          <cell r="C218" t="str">
            <v xml:space="preserve"> </v>
          </cell>
          <cell r="D218" t="str">
            <v xml:space="preserve"> </v>
          </cell>
          <cell r="E218" t="str">
            <v>m3</v>
          </cell>
          <cell r="F218">
            <v>16.489999999999998</v>
          </cell>
          <cell r="G218">
            <v>5.9034199999999988</v>
          </cell>
          <cell r="H218">
            <v>22.393419999999999</v>
          </cell>
        </row>
        <row r="219">
          <cell r="A219" t="str">
            <v>03.119.01</v>
          </cell>
          <cell r="B219" t="str">
            <v>Escoramento</v>
          </cell>
          <cell r="C219" t="str">
            <v xml:space="preserve"> </v>
          </cell>
          <cell r="D219" t="str">
            <v xml:space="preserve"> </v>
          </cell>
          <cell r="E219" t="str">
            <v>m3</v>
          </cell>
          <cell r="F219">
            <v>14.13</v>
          </cell>
          <cell r="G219">
            <v>5.0585399999999998</v>
          </cell>
          <cell r="H219">
            <v>19.18854</v>
          </cell>
        </row>
        <row r="220">
          <cell r="A220" t="str">
            <v>03.300.01</v>
          </cell>
          <cell r="B220" t="str">
            <v>Concreto magro</v>
          </cell>
          <cell r="C220" t="str">
            <v xml:space="preserve"> </v>
          </cell>
          <cell r="D220" t="str">
            <v xml:space="preserve"> </v>
          </cell>
          <cell r="E220" t="str">
            <v>m3</v>
          </cell>
          <cell r="F220">
            <v>77.83</v>
          </cell>
          <cell r="G220">
            <v>27.863139999999998</v>
          </cell>
          <cell r="H220">
            <v>105.69314</v>
          </cell>
        </row>
        <row r="221">
          <cell r="A221" t="str">
            <v>03.310.01</v>
          </cell>
          <cell r="B221" t="str">
            <v>Concreto ciclópico fck=8 MPa</v>
          </cell>
          <cell r="C221" t="str">
            <v xml:space="preserve"> </v>
          </cell>
          <cell r="D221" t="str">
            <v xml:space="preserve"> </v>
          </cell>
          <cell r="E221" t="str">
            <v>m3</v>
          </cell>
          <cell r="F221">
            <v>70.260000000000005</v>
          </cell>
          <cell r="G221">
            <v>25.153079999999999</v>
          </cell>
          <cell r="H221">
            <v>95.413080000000008</v>
          </cell>
        </row>
        <row r="222">
          <cell r="A222" t="str">
            <v>03.310.02</v>
          </cell>
          <cell r="B222" t="str">
            <v>Concreto ciclópico fck=10 MPa</v>
          </cell>
          <cell r="C222" t="str">
            <v xml:space="preserve"> </v>
          </cell>
          <cell r="D222" t="str">
            <v xml:space="preserve"> </v>
          </cell>
          <cell r="E222" t="str">
            <v>m3</v>
          </cell>
          <cell r="F222">
            <v>73.02</v>
          </cell>
          <cell r="G222">
            <v>26.141159999999996</v>
          </cell>
          <cell r="H222">
            <v>99.161159999999995</v>
          </cell>
        </row>
        <row r="223">
          <cell r="A223" t="str">
            <v>03.310.03</v>
          </cell>
          <cell r="B223" t="str">
            <v>Concreto ciclópico fck=12 MPa</v>
          </cell>
          <cell r="C223" t="str">
            <v xml:space="preserve"> </v>
          </cell>
          <cell r="D223" t="str">
            <v xml:space="preserve"> </v>
          </cell>
          <cell r="E223" t="str">
            <v>m3</v>
          </cell>
          <cell r="F223">
            <v>75.930000000000007</v>
          </cell>
          <cell r="G223">
            <v>27.182940000000002</v>
          </cell>
          <cell r="H223">
            <v>103.11294000000001</v>
          </cell>
        </row>
        <row r="224">
          <cell r="A224" t="str">
            <v>03.310.04</v>
          </cell>
          <cell r="B224" t="str">
            <v>Concreto ciclópico fck=15 MPa</v>
          </cell>
          <cell r="C224" t="str">
            <v xml:space="preserve"> </v>
          </cell>
          <cell r="D224" t="str">
            <v xml:space="preserve"> </v>
          </cell>
          <cell r="E224" t="str">
            <v>m3</v>
          </cell>
          <cell r="F224">
            <v>79.069999999999993</v>
          </cell>
          <cell r="G224">
            <v>28.307059999999996</v>
          </cell>
          <cell r="H224">
            <v>107.37705999999999</v>
          </cell>
        </row>
        <row r="225">
          <cell r="A225" t="str">
            <v>03.321.00</v>
          </cell>
          <cell r="B225" t="str">
            <v>Concreto estrutural fck=15 MPa - Cont. raiz. c/ adit.</v>
          </cell>
          <cell r="C225" t="str">
            <v xml:space="preserve"> </v>
          </cell>
          <cell r="D225" t="str">
            <v xml:space="preserve"> </v>
          </cell>
          <cell r="E225" t="str">
            <v>m3</v>
          </cell>
          <cell r="F225">
            <v>90.11</v>
          </cell>
          <cell r="G225">
            <v>32.25938</v>
          </cell>
          <cell r="H225">
            <v>122.36938000000001</v>
          </cell>
        </row>
        <row r="226">
          <cell r="A226" t="str">
            <v>03.321.01</v>
          </cell>
          <cell r="B226" t="str">
            <v>Concreto fck= 10 MPa-contr. raz. uso ger. conf. e lan</v>
          </cell>
          <cell r="C226" t="str">
            <v xml:space="preserve"> </v>
          </cell>
          <cell r="D226" t="str">
            <v xml:space="preserve"> </v>
          </cell>
          <cell r="E226" t="str">
            <v>m3</v>
          </cell>
          <cell r="F226">
            <v>93.32</v>
          </cell>
          <cell r="G226">
            <v>33.408559999999994</v>
          </cell>
          <cell r="H226">
            <v>126.72855999999999</v>
          </cell>
        </row>
        <row r="227">
          <cell r="A227" t="str">
            <v>P 03.321.02</v>
          </cell>
          <cell r="B227" t="str">
            <v>Concreto fck=11Mpa - Contr. Raz. uso geral conf. e lanc.</v>
          </cell>
          <cell r="C227" t="str">
            <v xml:space="preserve"> </v>
          </cell>
          <cell r="D227" t="str">
            <v xml:space="preserve"> </v>
          </cell>
          <cell r="E227" t="str">
            <v>m3</v>
          </cell>
          <cell r="G227">
            <v>0</v>
          </cell>
        </row>
        <row r="228">
          <cell r="A228" t="str">
            <v>03.322.00</v>
          </cell>
          <cell r="B228" t="str">
            <v>Concreto estrutural fck=18 MPa - Cont. raiz. c/ adit.</v>
          </cell>
          <cell r="C228" t="str">
            <v xml:space="preserve"> </v>
          </cell>
          <cell r="D228" t="str">
            <v xml:space="preserve"> </v>
          </cell>
          <cell r="E228" t="str">
            <v>m3</v>
          </cell>
          <cell r="F228">
            <v>94.14</v>
          </cell>
          <cell r="G228">
            <v>33.702120000000001</v>
          </cell>
          <cell r="H228">
            <v>127.84211999999999</v>
          </cell>
        </row>
        <row r="229">
          <cell r="A229" t="str">
            <v>03.323.00</v>
          </cell>
          <cell r="B229" t="str">
            <v>Concreto estrutural fck=20 MPa - Cont. raiz. c/ adit.</v>
          </cell>
          <cell r="C229" t="str">
            <v xml:space="preserve"> </v>
          </cell>
          <cell r="D229" t="str">
            <v xml:space="preserve"> </v>
          </cell>
          <cell r="E229" t="str">
            <v>m3</v>
          </cell>
          <cell r="F229">
            <v>97.66</v>
          </cell>
          <cell r="G229">
            <v>34.96228</v>
          </cell>
          <cell r="H229">
            <v>132.62227999999999</v>
          </cell>
        </row>
        <row r="230">
          <cell r="A230" t="str">
            <v>03.323.01</v>
          </cell>
          <cell r="B230" t="str">
            <v>Concreto fck= 22 MPa-contr. raz. uso ger. conf. e lan</v>
          </cell>
          <cell r="C230" t="str">
            <v xml:space="preserve"> </v>
          </cell>
          <cell r="D230" t="str">
            <v xml:space="preserve"> </v>
          </cell>
          <cell r="E230" t="str">
            <v>m3</v>
          </cell>
          <cell r="F230">
            <v>113.99</v>
          </cell>
          <cell r="G230">
            <v>40.808419999999998</v>
          </cell>
          <cell r="H230">
            <v>154.79841999999999</v>
          </cell>
        </row>
        <row r="231">
          <cell r="A231" t="str">
            <v>03.324.00</v>
          </cell>
          <cell r="B231" t="str">
            <v xml:space="preserve">Concreto fck= 15 MPa-contr. raz. uso ger. </v>
          </cell>
          <cell r="C231" t="str">
            <v xml:space="preserve"> </v>
          </cell>
          <cell r="D231" t="str">
            <v xml:space="preserve"> </v>
          </cell>
          <cell r="E231" t="str">
            <v>m3</v>
          </cell>
          <cell r="F231">
            <v>101.95</v>
          </cell>
          <cell r="G231">
            <v>36.498100000000001</v>
          </cell>
          <cell r="H231">
            <v>138.44810000000001</v>
          </cell>
        </row>
        <row r="232">
          <cell r="A232" t="str">
            <v>03.325.00</v>
          </cell>
          <cell r="B232" t="str">
            <v xml:space="preserve">Concreto fck= 18 MPa-contr. raz. uso ger. </v>
          </cell>
          <cell r="C232" t="str">
            <v xml:space="preserve"> </v>
          </cell>
          <cell r="D232" t="str">
            <v xml:space="preserve"> </v>
          </cell>
          <cell r="E232" t="str">
            <v>m3</v>
          </cell>
          <cell r="F232">
            <v>106.24</v>
          </cell>
          <cell r="G232">
            <v>38.033919999999995</v>
          </cell>
          <cell r="H232">
            <v>144.27391999999998</v>
          </cell>
        </row>
        <row r="233">
          <cell r="A233" t="str">
            <v>03.326.00</v>
          </cell>
          <cell r="B233" t="str">
            <v xml:space="preserve">Concreto fck= 20 MPa-contr. raz. uso ger. </v>
          </cell>
          <cell r="C233" t="str">
            <v xml:space="preserve"> </v>
          </cell>
          <cell r="D233" t="str">
            <v xml:space="preserve"> </v>
          </cell>
          <cell r="E233" t="str">
            <v>m3</v>
          </cell>
          <cell r="F233">
            <v>109.87</v>
          </cell>
          <cell r="G233">
            <v>39.333460000000002</v>
          </cell>
          <cell r="H233">
            <v>149.20346000000001</v>
          </cell>
        </row>
        <row r="234">
          <cell r="A234" t="str">
            <v>03.327.00</v>
          </cell>
          <cell r="B234" t="str">
            <v xml:space="preserve">Concreto fck= 24 MPa-contr. raz. uso ger. </v>
          </cell>
          <cell r="C234" t="str">
            <v xml:space="preserve"> </v>
          </cell>
          <cell r="D234" t="str">
            <v xml:space="preserve"> </v>
          </cell>
          <cell r="E234" t="str">
            <v>m3</v>
          </cell>
          <cell r="F234">
            <v>118.3</v>
          </cell>
          <cell r="G234">
            <v>42.351399999999998</v>
          </cell>
          <cell r="H234">
            <v>160.6514</v>
          </cell>
        </row>
        <row r="235">
          <cell r="A235" t="str">
            <v>P 03.327.01</v>
          </cell>
          <cell r="B235" t="str">
            <v xml:space="preserve">Concreto fck= 25 MPa-contr. raz. uso ger. </v>
          </cell>
          <cell r="C235" t="str">
            <v xml:space="preserve"> </v>
          </cell>
          <cell r="D235" t="str">
            <v xml:space="preserve"> </v>
          </cell>
          <cell r="E235" t="str">
            <v>m3</v>
          </cell>
          <cell r="F235">
            <v>120.19</v>
          </cell>
          <cell r="G235">
            <v>43.028019999999998</v>
          </cell>
          <cell r="H235">
            <v>163.21802</v>
          </cell>
        </row>
        <row r="236">
          <cell r="A236" t="str">
            <v>03.328.00</v>
          </cell>
          <cell r="B236" t="str">
            <v xml:space="preserve">Concreto fck= 26 MPa-contr. raz. uso ger. </v>
          </cell>
          <cell r="C236" t="str">
            <v xml:space="preserve"> </v>
          </cell>
          <cell r="D236" t="str">
            <v xml:space="preserve"> </v>
          </cell>
          <cell r="E236" t="str">
            <v>m3</v>
          </cell>
          <cell r="F236">
            <v>122.27</v>
          </cell>
          <cell r="G236">
            <v>43.772659999999995</v>
          </cell>
          <cell r="H236">
            <v>166.04265999999998</v>
          </cell>
        </row>
        <row r="237">
          <cell r="A237" t="str">
            <v>03.328.01</v>
          </cell>
          <cell r="B237" t="str">
            <v xml:space="preserve">Concreto fck= 30 MPa-contr. raz. uso ger. </v>
          </cell>
          <cell r="C237" t="str">
            <v xml:space="preserve"> </v>
          </cell>
          <cell r="D237" t="str">
            <v xml:space="preserve"> </v>
          </cell>
          <cell r="E237" t="str">
            <v>m3</v>
          </cell>
          <cell r="F237">
            <v>126.05</v>
          </cell>
          <cell r="G237">
            <v>45.125899999999994</v>
          </cell>
          <cell r="H237">
            <v>171.17589999999998</v>
          </cell>
        </row>
        <row r="238">
          <cell r="A238" t="str">
            <v>03.329.01</v>
          </cell>
          <cell r="B238" t="str">
            <v>Concreto estrutural fck=25 MPa - Cont. raz. c/ adit.</v>
          </cell>
          <cell r="C238" t="str">
            <v xml:space="preserve"> </v>
          </cell>
          <cell r="D238" t="str">
            <v xml:space="preserve"> </v>
          </cell>
          <cell r="E238" t="str">
            <v>m3</v>
          </cell>
          <cell r="F238">
            <v>106.28</v>
          </cell>
          <cell r="G238">
            <v>38.04824</v>
          </cell>
          <cell r="H238">
            <v>144.32823999999999</v>
          </cell>
        </row>
        <row r="239">
          <cell r="A239" t="str">
            <v>03.329.02</v>
          </cell>
          <cell r="B239" t="str">
            <v>Concreto estrutural fck=30 MPa - Cont. raz. c/ adit.</v>
          </cell>
          <cell r="C239" t="str">
            <v xml:space="preserve"> </v>
          </cell>
          <cell r="D239" t="str">
            <v xml:space="preserve"> </v>
          </cell>
          <cell r="E239" t="str">
            <v>m3</v>
          </cell>
          <cell r="F239">
            <v>114.01</v>
          </cell>
          <cell r="G239">
            <v>40.815579999999997</v>
          </cell>
          <cell r="H239">
            <v>154.82558</v>
          </cell>
        </row>
        <row r="240">
          <cell r="A240" t="str">
            <v>03.329.03</v>
          </cell>
          <cell r="B240" t="str">
            <v>Concreto fck= 8 MPa-contr. raz. uso ger. conf. e lan</v>
          </cell>
          <cell r="C240" t="str">
            <v xml:space="preserve"> </v>
          </cell>
          <cell r="D240" t="str">
            <v xml:space="preserve"> </v>
          </cell>
          <cell r="E240" t="str">
            <v>m3</v>
          </cell>
          <cell r="F240">
            <v>89.37</v>
          </cell>
          <cell r="G240">
            <v>31.99446</v>
          </cell>
          <cell r="H240">
            <v>121.36446000000001</v>
          </cell>
        </row>
        <row r="241">
          <cell r="A241" t="str">
            <v>03.329.04</v>
          </cell>
          <cell r="B241" t="str">
            <v>Concreto fck= 12 MPa-contr. raz. uso ger. conf. e lan</v>
          </cell>
          <cell r="C241" t="str">
            <v xml:space="preserve"> </v>
          </cell>
          <cell r="D241" t="str">
            <v xml:space="preserve"> </v>
          </cell>
          <cell r="E241" t="str">
            <v>m3</v>
          </cell>
          <cell r="F241">
            <v>97.47</v>
          </cell>
          <cell r="G241">
            <v>34.894259999999996</v>
          </cell>
          <cell r="H241">
            <v>132.36426</v>
          </cell>
        </row>
        <row r="242">
          <cell r="A242" t="str">
            <v>03.330.00</v>
          </cell>
          <cell r="B242" t="str">
            <v>Concreto fck= 35 MPa-contr. raz. uso ger.</v>
          </cell>
          <cell r="C242" t="str">
            <v xml:space="preserve"> </v>
          </cell>
          <cell r="D242" t="str">
            <v xml:space="preserve"> </v>
          </cell>
          <cell r="E242" t="str">
            <v>m3</v>
          </cell>
          <cell r="F242">
            <v>122.81</v>
          </cell>
          <cell r="G242">
            <v>43.965980000000002</v>
          </cell>
          <cell r="H242">
            <v>166.77598</v>
          </cell>
        </row>
        <row r="243">
          <cell r="A243" t="str">
            <v>03.340.00</v>
          </cell>
          <cell r="B243" t="str">
            <v>Argamassa cimento-areia 1-3</v>
          </cell>
          <cell r="C243" t="str">
            <v xml:space="preserve"> </v>
          </cell>
          <cell r="D243" t="str">
            <v xml:space="preserve"> </v>
          </cell>
          <cell r="E243" t="str">
            <v>m3</v>
          </cell>
          <cell r="F243">
            <v>111.95</v>
          </cell>
          <cell r="G243">
            <v>40.078099999999999</v>
          </cell>
          <cell r="H243">
            <v>152.02809999999999</v>
          </cell>
        </row>
        <row r="244">
          <cell r="A244" t="str">
            <v>03.341.00</v>
          </cell>
          <cell r="B244" t="str">
            <v>Argamassa cimento-areia 1-4</v>
          </cell>
          <cell r="C244" t="str">
            <v xml:space="preserve"> </v>
          </cell>
          <cell r="D244" t="str">
            <v xml:space="preserve"> </v>
          </cell>
          <cell r="E244" t="str">
            <v>m3</v>
          </cell>
          <cell r="F244">
            <v>94.93</v>
          </cell>
          <cell r="G244">
            <v>33.984940000000002</v>
          </cell>
          <cell r="H244">
            <v>128.91494</v>
          </cell>
        </row>
        <row r="245">
          <cell r="A245" t="str">
            <v>03.353.00</v>
          </cell>
          <cell r="B245" t="str">
            <v>Forn., preparo e colocação nas formas, de aço CA-50</v>
          </cell>
          <cell r="C245" t="str">
            <v xml:space="preserve"> </v>
          </cell>
          <cell r="D245" t="str">
            <v xml:space="preserve"> </v>
          </cell>
          <cell r="E245" t="str">
            <v>kg</v>
          </cell>
          <cell r="F245">
            <v>1.91</v>
          </cell>
          <cell r="G245">
            <v>0.68377999999999994</v>
          </cell>
          <cell r="H245">
            <v>2.5937799999999998</v>
          </cell>
        </row>
        <row r="246">
          <cell r="A246" t="str">
            <v>03.354.00</v>
          </cell>
          <cell r="B246" t="str">
            <v>Forn., preparo e colocação nas formas, de aço CA-60</v>
          </cell>
          <cell r="C246" t="str">
            <v xml:space="preserve"> </v>
          </cell>
          <cell r="D246" t="str">
            <v xml:space="preserve"> </v>
          </cell>
          <cell r="E246" t="str">
            <v>kg</v>
          </cell>
          <cell r="F246">
            <v>2.1</v>
          </cell>
          <cell r="G246">
            <v>0.75180000000000002</v>
          </cell>
          <cell r="H246">
            <v>2.8517999999999999</v>
          </cell>
        </row>
        <row r="247">
          <cell r="A247" t="str">
            <v>03.359.01</v>
          </cell>
          <cell r="B247" t="str">
            <v>Forn., preparo e colocação nas formas, de aço CA-25</v>
          </cell>
          <cell r="C247" t="str">
            <v xml:space="preserve"> </v>
          </cell>
          <cell r="D247" t="str">
            <v xml:space="preserve"> </v>
          </cell>
          <cell r="E247" t="str">
            <v>kg</v>
          </cell>
          <cell r="F247">
            <v>1.79</v>
          </cell>
          <cell r="G247">
            <v>0.64081999999999995</v>
          </cell>
          <cell r="H247">
            <v>2.4308199999999998</v>
          </cell>
        </row>
        <row r="248">
          <cell r="A248" t="str">
            <v>03.370.00</v>
          </cell>
          <cell r="B248" t="str">
            <v>Formas comuns de madeira</v>
          </cell>
          <cell r="C248" t="str">
            <v xml:space="preserve"> </v>
          </cell>
          <cell r="D248" t="str">
            <v xml:space="preserve"> </v>
          </cell>
          <cell r="E248" t="str">
            <v>m2</v>
          </cell>
          <cell r="F248">
            <v>16.059999999999999</v>
          </cell>
          <cell r="G248">
            <v>5.7494799999999993</v>
          </cell>
          <cell r="H248">
            <v>21.809479999999997</v>
          </cell>
        </row>
        <row r="249">
          <cell r="A249" t="str">
            <v>03.371.00</v>
          </cell>
          <cell r="B249" t="str">
            <v>Formas de madeira compensada</v>
          </cell>
          <cell r="C249" t="str">
            <v xml:space="preserve"> </v>
          </cell>
          <cell r="D249" t="str">
            <v xml:space="preserve"> </v>
          </cell>
          <cell r="E249" t="str">
            <v>m2</v>
          </cell>
          <cell r="F249">
            <v>16.100000000000001</v>
          </cell>
          <cell r="G249">
            <v>5.7638000000000007</v>
          </cell>
          <cell r="H249">
            <v>21.863800000000001</v>
          </cell>
        </row>
        <row r="250">
          <cell r="A250" t="str">
            <v>03.371.01</v>
          </cell>
          <cell r="B250" t="str">
            <v>Formas de placa compensada resinada</v>
          </cell>
          <cell r="C250" t="str">
            <v xml:space="preserve"> </v>
          </cell>
          <cell r="D250" t="str">
            <v xml:space="preserve"> </v>
          </cell>
          <cell r="E250" t="str">
            <v>m2</v>
          </cell>
          <cell r="F250">
            <v>16.100000000000001</v>
          </cell>
          <cell r="G250">
            <v>5.7638000000000007</v>
          </cell>
          <cell r="H250">
            <v>21.863800000000001</v>
          </cell>
        </row>
        <row r="251">
          <cell r="A251" t="str">
            <v>03.371.02</v>
          </cell>
          <cell r="B251" t="str">
            <v>Formas de placa compensada plastificada</v>
          </cell>
          <cell r="C251" t="str">
            <v xml:space="preserve"> </v>
          </cell>
          <cell r="D251" t="str">
            <v xml:space="preserve"> </v>
          </cell>
          <cell r="E251" t="str">
            <v>m2</v>
          </cell>
          <cell r="F251">
            <v>22.65</v>
          </cell>
          <cell r="G251">
            <v>8.1086999999999989</v>
          </cell>
          <cell r="H251">
            <v>30.758699999999997</v>
          </cell>
        </row>
        <row r="252">
          <cell r="A252" t="str">
            <v>03.372.01</v>
          </cell>
          <cell r="B252" t="str">
            <v>Formas para tubulão</v>
          </cell>
          <cell r="C252" t="str">
            <v xml:space="preserve"> </v>
          </cell>
          <cell r="D252" t="str">
            <v xml:space="preserve"> </v>
          </cell>
          <cell r="E252" t="str">
            <v>m2</v>
          </cell>
          <cell r="G252">
            <v>0</v>
          </cell>
          <cell r="H252">
            <v>0</v>
          </cell>
        </row>
        <row r="253">
          <cell r="A253" t="str">
            <v>03.401.01</v>
          </cell>
          <cell r="B253" t="str">
            <v>Estacas tipo Franki D= 350mm</v>
          </cell>
          <cell r="C253" t="str">
            <v xml:space="preserve"> </v>
          </cell>
          <cell r="D253" t="str">
            <v xml:space="preserve"> </v>
          </cell>
          <cell r="E253" t="str">
            <v>m</v>
          </cell>
          <cell r="G253">
            <v>0</v>
          </cell>
          <cell r="H253">
            <v>0</v>
          </cell>
        </row>
        <row r="254">
          <cell r="A254" t="str">
            <v>03.401.02</v>
          </cell>
          <cell r="B254" t="str">
            <v>Estacas tipo Franki D= 400mm</v>
          </cell>
          <cell r="C254" t="str">
            <v xml:space="preserve"> </v>
          </cell>
          <cell r="D254" t="str">
            <v xml:space="preserve"> </v>
          </cell>
          <cell r="E254" t="str">
            <v>m</v>
          </cell>
          <cell r="G254">
            <v>0</v>
          </cell>
          <cell r="H254">
            <v>0</v>
          </cell>
        </row>
        <row r="255">
          <cell r="A255" t="str">
            <v>03.401.03</v>
          </cell>
          <cell r="B255" t="str">
            <v>Estacas tipo Franki D= 520mm</v>
          </cell>
          <cell r="C255" t="str">
            <v xml:space="preserve"> </v>
          </cell>
          <cell r="D255" t="str">
            <v xml:space="preserve"> </v>
          </cell>
          <cell r="E255" t="str">
            <v>m</v>
          </cell>
          <cell r="G255">
            <v>0</v>
          </cell>
          <cell r="H255">
            <v>0</v>
          </cell>
        </row>
        <row r="256">
          <cell r="A256" t="str">
            <v>03.401.04</v>
          </cell>
          <cell r="B256" t="str">
            <v>Estacas tipo Franki D= 600mm</v>
          </cell>
          <cell r="C256" t="str">
            <v xml:space="preserve"> </v>
          </cell>
          <cell r="D256" t="str">
            <v xml:space="preserve"> </v>
          </cell>
          <cell r="E256" t="str">
            <v>m</v>
          </cell>
          <cell r="G256">
            <v>0</v>
          </cell>
          <cell r="H256">
            <v>0</v>
          </cell>
        </row>
        <row r="257">
          <cell r="A257" t="str">
            <v>03.410.01</v>
          </cell>
          <cell r="B257" t="str">
            <v>Tubulão a céu aberto D=1,00m</v>
          </cell>
          <cell r="C257" t="str">
            <v xml:space="preserve"> </v>
          </cell>
          <cell r="D257" t="str">
            <v xml:space="preserve"> </v>
          </cell>
          <cell r="E257" t="str">
            <v>m</v>
          </cell>
          <cell r="G257">
            <v>0</v>
          </cell>
          <cell r="H257">
            <v>0</v>
          </cell>
        </row>
        <row r="258">
          <cell r="A258" t="str">
            <v>03.410.11</v>
          </cell>
          <cell r="B258" t="str">
            <v>Tubulão a céu aberto D=1,20m</v>
          </cell>
          <cell r="C258" t="str">
            <v xml:space="preserve"> </v>
          </cell>
          <cell r="D258" t="str">
            <v xml:space="preserve"> </v>
          </cell>
          <cell r="E258" t="str">
            <v>m</v>
          </cell>
          <cell r="G258">
            <v>0</v>
          </cell>
          <cell r="H258">
            <v>0</v>
          </cell>
        </row>
        <row r="259">
          <cell r="A259" t="str">
            <v>03.410.21</v>
          </cell>
          <cell r="B259" t="str">
            <v>Tubulão a céu aberto D=1,40m</v>
          </cell>
          <cell r="C259" t="str">
            <v xml:space="preserve"> </v>
          </cell>
          <cell r="D259" t="str">
            <v xml:space="preserve"> </v>
          </cell>
          <cell r="E259" t="str">
            <v>m</v>
          </cell>
          <cell r="G259">
            <v>0</v>
          </cell>
          <cell r="H259">
            <v>0</v>
          </cell>
        </row>
        <row r="260">
          <cell r="A260" t="str">
            <v>03.410.31</v>
          </cell>
          <cell r="B260" t="str">
            <v>Tubulão a céu aberto D=1,60m</v>
          </cell>
          <cell r="C260" t="str">
            <v xml:space="preserve"> </v>
          </cell>
          <cell r="D260" t="str">
            <v xml:space="preserve"> </v>
          </cell>
          <cell r="E260" t="str">
            <v>m</v>
          </cell>
          <cell r="G260">
            <v>0</v>
          </cell>
          <cell r="H260">
            <v>0</v>
          </cell>
        </row>
        <row r="261">
          <cell r="A261" t="str">
            <v>03.410.41</v>
          </cell>
          <cell r="B261" t="str">
            <v>Tubulão a céu aberto D=1,80m</v>
          </cell>
          <cell r="C261" t="str">
            <v xml:space="preserve"> </v>
          </cell>
          <cell r="D261" t="str">
            <v xml:space="preserve"> </v>
          </cell>
          <cell r="E261" t="str">
            <v>m</v>
          </cell>
          <cell r="G261">
            <v>0</v>
          </cell>
          <cell r="H261">
            <v>0</v>
          </cell>
        </row>
        <row r="262">
          <cell r="A262" t="str">
            <v>03.410.51</v>
          </cell>
          <cell r="B262" t="str">
            <v>Tubulão a céu aberto D=2,00m</v>
          </cell>
          <cell r="C262" t="str">
            <v xml:space="preserve"> </v>
          </cell>
          <cell r="D262" t="str">
            <v xml:space="preserve"> </v>
          </cell>
          <cell r="E262" t="str">
            <v>m</v>
          </cell>
          <cell r="G262">
            <v>0</v>
          </cell>
          <cell r="H262">
            <v>0</v>
          </cell>
        </row>
        <row r="263">
          <cell r="A263" t="str">
            <v>03.410.61</v>
          </cell>
          <cell r="B263" t="str">
            <v>Tubulão a céu aberto D=2,20m</v>
          </cell>
          <cell r="C263" t="str">
            <v xml:space="preserve"> </v>
          </cell>
          <cell r="D263" t="str">
            <v xml:space="preserve"> </v>
          </cell>
          <cell r="E263" t="str">
            <v>m</v>
          </cell>
          <cell r="G263">
            <v>0</v>
          </cell>
          <cell r="H263">
            <v>0</v>
          </cell>
        </row>
        <row r="264">
          <cell r="A264" t="str">
            <v>03.411.11</v>
          </cell>
          <cell r="B264" t="str">
            <v>Tubulão a ar comprimido D=1,20m prof. até 12 m</v>
          </cell>
          <cell r="C264" t="str">
            <v xml:space="preserve"> </v>
          </cell>
          <cell r="D264" t="str">
            <v xml:space="preserve"> </v>
          </cell>
          <cell r="E264" t="str">
            <v>m</v>
          </cell>
          <cell r="G264">
            <v>0</v>
          </cell>
          <cell r="H264">
            <v>0</v>
          </cell>
        </row>
        <row r="265">
          <cell r="A265" t="str">
            <v>03.411.12</v>
          </cell>
          <cell r="B265" t="str">
            <v>Tubulão a ar comprimido D=1,20m prof. 12 / 1 8 m</v>
          </cell>
          <cell r="C265" t="str">
            <v xml:space="preserve"> </v>
          </cell>
          <cell r="D265" t="str">
            <v xml:space="preserve"> </v>
          </cell>
          <cell r="E265" t="str">
            <v>m</v>
          </cell>
          <cell r="G265">
            <v>0</v>
          </cell>
          <cell r="H265">
            <v>0</v>
          </cell>
        </row>
        <row r="266">
          <cell r="A266" t="str">
            <v>03.411.13</v>
          </cell>
          <cell r="B266" t="str">
            <v>Tubulão a ar comprimido D=1,20m prof. 18 / 24 m</v>
          </cell>
          <cell r="C266" t="str">
            <v xml:space="preserve"> </v>
          </cell>
          <cell r="D266" t="str">
            <v xml:space="preserve"> </v>
          </cell>
          <cell r="E266" t="str">
            <v>m</v>
          </cell>
          <cell r="G266">
            <v>0</v>
          </cell>
          <cell r="H266">
            <v>0</v>
          </cell>
        </row>
        <row r="267">
          <cell r="A267" t="str">
            <v>03.411.14</v>
          </cell>
          <cell r="B267" t="str">
            <v>Tubulão a ar comprimido D=1,20m prof. 24 / 27 m</v>
          </cell>
          <cell r="C267" t="str">
            <v xml:space="preserve"> </v>
          </cell>
          <cell r="D267" t="str">
            <v xml:space="preserve"> </v>
          </cell>
          <cell r="E267" t="str">
            <v>m</v>
          </cell>
          <cell r="G267">
            <v>0</v>
          </cell>
          <cell r="H267">
            <v>0</v>
          </cell>
        </row>
        <row r="268">
          <cell r="A268" t="str">
            <v>03.411.15</v>
          </cell>
          <cell r="B268" t="str">
            <v>Tubulão a ar comprimido D=1,20m prof. 27 / 31 m</v>
          </cell>
          <cell r="C268" t="str">
            <v xml:space="preserve"> </v>
          </cell>
          <cell r="D268" t="str">
            <v xml:space="preserve"> </v>
          </cell>
          <cell r="E268" t="str">
            <v>m</v>
          </cell>
          <cell r="G268">
            <v>0</v>
          </cell>
          <cell r="H268">
            <v>0</v>
          </cell>
        </row>
        <row r="269">
          <cell r="A269" t="str">
            <v>03.411.21</v>
          </cell>
          <cell r="B269" t="str">
            <v>Tubulão a ar comprimido D=1,40m prof. até 12 m</v>
          </cell>
          <cell r="C269" t="str">
            <v xml:space="preserve"> </v>
          </cell>
          <cell r="D269" t="str">
            <v xml:space="preserve"> </v>
          </cell>
          <cell r="E269" t="str">
            <v>m</v>
          </cell>
          <cell r="G269">
            <v>0</v>
          </cell>
          <cell r="H269">
            <v>0</v>
          </cell>
        </row>
        <row r="270">
          <cell r="A270" t="str">
            <v>03.411.22</v>
          </cell>
          <cell r="B270" t="str">
            <v>Tubulão a ar comprimido D=1,40m prof. 12 / 18 m</v>
          </cell>
          <cell r="C270" t="str">
            <v xml:space="preserve"> </v>
          </cell>
          <cell r="D270" t="str">
            <v xml:space="preserve"> </v>
          </cell>
          <cell r="E270" t="str">
            <v>m</v>
          </cell>
          <cell r="G270">
            <v>0</v>
          </cell>
          <cell r="H270">
            <v>0</v>
          </cell>
        </row>
        <row r="271">
          <cell r="A271" t="str">
            <v>03.411.23</v>
          </cell>
          <cell r="B271" t="str">
            <v>Tubulão a ar comprimido D=1,40m prof. 18 / 24 m</v>
          </cell>
          <cell r="C271" t="str">
            <v xml:space="preserve"> </v>
          </cell>
          <cell r="D271" t="str">
            <v xml:space="preserve"> </v>
          </cell>
          <cell r="E271" t="str">
            <v>m</v>
          </cell>
          <cell r="G271">
            <v>0</v>
          </cell>
          <cell r="H271">
            <v>0</v>
          </cell>
        </row>
        <row r="272">
          <cell r="A272" t="str">
            <v>03.411.24</v>
          </cell>
          <cell r="B272" t="str">
            <v>Tubulão a ar comprimido D=1,40m prof. 24 / 27 m</v>
          </cell>
          <cell r="C272" t="str">
            <v xml:space="preserve"> </v>
          </cell>
          <cell r="D272" t="str">
            <v xml:space="preserve"> </v>
          </cell>
          <cell r="E272" t="str">
            <v>m</v>
          </cell>
          <cell r="G272">
            <v>0</v>
          </cell>
          <cell r="H272">
            <v>0</v>
          </cell>
        </row>
        <row r="273">
          <cell r="A273" t="str">
            <v>03.411.25</v>
          </cell>
          <cell r="B273" t="str">
            <v>Tubulão a ar comprimido D=1,40m prof. 27/31 m</v>
          </cell>
          <cell r="C273" t="str">
            <v xml:space="preserve"> </v>
          </cell>
          <cell r="D273" t="str">
            <v xml:space="preserve"> </v>
          </cell>
          <cell r="E273" t="str">
            <v>m</v>
          </cell>
          <cell r="G273">
            <v>0</v>
          </cell>
          <cell r="H273">
            <v>0</v>
          </cell>
        </row>
        <row r="274">
          <cell r="A274" t="str">
            <v>03.411.31</v>
          </cell>
          <cell r="B274" t="str">
            <v>Tubulão a ar comprimido D=1,60m prof. até 12 m</v>
          </cell>
          <cell r="C274" t="str">
            <v xml:space="preserve"> </v>
          </cell>
          <cell r="D274" t="str">
            <v xml:space="preserve"> </v>
          </cell>
          <cell r="E274" t="str">
            <v>m</v>
          </cell>
          <cell r="G274">
            <v>0</v>
          </cell>
          <cell r="H274">
            <v>0</v>
          </cell>
        </row>
        <row r="275">
          <cell r="A275" t="str">
            <v>03.411.32</v>
          </cell>
          <cell r="B275" t="str">
            <v>Tubulão a ar comprimido D=1,60m prof. 12 / 18 m</v>
          </cell>
          <cell r="C275" t="str">
            <v xml:space="preserve"> </v>
          </cell>
          <cell r="D275" t="str">
            <v xml:space="preserve"> </v>
          </cell>
          <cell r="E275" t="str">
            <v>m</v>
          </cell>
          <cell r="G275">
            <v>0</v>
          </cell>
          <cell r="H275">
            <v>0</v>
          </cell>
        </row>
        <row r="276">
          <cell r="A276" t="str">
            <v>03.411.33</v>
          </cell>
          <cell r="B276" t="str">
            <v>Tubulão a ar comprimido D=1,60m prof. 18 / 24 m</v>
          </cell>
          <cell r="C276" t="str">
            <v xml:space="preserve"> </v>
          </cell>
          <cell r="D276" t="str">
            <v xml:space="preserve"> </v>
          </cell>
          <cell r="E276" t="str">
            <v>m</v>
          </cell>
          <cell r="G276">
            <v>0</v>
          </cell>
          <cell r="H276">
            <v>0</v>
          </cell>
        </row>
        <row r="277">
          <cell r="A277" t="str">
            <v>03.411.34</v>
          </cell>
          <cell r="B277" t="str">
            <v>Tubulão a ar comprimido D=1,60m prof. 24 /27 m</v>
          </cell>
          <cell r="C277" t="str">
            <v xml:space="preserve"> </v>
          </cell>
          <cell r="D277" t="str">
            <v xml:space="preserve"> </v>
          </cell>
          <cell r="E277" t="str">
            <v>m</v>
          </cell>
          <cell r="G277">
            <v>0</v>
          </cell>
          <cell r="H277">
            <v>0</v>
          </cell>
        </row>
        <row r="278">
          <cell r="A278" t="str">
            <v>03.411.35</v>
          </cell>
          <cell r="B278" t="str">
            <v>Tubulão a ar comprimido D=1,60m prof. 27 / 31 m</v>
          </cell>
          <cell r="C278" t="str">
            <v xml:space="preserve"> </v>
          </cell>
          <cell r="D278" t="str">
            <v xml:space="preserve"> </v>
          </cell>
          <cell r="E278" t="str">
            <v>m</v>
          </cell>
          <cell r="G278">
            <v>0</v>
          </cell>
          <cell r="H278">
            <v>0</v>
          </cell>
        </row>
        <row r="279">
          <cell r="A279" t="str">
            <v>03.411.41</v>
          </cell>
          <cell r="B279" t="str">
            <v>Tubulão a ar comprimido D=1,80m prof. até 12 m</v>
          </cell>
          <cell r="C279" t="str">
            <v xml:space="preserve"> </v>
          </cell>
          <cell r="D279" t="str">
            <v xml:space="preserve"> </v>
          </cell>
          <cell r="E279" t="str">
            <v>m</v>
          </cell>
          <cell r="G279">
            <v>0</v>
          </cell>
          <cell r="H279">
            <v>0</v>
          </cell>
        </row>
        <row r="280">
          <cell r="A280" t="str">
            <v>03.411.42</v>
          </cell>
          <cell r="B280" t="str">
            <v>Tubulão a ar comprimido D=1,80m prof. 12 / 18 m</v>
          </cell>
          <cell r="C280" t="str">
            <v xml:space="preserve"> </v>
          </cell>
          <cell r="D280" t="str">
            <v xml:space="preserve"> </v>
          </cell>
          <cell r="E280" t="str">
            <v>m</v>
          </cell>
          <cell r="G280">
            <v>0</v>
          </cell>
          <cell r="H280">
            <v>0</v>
          </cell>
        </row>
        <row r="281">
          <cell r="A281" t="str">
            <v>03.411.43</v>
          </cell>
          <cell r="B281" t="str">
            <v>Tubulão a ar comprimido D=1,80m prof. 18 1 24 m</v>
          </cell>
          <cell r="C281" t="str">
            <v xml:space="preserve"> </v>
          </cell>
          <cell r="D281" t="str">
            <v xml:space="preserve"> </v>
          </cell>
          <cell r="E281" t="str">
            <v>m</v>
          </cell>
          <cell r="G281">
            <v>0</v>
          </cell>
          <cell r="H281">
            <v>0</v>
          </cell>
        </row>
        <row r="282">
          <cell r="A282" t="str">
            <v>03.411.44</v>
          </cell>
          <cell r="B282" t="str">
            <v>Tubulão a ar comprimido D=1,80m prof. 24 / 27 m</v>
          </cell>
          <cell r="C282" t="str">
            <v xml:space="preserve"> </v>
          </cell>
          <cell r="D282" t="str">
            <v xml:space="preserve"> </v>
          </cell>
          <cell r="E282" t="str">
            <v>m</v>
          </cell>
          <cell r="G282">
            <v>0</v>
          </cell>
          <cell r="H282">
            <v>0</v>
          </cell>
        </row>
        <row r="283">
          <cell r="A283" t="str">
            <v>03.411.45</v>
          </cell>
          <cell r="B283" t="str">
            <v>Tubulão a ar comprimido D=1,80m prof. 27 / 31 m</v>
          </cell>
          <cell r="C283" t="str">
            <v xml:space="preserve"> </v>
          </cell>
          <cell r="D283" t="str">
            <v xml:space="preserve"> </v>
          </cell>
          <cell r="E283" t="str">
            <v>m</v>
          </cell>
          <cell r="G283">
            <v>0</v>
          </cell>
          <cell r="H283">
            <v>0</v>
          </cell>
        </row>
        <row r="284">
          <cell r="A284" t="str">
            <v>03.411.51</v>
          </cell>
          <cell r="B284" t="str">
            <v>Tubulão a ar comprimido D=2,00m prof. até 12 m</v>
          </cell>
          <cell r="C284" t="str">
            <v xml:space="preserve"> </v>
          </cell>
          <cell r="D284" t="str">
            <v xml:space="preserve"> </v>
          </cell>
          <cell r="E284" t="str">
            <v>m</v>
          </cell>
          <cell r="G284">
            <v>0</v>
          </cell>
          <cell r="H284">
            <v>0</v>
          </cell>
        </row>
        <row r="285">
          <cell r="A285" t="str">
            <v>03.411.52</v>
          </cell>
          <cell r="B285" t="str">
            <v>Tubulão a ar comprimido D=2,00m prof. 12 / 18 m</v>
          </cell>
          <cell r="C285" t="str">
            <v xml:space="preserve"> </v>
          </cell>
          <cell r="D285" t="str">
            <v xml:space="preserve"> </v>
          </cell>
          <cell r="E285" t="str">
            <v>m</v>
          </cell>
          <cell r="G285">
            <v>0</v>
          </cell>
          <cell r="H285">
            <v>0</v>
          </cell>
        </row>
        <row r="286">
          <cell r="A286" t="str">
            <v>03.411.53</v>
          </cell>
          <cell r="B286" t="str">
            <v>Tubulão a ar comprimido D=2,00m prof. 18 / 24 m</v>
          </cell>
          <cell r="C286" t="str">
            <v xml:space="preserve"> </v>
          </cell>
          <cell r="D286" t="str">
            <v xml:space="preserve"> </v>
          </cell>
          <cell r="E286" t="str">
            <v>m</v>
          </cell>
          <cell r="G286">
            <v>0</v>
          </cell>
          <cell r="H286">
            <v>0</v>
          </cell>
        </row>
        <row r="287">
          <cell r="A287" t="str">
            <v>03.411.54</v>
          </cell>
          <cell r="B287" t="str">
            <v>Tubulão a ar comprimido D=2,00m prof. 24 / 27 m</v>
          </cell>
          <cell r="C287" t="str">
            <v xml:space="preserve"> </v>
          </cell>
          <cell r="D287" t="str">
            <v xml:space="preserve"> </v>
          </cell>
          <cell r="E287" t="str">
            <v>m</v>
          </cell>
          <cell r="G287">
            <v>0</v>
          </cell>
          <cell r="H287">
            <v>0</v>
          </cell>
        </row>
        <row r="288">
          <cell r="A288" t="str">
            <v>03.411.55</v>
          </cell>
          <cell r="B288" t="str">
            <v>Tubulão a ar comprimido D=2,00m prof. 27 / 31 m</v>
          </cell>
          <cell r="C288" t="str">
            <v xml:space="preserve"> </v>
          </cell>
          <cell r="D288" t="str">
            <v xml:space="preserve"> </v>
          </cell>
          <cell r="E288" t="str">
            <v>m</v>
          </cell>
          <cell r="G288">
            <v>0</v>
          </cell>
          <cell r="H288">
            <v>0</v>
          </cell>
        </row>
        <row r="289">
          <cell r="A289" t="str">
            <v>03.411.61</v>
          </cell>
          <cell r="B289" t="str">
            <v>Tubulão a ar comprimido D=2,20m prof. até 12 m</v>
          </cell>
          <cell r="C289" t="str">
            <v xml:space="preserve"> </v>
          </cell>
          <cell r="D289" t="str">
            <v xml:space="preserve"> </v>
          </cell>
          <cell r="E289" t="str">
            <v>m</v>
          </cell>
          <cell r="G289">
            <v>0</v>
          </cell>
          <cell r="H289">
            <v>0</v>
          </cell>
        </row>
        <row r="290">
          <cell r="A290" t="str">
            <v>03.411.62</v>
          </cell>
          <cell r="B290" t="str">
            <v>Tubulão a ar comprimido D=2,20m prof. 12 / 18 m</v>
          </cell>
          <cell r="C290" t="str">
            <v xml:space="preserve"> </v>
          </cell>
          <cell r="D290" t="str">
            <v xml:space="preserve"> </v>
          </cell>
          <cell r="E290" t="str">
            <v>m</v>
          </cell>
          <cell r="G290">
            <v>0</v>
          </cell>
          <cell r="H290">
            <v>0</v>
          </cell>
        </row>
        <row r="291">
          <cell r="A291" t="str">
            <v>03.411.63</v>
          </cell>
          <cell r="B291" t="str">
            <v>Tubulão a ar comprimido D=2,20m prof. 18 / 24 m</v>
          </cell>
          <cell r="C291" t="str">
            <v xml:space="preserve"> </v>
          </cell>
          <cell r="D291" t="str">
            <v xml:space="preserve"> </v>
          </cell>
          <cell r="E291" t="str">
            <v>m</v>
          </cell>
          <cell r="G291">
            <v>0</v>
          </cell>
          <cell r="H291">
            <v>0</v>
          </cell>
        </row>
        <row r="292">
          <cell r="A292" t="str">
            <v>03.411.64</v>
          </cell>
          <cell r="B292" t="str">
            <v>Tubulão a ar comprimido D=2,20m prof. 24 / 27 m</v>
          </cell>
          <cell r="C292" t="str">
            <v xml:space="preserve"> </v>
          </cell>
          <cell r="D292" t="str">
            <v xml:space="preserve"> </v>
          </cell>
          <cell r="E292" t="str">
            <v>m</v>
          </cell>
          <cell r="G292">
            <v>0</v>
          </cell>
          <cell r="H292">
            <v>0</v>
          </cell>
        </row>
        <row r="293">
          <cell r="A293" t="str">
            <v>03.411.65</v>
          </cell>
          <cell r="B293" t="str">
            <v>Tubulão a ar comprimido D=2,20m prof. 27 / 31 m</v>
          </cell>
          <cell r="C293" t="str">
            <v xml:space="preserve"> </v>
          </cell>
          <cell r="D293" t="str">
            <v xml:space="preserve"> </v>
          </cell>
          <cell r="E293" t="str">
            <v>m</v>
          </cell>
          <cell r="G293">
            <v>0</v>
          </cell>
          <cell r="H293">
            <v>0</v>
          </cell>
        </row>
        <row r="294">
          <cell r="A294" t="str">
            <v>DER90150</v>
          </cell>
          <cell r="B294" t="str">
            <v>Escavação em tubulão a céu aberto em material de 1ªcateg.</v>
          </cell>
          <cell r="C294" t="str">
            <v xml:space="preserve"> </v>
          </cell>
          <cell r="D294" t="str">
            <v xml:space="preserve"> </v>
          </cell>
          <cell r="E294" t="str">
            <v>m3</v>
          </cell>
          <cell r="F294">
            <v>136.15</v>
          </cell>
          <cell r="G294">
            <v>48.741700000000002</v>
          </cell>
          <cell r="H294">
            <v>184.89170000000001</v>
          </cell>
        </row>
        <row r="295">
          <cell r="A295" t="str">
            <v>DER90160</v>
          </cell>
          <cell r="B295" t="str">
            <v>Escavação em tubulão a céu aberto em material de 3ªcateg.</v>
          </cell>
          <cell r="C295" t="str">
            <v xml:space="preserve"> </v>
          </cell>
          <cell r="D295" t="str">
            <v xml:space="preserve"> </v>
          </cell>
          <cell r="E295" t="str">
            <v>m3</v>
          </cell>
          <cell r="F295">
            <v>471.91</v>
          </cell>
          <cell r="G295">
            <v>168.94378</v>
          </cell>
          <cell r="H295">
            <v>640.85378000000003</v>
          </cell>
        </row>
        <row r="296">
          <cell r="A296" t="str">
            <v>DER90170</v>
          </cell>
          <cell r="B296" t="str">
            <v>Escavação em tubulão sob ar comprimido em material de 1ªcateg.</v>
          </cell>
          <cell r="C296" t="str">
            <v xml:space="preserve"> </v>
          </cell>
          <cell r="D296" t="str">
            <v xml:space="preserve"> </v>
          </cell>
          <cell r="E296" t="str">
            <v>m3</v>
          </cell>
          <cell r="F296">
            <v>546.41999999999996</v>
          </cell>
          <cell r="G296">
            <v>195.61835999999997</v>
          </cell>
          <cell r="H296">
            <v>742.0383599999999</v>
          </cell>
        </row>
        <row r="297">
          <cell r="A297" t="str">
            <v>DER90180</v>
          </cell>
          <cell r="B297" t="str">
            <v>Escavação em tubulão sob ar comprimido em material de 3ªcateg.</v>
          </cell>
          <cell r="C297" t="str">
            <v xml:space="preserve"> </v>
          </cell>
          <cell r="D297" t="str">
            <v xml:space="preserve"> </v>
          </cell>
          <cell r="E297" t="str">
            <v>m3</v>
          </cell>
          <cell r="F297">
            <v>849.96</v>
          </cell>
          <cell r="G297">
            <v>304.28568000000001</v>
          </cell>
          <cell r="H297">
            <v>1154.24568</v>
          </cell>
        </row>
        <row r="298">
          <cell r="A298" t="str">
            <v>DER90190</v>
          </cell>
          <cell r="B298" t="str">
            <v>Cravação de fuste de tubulão a céu aberto</v>
          </cell>
          <cell r="C298" t="str">
            <v xml:space="preserve"> </v>
          </cell>
          <cell r="D298" t="str">
            <v xml:space="preserve"> </v>
          </cell>
          <cell r="E298" t="str">
            <v>m</v>
          </cell>
          <cell r="G298">
            <v>0</v>
          </cell>
          <cell r="H298">
            <v>0</v>
          </cell>
        </row>
        <row r="299">
          <cell r="A299" t="str">
            <v>DER90200</v>
          </cell>
          <cell r="B299" t="str">
            <v>Cravação de fuste de tubulão sob ar comprimido</v>
          </cell>
          <cell r="C299" t="str">
            <v xml:space="preserve"> </v>
          </cell>
          <cell r="D299" t="str">
            <v xml:space="preserve"> </v>
          </cell>
          <cell r="E299" t="str">
            <v>m</v>
          </cell>
          <cell r="G299">
            <v>0</v>
          </cell>
          <cell r="H299">
            <v>0</v>
          </cell>
        </row>
        <row r="300">
          <cell r="A300" t="str">
            <v>03.412.01</v>
          </cell>
          <cell r="B300" t="str">
            <v>Esc p/ alarg base tub ar comp prof. até 12m</v>
          </cell>
          <cell r="C300" t="str">
            <v xml:space="preserve"> </v>
          </cell>
          <cell r="D300" t="str">
            <v xml:space="preserve"> </v>
          </cell>
          <cell r="E300" t="str">
            <v>m3</v>
          </cell>
          <cell r="F300">
            <v>546.20000000000005</v>
          </cell>
          <cell r="G300">
            <v>195.53960000000001</v>
          </cell>
          <cell r="H300">
            <v>741.73960000000011</v>
          </cell>
        </row>
        <row r="301">
          <cell r="A301" t="str">
            <v>03.412.02</v>
          </cell>
          <cell r="B301" t="str">
            <v>Esc p/ alarg base tub ar comp prof. 12 / 1 8 m</v>
          </cell>
          <cell r="C301" t="str">
            <v xml:space="preserve"> </v>
          </cell>
          <cell r="D301" t="str">
            <v xml:space="preserve"> </v>
          </cell>
          <cell r="E301" t="str">
            <v>m3</v>
          </cell>
          <cell r="F301">
            <v>607.66999999999996</v>
          </cell>
          <cell r="G301">
            <v>217.54585999999998</v>
          </cell>
          <cell r="H301">
            <v>825.21585999999991</v>
          </cell>
        </row>
        <row r="302">
          <cell r="A302" t="str">
            <v>03.412.03</v>
          </cell>
          <cell r="B302" t="str">
            <v>Esc p/ alarg base tub ar comp prof. 18 / 24 m</v>
          </cell>
          <cell r="C302" t="str">
            <v xml:space="preserve"> </v>
          </cell>
          <cell r="D302" t="str">
            <v xml:space="preserve"> </v>
          </cell>
          <cell r="E302" t="str">
            <v>m3</v>
          </cell>
          <cell r="F302">
            <v>830.29</v>
          </cell>
          <cell r="G302">
            <v>297.24381999999997</v>
          </cell>
          <cell r="H302">
            <v>1127.5338199999999</v>
          </cell>
        </row>
        <row r="303">
          <cell r="A303" t="str">
            <v>03.412.04</v>
          </cell>
          <cell r="B303" t="str">
            <v>Esc p/ alarg base tub ar comp prof. 24 / 27 m</v>
          </cell>
          <cell r="C303" t="str">
            <v xml:space="preserve"> </v>
          </cell>
          <cell r="D303" t="str">
            <v xml:space="preserve"> </v>
          </cell>
          <cell r="E303" t="str">
            <v>m3</v>
          </cell>
          <cell r="G303">
            <v>0</v>
          </cell>
          <cell r="H303">
            <v>0</v>
          </cell>
        </row>
        <row r="304">
          <cell r="A304" t="str">
            <v>03.412.05</v>
          </cell>
          <cell r="B304" t="str">
            <v>Esc p/ alarg base tub ar comp prof. 27 / 31 m</v>
          </cell>
          <cell r="C304" t="str">
            <v xml:space="preserve"> </v>
          </cell>
          <cell r="D304" t="str">
            <v xml:space="preserve"> </v>
          </cell>
          <cell r="E304" t="str">
            <v>m3</v>
          </cell>
          <cell r="G304">
            <v>0</v>
          </cell>
          <cell r="H304">
            <v>0</v>
          </cell>
        </row>
        <row r="305">
          <cell r="A305" t="str">
            <v>03.412.11</v>
          </cell>
          <cell r="B305" t="str">
            <v>Forn lanc conc base tub ar comp prof até 12 m</v>
          </cell>
          <cell r="C305" t="str">
            <v xml:space="preserve"> </v>
          </cell>
          <cell r="D305" t="str">
            <v xml:space="preserve"> </v>
          </cell>
          <cell r="E305" t="str">
            <v>m3</v>
          </cell>
          <cell r="G305">
            <v>0</v>
          </cell>
          <cell r="H305">
            <v>0</v>
          </cell>
        </row>
        <row r="306">
          <cell r="A306" t="str">
            <v>03.412.12</v>
          </cell>
          <cell r="B306" t="str">
            <v>Forn lanc conc base tub ar comp prof 12 / 18 m</v>
          </cell>
          <cell r="C306" t="str">
            <v xml:space="preserve"> </v>
          </cell>
          <cell r="D306" t="str">
            <v xml:space="preserve"> </v>
          </cell>
          <cell r="E306" t="str">
            <v>m3</v>
          </cell>
          <cell r="G306">
            <v>0</v>
          </cell>
          <cell r="H306">
            <v>0</v>
          </cell>
        </row>
        <row r="307">
          <cell r="A307" t="str">
            <v>03.412.13</v>
          </cell>
          <cell r="B307" t="str">
            <v>Forn lanc conc base tub ar comp prof 18 / 24 m</v>
          </cell>
          <cell r="C307" t="str">
            <v xml:space="preserve"> </v>
          </cell>
          <cell r="D307" t="str">
            <v xml:space="preserve"> </v>
          </cell>
          <cell r="E307" t="str">
            <v>m3</v>
          </cell>
          <cell r="G307">
            <v>0</v>
          </cell>
          <cell r="H307">
            <v>0</v>
          </cell>
        </row>
        <row r="308">
          <cell r="A308" t="str">
            <v>03.412.14</v>
          </cell>
          <cell r="B308" t="str">
            <v>Forn lanc conc base tub ar comp prof 24 / 27 m</v>
          </cell>
          <cell r="C308" t="str">
            <v xml:space="preserve"> </v>
          </cell>
          <cell r="D308" t="str">
            <v xml:space="preserve"> </v>
          </cell>
          <cell r="E308" t="str">
            <v>m3</v>
          </cell>
          <cell r="G308">
            <v>0</v>
          </cell>
          <cell r="H308">
            <v>0</v>
          </cell>
        </row>
        <row r="309">
          <cell r="A309" t="str">
            <v>03.412.15</v>
          </cell>
          <cell r="B309" t="str">
            <v>Forn lanc conc base tub ar comp prof 27 / 31 m</v>
          </cell>
          <cell r="C309" t="str">
            <v xml:space="preserve"> </v>
          </cell>
          <cell r="D309" t="str">
            <v xml:space="preserve"> </v>
          </cell>
          <cell r="E309" t="str">
            <v>m3</v>
          </cell>
          <cell r="G309">
            <v>0</v>
          </cell>
          <cell r="H309">
            <v>0</v>
          </cell>
        </row>
        <row r="310">
          <cell r="A310" t="str">
            <v>03.510.00</v>
          </cell>
          <cell r="B310" t="str">
            <v>Aparelho de apoio em neoprene</v>
          </cell>
          <cell r="C310" t="str">
            <v xml:space="preserve"> </v>
          </cell>
          <cell r="D310" t="str">
            <v xml:space="preserve"> </v>
          </cell>
          <cell r="E310" t="str">
            <v>kg</v>
          </cell>
          <cell r="F310">
            <v>64.02</v>
          </cell>
          <cell r="G310">
            <v>22.919159999999998</v>
          </cell>
          <cell r="H310">
            <v>86.939159999999987</v>
          </cell>
        </row>
        <row r="311">
          <cell r="A311" t="str">
            <v>03.700.01</v>
          </cell>
          <cell r="B311" t="str">
            <v>Guarda corpo em concreto Fck = 18 MPa</v>
          </cell>
          <cell r="C311" t="str">
            <v xml:space="preserve"> </v>
          </cell>
          <cell r="D311" t="str">
            <v xml:space="preserve"> </v>
          </cell>
          <cell r="E311" t="str">
            <v>m</v>
          </cell>
          <cell r="F311">
            <v>59.02</v>
          </cell>
          <cell r="G311">
            <v>21.129159999999999</v>
          </cell>
          <cell r="H311">
            <v>80.149159999999995</v>
          </cell>
        </row>
        <row r="312">
          <cell r="A312" t="str">
            <v>03.920.01</v>
          </cell>
          <cell r="B312" t="str">
            <v>Abertura concretagem bases Tubulões céu aberto</v>
          </cell>
          <cell r="C312" t="str">
            <v xml:space="preserve"> </v>
          </cell>
          <cell r="D312" t="str">
            <v xml:space="preserve"> </v>
          </cell>
          <cell r="E312" t="str">
            <v>m3</v>
          </cell>
          <cell r="G312">
            <v>0</v>
          </cell>
          <cell r="H312">
            <v>0</v>
          </cell>
        </row>
        <row r="313">
          <cell r="A313" t="str">
            <v>03.920.02</v>
          </cell>
          <cell r="B313" t="str">
            <v>Abertura concretagem bases Tubulões  ar comprimido</v>
          </cell>
          <cell r="C313" t="str">
            <v xml:space="preserve"> </v>
          </cell>
          <cell r="D313" t="str">
            <v xml:space="preserve"> </v>
          </cell>
          <cell r="E313" t="str">
            <v>m3</v>
          </cell>
          <cell r="G313">
            <v>0</v>
          </cell>
          <cell r="H313">
            <v>0</v>
          </cell>
        </row>
        <row r="314">
          <cell r="A314" t="str">
            <v>03.930.00</v>
          </cell>
          <cell r="B314" t="str">
            <v>Junta de cantoneira</v>
          </cell>
          <cell r="C314" t="str">
            <v xml:space="preserve"> </v>
          </cell>
          <cell r="D314" t="str">
            <v xml:space="preserve"> </v>
          </cell>
          <cell r="E314" t="str">
            <v>m</v>
          </cell>
          <cell r="G314">
            <v>0</v>
          </cell>
          <cell r="H314">
            <v>0</v>
          </cell>
        </row>
        <row r="315">
          <cell r="A315" t="str">
            <v>03.940.00</v>
          </cell>
          <cell r="B315" t="str">
            <v>Apiloamento manual</v>
          </cell>
          <cell r="C315" t="str">
            <v xml:space="preserve"> </v>
          </cell>
          <cell r="D315" t="str">
            <v xml:space="preserve"> </v>
          </cell>
          <cell r="E315" t="str">
            <v>m3</v>
          </cell>
          <cell r="F315">
            <v>3.35</v>
          </cell>
          <cell r="G315">
            <v>1.1993</v>
          </cell>
          <cell r="H315">
            <v>4.5493000000000006</v>
          </cell>
        </row>
        <row r="316">
          <cell r="A316" t="str">
            <v>03.940.01</v>
          </cell>
          <cell r="B316" t="str">
            <v>Reaterro e compactação manual de bueiros</v>
          </cell>
          <cell r="C316" t="str">
            <v xml:space="preserve"> </v>
          </cell>
          <cell r="D316" t="str">
            <v xml:space="preserve"> </v>
          </cell>
          <cell r="E316" t="str">
            <v>m3</v>
          </cell>
          <cell r="F316">
            <v>3.35</v>
          </cell>
          <cell r="G316">
            <v>1.1993</v>
          </cell>
          <cell r="H316">
            <v>4.5493000000000006</v>
          </cell>
        </row>
        <row r="317">
          <cell r="A317" t="str">
            <v>03.951.01</v>
          </cell>
          <cell r="B317" t="str">
            <v>Pintura com nata de cimento</v>
          </cell>
          <cell r="C317" t="str">
            <v xml:space="preserve"> </v>
          </cell>
          <cell r="D317" t="str">
            <v xml:space="preserve"> </v>
          </cell>
          <cell r="E317" t="str">
            <v>m2</v>
          </cell>
          <cell r="G317">
            <v>0</v>
          </cell>
          <cell r="H317">
            <v>0</v>
          </cell>
        </row>
        <row r="318">
          <cell r="A318" t="str">
            <v>03.990.01</v>
          </cell>
          <cell r="B318" t="str">
            <v>Confecção e colocação de cabo 4 varas de 1/2"</v>
          </cell>
          <cell r="C318" t="str">
            <v xml:space="preserve"> </v>
          </cell>
          <cell r="D318" t="str">
            <v xml:space="preserve"> </v>
          </cell>
          <cell r="E318" t="str">
            <v>kg</v>
          </cell>
          <cell r="G318">
            <v>0</v>
          </cell>
          <cell r="H318">
            <v>0</v>
          </cell>
        </row>
        <row r="319">
          <cell r="A319" t="str">
            <v>03.990.02</v>
          </cell>
          <cell r="B319" t="str">
            <v>Confecção e colocação de cabo 6 varas de 1/2"</v>
          </cell>
          <cell r="C319" t="str">
            <v xml:space="preserve"> </v>
          </cell>
          <cell r="D319" t="str">
            <v xml:space="preserve"> </v>
          </cell>
          <cell r="E319" t="str">
            <v>kg</v>
          </cell>
          <cell r="G319">
            <v>0</v>
          </cell>
          <cell r="H319">
            <v>0</v>
          </cell>
        </row>
        <row r="320">
          <cell r="A320" t="str">
            <v>03.990.03</v>
          </cell>
          <cell r="B320" t="str">
            <v>Confecção e colocação de cabo 7 varas de 1/2"</v>
          </cell>
          <cell r="C320" t="str">
            <v xml:space="preserve"> </v>
          </cell>
          <cell r="D320" t="str">
            <v xml:space="preserve"> </v>
          </cell>
          <cell r="E320" t="str">
            <v>kg</v>
          </cell>
          <cell r="G320">
            <v>0</v>
          </cell>
          <cell r="H320">
            <v>0</v>
          </cell>
        </row>
        <row r="321">
          <cell r="A321" t="str">
            <v>03.990.04</v>
          </cell>
          <cell r="B321" t="str">
            <v>Confecção e colocação de cabo 12 varas de 1/2"</v>
          </cell>
          <cell r="C321" t="str">
            <v xml:space="preserve"> </v>
          </cell>
          <cell r="D321" t="str">
            <v xml:space="preserve"> </v>
          </cell>
          <cell r="E321" t="str">
            <v>kg</v>
          </cell>
          <cell r="F321">
            <v>3.68</v>
          </cell>
          <cell r="G321">
            <v>1.3174399999999999</v>
          </cell>
          <cell r="H321">
            <v>4.9974400000000001</v>
          </cell>
        </row>
        <row r="322">
          <cell r="A322" t="str">
            <v>03.991.01</v>
          </cell>
          <cell r="B322" t="str">
            <v>Dreno de PVC D= 75 mm</v>
          </cell>
          <cell r="C322" t="str">
            <v xml:space="preserve"> </v>
          </cell>
          <cell r="D322" t="str">
            <v xml:space="preserve"> </v>
          </cell>
          <cell r="E322" t="str">
            <v>un</v>
          </cell>
          <cell r="G322">
            <v>0</v>
          </cell>
          <cell r="H322">
            <v>0</v>
          </cell>
        </row>
        <row r="323">
          <cell r="A323" t="str">
            <v>03.991.02</v>
          </cell>
          <cell r="B323" t="str">
            <v>Dreno de PVC D= 100 mm</v>
          </cell>
          <cell r="C323" t="str">
            <v xml:space="preserve"> </v>
          </cell>
          <cell r="D323" t="str">
            <v xml:space="preserve"> </v>
          </cell>
          <cell r="E323" t="str">
            <v>un</v>
          </cell>
          <cell r="F323">
            <v>2.17</v>
          </cell>
          <cell r="G323">
            <v>0.77685999999999999</v>
          </cell>
          <cell r="H323">
            <v>2.94686</v>
          </cell>
        </row>
        <row r="324">
          <cell r="A324" t="str">
            <v>P 03.991.01a</v>
          </cell>
          <cell r="B324" t="str">
            <v>Dreno de FF D= 30 mm x 750mm</v>
          </cell>
          <cell r="C324" t="str">
            <v xml:space="preserve"> </v>
          </cell>
          <cell r="D324" t="str">
            <v xml:space="preserve"> </v>
          </cell>
          <cell r="E324" t="str">
            <v>un</v>
          </cell>
          <cell r="F324">
            <v>4.5999999999999996</v>
          </cell>
          <cell r="G324">
            <v>1.6467999999999998</v>
          </cell>
          <cell r="H324">
            <v>6.2467999999999995</v>
          </cell>
        </row>
        <row r="325">
          <cell r="A325" t="str">
            <v>P 03.991.01b</v>
          </cell>
          <cell r="B325" t="str">
            <v>Dreno de FF D= 50 mm x 500mm</v>
          </cell>
          <cell r="C325" t="str">
            <v xml:space="preserve"> </v>
          </cell>
          <cell r="D325" t="str">
            <v xml:space="preserve"> </v>
          </cell>
          <cell r="E325" t="str">
            <v>un</v>
          </cell>
          <cell r="F325">
            <v>4.88</v>
          </cell>
          <cell r="G325">
            <v>1.7470399999999999</v>
          </cell>
          <cell r="H325">
            <v>6.62704</v>
          </cell>
        </row>
        <row r="326">
          <cell r="A326" t="str">
            <v>P 03.991.01c</v>
          </cell>
          <cell r="B326" t="str">
            <v>Dreno de FF D= 100 mm x 500mm</v>
          </cell>
          <cell r="C326" t="str">
            <v xml:space="preserve"> </v>
          </cell>
          <cell r="D326" t="str">
            <v xml:space="preserve"> </v>
          </cell>
          <cell r="E326" t="str">
            <v>un</v>
          </cell>
          <cell r="F326">
            <v>11.52</v>
          </cell>
          <cell r="G326">
            <v>4.1241599999999998</v>
          </cell>
          <cell r="H326">
            <v>15.644159999999999</v>
          </cell>
        </row>
        <row r="327">
          <cell r="A327" t="str">
            <v>P 03.991.01d</v>
          </cell>
          <cell r="B327" t="str">
            <v>Dreno de FF D= 150 mm x 500mm</v>
          </cell>
          <cell r="C327" t="str">
            <v xml:space="preserve"> </v>
          </cell>
          <cell r="D327" t="str">
            <v xml:space="preserve"> </v>
          </cell>
          <cell r="E327" t="str">
            <v>un</v>
          </cell>
          <cell r="F327">
            <v>18.34</v>
          </cell>
          <cell r="G327">
            <v>6.5657199999999998</v>
          </cell>
          <cell r="H327">
            <v>24.905719999999999</v>
          </cell>
        </row>
        <row r="328">
          <cell r="A328" t="str">
            <v>P 03.991.01f</v>
          </cell>
          <cell r="B328" t="str">
            <v>Dreno de FF D= 150 mm x 400mm</v>
          </cell>
          <cell r="C328" t="str">
            <v xml:space="preserve"> </v>
          </cell>
          <cell r="D328" t="str">
            <v xml:space="preserve"> </v>
          </cell>
          <cell r="E328" t="str">
            <v>un</v>
          </cell>
          <cell r="F328">
            <v>15</v>
          </cell>
          <cell r="G328">
            <v>5.37</v>
          </cell>
          <cell r="H328">
            <v>20.37</v>
          </cell>
        </row>
        <row r="329">
          <cell r="A329" t="str">
            <v>03.993.01</v>
          </cell>
          <cell r="B329" t="str">
            <v>Cravação estacas metálicas-trilhos soldados-estrel</v>
          </cell>
          <cell r="C329" t="str">
            <v xml:space="preserve"> </v>
          </cell>
          <cell r="D329" t="str">
            <v xml:space="preserve"> </v>
          </cell>
          <cell r="E329" t="str">
            <v>m</v>
          </cell>
          <cell r="G329">
            <v>0</v>
          </cell>
          <cell r="H329">
            <v>0</v>
          </cell>
        </row>
        <row r="330">
          <cell r="A330" t="str">
            <v>03.993.02</v>
          </cell>
          <cell r="B330" t="str">
            <v>Cravação estacas pre-mold. de concreto</v>
          </cell>
          <cell r="C330" t="str">
            <v xml:space="preserve"> </v>
          </cell>
          <cell r="D330" t="str">
            <v xml:space="preserve"> </v>
          </cell>
          <cell r="E330" t="str">
            <v>m</v>
          </cell>
          <cell r="F330">
            <v>114.24</v>
          </cell>
          <cell r="G330">
            <v>40.897919999999999</v>
          </cell>
          <cell r="H330">
            <v>155.13792000000001</v>
          </cell>
        </row>
        <row r="331">
          <cell r="A331" t="str">
            <v>P 03.993.02a</v>
          </cell>
          <cell r="B331" t="str">
            <v>Estacas pré-mold. de concreto 700 KN, fornec., transp.e cravação</v>
          </cell>
          <cell r="C331" t="str">
            <v xml:space="preserve"> </v>
          </cell>
          <cell r="D331" t="str">
            <v xml:space="preserve"> </v>
          </cell>
          <cell r="E331" t="str">
            <v>m</v>
          </cell>
          <cell r="F331">
            <v>35.4</v>
          </cell>
          <cell r="G331">
            <v>12.6732</v>
          </cell>
          <cell r="H331">
            <v>48.0732</v>
          </cell>
        </row>
        <row r="332">
          <cell r="A332" t="str">
            <v>P 03.993.02b</v>
          </cell>
          <cell r="B332" t="str">
            <v>Estacas pré-mold. de concreto 550 KN, fornec., transp e cravação</v>
          </cell>
          <cell r="C332" t="str">
            <v xml:space="preserve"> </v>
          </cell>
          <cell r="D332" t="str">
            <v xml:space="preserve"> </v>
          </cell>
          <cell r="E332" t="str">
            <v>m</v>
          </cell>
          <cell r="F332">
            <v>25.92</v>
          </cell>
          <cell r="G332">
            <v>9.2793600000000005</v>
          </cell>
          <cell r="H332">
            <v>35.199359999999999</v>
          </cell>
        </row>
        <row r="333">
          <cell r="A333" t="str">
            <v>P 03.993.02c</v>
          </cell>
          <cell r="B333" t="str">
            <v>Emendas para estacas pré-moldadas</v>
          </cell>
          <cell r="E333" t="str">
            <v>un</v>
          </cell>
          <cell r="F333">
            <v>70</v>
          </cell>
          <cell r="G333">
            <v>25.06</v>
          </cell>
          <cell r="H333">
            <v>95.06</v>
          </cell>
        </row>
        <row r="334">
          <cell r="A334" t="str">
            <v>03.999.01</v>
          </cell>
          <cell r="B334" t="str">
            <v>Protensão e injeção de cabo de 4 varas de 1/2"</v>
          </cell>
          <cell r="C334" t="str">
            <v xml:space="preserve"> </v>
          </cell>
          <cell r="D334" t="str">
            <v xml:space="preserve"> </v>
          </cell>
          <cell r="E334" t="str">
            <v>un</v>
          </cell>
          <cell r="G334">
            <v>0</v>
          </cell>
          <cell r="H334">
            <v>0</v>
          </cell>
        </row>
        <row r="335">
          <cell r="A335" t="str">
            <v>03.999.02</v>
          </cell>
          <cell r="B335" t="str">
            <v>Protensão e injeção de cabo de 6 varas de 1/2"</v>
          </cell>
          <cell r="C335" t="str">
            <v xml:space="preserve"> </v>
          </cell>
          <cell r="D335" t="str">
            <v xml:space="preserve"> </v>
          </cell>
          <cell r="E335" t="str">
            <v>un</v>
          </cell>
          <cell r="G335">
            <v>0</v>
          </cell>
          <cell r="H335">
            <v>0</v>
          </cell>
        </row>
        <row r="336">
          <cell r="A336" t="str">
            <v>03.999.03</v>
          </cell>
          <cell r="B336" t="str">
            <v>Protensão e injeção de cabo de 7 varas de 1/2"</v>
          </cell>
          <cell r="C336" t="str">
            <v xml:space="preserve"> </v>
          </cell>
          <cell r="D336" t="str">
            <v xml:space="preserve"> </v>
          </cell>
          <cell r="E336" t="str">
            <v>un</v>
          </cell>
          <cell r="G336">
            <v>0</v>
          </cell>
          <cell r="H336">
            <v>0</v>
          </cell>
        </row>
        <row r="337">
          <cell r="A337" t="str">
            <v>03.999.04</v>
          </cell>
          <cell r="B337" t="str">
            <v>Protensão e injeção de cabo de 12 varas de 1/2"</v>
          </cell>
          <cell r="E337" t="str">
            <v>un</v>
          </cell>
          <cell r="F337">
            <v>572.07000000000005</v>
          </cell>
          <cell r="G337">
            <v>204.80106000000001</v>
          </cell>
          <cell r="H337">
            <v>776.87106000000006</v>
          </cell>
        </row>
        <row r="338">
          <cell r="A338">
            <v>4</v>
          </cell>
          <cell r="B338" t="str">
            <v>DRENAGEM E OBRAS DE ARTE CORRENTES</v>
          </cell>
          <cell r="G338">
            <v>0</v>
          </cell>
        </row>
        <row r="339">
          <cell r="A339" t="str">
            <v>04.000.00</v>
          </cell>
          <cell r="B339" t="str">
            <v>Escavação manual em material de 1a categoria</v>
          </cell>
          <cell r="C339" t="str">
            <v xml:space="preserve"> </v>
          </cell>
          <cell r="D339" t="str">
            <v xml:space="preserve"> </v>
          </cell>
          <cell r="E339" t="str">
            <v>m3</v>
          </cell>
          <cell r="F339">
            <v>12.94</v>
          </cell>
          <cell r="G339">
            <v>4.6325199999999995</v>
          </cell>
          <cell r="H339">
            <v>17.572519999999997</v>
          </cell>
        </row>
        <row r="340">
          <cell r="A340" t="str">
            <v>04.000.01</v>
          </cell>
          <cell r="B340" t="str">
            <v>Escavação manual,reaterro e compactação (material de 1a categoria)</v>
          </cell>
          <cell r="C340" t="str">
            <v xml:space="preserve"> </v>
          </cell>
          <cell r="D340" t="str">
            <v xml:space="preserve"> </v>
          </cell>
          <cell r="E340" t="str">
            <v>m3</v>
          </cell>
          <cell r="F340">
            <v>16.440000000000001</v>
          </cell>
          <cell r="G340">
            <v>5.8855200000000005</v>
          </cell>
          <cell r="H340">
            <v>22.325520000000001</v>
          </cell>
        </row>
        <row r="341">
          <cell r="A341" t="str">
            <v>04.001.00</v>
          </cell>
          <cell r="B341" t="str">
            <v>Escavação mecânica em material de 1a categoria</v>
          </cell>
          <cell r="C341" t="str">
            <v xml:space="preserve"> </v>
          </cell>
          <cell r="D341" t="str">
            <v xml:space="preserve"> </v>
          </cell>
          <cell r="E341" t="str">
            <v>m3</v>
          </cell>
          <cell r="F341">
            <v>1.54</v>
          </cell>
          <cell r="G341">
            <v>0.55132000000000003</v>
          </cell>
          <cell r="H341">
            <v>2.0913200000000001</v>
          </cell>
        </row>
        <row r="342">
          <cell r="A342" t="str">
            <v>04.001.01</v>
          </cell>
          <cell r="B342" t="str">
            <v>Escavação mecânica,reaterro e compactação (material de 1a categoria)</v>
          </cell>
          <cell r="C342" t="str">
            <v xml:space="preserve"> </v>
          </cell>
          <cell r="D342" t="str">
            <v xml:space="preserve"> </v>
          </cell>
          <cell r="E342" t="str">
            <v>m3</v>
          </cell>
          <cell r="F342">
            <v>2.23</v>
          </cell>
          <cell r="G342">
            <v>0.79833999999999994</v>
          </cell>
          <cell r="H342">
            <v>3.02834</v>
          </cell>
        </row>
        <row r="343">
          <cell r="A343" t="str">
            <v>04.002.01</v>
          </cell>
          <cell r="B343" t="str">
            <v>Perfuração para dreno sub-horizontal em material de 1a  categoria)</v>
          </cell>
          <cell r="C343" t="str">
            <v xml:space="preserve"> </v>
          </cell>
          <cell r="D343" t="str">
            <v xml:space="preserve"> </v>
          </cell>
          <cell r="E343" t="str">
            <v>m3</v>
          </cell>
          <cell r="G343">
            <v>0</v>
          </cell>
          <cell r="H343">
            <v>0</v>
          </cell>
        </row>
        <row r="344">
          <cell r="A344" t="str">
            <v>04.010.00</v>
          </cell>
          <cell r="B344" t="str">
            <v>Escavação manual em material de 2a categoria</v>
          </cell>
          <cell r="C344" t="str">
            <v xml:space="preserve"> </v>
          </cell>
          <cell r="D344" t="str">
            <v xml:space="preserve"> </v>
          </cell>
          <cell r="E344" t="str">
            <v>m3</v>
          </cell>
          <cell r="F344">
            <v>6.37</v>
          </cell>
          <cell r="G344">
            <v>2.2804600000000002</v>
          </cell>
          <cell r="H344">
            <v>8.6504600000000007</v>
          </cell>
        </row>
        <row r="345">
          <cell r="A345" t="str">
            <v>04.010.01</v>
          </cell>
          <cell r="B345" t="str">
            <v>Escavação manual,reaterro e compactação (material de 2a  categoria)</v>
          </cell>
          <cell r="C345" t="str">
            <v xml:space="preserve"> </v>
          </cell>
          <cell r="D345" t="str">
            <v xml:space="preserve"> </v>
          </cell>
          <cell r="E345" t="str">
            <v>m3</v>
          </cell>
          <cell r="F345">
            <v>9.5299999999999994</v>
          </cell>
          <cell r="G345">
            <v>3.4117399999999996</v>
          </cell>
          <cell r="H345">
            <v>12.941739999999999</v>
          </cell>
        </row>
        <row r="346">
          <cell r="A346" t="str">
            <v>04.011.00</v>
          </cell>
          <cell r="B346" t="str">
            <v>Escavação mecânica em material de 2a categoria</v>
          </cell>
          <cell r="C346" t="str">
            <v xml:space="preserve"> </v>
          </cell>
          <cell r="D346" t="str">
            <v xml:space="preserve"> </v>
          </cell>
          <cell r="E346" t="str">
            <v>m3</v>
          </cell>
          <cell r="F346">
            <v>0.66</v>
          </cell>
          <cell r="G346">
            <v>0.23627999999999999</v>
          </cell>
          <cell r="H346">
            <v>0.89627999999999997</v>
          </cell>
        </row>
        <row r="347">
          <cell r="A347" t="str">
            <v>04.011.01</v>
          </cell>
          <cell r="B347" t="str">
            <v>Escavação mecânica,reaterro e compactação (material de 2a categoria)</v>
          </cell>
          <cell r="C347" t="str">
            <v xml:space="preserve"> </v>
          </cell>
          <cell r="D347" t="str">
            <v xml:space="preserve"> </v>
          </cell>
          <cell r="E347" t="str">
            <v>m3</v>
          </cell>
          <cell r="F347">
            <v>1.1100000000000001</v>
          </cell>
          <cell r="G347">
            <v>0.39738000000000001</v>
          </cell>
          <cell r="H347">
            <v>1.5073800000000002</v>
          </cell>
        </row>
        <row r="348">
          <cell r="A348" t="str">
            <v>04.012.01</v>
          </cell>
          <cell r="B348" t="str">
            <v>Perfuração para dreno sub-horizontal em material de 2a categoria</v>
          </cell>
          <cell r="C348" t="str">
            <v xml:space="preserve"> </v>
          </cell>
          <cell r="D348" t="str">
            <v xml:space="preserve"> </v>
          </cell>
          <cell r="E348" t="str">
            <v>m3</v>
          </cell>
          <cell r="G348">
            <v>0</v>
          </cell>
          <cell r="H348">
            <v>0</v>
          </cell>
        </row>
        <row r="349">
          <cell r="A349" t="str">
            <v>04.020.00</v>
          </cell>
          <cell r="B349" t="str">
            <v>Escavação em material de 3a  categoria (*)</v>
          </cell>
          <cell r="C349" t="str">
            <v xml:space="preserve"> </v>
          </cell>
          <cell r="D349" t="str">
            <v xml:space="preserve"> </v>
          </cell>
          <cell r="E349" t="str">
            <v xml:space="preserve">m </v>
          </cell>
          <cell r="F349">
            <v>21.15</v>
          </cell>
          <cell r="G349">
            <v>7.571699999999999</v>
          </cell>
          <cell r="H349">
            <v>28.721699999999998</v>
          </cell>
        </row>
        <row r="350">
          <cell r="A350" t="str">
            <v>04.100.01</v>
          </cell>
          <cell r="B350" t="str">
            <v>Corpo de BSTC D=0.60m</v>
          </cell>
          <cell r="C350" t="str">
            <v>DNER-ES284/97</v>
          </cell>
          <cell r="D350" t="str">
            <v xml:space="preserve"> </v>
          </cell>
          <cell r="E350" t="str">
            <v xml:space="preserve">m </v>
          </cell>
          <cell r="F350">
            <v>102.51</v>
          </cell>
          <cell r="G350">
            <v>36.69858</v>
          </cell>
          <cell r="H350">
            <v>139.20858000000001</v>
          </cell>
        </row>
        <row r="351">
          <cell r="A351" t="str">
            <v>04.100.02</v>
          </cell>
          <cell r="B351" t="str">
            <v>Corpo de BSTC D=0.80m</v>
          </cell>
          <cell r="C351" t="str">
            <v>DNER-ES284/97</v>
          </cell>
          <cell r="D351" t="str">
            <v xml:space="preserve"> </v>
          </cell>
          <cell r="E351" t="str">
            <v xml:space="preserve">m </v>
          </cell>
          <cell r="F351">
            <v>148.72999999999999</v>
          </cell>
          <cell r="G351">
            <v>53.245339999999992</v>
          </cell>
          <cell r="H351">
            <v>201.97533999999999</v>
          </cell>
        </row>
        <row r="352">
          <cell r="A352" t="str">
            <v>04.100.03</v>
          </cell>
          <cell r="B352" t="str">
            <v>Corpo de BSTC D=1.00m</v>
          </cell>
          <cell r="C352" t="str">
            <v>DNER-ES284/97</v>
          </cell>
          <cell r="D352" t="str">
            <v xml:space="preserve"> </v>
          </cell>
          <cell r="E352" t="str">
            <v xml:space="preserve">m </v>
          </cell>
          <cell r="F352">
            <v>206.43</v>
          </cell>
          <cell r="G352">
            <v>73.901939999999996</v>
          </cell>
          <cell r="H352">
            <v>280.33194000000003</v>
          </cell>
        </row>
        <row r="353">
          <cell r="A353" t="str">
            <v>04.100.04</v>
          </cell>
          <cell r="B353" t="str">
            <v>Corpo de BSTC D=1.20m</v>
          </cell>
          <cell r="C353" t="str">
            <v>DNER-ES284/97</v>
          </cell>
          <cell r="D353" t="str">
            <v xml:space="preserve"> </v>
          </cell>
          <cell r="E353" t="str">
            <v xml:space="preserve">m </v>
          </cell>
          <cell r="F353">
            <v>280.83</v>
          </cell>
          <cell r="G353">
            <v>100.53713999999999</v>
          </cell>
          <cell r="H353">
            <v>381.36713999999995</v>
          </cell>
        </row>
        <row r="354">
          <cell r="A354" t="str">
            <v>04.100.05</v>
          </cell>
          <cell r="B354" t="str">
            <v>Corpo de BSTC D=1.50m</v>
          </cell>
          <cell r="C354" t="str">
            <v>DNER-ES284/97</v>
          </cell>
          <cell r="D354" t="str">
            <v xml:space="preserve"> </v>
          </cell>
          <cell r="E354" t="str">
            <v xml:space="preserve">m </v>
          </cell>
          <cell r="F354">
            <v>420.76</v>
          </cell>
          <cell r="G354">
            <v>150.63208</v>
          </cell>
          <cell r="H354">
            <v>571.39207999999996</v>
          </cell>
        </row>
        <row r="355">
          <cell r="A355" t="str">
            <v>P 04.100.06</v>
          </cell>
          <cell r="B355" t="str">
            <v>Galeria D=0,40m envelopada</v>
          </cell>
          <cell r="D355" t="str">
            <v xml:space="preserve"> </v>
          </cell>
          <cell r="E355" t="str">
            <v>m</v>
          </cell>
          <cell r="F355">
            <v>76.12</v>
          </cell>
          <cell r="G355">
            <v>27.250959999999999</v>
          </cell>
          <cell r="H355">
            <v>103.37096</v>
          </cell>
        </row>
        <row r="356">
          <cell r="A356" t="str">
            <v>P 04.100.07</v>
          </cell>
          <cell r="B356" t="str">
            <v>Execução de galerias D=0,40 c/ lastro de brita</v>
          </cell>
          <cell r="D356" t="str">
            <v xml:space="preserve"> </v>
          </cell>
          <cell r="E356" t="str">
            <v>m</v>
          </cell>
          <cell r="F356">
            <v>30.69</v>
          </cell>
          <cell r="G356">
            <v>10.987019999999999</v>
          </cell>
          <cell r="H356">
            <v>41.677019999999999</v>
          </cell>
        </row>
        <row r="357">
          <cell r="A357" t="str">
            <v>P 04.100.08</v>
          </cell>
          <cell r="B357" t="str">
            <v>Execução de galerias D=0,40 c/ lastro de concreto</v>
          </cell>
          <cell r="D357" t="str">
            <v xml:space="preserve"> </v>
          </cell>
          <cell r="E357" t="str">
            <v>m</v>
          </cell>
          <cell r="F357">
            <v>43.19</v>
          </cell>
          <cell r="G357">
            <v>15.462019999999999</v>
          </cell>
          <cell r="H357">
            <v>58.652019999999993</v>
          </cell>
        </row>
        <row r="358">
          <cell r="A358" t="str">
            <v>P 04.100.08a</v>
          </cell>
          <cell r="B358" t="str">
            <v>Execução de travessia D=0,40 c/ lastro de concreto p/execução de desvio durante a obra</v>
          </cell>
          <cell r="D358" t="str">
            <v xml:space="preserve"> </v>
          </cell>
          <cell r="E358" t="str">
            <v>m</v>
          </cell>
          <cell r="F358">
            <v>43.19</v>
          </cell>
          <cell r="G358">
            <v>15.462019999999999</v>
          </cell>
          <cell r="H358">
            <v>58.652019999999993</v>
          </cell>
        </row>
        <row r="359">
          <cell r="A359" t="str">
            <v>P 04.100.09</v>
          </cell>
          <cell r="B359" t="str">
            <v>Execução de galerias D=0,60 c/ lastro de brita</v>
          </cell>
          <cell r="D359" t="str">
            <v xml:space="preserve"> </v>
          </cell>
          <cell r="E359" t="str">
            <v>m</v>
          </cell>
          <cell r="F359">
            <v>74.13</v>
          </cell>
          <cell r="G359">
            <v>26.538539999999998</v>
          </cell>
          <cell r="H359">
            <v>100.66853999999999</v>
          </cell>
        </row>
        <row r="360">
          <cell r="A360" t="str">
            <v>P 04.100.10</v>
          </cell>
          <cell r="B360" t="str">
            <v>Execução de galerias D=0,60 c/ lastro de concreto</v>
          </cell>
          <cell r="D360" t="str">
            <v xml:space="preserve"> </v>
          </cell>
          <cell r="E360" t="str">
            <v>m</v>
          </cell>
          <cell r="F360">
            <v>96.95</v>
          </cell>
          <cell r="G360">
            <v>34.708100000000002</v>
          </cell>
          <cell r="H360">
            <v>131.65809999999999</v>
          </cell>
        </row>
        <row r="361">
          <cell r="A361" t="str">
            <v>P 04.100.11</v>
          </cell>
          <cell r="B361" t="str">
            <v>Galeria D=0,80m envelopada</v>
          </cell>
          <cell r="D361" t="str">
            <v xml:space="preserve"> </v>
          </cell>
          <cell r="E361" t="str">
            <v>m</v>
          </cell>
          <cell r="F361">
            <v>193.7</v>
          </cell>
          <cell r="G361">
            <v>69.3446</v>
          </cell>
          <cell r="H361">
            <v>263.0446</v>
          </cell>
        </row>
        <row r="362">
          <cell r="A362" t="str">
            <v>P 04.100.12</v>
          </cell>
          <cell r="B362" t="str">
            <v>Galeria D=0,60m envelopada</v>
          </cell>
          <cell r="D362" t="str">
            <v xml:space="preserve"> </v>
          </cell>
          <cell r="E362" t="str">
            <v>m</v>
          </cell>
          <cell r="F362">
            <v>141.16</v>
          </cell>
          <cell r="G362">
            <v>50.53528</v>
          </cell>
          <cell r="H362">
            <v>191.69528</v>
          </cell>
        </row>
        <row r="363">
          <cell r="A363" t="str">
            <v>P 04.100.13</v>
          </cell>
          <cell r="B363" t="str">
            <v>Execução de galerias D=0,80 c/ lastro de brita</v>
          </cell>
          <cell r="D363" t="str">
            <v xml:space="preserve"> </v>
          </cell>
          <cell r="E363" t="str">
            <v>m</v>
          </cell>
          <cell r="F363">
            <v>39.64</v>
          </cell>
          <cell r="G363">
            <v>14.19112</v>
          </cell>
          <cell r="H363">
            <v>53.831119999999999</v>
          </cell>
        </row>
        <row r="364">
          <cell r="A364" t="str">
            <v>P.04.100.14</v>
          </cell>
          <cell r="B364" t="str">
            <v>Caixa de ligação e passagem BSTC, D=80cm, H=1,00m</v>
          </cell>
          <cell r="E364" t="str">
            <v>un</v>
          </cell>
          <cell r="F364">
            <v>332.18</v>
          </cell>
          <cell r="G364">
            <v>118.92044</v>
          </cell>
          <cell r="H364">
            <v>451.10043999999999</v>
          </cell>
        </row>
        <row r="365">
          <cell r="A365" t="str">
            <v>P.04.100.15</v>
          </cell>
          <cell r="B365" t="str">
            <v>Caixa de ligação e passagem BSTC,  D=1,00m, H=1,50m</v>
          </cell>
          <cell r="E365" t="str">
            <v>un</v>
          </cell>
          <cell r="F365">
            <v>546.02</v>
          </cell>
          <cell r="G365">
            <v>195.47515999999999</v>
          </cell>
          <cell r="H365">
            <v>741.49515999999994</v>
          </cell>
        </row>
        <row r="366">
          <cell r="A366" t="str">
            <v>P.04.100.16</v>
          </cell>
          <cell r="B366" t="str">
            <v>Caixa de ligação e passagem BDTC,  D=1,00m, H=1,50m</v>
          </cell>
          <cell r="E366" t="str">
            <v>un</v>
          </cell>
          <cell r="F366">
            <v>865.09</v>
          </cell>
          <cell r="G366">
            <v>309.70222000000001</v>
          </cell>
          <cell r="H366">
            <v>1174.79222</v>
          </cell>
        </row>
        <row r="367">
          <cell r="A367" t="str">
            <v>P.04.100.17</v>
          </cell>
          <cell r="B367" t="str">
            <v>Caixa de ligação e passagem BSTC,  D=40cm, H=1,50m</v>
          </cell>
          <cell r="E367" t="str">
            <v>un</v>
          </cell>
          <cell r="F367">
            <v>361.8</v>
          </cell>
          <cell r="G367">
            <v>129.52439999999999</v>
          </cell>
          <cell r="H367">
            <v>491.32439999999997</v>
          </cell>
        </row>
        <row r="368">
          <cell r="A368" t="str">
            <v>P.04.100.18</v>
          </cell>
          <cell r="B368" t="str">
            <v>Caixa coletora de canaleta c/ H=2,00m</v>
          </cell>
          <cell r="E368" t="str">
            <v>un</v>
          </cell>
          <cell r="F368">
            <v>498.06</v>
          </cell>
          <cell r="G368">
            <v>178.30547999999999</v>
          </cell>
          <cell r="H368">
            <v>676.36547999999993</v>
          </cell>
        </row>
        <row r="369">
          <cell r="A369" t="str">
            <v>P 04.100.19</v>
          </cell>
          <cell r="B369" t="str">
            <v>Tunnel liner plate, c/Epoxy-bonded, D=1,20m, E=2,70mm</v>
          </cell>
          <cell r="D369" t="str">
            <v xml:space="preserve"> </v>
          </cell>
          <cell r="E369" t="str">
            <v>m</v>
          </cell>
          <cell r="F369">
            <v>679.74</v>
          </cell>
          <cell r="G369">
            <v>243.34691999999998</v>
          </cell>
          <cell r="H369">
            <v>923.08691999999996</v>
          </cell>
        </row>
        <row r="370">
          <cell r="A370" t="str">
            <v>P 04.100.20</v>
          </cell>
          <cell r="B370" t="str">
            <v>Tunnel liner plate, c/Epoxy-bonded, D=1,40m, E=2,70mm</v>
          </cell>
          <cell r="D370" t="str">
            <v xml:space="preserve"> </v>
          </cell>
          <cell r="E370" t="str">
            <v>m</v>
          </cell>
          <cell r="F370">
            <v>758.04</v>
          </cell>
          <cell r="G370">
            <v>271.37831999999997</v>
          </cell>
          <cell r="H370">
            <v>1029.41832</v>
          </cell>
        </row>
        <row r="371">
          <cell r="A371" t="str">
            <v>P 04.100.21</v>
          </cell>
          <cell r="B371" t="str">
            <v>Tunnel liner plate, c/Epoxy-bonded, D=2,00m, E=2,70mm</v>
          </cell>
          <cell r="D371" t="str">
            <v xml:space="preserve"> </v>
          </cell>
          <cell r="E371" t="str">
            <v>m</v>
          </cell>
          <cell r="F371">
            <v>1009.36</v>
          </cell>
          <cell r="G371">
            <v>361.35088000000002</v>
          </cell>
          <cell r="H371">
            <v>1370.7108800000001</v>
          </cell>
        </row>
        <row r="372">
          <cell r="A372" t="str">
            <v>P 04.100.22</v>
          </cell>
          <cell r="B372" t="str">
            <v>Bueiro Met.Corrug.circular, T.Armco,  c/Epoxy-bonded, MP-100, D=1,40 m, E=2,0mm</v>
          </cell>
          <cell r="D372" t="str">
            <v xml:space="preserve"> </v>
          </cell>
          <cell r="E372" t="str">
            <v>m</v>
          </cell>
          <cell r="F372">
            <v>357.9</v>
          </cell>
          <cell r="G372">
            <v>128.12819999999999</v>
          </cell>
          <cell r="H372">
            <v>486.02819999999997</v>
          </cell>
        </row>
        <row r="373">
          <cell r="A373" t="str">
            <v>P 04.100.23</v>
          </cell>
          <cell r="B373" t="str">
            <v>Bueiro Met.Corrug.circular, T.Armco,  c/Epoxy-bonded, MP-100, D=1,50 m, E=2,0mm</v>
          </cell>
          <cell r="D373" t="str">
            <v xml:space="preserve"> </v>
          </cell>
          <cell r="E373" t="str">
            <v>m</v>
          </cell>
          <cell r="F373">
            <v>376.14</v>
          </cell>
          <cell r="G373">
            <v>134.65812</v>
          </cell>
          <cell r="H373">
            <v>510.79811999999998</v>
          </cell>
        </row>
        <row r="374">
          <cell r="A374" t="str">
            <v>P 04.100.24</v>
          </cell>
          <cell r="B374" t="str">
            <v>Bueiro Met.Corrug.circular, T.Armco,  c/Epoxy-bonded, MP-100, D=2,00 m, E=2,0mm</v>
          </cell>
          <cell r="D374" t="str">
            <v xml:space="preserve"> </v>
          </cell>
          <cell r="E374" t="str">
            <v>m</v>
          </cell>
          <cell r="F374">
            <v>482.07</v>
          </cell>
          <cell r="G374">
            <v>172.58105999999998</v>
          </cell>
          <cell r="H374">
            <v>654.65105999999992</v>
          </cell>
        </row>
        <row r="375">
          <cell r="A375" t="str">
            <v>P 04.100.40</v>
          </cell>
          <cell r="B375" t="str">
            <v>Execução de galerias D=0,80m c/ lastro de concreto</v>
          </cell>
          <cell r="D375" t="str">
            <v xml:space="preserve"> </v>
          </cell>
          <cell r="E375" t="str">
            <v>m</v>
          </cell>
          <cell r="F375">
            <v>145.33000000000001</v>
          </cell>
          <cell r="G375">
            <v>52.02814</v>
          </cell>
          <cell r="H375">
            <v>197.35814000000002</v>
          </cell>
        </row>
        <row r="376">
          <cell r="A376" t="str">
            <v>DER92196</v>
          </cell>
          <cell r="B376" t="str">
            <v>Envelopamento de galerias</v>
          </cell>
          <cell r="E376" t="str">
            <v>m3</v>
          </cell>
          <cell r="F376">
            <v>101.95</v>
          </cell>
          <cell r="G376">
            <v>36.498100000000001</v>
          </cell>
          <cell r="H376">
            <v>138.44810000000001</v>
          </cell>
        </row>
        <row r="377">
          <cell r="A377" t="str">
            <v>04.101.01</v>
          </cell>
          <cell r="B377" t="str">
            <v>Boca de BSTC D=0.60m-normal</v>
          </cell>
          <cell r="D377" t="str">
            <v xml:space="preserve"> </v>
          </cell>
          <cell r="E377" t="str">
            <v>un</v>
          </cell>
          <cell r="F377">
            <v>220.63</v>
          </cell>
          <cell r="G377">
            <v>78.98554</v>
          </cell>
          <cell r="H377">
            <v>299.61554000000001</v>
          </cell>
        </row>
        <row r="378">
          <cell r="A378" t="str">
            <v>04.101.02</v>
          </cell>
          <cell r="B378" t="str">
            <v>Boca de BSTC D=0.80m-normal</v>
          </cell>
          <cell r="C378" t="str">
            <v xml:space="preserve"> </v>
          </cell>
          <cell r="D378" t="str">
            <v xml:space="preserve"> </v>
          </cell>
          <cell r="E378" t="str">
            <v>un</v>
          </cell>
          <cell r="F378">
            <v>363.81</v>
          </cell>
          <cell r="G378">
            <v>130.24397999999999</v>
          </cell>
          <cell r="H378">
            <v>494.05398000000002</v>
          </cell>
        </row>
        <row r="379">
          <cell r="A379" t="str">
            <v>04.101.03</v>
          </cell>
          <cell r="B379" t="str">
            <v>Boca de BSTC D=1.00m-normal</v>
          </cell>
          <cell r="C379" t="str">
            <v xml:space="preserve"> </v>
          </cell>
          <cell r="D379" t="str">
            <v xml:space="preserve"> </v>
          </cell>
          <cell r="E379" t="str">
            <v>un</v>
          </cell>
          <cell r="F379">
            <v>557.85</v>
          </cell>
          <cell r="G379">
            <v>199.71029999999999</v>
          </cell>
          <cell r="H379">
            <v>757.56029999999998</v>
          </cell>
        </row>
        <row r="380">
          <cell r="A380" t="str">
            <v>04.101.04</v>
          </cell>
          <cell r="B380" t="str">
            <v>Boca de BSTC D=1.20m-normal</v>
          </cell>
          <cell r="C380" t="str">
            <v xml:space="preserve"> </v>
          </cell>
          <cell r="D380" t="str">
            <v xml:space="preserve"> </v>
          </cell>
          <cell r="E380" t="str">
            <v>un</v>
          </cell>
          <cell r="F380">
            <v>800.57</v>
          </cell>
          <cell r="G380">
            <v>286.60406</v>
          </cell>
          <cell r="H380">
            <v>1087.1740600000001</v>
          </cell>
        </row>
        <row r="381">
          <cell r="A381" t="str">
            <v>04.101.05</v>
          </cell>
          <cell r="B381" t="str">
            <v>Boca de BSTC D=1.50m-normal</v>
          </cell>
          <cell r="C381" t="str">
            <v xml:space="preserve"> </v>
          </cell>
          <cell r="D381" t="str">
            <v xml:space="preserve"> </v>
          </cell>
          <cell r="E381" t="str">
            <v>un</v>
          </cell>
          <cell r="F381">
            <v>1430.13</v>
          </cell>
          <cell r="G381">
            <v>511.98653999999999</v>
          </cell>
          <cell r="H381">
            <v>1942.11654</v>
          </cell>
        </row>
        <row r="382">
          <cell r="A382" t="str">
            <v>DER72950</v>
          </cell>
          <cell r="B382" t="str">
            <v>Boca de BSTC D=2,00m-normal</v>
          </cell>
          <cell r="C382" t="str">
            <v xml:space="preserve"> </v>
          </cell>
          <cell r="D382" t="str">
            <v xml:space="preserve"> </v>
          </cell>
          <cell r="E382" t="str">
            <v>un</v>
          </cell>
          <cell r="F382">
            <v>1082.3800000000001</v>
          </cell>
          <cell r="G382">
            <v>387.49204000000003</v>
          </cell>
          <cell r="H382">
            <v>1469.8720400000002</v>
          </cell>
        </row>
        <row r="383">
          <cell r="A383" t="str">
            <v>04.101.06</v>
          </cell>
          <cell r="B383" t="str">
            <v>Boca de BSTC D=0.60m-esc=15°</v>
          </cell>
          <cell r="C383" t="str">
            <v xml:space="preserve"> </v>
          </cell>
          <cell r="D383" t="str">
            <v xml:space="preserve"> </v>
          </cell>
          <cell r="E383" t="str">
            <v>un</v>
          </cell>
          <cell r="G383">
            <v>0</v>
          </cell>
          <cell r="H383">
            <v>0</v>
          </cell>
        </row>
        <row r="384">
          <cell r="A384" t="str">
            <v>04.101.07</v>
          </cell>
          <cell r="B384" t="str">
            <v>Boca de BSTC D=0.80m-esc=15°</v>
          </cell>
          <cell r="C384" t="str">
            <v xml:space="preserve"> </v>
          </cell>
          <cell r="D384" t="str">
            <v xml:space="preserve"> </v>
          </cell>
          <cell r="E384" t="str">
            <v>un</v>
          </cell>
          <cell r="F384">
            <v>382.86</v>
          </cell>
          <cell r="G384">
            <v>137.06388000000001</v>
          </cell>
          <cell r="H384">
            <v>519.92388000000005</v>
          </cell>
        </row>
        <row r="385">
          <cell r="A385" t="str">
            <v>04.101.08</v>
          </cell>
          <cell r="B385" t="str">
            <v>Boca de BSTC D=1.00m-esc=15°</v>
          </cell>
          <cell r="C385" t="str">
            <v xml:space="preserve"> </v>
          </cell>
          <cell r="D385" t="str">
            <v xml:space="preserve"> </v>
          </cell>
          <cell r="E385" t="str">
            <v>un</v>
          </cell>
          <cell r="F385">
            <v>585.09</v>
          </cell>
          <cell r="G385">
            <v>209.46222</v>
          </cell>
          <cell r="H385">
            <v>794.55222000000003</v>
          </cell>
        </row>
        <row r="386">
          <cell r="A386" t="str">
            <v>04.101.09</v>
          </cell>
          <cell r="B386" t="str">
            <v>Boca de BSTC D=1.20m-esc=15°</v>
          </cell>
          <cell r="C386" t="str">
            <v xml:space="preserve"> </v>
          </cell>
          <cell r="D386" t="str">
            <v xml:space="preserve"> </v>
          </cell>
          <cell r="E386" t="str">
            <v>un</v>
          </cell>
          <cell r="G386">
            <v>0</v>
          </cell>
          <cell r="H386">
            <v>0</v>
          </cell>
        </row>
        <row r="387">
          <cell r="A387" t="str">
            <v>04.101.10</v>
          </cell>
          <cell r="B387" t="str">
            <v>Boca de BSTC D=1.50m-esc=15°</v>
          </cell>
          <cell r="C387" t="str">
            <v xml:space="preserve"> </v>
          </cell>
          <cell r="D387" t="str">
            <v xml:space="preserve"> </v>
          </cell>
          <cell r="E387" t="str">
            <v>un</v>
          </cell>
          <cell r="G387">
            <v>0</v>
          </cell>
          <cell r="H387">
            <v>0</v>
          </cell>
        </row>
        <row r="388">
          <cell r="A388" t="str">
            <v>04.101.11</v>
          </cell>
          <cell r="B388" t="str">
            <v>Boca de BSTC D=0.60m-esc=30°</v>
          </cell>
          <cell r="C388" t="str">
            <v xml:space="preserve"> </v>
          </cell>
          <cell r="D388" t="str">
            <v xml:space="preserve"> </v>
          </cell>
          <cell r="E388" t="str">
            <v>un</v>
          </cell>
          <cell r="G388">
            <v>0</v>
          </cell>
          <cell r="H388">
            <v>0</v>
          </cell>
        </row>
        <row r="389">
          <cell r="A389" t="str">
            <v>04.101.12</v>
          </cell>
          <cell r="B389" t="str">
            <v>Boca de BSTC D=0.80m-esc=30°</v>
          </cell>
          <cell r="C389" t="str">
            <v xml:space="preserve"> </v>
          </cell>
          <cell r="D389" t="str">
            <v xml:space="preserve"> </v>
          </cell>
          <cell r="E389" t="str">
            <v>un</v>
          </cell>
          <cell r="G389">
            <v>0</v>
          </cell>
          <cell r="H389">
            <v>0</v>
          </cell>
        </row>
        <row r="390">
          <cell r="A390" t="str">
            <v>04.101.13</v>
          </cell>
          <cell r="B390" t="str">
            <v>Boca de BSTC D=1.00m-esc=30°</v>
          </cell>
          <cell r="C390" t="str">
            <v xml:space="preserve"> </v>
          </cell>
          <cell r="D390" t="str">
            <v xml:space="preserve"> </v>
          </cell>
          <cell r="E390" t="str">
            <v>un</v>
          </cell>
          <cell r="F390">
            <v>650.46</v>
          </cell>
          <cell r="G390">
            <v>232.86467999999999</v>
          </cell>
          <cell r="H390">
            <v>883.32468000000006</v>
          </cell>
        </row>
        <row r="391">
          <cell r="A391" t="str">
            <v>04.101.14</v>
          </cell>
          <cell r="B391" t="str">
            <v>Boca de BSTC D=1.20m-esc=30°</v>
          </cell>
          <cell r="C391" t="str">
            <v xml:space="preserve"> </v>
          </cell>
          <cell r="D391" t="str">
            <v xml:space="preserve"> </v>
          </cell>
          <cell r="E391" t="str">
            <v>un</v>
          </cell>
          <cell r="G391">
            <v>0</v>
          </cell>
          <cell r="H391">
            <v>0</v>
          </cell>
        </row>
        <row r="392">
          <cell r="A392" t="str">
            <v>04.101.15</v>
          </cell>
          <cell r="B392" t="str">
            <v>Boca de BSTC D=1.50m-esc=30°</v>
          </cell>
          <cell r="C392" t="str">
            <v xml:space="preserve"> </v>
          </cell>
          <cell r="D392" t="str">
            <v xml:space="preserve"> </v>
          </cell>
          <cell r="E392" t="str">
            <v>un</v>
          </cell>
          <cell r="G392">
            <v>0</v>
          </cell>
          <cell r="H392">
            <v>0</v>
          </cell>
        </row>
        <row r="393">
          <cell r="A393" t="str">
            <v>04.101.16</v>
          </cell>
          <cell r="B393" t="str">
            <v>Boca de BSTC D=0.60m-esc=45°</v>
          </cell>
          <cell r="C393" t="str">
            <v xml:space="preserve"> </v>
          </cell>
          <cell r="D393" t="str">
            <v xml:space="preserve"> </v>
          </cell>
          <cell r="E393" t="str">
            <v>un</v>
          </cell>
          <cell r="G393">
            <v>0</v>
          </cell>
          <cell r="H393">
            <v>0</v>
          </cell>
        </row>
        <row r="394">
          <cell r="A394" t="str">
            <v>04.101.17</v>
          </cell>
          <cell r="B394" t="str">
            <v>Boca de BSTC D=0.80m-esc=45°</v>
          </cell>
          <cell r="C394" t="str">
            <v xml:space="preserve"> </v>
          </cell>
          <cell r="D394" t="str">
            <v xml:space="preserve"> </v>
          </cell>
          <cell r="E394" t="str">
            <v>un</v>
          </cell>
          <cell r="G394">
            <v>0</v>
          </cell>
          <cell r="H394">
            <v>0</v>
          </cell>
        </row>
        <row r="395">
          <cell r="A395" t="str">
            <v>04.101.18</v>
          </cell>
          <cell r="B395" t="str">
            <v>Boca de BSTC D=1.00m-esc=45°</v>
          </cell>
          <cell r="C395" t="str">
            <v xml:space="preserve"> </v>
          </cell>
          <cell r="D395" t="str">
            <v xml:space="preserve"> </v>
          </cell>
          <cell r="E395" t="str">
            <v>un</v>
          </cell>
          <cell r="G395">
            <v>0</v>
          </cell>
          <cell r="H395">
            <v>0</v>
          </cell>
        </row>
        <row r="396">
          <cell r="A396" t="str">
            <v>04.101.19</v>
          </cell>
          <cell r="B396" t="str">
            <v>Boca de BSTC D=1.20m-esc=45°</v>
          </cell>
          <cell r="C396" t="str">
            <v xml:space="preserve"> </v>
          </cell>
          <cell r="D396" t="str">
            <v xml:space="preserve"> </v>
          </cell>
          <cell r="E396" t="str">
            <v>un</v>
          </cell>
          <cell r="G396">
            <v>0</v>
          </cell>
          <cell r="H396">
            <v>0</v>
          </cell>
        </row>
        <row r="397">
          <cell r="A397" t="str">
            <v>04.101.20</v>
          </cell>
          <cell r="B397" t="str">
            <v>Boca de BSTC D=1.50m-esc=45°</v>
          </cell>
          <cell r="C397" t="str">
            <v xml:space="preserve"> </v>
          </cell>
          <cell r="D397" t="str">
            <v xml:space="preserve"> </v>
          </cell>
          <cell r="E397" t="str">
            <v>un</v>
          </cell>
          <cell r="G397">
            <v>0</v>
          </cell>
          <cell r="H397">
            <v>0</v>
          </cell>
        </row>
        <row r="398">
          <cell r="A398" t="str">
            <v>P04.110.00</v>
          </cell>
          <cell r="B398" t="str">
            <v>Corpo de BDTC D=0.80m c/ laje de concreto</v>
          </cell>
          <cell r="E398" t="str">
            <v>m</v>
          </cell>
          <cell r="F398">
            <v>246.91</v>
          </cell>
          <cell r="G398">
            <v>88.393779999999992</v>
          </cell>
          <cell r="H398">
            <v>335.30377999999996</v>
          </cell>
        </row>
        <row r="399">
          <cell r="A399" t="str">
            <v>04.110.01</v>
          </cell>
          <cell r="B399" t="str">
            <v>Corpo de BDTC D=1.00m</v>
          </cell>
          <cell r="C399" t="str">
            <v>DNER-ES284/97</v>
          </cell>
          <cell r="D399" t="str">
            <v xml:space="preserve"> </v>
          </cell>
          <cell r="E399" t="str">
            <v>m</v>
          </cell>
          <cell r="F399">
            <v>421.31</v>
          </cell>
          <cell r="G399">
            <v>150.82898</v>
          </cell>
          <cell r="H399">
            <v>572.13897999999995</v>
          </cell>
        </row>
        <row r="400">
          <cell r="A400" t="str">
            <v>04.110.02</v>
          </cell>
          <cell r="B400" t="str">
            <v>Corpo de BDTC D=1.20m</v>
          </cell>
          <cell r="C400" t="str">
            <v>DNER-ES284/97</v>
          </cell>
          <cell r="D400" t="str">
            <v xml:space="preserve"> </v>
          </cell>
          <cell r="E400" t="str">
            <v>m</v>
          </cell>
          <cell r="F400">
            <v>548.88</v>
          </cell>
          <cell r="G400">
            <v>196.49903999999998</v>
          </cell>
          <cell r="H400">
            <v>745.37904000000003</v>
          </cell>
        </row>
        <row r="401">
          <cell r="A401" t="str">
            <v>04.110.03</v>
          </cell>
          <cell r="B401" t="str">
            <v>Corpo de BDTC D=1.50m</v>
          </cell>
          <cell r="C401" t="str">
            <v>DNER-ES284/97</v>
          </cell>
          <cell r="D401" t="str">
            <v xml:space="preserve"> </v>
          </cell>
          <cell r="E401" t="str">
            <v>m</v>
          </cell>
          <cell r="F401">
            <v>826.11</v>
          </cell>
          <cell r="G401">
            <v>295.74737999999996</v>
          </cell>
          <cell r="H401">
            <v>1121.8573799999999</v>
          </cell>
        </row>
        <row r="402">
          <cell r="A402" t="str">
            <v>P04.111.01</v>
          </cell>
          <cell r="B402" t="str">
            <v>Boca de BDTC D=0.80m</v>
          </cell>
          <cell r="E402" t="str">
            <v>un</v>
          </cell>
          <cell r="F402">
            <v>412.93</v>
          </cell>
          <cell r="G402">
            <v>147.82893999999999</v>
          </cell>
          <cell r="H402">
            <v>560.75893999999994</v>
          </cell>
        </row>
        <row r="403">
          <cell r="A403" t="str">
            <v>04.111.01</v>
          </cell>
          <cell r="B403" t="str">
            <v>Boca de BDTC D=1.00m-normal</v>
          </cell>
          <cell r="C403" t="str">
            <v xml:space="preserve"> </v>
          </cell>
          <cell r="D403" t="str">
            <v xml:space="preserve"> </v>
          </cell>
          <cell r="E403" t="str">
            <v>un</v>
          </cell>
          <cell r="F403">
            <v>778.07</v>
          </cell>
          <cell r="G403">
            <v>278.54906</v>
          </cell>
          <cell r="H403">
            <v>1056.61906</v>
          </cell>
        </row>
        <row r="404">
          <cell r="A404" t="str">
            <v>04.111.02</v>
          </cell>
          <cell r="B404" t="str">
            <v>Boca de BDTC D=1.20m-normal</v>
          </cell>
          <cell r="C404" t="str">
            <v xml:space="preserve"> </v>
          </cell>
          <cell r="D404" t="str">
            <v xml:space="preserve"> </v>
          </cell>
          <cell r="E404" t="str">
            <v>un</v>
          </cell>
          <cell r="F404">
            <v>1120.43</v>
          </cell>
          <cell r="G404">
            <v>401.11394000000001</v>
          </cell>
          <cell r="H404">
            <v>1521.54394</v>
          </cell>
        </row>
        <row r="405">
          <cell r="A405" t="str">
            <v>04.111.03</v>
          </cell>
          <cell r="B405" t="str">
            <v>Boca de BDTC D=1.50m-normal</v>
          </cell>
          <cell r="C405" t="str">
            <v xml:space="preserve"> </v>
          </cell>
          <cell r="D405" t="str">
            <v xml:space="preserve"> </v>
          </cell>
          <cell r="E405" t="str">
            <v>un</v>
          </cell>
          <cell r="F405">
            <v>1949.87</v>
          </cell>
          <cell r="G405">
            <v>698.05345999999997</v>
          </cell>
          <cell r="H405">
            <v>2647.92346</v>
          </cell>
        </row>
        <row r="406">
          <cell r="A406" t="str">
            <v>04.111.05</v>
          </cell>
          <cell r="B406" t="str">
            <v>Boca de BDTC D=1.00m-esc=15°</v>
          </cell>
          <cell r="C406" t="str">
            <v xml:space="preserve"> </v>
          </cell>
          <cell r="D406" t="str">
            <v xml:space="preserve"> </v>
          </cell>
          <cell r="E406" t="str">
            <v>un</v>
          </cell>
          <cell r="F406">
            <v>812.88</v>
          </cell>
          <cell r="G406">
            <v>291.01103999999998</v>
          </cell>
          <cell r="H406">
            <v>1103.89104</v>
          </cell>
        </row>
        <row r="407">
          <cell r="A407" t="str">
            <v>04.111.06</v>
          </cell>
          <cell r="B407" t="str">
            <v>Boca de BDTC D=1.20m-esc=15°</v>
          </cell>
          <cell r="C407" t="str">
            <v xml:space="preserve"> </v>
          </cell>
          <cell r="D407" t="str">
            <v xml:space="preserve"> </v>
          </cell>
          <cell r="E407" t="str">
            <v>un</v>
          </cell>
          <cell r="G407">
            <v>0</v>
          </cell>
          <cell r="H407">
            <v>0</v>
          </cell>
        </row>
        <row r="408">
          <cell r="A408" t="str">
            <v>04.111.07</v>
          </cell>
          <cell r="B408" t="str">
            <v>Boca de BDTC D=1.50m-esc=15°</v>
          </cell>
          <cell r="C408" t="str">
            <v xml:space="preserve"> </v>
          </cell>
          <cell r="D408" t="str">
            <v xml:space="preserve"> </v>
          </cell>
          <cell r="E408" t="str">
            <v>un</v>
          </cell>
          <cell r="G408">
            <v>0</v>
          </cell>
          <cell r="H408">
            <v>0</v>
          </cell>
        </row>
        <row r="409">
          <cell r="A409" t="str">
            <v>04.111.08</v>
          </cell>
          <cell r="B409" t="str">
            <v>Boca de BDTC D=1.00m-esc=30°</v>
          </cell>
          <cell r="C409" t="str">
            <v xml:space="preserve"> </v>
          </cell>
          <cell r="D409" t="str">
            <v xml:space="preserve"> </v>
          </cell>
          <cell r="E409" t="str">
            <v>un</v>
          </cell>
          <cell r="F409">
            <v>905.03</v>
          </cell>
          <cell r="G409">
            <v>324.00073999999995</v>
          </cell>
          <cell r="H409">
            <v>1229.0307399999999</v>
          </cell>
        </row>
        <row r="410">
          <cell r="A410" t="str">
            <v>04.111.09</v>
          </cell>
          <cell r="B410" t="str">
            <v>Boca de BDTC D=1.20m-esc=30°</v>
          </cell>
          <cell r="C410" t="str">
            <v xml:space="preserve"> </v>
          </cell>
          <cell r="D410" t="str">
            <v xml:space="preserve"> </v>
          </cell>
          <cell r="E410" t="str">
            <v>un</v>
          </cell>
          <cell r="G410">
            <v>0</v>
          </cell>
          <cell r="H410">
            <v>0</v>
          </cell>
        </row>
        <row r="411">
          <cell r="A411" t="str">
            <v>04.111.10</v>
          </cell>
          <cell r="B411" t="str">
            <v>Boca de BDTC D=1.50m-esc=30°</v>
          </cell>
          <cell r="C411" t="str">
            <v xml:space="preserve"> </v>
          </cell>
          <cell r="D411" t="str">
            <v xml:space="preserve"> </v>
          </cell>
          <cell r="E411" t="str">
            <v>un</v>
          </cell>
          <cell r="G411">
            <v>0</v>
          </cell>
          <cell r="H411">
            <v>0</v>
          </cell>
        </row>
        <row r="412">
          <cell r="A412" t="str">
            <v>04.111.11</v>
          </cell>
          <cell r="B412" t="str">
            <v>Boca de BDTC D=1.00m-esc=45°</v>
          </cell>
          <cell r="C412" t="str">
            <v xml:space="preserve"> </v>
          </cell>
          <cell r="D412" t="str">
            <v xml:space="preserve"> </v>
          </cell>
          <cell r="E412" t="str">
            <v>un</v>
          </cell>
          <cell r="G412">
            <v>0</v>
          </cell>
          <cell r="H412">
            <v>0</v>
          </cell>
        </row>
        <row r="413">
          <cell r="A413" t="str">
            <v>04.111.12</v>
          </cell>
          <cell r="B413" t="str">
            <v>Boca de BDTC D=1.20m-esc=45°</v>
          </cell>
          <cell r="C413" t="str">
            <v xml:space="preserve"> </v>
          </cell>
          <cell r="D413" t="str">
            <v xml:space="preserve"> </v>
          </cell>
          <cell r="E413" t="str">
            <v>un</v>
          </cell>
          <cell r="G413">
            <v>0</v>
          </cell>
          <cell r="H413">
            <v>0</v>
          </cell>
        </row>
        <row r="414">
          <cell r="A414" t="str">
            <v>04.111.13</v>
          </cell>
          <cell r="B414" t="str">
            <v>Boca de BDTC D=1.50m-esc=45°</v>
          </cell>
          <cell r="C414" t="str">
            <v xml:space="preserve"> </v>
          </cell>
          <cell r="D414" t="str">
            <v xml:space="preserve"> </v>
          </cell>
          <cell r="E414" t="str">
            <v>un</v>
          </cell>
          <cell r="G414">
            <v>0</v>
          </cell>
          <cell r="H414">
            <v>0</v>
          </cell>
        </row>
        <row r="415">
          <cell r="A415" t="str">
            <v>DER67700</v>
          </cell>
          <cell r="B415" t="str">
            <v>Corpo de BTTC D=0.80m c/enrocamento e laje</v>
          </cell>
          <cell r="C415" t="str">
            <v>DNER-ES284/96</v>
          </cell>
          <cell r="D415" t="str">
            <v xml:space="preserve"> </v>
          </cell>
          <cell r="E415" t="str">
            <v>m</v>
          </cell>
          <cell r="F415">
            <v>441.8</v>
          </cell>
          <cell r="G415">
            <v>158.1644</v>
          </cell>
          <cell r="H415">
            <v>599.96440000000007</v>
          </cell>
        </row>
        <row r="416">
          <cell r="A416" t="str">
            <v>04.120.01</v>
          </cell>
          <cell r="B416" t="str">
            <v>Corpo de BTTC D=1.00m</v>
          </cell>
          <cell r="C416" t="str">
            <v>DNER-ES284/97</v>
          </cell>
          <cell r="D416" t="str">
            <v xml:space="preserve"> </v>
          </cell>
          <cell r="E416" t="str">
            <v>m</v>
          </cell>
          <cell r="F416">
            <v>595.58000000000004</v>
          </cell>
          <cell r="G416">
            <v>213.21764000000002</v>
          </cell>
          <cell r="H416">
            <v>808.79764</v>
          </cell>
        </row>
        <row r="417">
          <cell r="A417" t="str">
            <v>04.120.02</v>
          </cell>
          <cell r="B417" t="str">
            <v>Corpo de BTTC D=1.20m</v>
          </cell>
          <cell r="C417" t="str">
            <v>DNER-ES284/97</v>
          </cell>
          <cell r="D417" t="str">
            <v xml:space="preserve"> </v>
          </cell>
          <cell r="E417" t="str">
            <v>m</v>
          </cell>
          <cell r="F417">
            <v>817.55</v>
          </cell>
          <cell r="G417">
            <v>292.68289999999996</v>
          </cell>
          <cell r="H417">
            <v>1110.2329</v>
          </cell>
        </row>
        <row r="418">
          <cell r="A418" t="str">
            <v>04.120.03</v>
          </cell>
          <cell r="B418" t="str">
            <v>Corpo de BTTC D=1.50m</v>
          </cell>
          <cell r="C418" t="str">
            <v>DNER-ES284/97</v>
          </cell>
          <cell r="D418" t="str">
            <v xml:space="preserve"> </v>
          </cell>
          <cell r="E418" t="str">
            <v>m</v>
          </cell>
          <cell r="G418">
            <v>0</v>
          </cell>
          <cell r="H418">
            <v>0</v>
          </cell>
        </row>
        <row r="419">
          <cell r="A419" t="str">
            <v>DER73550</v>
          </cell>
          <cell r="B419" t="str">
            <v>Boca de BTTC D=0,80m-normal</v>
          </cell>
          <cell r="C419" t="str">
            <v xml:space="preserve"> </v>
          </cell>
          <cell r="D419" t="str">
            <v xml:space="preserve"> </v>
          </cell>
          <cell r="E419" t="str">
            <v>un</v>
          </cell>
          <cell r="F419">
            <v>504.73</v>
          </cell>
          <cell r="G419">
            <v>180.69334000000001</v>
          </cell>
          <cell r="H419">
            <v>685.42334000000005</v>
          </cell>
        </row>
        <row r="420">
          <cell r="A420" t="str">
            <v>04.121.01</v>
          </cell>
          <cell r="B420" t="str">
            <v>Boca de BTTC D=1.00m-normal</v>
          </cell>
          <cell r="C420" t="str">
            <v xml:space="preserve"> </v>
          </cell>
          <cell r="D420" t="str">
            <v xml:space="preserve"> </v>
          </cell>
          <cell r="E420" t="str">
            <v>un</v>
          </cell>
          <cell r="F420">
            <v>999.17</v>
          </cell>
          <cell r="G420">
            <v>357.70285999999999</v>
          </cell>
          <cell r="H420">
            <v>1356.8728599999999</v>
          </cell>
        </row>
        <row r="421">
          <cell r="A421" t="str">
            <v>04.121.02</v>
          </cell>
          <cell r="B421" t="str">
            <v>Boca de BTTC D=1.20m-normal</v>
          </cell>
          <cell r="C421" t="str">
            <v xml:space="preserve"> </v>
          </cell>
          <cell r="D421" t="str">
            <v xml:space="preserve"> </v>
          </cell>
          <cell r="E421" t="str">
            <v>un</v>
          </cell>
          <cell r="F421">
            <v>1440.05</v>
          </cell>
          <cell r="G421">
            <v>515.53789999999992</v>
          </cell>
          <cell r="H421">
            <v>1955.5879</v>
          </cell>
        </row>
        <row r="422">
          <cell r="A422" t="str">
            <v>04.121.03</v>
          </cell>
          <cell r="B422" t="str">
            <v>Boca de BTTC D=1.50m-normal</v>
          </cell>
          <cell r="C422" t="str">
            <v xml:space="preserve"> </v>
          </cell>
          <cell r="D422" t="str">
            <v xml:space="preserve"> </v>
          </cell>
          <cell r="E422" t="str">
            <v>un</v>
          </cell>
          <cell r="G422">
            <v>0</v>
          </cell>
          <cell r="H422">
            <v>0</v>
          </cell>
        </row>
        <row r="423">
          <cell r="A423" t="str">
            <v>04.121.04</v>
          </cell>
          <cell r="B423" t="str">
            <v>Boca de BTTC D=1.00m-esc=15°</v>
          </cell>
          <cell r="C423" t="str">
            <v xml:space="preserve"> </v>
          </cell>
          <cell r="D423" t="str">
            <v xml:space="preserve"> </v>
          </cell>
          <cell r="E423" t="str">
            <v>un</v>
          </cell>
          <cell r="G423">
            <v>0</v>
          </cell>
          <cell r="H423">
            <v>0</v>
          </cell>
        </row>
        <row r="424">
          <cell r="A424" t="str">
            <v>04.121.05</v>
          </cell>
          <cell r="B424" t="str">
            <v>Boca de BTTC D= 1.20m-esc= 15°</v>
          </cell>
          <cell r="C424" t="str">
            <v xml:space="preserve"> </v>
          </cell>
          <cell r="D424" t="str">
            <v xml:space="preserve"> </v>
          </cell>
          <cell r="E424" t="str">
            <v>un</v>
          </cell>
          <cell r="G424">
            <v>0</v>
          </cell>
          <cell r="H424">
            <v>0</v>
          </cell>
        </row>
        <row r="425">
          <cell r="A425" t="str">
            <v>04.121.06</v>
          </cell>
          <cell r="B425" t="str">
            <v>Boca de BTTC D= 1.50m-esc= 15°</v>
          </cell>
          <cell r="C425" t="str">
            <v xml:space="preserve"> </v>
          </cell>
          <cell r="D425" t="str">
            <v xml:space="preserve"> </v>
          </cell>
          <cell r="E425" t="str">
            <v>un</v>
          </cell>
          <cell r="G425">
            <v>0</v>
          </cell>
          <cell r="H425">
            <v>0</v>
          </cell>
        </row>
        <row r="426">
          <cell r="A426" t="str">
            <v>04.121.07</v>
          </cell>
          <cell r="B426" t="str">
            <v>Boca de BTTC D=1.00m-esc=30°</v>
          </cell>
          <cell r="C426" t="str">
            <v xml:space="preserve"> </v>
          </cell>
          <cell r="D426" t="str">
            <v xml:space="preserve"> </v>
          </cell>
          <cell r="E426" t="str">
            <v>un</v>
          </cell>
          <cell r="G426">
            <v>0</v>
          </cell>
          <cell r="H426">
            <v>0</v>
          </cell>
        </row>
        <row r="427">
          <cell r="A427" t="str">
            <v>04.121.08</v>
          </cell>
          <cell r="B427" t="str">
            <v>Boca de BTTC D=1.20m-esc=30°</v>
          </cell>
          <cell r="C427" t="str">
            <v xml:space="preserve"> </v>
          </cell>
          <cell r="D427" t="str">
            <v xml:space="preserve"> </v>
          </cell>
          <cell r="E427" t="str">
            <v>un</v>
          </cell>
          <cell r="G427">
            <v>0</v>
          </cell>
          <cell r="H427">
            <v>0</v>
          </cell>
        </row>
        <row r="428">
          <cell r="A428" t="str">
            <v>04.121.09</v>
          </cell>
          <cell r="B428" t="str">
            <v>Boca de BTTC D=1.50m-esc=30°</v>
          </cell>
          <cell r="C428" t="str">
            <v xml:space="preserve"> </v>
          </cell>
          <cell r="D428" t="str">
            <v xml:space="preserve"> </v>
          </cell>
          <cell r="E428" t="str">
            <v>un</v>
          </cell>
          <cell r="G428">
            <v>0</v>
          </cell>
          <cell r="H428">
            <v>0</v>
          </cell>
        </row>
        <row r="429">
          <cell r="A429" t="str">
            <v>04.121.10</v>
          </cell>
          <cell r="B429" t="str">
            <v>Boca de BTTC D=1.00m-esc=45°</v>
          </cell>
          <cell r="C429" t="str">
            <v xml:space="preserve"> </v>
          </cell>
          <cell r="D429" t="str">
            <v xml:space="preserve"> </v>
          </cell>
          <cell r="E429" t="str">
            <v>un</v>
          </cell>
          <cell r="G429">
            <v>0</v>
          </cell>
          <cell r="H429">
            <v>0</v>
          </cell>
        </row>
        <row r="430">
          <cell r="A430" t="str">
            <v>04.121.11</v>
          </cell>
          <cell r="B430" t="str">
            <v>Boca de BTTC D=1.20m-esc=45°</v>
          </cell>
          <cell r="C430" t="str">
            <v xml:space="preserve"> </v>
          </cell>
          <cell r="D430" t="str">
            <v xml:space="preserve"> </v>
          </cell>
          <cell r="E430" t="str">
            <v>un</v>
          </cell>
          <cell r="G430">
            <v>0</v>
          </cell>
          <cell r="H430">
            <v>0</v>
          </cell>
        </row>
        <row r="431">
          <cell r="A431" t="str">
            <v>04.121.12</v>
          </cell>
          <cell r="B431" t="str">
            <v>Boca de BTTC D=1.50m-esc=45°</v>
          </cell>
          <cell r="C431" t="str">
            <v xml:space="preserve"> </v>
          </cell>
          <cell r="D431" t="str">
            <v xml:space="preserve"> </v>
          </cell>
          <cell r="E431" t="str">
            <v>un</v>
          </cell>
          <cell r="G431">
            <v>0</v>
          </cell>
          <cell r="H431">
            <v>0</v>
          </cell>
        </row>
        <row r="432">
          <cell r="A432" t="str">
            <v>04.200.01</v>
          </cell>
          <cell r="B432" t="str">
            <v>Corpo de BSCC 1.50x1.50m-H=0 a 1.00m</v>
          </cell>
          <cell r="C432" t="str">
            <v>DNER-ES286/97</v>
          </cell>
          <cell r="D432" t="str">
            <v xml:space="preserve"> </v>
          </cell>
          <cell r="E432" t="str">
            <v>m</v>
          </cell>
          <cell r="F432">
            <v>388.87</v>
          </cell>
          <cell r="G432">
            <v>139.21546000000001</v>
          </cell>
          <cell r="H432">
            <v>528.08546000000001</v>
          </cell>
        </row>
        <row r="433">
          <cell r="A433" t="str">
            <v>04.200.02</v>
          </cell>
          <cell r="B433" t="str">
            <v>Corpo de BSCC 2.00x2.00m-H=0 a 1.00m</v>
          </cell>
          <cell r="C433" t="str">
            <v>DNER-ES286/97</v>
          </cell>
          <cell r="D433" t="str">
            <v xml:space="preserve"> </v>
          </cell>
          <cell r="E433" t="str">
            <v>m</v>
          </cell>
          <cell r="F433">
            <v>543.29999999999995</v>
          </cell>
          <cell r="G433">
            <v>194.50139999999999</v>
          </cell>
          <cell r="H433">
            <v>737.80139999999994</v>
          </cell>
        </row>
        <row r="434">
          <cell r="A434" t="str">
            <v>04.200.03</v>
          </cell>
          <cell r="B434" t="str">
            <v>Corpo de BSCC 2.50x2.50m-H=0 a 1.00m</v>
          </cell>
          <cell r="C434" t="str">
            <v>DNER-ES286/97</v>
          </cell>
          <cell r="D434" t="str">
            <v xml:space="preserve"> </v>
          </cell>
          <cell r="E434" t="str">
            <v>m</v>
          </cell>
          <cell r="F434">
            <v>762.56</v>
          </cell>
          <cell r="G434">
            <v>272.99647999999996</v>
          </cell>
          <cell r="H434">
            <v>1035.55648</v>
          </cell>
        </row>
        <row r="435">
          <cell r="A435" t="str">
            <v>04.200.04</v>
          </cell>
          <cell r="B435" t="str">
            <v>Corpo de BSCC 3.00x3.00m-H=0 a 1.00m</v>
          </cell>
          <cell r="C435" t="str">
            <v>DNER-ES286/97</v>
          </cell>
          <cell r="D435" t="str">
            <v xml:space="preserve"> </v>
          </cell>
          <cell r="E435" t="str">
            <v>m</v>
          </cell>
          <cell r="F435">
            <v>998.67</v>
          </cell>
          <cell r="G435">
            <v>357.52385999999996</v>
          </cell>
          <cell r="H435">
            <v>1356.1938599999999</v>
          </cell>
        </row>
        <row r="436">
          <cell r="A436" t="str">
            <v>04.200.05</v>
          </cell>
          <cell r="B436" t="str">
            <v>Corpo de BSCC 1.50x1.50m-H=1.00 a 2.50m</v>
          </cell>
          <cell r="C436" t="str">
            <v>DNER-ES286/97</v>
          </cell>
          <cell r="D436" t="str">
            <v xml:space="preserve"> </v>
          </cell>
          <cell r="E436" t="str">
            <v>m</v>
          </cell>
          <cell r="F436">
            <v>345.02</v>
          </cell>
          <cell r="G436">
            <v>123.51715999999999</v>
          </cell>
          <cell r="H436">
            <v>468.53715999999997</v>
          </cell>
        </row>
        <row r="437">
          <cell r="A437" t="str">
            <v>04.200.06</v>
          </cell>
          <cell r="B437" t="str">
            <v>Corpo de BSCC 2.00x2.00m-H=1.00 a 2.50m</v>
          </cell>
          <cell r="C437" t="str">
            <v>DNER-ES286/97</v>
          </cell>
          <cell r="D437" t="str">
            <v xml:space="preserve"> </v>
          </cell>
          <cell r="E437" t="str">
            <v>m</v>
          </cell>
          <cell r="F437">
            <v>487.46</v>
          </cell>
          <cell r="G437">
            <v>174.51067999999998</v>
          </cell>
          <cell r="H437">
            <v>661.9706799999999</v>
          </cell>
        </row>
        <row r="438">
          <cell r="A438" t="str">
            <v>04.200.07</v>
          </cell>
          <cell r="B438" t="str">
            <v>Corpo de BSCC 2.50x2.50m-H=1.00 a 2.50m</v>
          </cell>
          <cell r="C438" t="str">
            <v>DNER-ES286/97</v>
          </cell>
          <cell r="D438" t="str">
            <v xml:space="preserve"> </v>
          </cell>
          <cell r="E438" t="str">
            <v>m</v>
          </cell>
          <cell r="F438">
            <v>718.65</v>
          </cell>
          <cell r="G438">
            <v>257.27670000000001</v>
          </cell>
          <cell r="H438">
            <v>975.92669999999998</v>
          </cell>
        </row>
        <row r="439">
          <cell r="A439" t="str">
            <v>04.200.08</v>
          </cell>
          <cell r="B439" t="str">
            <v>Corpo de BSCC 3.00x3.00m-H=1.00 a 2.50m</v>
          </cell>
          <cell r="C439" t="str">
            <v>DNER-ES286/97</v>
          </cell>
          <cell r="D439" t="str">
            <v xml:space="preserve"> </v>
          </cell>
          <cell r="E439" t="str">
            <v>m</v>
          </cell>
          <cell r="F439">
            <v>986.67</v>
          </cell>
          <cell r="G439">
            <v>353.22785999999996</v>
          </cell>
          <cell r="H439">
            <v>1339.89786</v>
          </cell>
        </row>
        <row r="440">
          <cell r="A440" t="str">
            <v>04.200.09</v>
          </cell>
          <cell r="B440" t="str">
            <v>Corpo de BSCC 1.50x1.50m-H=2.50 a 5.00m</v>
          </cell>
          <cell r="C440" t="str">
            <v>DNER-ES286/97</v>
          </cell>
          <cell r="D440" t="str">
            <v xml:space="preserve"> </v>
          </cell>
          <cell r="E440" t="str">
            <v>m</v>
          </cell>
          <cell r="F440">
            <v>374.93</v>
          </cell>
          <cell r="G440">
            <v>134.22494</v>
          </cell>
          <cell r="H440">
            <v>509.15494000000001</v>
          </cell>
        </row>
        <row r="441">
          <cell r="A441" t="str">
            <v>04.200.10</v>
          </cell>
          <cell r="B441" t="str">
            <v>Corpo de BSCC 2.00x2.00m-H=2.50 a 5.00m</v>
          </cell>
          <cell r="C441" t="str">
            <v>DNER-ES286/97</v>
          </cell>
          <cell r="D441" t="str">
            <v xml:space="preserve"> </v>
          </cell>
          <cell r="E441" t="str">
            <v>m</v>
          </cell>
          <cell r="F441">
            <v>571.76</v>
          </cell>
          <cell r="G441">
            <v>204.69007999999999</v>
          </cell>
          <cell r="H441">
            <v>776.45007999999996</v>
          </cell>
        </row>
        <row r="442">
          <cell r="A442" t="str">
            <v>04.200.11</v>
          </cell>
          <cell r="B442" t="str">
            <v>Corpo de BSCC 2.50x2.50m-H=2.50 a 5.00m</v>
          </cell>
          <cell r="C442" t="str">
            <v>DNER-ES286/97</v>
          </cell>
          <cell r="D442" t="str">
            <v xml:space="preserve"> </v>
          </cell>
          <cell r="E442" t="str">
            <v>m</v>
          </cell>
          <cell r="F442">
            <v>824.35</v>
          </cell>
          <cell r="G442">
            <v>295.1173</v>
          </cell>
          <cell r="H442">
            <v>1119.4673</v>
          </cell>
        </row>
        <row r="443">
          <cell r="A443" t="str">
            <v>04.200.12</v>
          </cell>
          <cell r="B443" t="str">
            <v>Corpo de BSCC 3.00x3.00m-H=2.50 a 5.00m</v>
          </cell>
          <cell r="C443" t="str">
            <v>DNER-ES286/97</v>
          </cell>
          <cell r="D443" t="str">
            <v xml:space="preserve"> </v>
          </cell>
          <cell r="E443" t="str">
            <v>m</v>
          </cell>
          <cell r="G443">
            <v>0</v>
          </cell>
          <cell r="H443">
            <v>0</v>
          </cell>
        </row>
        <row r="444">
          <cell r="A444" t="str">
            <v>04.200.13</v>
          </cell>
          <cell r="B444" t="str">
            <v>Corpo de BSCC 1.50x1.50m-H=5.00 a 7.50m</v>
          </cell>
          <cell r="C444" t="str">
            <v>DNER-ES286/97</v>
          </cell>
          <cell r="D444" t="str">
            <v xml:space="preserve"> </v>
          </cell>
          <cell r="E444" t="str">
            <v>m</v>
          </cell>
          <cell r="G444">
            <v>0</v>
          </cell>
          <cell r="H444">
            <v>0</v>
          </cell>
        </row>
        <row r="445">
          <cell r="A445" t="str">
            <v>04.200.14</v>
          </cell>
          <cell r="B445" t="str">
            <v>Corpo de BSCC 2.00x2.00m-H=5.00 a 7.50m</v>
          </cell>
          <cell r="C445" t="str">
            <v>DNER-ES286/97</v>
          </cell>
          <cell r="D445" t="str">
            <v xml:space="preserve"> </v>
          </cell>
          <cell r="E445" t="str">
            <v>m</v>
          </cell>
          <cell r="F445">
            <v>641.59</v>
          </cell>
          <cell r="G445">
            <v>229.68922000000001</v>
          </cell>
          <cell r="H445">
            <v>871.27922000000001</v>
          </cell>
        </row>
        <row r="446">
          <cell r="A446" t="str">
            <v>04.200.15</v>
          </cell>
          <cell r="B446" t="str">
            <v>Corpo de BSCC 2.50x2.50m-H=5.00 a 7.50m</v>
          </cell>
          <cell r="C446" t="str">
            <v>DNER-ES286/97</v>
          </cell>
          <cell r="D446" t="str">
            <v xml:space="preserve"> </v>
          </cell>
          <cell r="E446" t="str">
            <v>m</v>
          </cell>
          <cell r="F446">
            <v>925.52</v>
          </cell>
          <cell r="G446">
            <v>331.33616000000001</v>
          </cell>
          <cell r="H446">
            <v>1256.85616</v>
          </cell>
        </row>
        <row r="447">
          <cell r="A447" t="str">
            <v>04.200.16</v>
          </cell>
          <cell r="B447" t="str">
            <v>Corpo de BSCC 3.00x3.00m-H=5.00 a 7.50m</v>
          </cell>
          <cell r="C447" t="str">
            <v>DNER-ES286/97</v>
          </cell>
          <cell r="D447" t="str">
            <v xml:space="preserve"> </v>
          </cell>
          <cell r="E447" t="str">
            <v>m</v>
          </cell>
          <cell r="G447">
            <v>0</v>
          </cell>
          <cell r="H447">
            <v>0</v>
          </cell>
        </row>
        <row r="448">
          <cell r="A448" t="str">
            <v>04.200.17</v>
          </cell>
          <cell r="B448" t="str">
            <v>Corpo de BSCC 1.50x1.50m-H=7.50 a 10.00m</v>
          </cell>
          <cell r="C448" t="str">
            <v>DNER-ES286/97</v>
          </cell>
          <cell r="D448" t="str">
            <v xml:space="preserve"> </v>
          </cell>
          <cell r="E448" t="str">
            <v>m</v>
          </cell>
          <cell r="G448">
            <v>0</v>
          </cell>
          <cell r="H448">
            <v>0</v>
          </cell>
        </row>
        <row r="449">
          <cell r="A449" t="str">
            <v>04.200.18</v>
          </cell>
          <cell r="B449" t="str">
            <v>Corpo de BSCC 2.00x2.00m-H=7.50 a 10.00m</v>
          </cell>
          <cell r="C449" t="str">
            <v>DNER-ES286/97</v>
          </cell>
          <cell r="D449" t="str">
            <v xml:space="preserve"> </v>
          </cell>
          <cell r="E449" t="str">
            <v>m</v>
          </cell>
          <cell r="G449">
            <v>0</v>
          </cell>
          <cell r="H449">
            <v>0</v>
          </cell>
        </row>
        <row r="450">
          <cell r="A450" t="str">
            <v>04.200.19</v>
          </cell>
          <cell r="B450" t="str">
            <v>Corpo de BSCC 2.50x2.50m-H=7.50 a 10.00m</v>
          </cell>
          <cell r="C450" t="str">
            <v>DNER-ES286/97</v>
          </cell>
          <cell r="D450" t="str">
            <v xml:space="preserve"> </v>
          </cell>
          <cell r="E450" t="str">
            <v>m</v>
          </cell>
          <cell r="G450">
            <v>0</v>
          </cell>
          <cell r="H450">
            <v>0</v>
          </cell>
        </row>
        <row r="451">
          <cell r="A451" t="str">
            <v>04.200.20</v>
          </cell>
          <cell r="B451" t="str">
            <v>Corpo de BSCC 3.00x3.00m-H=7.50 a 10.00m</v>
          </cell>
          <cell r="C451" t="str">
            <v>DNER-ES286/97</v>
          </cell>
          <cell r="D451" t="str">
            <v xml:space="preserve"> </v>
          </cell>
          <cell r="E451" t="str">
            <v>m</v>
          </cell>
          <cell r="G451">
            <v>0</v>
          </cell>
          <cell r="H451">
            <v>0</v>
          </cell>
        </row>
        <row r="452">
          <cell r="A452" t="str">
            <v>04.200.21</v>
          </cell>
          <cell r="B452" t="str">
            <v>Corpo de BSCC 1.50x1.50m-H=10.00 a 12.50m</v>
          </cell>
          <cell r="C452" t="str">
            <v>DNER-ES286/97</v>
          </cell>
          <cell r="D452" t="str">
            <v xml:space="preserve"> </v>
          </cell>
          <cell r="E452" t="str">
            <v>m</v>
          </cell>
          <cell r="G452">
            <v>0</v>
          </cell>
          <cell r="H452">
            <v>0</v>
          </cell>
        </row>
        <row r="453">
          <cell r="A453" t="str">
            <v>04.200.22</v>
          </cell>
          <cell r="B453" t="str">
            <v>Corpo de BSCC 2.00x2.00m-H=10.00 a 12.50m</v>
          </cell>
          <cell r="C453" t="str">
            <v>DNER-ES286/97</v>
          </cell>
          <cell r="D453" t="str">
            <v xml:space="preserve"> </v>
          </cell>
          <cell r="E453" t="str">
            <v>m</v>
          </cell>
          <cell r="G453">
            <v>0</v>
          </cell>
          <cell r="H453">
            <v>0</v>
          </cell>
        </row>
        <row r="454">
          <cell r="A454" t="str">
            <v>04.200.23</v>
          </cell>
          <cell r="B454" t="str">
            <v>Corpo de BSCC 2.50x2.50m-H=10.00 a 12.50m</v>
          </cell>
          <cell r="C454" t="str">
            <v>DNER-ES286/97</v>
          </cell>
          <cell r="D454" t="str">
            <v xml:space="preserve"> </v>
          </cell>
          <cell r="E454" t="str">
            <v>m</v>
          </cell>
          <cell r="G454">
            <v>0</v>
          </cell>
          <cell r="H454">
            <v>0</v>
          </cell>
        </row>
        <row r="455">
          <cell r="A455" t="str">
            <v>04.200.24</v>
          </cell>
          <cell r="B455" t="str">
            <v>Corpo de BSCC 3.00x3.00m-H=10.00 a 12.50m</v>
          </cell>
          <cell r="C455" t="str">
            <v>DNER-ES286/97</v>
          </cell>
          <cell r="D455" t="str">
            <v xml:space="preserve"> </v>
          </cell>
          <cell r="E455" t="str">
            <v>m</v>
          </cell>
          <cell r="G455">
            <v>0</v>
          </cell>
          <cell r="H455">
            <v>0</v>
          </cell>
        </row>
        <row r="456">
          <cell r="A456" t="str">
            <v>04.200.25</v>
          </cell>
          <cell r="B456" t="str">
            <v>Corpo de BSCC 1.50x1.50m-H=12.50 a 15.00m</v>
          </cell>
          <cell r="C456" t="str">
            <v>DNER-ES286/97</v>
          </cell>
          <cell r="D456" t="str">
            <v xml:space="preserve"> </v>
          </cell>
          <cell r="E456" t="str">
            <v>m</v>
          </cell>
          <cell r="G456">
            <v>0</v>
          </cell>
          <cell r="H456">
            <v>0</v>
          </cell>
        </row>
        <row r="457">
          <cell r="A457" t="str">
            <v>04.200.26</v>
          </cell>
          <cell r="B457" t="str">
            <v>Corpo de BSCC 2.00x2.00m-H=12.50 a 15.00m</v>
          </cell>
          <cell r="C457" t="str">
            <v>DNER-ES286/97</v>
          </cell>
          <cell r="D457" t="str">
            <v xml:space="preserve"> </v>
          </cell>
          <cell r="E457" t="str">
            <v>m</v>
          </cell>
          <cell r="G457">
            <v>0</v>
          </cell>
          <cell r="H457">
            <v>0</v>
          </cell>
        </row>
        <row r="458">
          <cell r="A458" t="str">
            <v>04.200.27</v>
          </cell>
          <cell r="B458" t="str">
            <v>Corpo de BSCC 2.50x2.50m-H=12.50 a 15.00m</v>
          </cell>
          <cell r="C458" t="str">
            <v>DNER-ES286/97</v>
          </cell>
          <cell r="D458" t="str">
            <v xml:space="preserve"> </v>
          </cell>
          <cell r="E458" t="str">
            <v>m</v>
          </cell>
          <cell r="G458">
            <v>0</v>
          </cell>
          <cell r="H458">
            <v>0</v>
          </cell>
        </row>
        <row r="459">
          <cell r="A459" t="str">
            <v>04.200.28</v>
          </cell>
          <cell r="B459" t="str">
            <v>Corpo de BSCC 3.00x3.00m-H=12.50 a 15.00m</v>
          </cell>
          <cell r="C459" t="str">
            <v>DNER-ES286/97</v>
          </cell>
          <cell r="D459" t="str">
            <v xml:space="preserve"> </v>
          </cell>
          <cell r="E459" t="str">
            <v>m</v>
          </cell>
          <cell r="G459">
            <v>0</v>
          </cell>
          <cell r="H459">
            <v>0</v>
          </cell>
        </row>
        <row r="460">
          <cell r="A460" t="str">
            <v>04.201.01</v>
          </cell>
          <cell r="B460" t="str">
            <v>Boca de BSCC 1.50x1.50m - normal</v>
          </cell>
          <cell r="C460" t="str">
            <v xml:space="preserve"> </v>
          </cell>
          <cell r="D460" t="str">
            <v xml:space="preserve"> </v>
          </cell>
          <cell r="E460" t="str">
            <v>un</v>
          </cell>
          <cell r="F460">
            <v>2319.15</v>
          </cell>
          <cell r="G460">
            <v>830.25570000000005</v>
          </cell>
          <cell r="H460">
            <v>3149.4057000000003</v>
          </cell>
        </row>
        <row r="461">
          <cell r="A461" t="str">
            <v>04.201.02</v>
          </cell>
          <cell r="B461" t="str">
            <v>Boca de BSCC 2.00x2.00m - normal</v>
          </cell>
          <cell r="C461" t="str">
            <v xml:space="preserve"> </v>
          </cell>
          <cell r="D461" t="str">
            <v xml:space="preserve"> </v>
          </cell>
          <cell r="E461" t="str">
            <v>un</v>
          </cell>
          <cell r="F461">
            <v>3589.28</v>
          </cell>
          <cell r="G461">
            <v>1284.9622400000001</v>
          </cell>
          <cell r="H461">
            <v>4874.2422400000005</v>
          </cell>
        </row>
        <row r="462">
          <cell r="A462" t="str">
            <v>04.201.03</v>
          </cell>
          <cell r="B462" t="str">
            <v>Boca de BSCC 2.50x2.50m - normal</v>
          </cell>
          <cell r="C462" t="str">
            <v xml:space="preserve"> </v>
          </cell>
          <cell r="D462" t="str">
            <v xml:space="preserve"> </v>
          </cell>
          <cell r="E462" t="str">
            <v>un</v>
          </cell>
          <cell r="F462">
            <v>4845.04</v>
          </cell>
          <cell r="G462">
            <v>1734.52432</v>
          </cell>
          <cell r="H462">
            <v>6579.5643199999995</v>
          </cell>
        </row>
        <row r="463">
          <cell r="A463" t="str">
            <v>04.201.04</v>
          </cell>
          <cell r="B463" t="str">
            <v>Boca de BSCC 3.00x3.00m - normal</v>
          </cell>
          <cell r="C463" t="str">
            <v xml:space="preserve"> </v>
          </cell>
          <cell r="D463" t="str">
            <v xml:space="preserve"> </v>
          </cell>
          <cell r="E463" t="str">
            <v>un</v>
          </cell>
          <cell r="F463">
            <v>6854.77</v>
          </cell>
          <cell r="G463">
            <v>2454.0076600000002</v>
          </cell>
          <cell r="H463">
            <v>9308.7776599999997</v>
          </cell>
        </row>
        <row r="464">
          <cell r="A464" t="str">
            <v>04.201.05</v>
          </cell>
          <cell r="B464" t="str">
            <v>Boca de BSCC 1.50x1.50m - esc=15º</v>
          </cell>
          <cell r="C464" t="str">
            <v xml:space="preserve"> </v>
          </cell>
          <cell r="D464" t="str">
            <v xml:space="preserve"> </v>
          </cell>
          <cell r="E464" t="str">
            <v>un</v>
          </cell>
          <cell r="G464">
            <v>0</v>
          </cell>
          <cell r="H464">
            <v>0</v>
          </cell>
        </row>
        <row r="465">
          <cell r="A465" t="str">
            <v>04.201.06</v>
          </cell>
          <cell r="B465" t="str">
            <v>Boca de BSCC 2.00x2.00m - esc=15º</v>
          </cell>
          <cell r="C465" t="str">
            <v xml:space="preserve"> </v>
          </cell>
          <cell r="D465" t="str">
            <v xml:space="preserve"> </v>
          </cell>
          <cell r="E465" t="str">
            <v>un</v>
          </cell>
          <cell r="F465">
            <v>3653.28</v>
          </cell>
          <cell r="G465">
            <v>1307.8742400000001</v>
          </cell>
          <cell r="H465">
            <v>4961.1542399999998</v>
          </cell>
        </row>
        <row r="466">
          <cell r="A466" t="str">
            <v>04.201.07</v>
          </cell>
          <cell r="B466" t="str">
            <v>Boca de BSCC 2.50x2.50m - esc=15º</v>
          </cell>
          <cell r="C466" t="str">
            <v xml:space="preserve"> </v>
          </cell>
          <cell r="D466" t="str">
            <v xml:space="preserve"> </v>
          </cell>
          <cell r="E466" t="str">
            <v>un</v>
          </cell>
          <cell r="F466">
            <v>5106.16</v>
          </cell>
          <cell r="G466">
            <v>1828.0052799999999</v>
          </cell>
          <cell r="H466">
            <v>6934.1652799999993</v>
          </cell>
        </row>
        <row r="467">
          <cell r="A467" t="str">
            <v>04.201.08</v>
          </cell>
          <cell r="B467" t="str">
            <v>Boca de BSCC 3.00x3.00m - esc=15º</v>
          </cell>
          <cell r="C467" t="str">
            <v xml:space="preserve"> </v>
          </cell>
          <cell r="D467" t="str">
            <v xml:space="preserve"> </v>
          </cell>
          <cell r="E467" t="str">
            <v>un</v>
          </cell>
          <cell r="G467">
            <v>0</v>
          </cell>
          <cell r="H467">
            <v>0</v>
          </cell>
        </row>
        <row r="468">
          <cell r="A468" t="str">
            <v>04.201.09</v>
          </cell>
          <cell r="B468" t="str">
            <v>Boca de BSCC 1.50x1.50m - esc=30º</v>
          </cell>
          <cell r="C468" t="str">
            <v xml:space="preserve"> </v>
          </cell>
          <cell r="D468" t="str">
            <v xml:space="preserve"> </v>
          </cell>
          <cell r="E468" t="str">
            <v>un</v>
          </cell>
          <cell r="G468">
            <v>0</v>
          </cell>
          <cell r="H468">
            <v>0</v>
          </cell>
        </row>
        <row r="469">
          <cell r="A469" t="str">
            <v>04.201.10</v>
          </cell>
          <cell r="B469" t="str">
            <v>Boca de BSCC 2.00x2.00m - esc=30º</v>
          </cell>
          <cell r="C469" t="str">
            <v xml:space="preserve"> </v>
          </cell>
          <cell r="D469" t="str">
            <v xml:space="preserve"> </v>
          </cell>
          <cell r="E469" t="str">
            <v>un</v>
          </cell>
          <cell r="G469">
            <v>0</v>
          </cell>
          <cell r="H469">
            <v>0</v>
          </cell>
        </row>
        <row r="470">
          <cell r="A470" t="str">
            <v>04.201.11</v>
          </cell>
          <cell r="B470" t="str">
            <v>Boca de BSCC 2.50x2.50m - esc=30º</v>
          </cell>
          <cell r="C470" t="str">
            <v xml:space="preserve"> </v>
          </cell>
          <cell r="D470" t="str">
            <v xml:space="preserve"> </v>
          </cell>
          <cell r="E470" t="str">
            <v>un</v>
          </cell>
          <cell r="G470">
            <v>0</v>
          </cell>
          <cell r="H470">
            <v>0</v>
          </cell>
        </row>
        <row r="471">
          <cell r="A471" t="str">
            <v>04.201.12</v>
          </cell>
          <cell r="B471" t="str">
            <v>Boca de BSCC 3.00x3.00m - esc=30º</v>
          </cell>
          <cell r="C471" t="str">
            <v xml:space="preserve"> </v>
          </cell>
          <cell r="D471" t="str">
            <v xml:space="preserve"> </v>
          </cell>
          <cell r="E471" t="str">
            <v>un</v>
          </cell>
          <cell r="G471">
            <v>0</v>
          </cell>
          <cell r="H471">
            <v>0</v>
          </cell>
        </row>
        <row r="472">
          <cell r="A472" t="str">
            <v>04.201.13</v>
          </cell>
          <cell r="B472" t="str">
            <v>Boca de BSCC 1.50x1.50m - esc=45º</v>
          </cell>
          <cell r="C472" t="str">
            <v xml:space="preserve"> </v>
          </cell>
          <cell r="D472" t="str">
            <v xml:space="preserve"> </v>
          </cell>
          <cell r="E472" t="str">
            <v>un</v>
          </cell>
          <cell r="G472">
            <v>0</v>
          </cell>
          <cell r="H472">
            <v>0</v>
          </cell>
        </row>
        <row r="473">
          <cell r="A473" t="str">
            <v>04.201.14</v>
          </cell>
          <cell r="B473" t="str">
            <v>Boca de BSCC 2.00x2.00m - esc=45º</v>
          </cell>
          <cell r="C473" t="str">
            <v xml:space="preserve"> </v>
          </cell>
          <cell r="D473" t="str">
            <v xml:space="preserve"> </v>
          </cell>
          <cell r="E473" t="str">
            <v>un</v>
          </cell>
          <cell r="G473">
            <v>0</v>
          </cell>
          <cell r="H473">
            <v>0</v>
          </cell>
        </row>
        <row r="474">
          <cell r="A474" t="str">
            <v>04.201.15</v>
          </cell>
          <cell r="B474" t="str">
            <v>Boca de BSCC 2.50x2.50m - esc=45º</v>
          </cell>
          <cell r="C474" t="str">
            <v xml:space="preserve"> </v>
          </cell>
          <cell r="D474" t="str">
            <v xml:space="preserve"> </v>
          </cell>
          <cell r="E474" t="str">
            <v>un</v>
          </cell>
          <cell r="G474">
            <v>0</v>
          </cell>
          <cell r="H474">
            <v>0</v>
          </cell>
        </row>
        <row r="475">
          <cell r="A475" t="str">
            <v>04.201.16</v>
          </cell>
          <cell r="B475" t="str">
            <v>Boca de BSCC 3.00x3.00m - esc=45º</v>
          </cell>
          <cell r="C475" t="str">
            <v xml:space="preserve"> </v>
          </cell>
          <cell r="D475" t="str">
            <v xml:space="preserve"> </v>
          </cell>
          <cell r="E475" t="str">
            <v>un</v>
          </cell>
          <cell r="G475">
            <v>0</v>
          </cell>
          <cell r="H475">
            <v>0</v>
          </cell>
        </row>
        <row r="476">
          <cell r="A476" t="str">
            <v>04.210.01</v>
          </cell>
          <cell r="B476" t="str">
            <v>Corpo de BDCC 1.50x1.50m-H=0 a 1.00m</v>
          </cell>
          <cell r="C476" t="str">
            <v>DNER-ES286/97</v>
          </cell>
          <cell r="D476" t="str">
            <v xml:space="preserve"> </v>
          </cell>
          <cell r="E476" t="str">
            <v>m</v>
          </cell>
          <cell r="F476">
            <v>636.33000000000004</v>
          </cell>
          <cell r="G476">
            <v>227.80614</v>
          </cell>
          <cell r="H476">
            <v>864.13614000000007</v>
          </cell>
        </row>
        <row r="477">
          <cell r="A477" t="str">
            <v>04.210.02</v>
          </cell>
          <cell r="B477" t="str">
            <v>Corpo de BDCC 2.00x2.00m-H=0 a 1.00m</v>
          </cell>
          <cell r="C477" t="str">
            <v>DNER-ES286/97</v>
          </cell>
          <cell r="D477" t="str">
            <v xml:space="preserve"> </v>
          </cell>
          <cell r="E477" t="str">
            <v>m</v>
          </cell>
          <cell r="G477">
            <v>0</v>
          </cell>
          <cell r="H477">
            <v>0</v>
          </cell>
        </row>
        <row r="478">
          <cell r="A478" t="str">
            <v>04.210.03</v>
          </cell>
          <cell r="B478" t="str">
            <v>Corpo de BDCC 2.50x2.50m-H=0 a 1.00m</v>
          </cell>
          <cell r="C478" t="str">
            <v>DNER-ES286/97</v>
          </cell>
          <cell r="D478" t="str">
            <v xml:space="preserve"> </v>
          </cell>
          <cell r="E478" t="str">
            <v>m</v>
          </cell>
          <cell r="G478">
            <v>0</v>
          </cell>
          <cell r="H478">
            <v>0</v>
          </cell>
        </row>
        <row r="479">
          <cell r="A479" t="str">
            <v>04.210.04</v>
          </cell>
          <cell r="B479" t="str">
            <v>Corpo de BDCC 3.00x3.00m-H=0 a 1.00m</v>
          </cell>
          <cell r="C479" t="str">
            <v>DNER-ES286/97</v>
          </cell>
          <cell r="D479" t="str">
            <v xml:space="preserve"> </v>
          </cell>
          <cell r="E479" t="str">
            <v>m</v>
          </cell>
          <cell r="G479">
            <v>0</v>
          </cell>
          <cell r="H479">
            <v>0</v>
          </cell>
        </row>
        <row r="480">
          <cell r="A480" t="str">
            <v>04.210.05</v>
          </cell>
          <cell r="B480" t="str">
            <v>Corpo de BDCC 1.50x1.50m-H=1.00 a 2.50m</v>
          </cell>
          <cell r="C480" t="str">
            <v>DNER-ES286/97</v>
          </cell>
          <cell r="D480" t="str">
            <v xml:space="preserve"> </v>
          </cell>
          <cell r="E480" t="str">
            <v>m</v>
          </cell>
          <cell r="F480">
            <v>556.6</v>
          </cell>
          <cell r="G480">
            <v>199.2628</v>
          </cell>
          <cell r="H480">
            <v>755.86279999999999</v>
          </cell>
        </row>
        <row r="481">
          <cell r="A481" t="str">
            <v>04.210.06</v>
          </cell>
          <cell r="B481" t="str">
            <v>Corpo de BDCC 2.00x2.00m-H=1.00 a 2.50m</v>
          </cell>
          <cell r="C481" t="str">
            <v>DNER-ES286/97</v>
          </cell>
          <cell r="D481" t="str">
            <v xml:space="preserve"> </v>
          </cell>
          <cell r="E481" t="str">
            <v>m</v>
          </cell>
          <cell r="G481">
            <v>0</v>
          </cell>
          <cell r="H481">
            <v>0</v>
          </cell>
        </row>
        <row r="482">
          <cell r="A482" t="str">
            <v>04.210.07</v>
          </cell>
          <cell r="B482" t="str">
            <v>Corpo de BDCC 2.50x2.50m-H=1.00 a 2.50m</v>
          </cell>
          <cell r="C482" t="str">
            <v>DNER-ES286/97</v>
          </cell>
          <cell r="D482" t="str">
            <v xml:space="preserve"> </v>
          </cell>
          <cell r="E482" t="str">
            <v>m</v>
          </cell>
          <cell r="G482">
            <v>0</v>
          </cell>
          <cell r="H482">
            <v>0</v>
          </cell>
        </row>
        <row r="483">
          <cell r="A483" t="str">
            <v>04.210.08</v>
          </cell>
          <cell r="B483" t="str">
            <v>Corpo de BDCC 3.00x3.00m-H=1.00 a 2.50m</v>
          </cell>
          <cell r="C483" t="str">
            <v>DNER-ES286/97</v>
          </cell>
          <cell r="D483" t="str">
            <v xml:space="preserve"> </v>
          </cell>
          <cell r="E483" t="str">
            <v>m</v>
          </cell>
          <cell r="G483">
            <v>0</v>
          </cell>
          <cell r="H483">
            <v>0</v>
          </cell>
        </row>
        <row r="484">
          <cell r="A484" t="str">
            <v>04.210.09</v>
          </cell>
          <cell r="B484" t="str">
            <v>Corpo de BDCC 1.50x1.50m-H=2.50 a 5.00m</v>
          </cell>
          <cell r="C484" t="str">
            <v>DNER-ES286/97</v>
          </cell>
          <cell r="D484" t="str">
            <v xml:space="preserve"> </v>
          </cell>
          <cell r="E484" t="str">
            <v>m</v>
          </cell>
          <cell r="G484">
            <v>0</v>
          </cell>
          <cell r="H484">
            <v>0</v>
          </cell>
        </row>
        <row r="485">
          <cell r="A485" t="str">
            <v>04.210.10</v>
          </cell>
          <cell r="B485" t="str">
            <v>Corpo de BDCC 2.00x2.00m-H=2.50 a 5.00m</v>
          </cell>
          <cell r="C485" t="str">
            <v>DNER-ES286/97</v>
          </cell>
          <cell r="D485" t="str">
            <v xml:space="preserve"> </v>
          </cell>
          <cell r="E485" t="str">
            <v>m</v>
          </cell>
          <cell r="G485">
            <v>0</v>
          </cell>
          <cell r="H485">
            <v>0</v>
          </cell>
        </row>
        <row r="486">
          <cell r="A486" t="str">
            <v>04.210.11</v>
          </cell>
          <cell r="B486" t="str">
            <v>Corpo de BDCC 2.50x2.50m-H=2.50 a 5.00m</v>
          </cell>
          <cell r="C486" t="str">
            <v>DNER-ES286/97</v>
          </cell>
          <cell r="D486" t="str">
            <v xml:space="preserve"> </v>
          </cell>
          <cell r="E486" t="str">
            <v>m</v>
          </cell>
          <cell r="G486">
            <v>0</v>
          </cell>
          <cell r="H486">
            <v>0</v>
          </cell>
        </row>
        <row r="487">
          <cell r="A487" t="str">
            <v>04.210.12</v>
          </cell>
          <cell r="B487" t="str">
            <v>Corpo de BDCC 3.00x3.00m-H=2.50 a 5.00m</v>
          </cell>
          <cell r="C487" t="str">
            <v>DNER-ES286/97</v>
          </cell>
          <cell r="D487" t="str">
            <v xml:space="preserve"> </v>
          </cell>
          <cell r="E487" t="str">
            <v>m</v>
          </cell>
          <cell r="G487">
            <v>0</v>
          </cell>
          <cell r="H487">
            <v>0</v>
          </cell>
        </row>
        <row r="488">
          <cell r="A488" t="str">
            <v>04.210.13</v>
          </cell>
          <cell r="B488" t="str">
            <v>Corpo de BDCC 1.50x1.50m-H=5.00 a 7.50m</v>
          </cell>
          <cell r="C488" t="str">
            <v>DNER-ES286/97</v>
          </cell>
          <cell r="D488" t="str">
            <v xml:space="preserve"> </v>
          </cell>
          <cell r="E488" t="str">
            <v>m</v>
          </cell>
          <cell r="G488">
            <v>0</v>
          </cell>
          <cell r="H488">
            <v>0</v>
          </cell>
        </row>
        <row r="489">
          <cell r="A489" t="str">
            <v>04.210.14</v>
          </cell>
          <cell r="B489" t="str">
            <v>Corpo de BDCC 2.00x2.00m-H=5.00 a 7.50m</v>
          </cell>
          <cell r="C489" t="str">
            <v>DNER-ES286/97</v>
          </cell>
          <cell r="D489" t="str">
            <v xml:space="preserve"> </v>
          </cell>
          <cell r="E489" t="str">
            <v>m</v>
          </cell>
          <cell r="G489">
            <v>0</v>
          </cell>
          <cell r="H489">
            <v>0</v>
          </cell>
        </row>
        <row r="490">
          <cell r="A490" t="str">
            <v>04.210.15</v>
          </cell>
          <cell r="B490" t="str">
            <v>Corpo de BDCC 2.50x2.50m-H=5.00 a 7.50m</v>
          </cell>
          <cell r="C490" t="str">
            <v>DNER-ES286/97</v>
          </cell>
          <cell r="D490" t="str">
            <v xml:space="preserve"> </v>
          </cell>
          <cell r="E490" t="str">
            <v>m</v>
          </cell>
          <cell r="G490">
            <v>0</v>
          </cell>
          <cell r="H490">
            <v>0</v>
          </cell>
        </row>
        <row r="491">
          <cell r="A491" t="str">
            <v>04.210.16</v>
          </cell>
          <cell r="B491" t="str">
            <v>Corpo de BDCC 3.00x3.00m-H=5.00 a 7.50m</v>
          </cell>
          <cell r="C491" t="str">
            <v>DNER-ES286/97</v>
          </cell>
          <cell r="D491" t="str">
            <v xml:space="preserve"> </v>
          </cell>
          <cell r="E491" t="str">
            <v>m</v>
          </cell>
          <cell r="G491">
            <v>0</v>
          </cell>
          <cell r="H491">
            <v>0</v>
          </cell>
        </row>
        <row r="492">
          <cell r="A492" t="str">
            <v>04.210.17</v>
          </cell>
          <cell r="B492" t="str">
            <v>Corpo de BDCC 1.50x1.50m-H=7.50 a 10.00m</v>
          </cell>
          <cell r="C492" t="str">
            <v>DNER-ES286/97</v>
          </cell>
          <cell r="D492" t="str">
            <v xml:space="preserve"> </v>
          </cell>
          <cell r="E492" t="str">
            <v>m</v>
          </cell>
          <cell r="G492">
            <v>0</v>
          </cell>
          <cell r="H492">
            <v>0</v>
          </cell>
        </row>
        <row r="493">
          <cell r="A493" t="str">
            <v>04.210.18</v>
          </cell>
          <cell r="B493" t="str">
            <v>Corpo de BDCC 2.00x2.00m-H=7.50 a 10.00m</v>
          </cell>
          <cell r="C493" t="str">
            <v>DNER-ES286/97</v>
          </cell>
          <cell r="D493" t="str">
            <v xml:space="preserve"> </v>
          </cell>
          <cell r="E493" t="str">
            <v>m</v>
          </cell>
          <cell r="G493">
            <v>0</v>
          </cell>
          <cell r="H493">
            <v>0</v>
          </cell>
        </row>
        <row r="494">
          <cell r="A494" t="str">
            <v>04.210.19</v>
          </cell>
          <cell r="B494" t="str">
            <v>Corpo de BDCC 2.50x2.50m-H=7.50 a 10.00m</v>
          </cell>
          <cell r="C494" t="str">
            <v>DNER-ES286/97</v>
          </cell>
          <cell r="D494" t="str">
            <v xml:space="preserve"> </v>
          </cell>
          <cell r="E494" t="str">
            <v>m</v>
          </cell>
          <cell r="G494">
            <v>0</v>
          </cell>
          <cell r="H494">
            <v>0</v>
          </cell>
        </row>
        <row r="495">
          <cell r="A495" t="str">
            <v>04.210.20</v>
          </cell>
          <cell r="B495" t="str">
            <v>Corpo de BDCC 3.00x3.00m-H=7.50 a 10.00m</v>
          </cell>
          <cell r="C495" t="str">
            <v>DNER-ES286/97</v>
          </cell>
          <cell r="D495" t="str">
            <v xml:space="preserve"> </v>
          </cell>
          <cell r="E495" t="str">
            <v>m</v>
          </cell>
          <cell r="G495">
            <v>0</v>
          </cell>
          <cell r="H495">
            <v>0</v>
          </cell>
        </row>
        <row r="496">
          <cell r="A496" t="str">
            <v>04.210.21</v>
          </cell>
          <cell r="B496" t="str">
            <v>Corpo de BDCC 1.50x1.50m-H=10.00 a 12.50m</v>
          </cell>
          <cell r="C496" t="str">
            <v>DNER-ES286/97</v>
          </cell>
          <cell r="D496" t="str">
            <v xml:space="preserve"> </v>
          </cell>
          <cell r="E496" t="str">
            <v>m</v>
          </cell>
          <cell r="G496">
            <v>0</v>
          </cell>
          <cell r="H496">
            <v>0</v>
          </cell>
        </row>
        <row r="497">
          <cell r="A497" t="str">
            <v>04.210.22</v>
          </cell>
          <cell r="B497" t="str">
            <v>Corpo de BDCC 2.00x2.00m-H=10.00 a 12.50m</v>
          </cell>
          <cell r="C497" t="str">
            <v>DNER-ES286/97</v>
          </cell>
          <cell r="D497" t="str">
            <v xml:space="preserve"> </v>
          </cell>
          <cell r="E497" t="str">
            <v>m</v>
          </cell>
          <cell r="G497">
            <v>0</v>
          </cell>
          <cell r="H497">
            <v>0</v>
          </cell>
        </row>
        <row r="498">
          <cell r="A498" t="str">
            <v>04.210.23</v>
          </cell>
          <cell r="B498" t="str">
            <v>Corpo de BDCC 2.50x2.50m-H=10.00 a 12.50m</v>
          </cell>
          <cell r="C498" t="str">
            <v>DNER-ES286/97</v>
          </cell>
          <cell r="D498" t="str">
            <v xml:space="preserve"> </v>
          </cell>
          <cell r="E498" t="str">
            <v>m</v>
          </cell>
          <cell r="G498">
            <v>0</v>
          </cell>
          <cell r="H498">
            <v>0</v>
          </cell>
        </row>
        <row r="499">
          <cell r="A499" t="str">
            <v>04.210.24</v>
          </cell>
          <cell r="B499" t="str">
            <v>Corpo de BDCC 3.00x3.00m-H=10.00 a 12.50m</v>
          </cell>
          <cell r="C499" t="str">
            <v>DNER-ES286/97</v>
          </cell>
          <cell r="D499" t="str">
            <v xml:space="preserve"> </v>
          </cell>
          <cell r="E499" t="str">
            <v>m</v>
          </cell>
          <cell r="G499">
            <v>0</v>
          </cell>
          <cell r="H499">
            <v>0</v>
          </cell>
        </row>
        <row r="500">
          <cell r="A500" t="str">
            <v>04.210.25</v>
          </cell>
          <cell r="B500" t="str">
            <v>Corpo de BDCC 1.50x1.50m-H=12.50 a 15.00m</v>
          </cell>
          <cell r="C500" t="str">
            <v>DNER-ES286/97</v>
          </cell>
          <cell r="D500" t="str">
            <v xml:space="preserve"> </v>
          </cell>
          <cell r="E500" t="str">
            <v>m</v>
          </cell>
          <cell r="G500">
            <v>0</v>
          </cell>
          <cell r="H500">
            <v>0</v>
          </cell>
        </row>
        <row r="501">
          <cell r="A501" t="str">
            <v>04.210.26</v>
          </cell>
          <cell r="B501" t="str">
            <v>Corpo de BDCC 2.00x2.00m-H=12.50 a 15.00m</v>
          </cell>
          <cell r="C501" t="str">
            <v>DNER-ES286/97</v>
          </cell>
          <cell r="D501" t="str">
            <v xml:space="preserve"> </v>
          </cell>
          <cell r="E501" t="str">
            <v>m</v>
          </cell>
          <cell r="G501">
            <v>0</v>
          </cell>
          <cell r="H501">
            <v>0</v>
          </cell>
        </row>
        <row r="502">
          <cell r="A502" t="str">
            <v>04.210.27</v>
          </cell>
          <cell r="B502" t="str">
            <v>Corpo de BDCC 2.50x2.50m-H=12.50 a 15.00m</v>
          </cell>
          <cell r="C502" t="str">
            <v>DNER-ES286/97</v>
          </cell>
          <cell r="D502" t="str">
            <v xml:space="preserve"> </v>
          </cell>
          <cell r="E502" t="str">
            <v>m</v>
          </cell>
          <cell r="G502">
            <v>0</v>
          </cell>
          <cell r="H502">
            <v>0</v>
          </cell>
        </row>
        <row r="503">
          <cell r="A503" t="str">
            <v>04.210.28</v>
          </cell>
          <cell r="B503" t="str">
            <v>Corpo de BDCC 3.00x3.00m-H=12.50 a 15.00m</v>
          </cell>
          <cell r="C503" t="str">
            <v>DNER-ES286/97</v>
          </cell>
          <cell r="D503" t="str">
            <v xml:space="preserve"> </v>
          </cell>
          <cell r="E503" t="str">
            <v>m</v>
          </cell>
          <cell r="G503">
            <v>0</v>
          </cell>
          <cell r="H503">
            <v>0</v>
          </cell>
        </row>
        <row r="504">
          <cell r="A504" t="str">
            <v>04.211.01</v>
          </cell>
          <cell r="B504" t="str">
            <v>Boca de BDCC 1.50x1.50m - normal</v>
          </cell>
          <cell r="C504" t="str">
            <v xml:space="preserve"> </v>
          </cell>
          <cell r="D504" t="str">
            <v xml:space="preserve"> </v>
          </cell>
          <cell r="E504" t="str">
            <v>un</v>
          </cell>
          <cell r="F504">
            <v>2682.37</v>
          </cell>
          <cell r="G504">
            <v>960.28845999999987</v>
          </cell>
          <cell r="H504">
            <v>3642.6584599999996</v>
          </cell>
        </row>
        <row r="505">
          <cell r="A505" t="str">
            <v>04.211.02</v>
          </cell>
          <cell r="B505" t="str">
            <v>Boca de BDCC 2.00x2.00m - normal</v>
          </cell>
          <cell r="C505" t="str">
            <v xml:space="preserve"> </v>
          </cell>
          <cell r="D505" t="str">
            <v xml:space="preserve"> </v>
          </cell>
          <cell r="E505" t="str">
            <v>un</v>
          </cell>
          <cell r="G505">
            <v>0</v>
          </cell>
          <cell r="H505">
            <v>0</v>
          </cell>
        </row>
        <row r="506">
          <cell r="A506" t="str">
            <v>04.211.03</v>
          </cell>
          <cell r="B506" t="str">
            <v>Boca de BDCC 2.50x2.50m - normal</v>
          </cell>
          <cell r="C506" t="str">
            <v xml:space="preserve"> </v>
          </cell>
          <cell r="D506" t="str">
            <v xml:space="preserve"> </v>
          </cell>
          <cell r="E506" t="str">
            <v>un</v>
          </cell>
          <cell r="G506">
            <v>0</v>
          </cell>
          <cell r="H506">
            <v>0</v>
          </cell>
        </row>
        <row r="507">
          <cell r="A507" t="str">
            <v>04.211.04</v>
          </cell>
          <cell r="B507" t="str">
            <v>Boca de BDCC 3.00x3.00m - normal</v>
          </cell>
          <cell r="C507" t="str">
            <v xml:space="preserve"> </v>
          </cell>
          <cell r="D507" t="str">
            <v xml:space="preserve"> </v>
          </cell>
          <cell r="E507" t="str">
            <v>un</v>
          </cell>
          <cell r="G507">
            <v>0</v>
          </cell>
          <cell r="H507">
            <v>0</v>
          </cell>
        </row>
        <row r="508">
          <cell r="A508" t="str">
            <v>04.211.05</v>
          </cell>
          <cell r="B508" t="str">
            <v>Boca de BDCC 1.50x1.50m - esc=15°</v>
          </cell>
          <cell r="C508" t="str">
            <v xml:space="preserve"> </v>
          </cell>
          <cell r="D508" t="str">
            <v xml:space="preserve"> </v>
          </cell>
          <cell r="E508" t="str">
            <v>un</v>
          </cell>
          <cell r="G508">
            <v>0</v>
          </cell>
          <cell r="H508">
            <v>0</v>
          </cell>
        </row>
        <row r="509">
          <cell r="A509" t="str">
            <v>04.211.06</v>
          </cell>
          <cell r="B509" t="str">
            <v>Boca de BDCC 2.00x2.00m - esc=15°</v>
          </cell>
          <cell r="C509" t="str">
            <v xml:space="preserve"> </v>
          </cell>
          <cell r="D509" t="str">
            <v xml:space="preserve"> </v>
          </cell>
          <cell r="E509" t="str">
            <v>un</v>
          </cell>
          <cell r="G509">
            <v>0</v>
          </cell>
          <cell r="H509">
            <v>0</v>
          </cell>
        </row>
        <row r="510">
          <cell r="A510" t="str">
            <v>04.211.07</v>
          </cell>
          <cell r="B510" t="str">
            <v>Boca de BDCC 2.50x2.50m - esc=15°</v>
          </cell>
          <cell r="C510" t="str">
            <v xml:space="preserve"> </v>
          </cell>
          <cell r="D510" t="str">
            <v xml:space="preserve"> </v>
          </cell>
          <cell r="E510" t="str">
            <v>un</v>
          </cell>
          <cell r="G510">
            <v>0</v>
          </cell>
          <cell r="H510">
            <v>0</v>
          </cell>
        </row>
        <row r="511">
          <cell r="A511" t="str">
            <v>04.211.08</v>
          </cell>
          <cell r="B511" t="str">
            <v>Boca de BDCC 3.00x3.00m - esc=15°</v>
          </cell>
          <cell r="C511" t="str">
            <v xml:space="preserve"> </v>
          </cell>
          <cell r="D511" t="str">
            <v xml:space="preserve"> </v>
          </cell>
          <cell r="E511" t="str">
            <v>un</v>
          </cell>
          <cell r="G511">
            <v>0</v>
          </cell>
          <cell r="H511">
            <v>0</v>
          </cell>
        </row>
        <row r="512">
          <cell r="A512" t="str">
            <v>04.211.09</v>
          </cell>
          <cell r="B512" t="str">
            <v>Boca de BDCC 1.50x1.50m - esc=30°</v>
          </cell>
          <cell r="C512" t="str">
            <v xml:space="preserve"> </v>
          </cell>
          <cell r="D512" t="str">
            <v xml:space="preserve"> </v>
          </cell>
          <cell r="E512" t="str">
            <v>un</v>
          </cell>
          <cell r="F512">
            <v>3161.55</v>
          </cell>
          <cell r="G512">
            <v>1131.8349000000001</v>
          </cell>
          <cell r="H512">
            <v>4293.3849</v>
          </cell>
        </row>
        <row r="513">
          <cell r="A513" t="str">
            <v>04.211.10</v>
          </cell>
          <cell r="B513" t="str">
            <v>Boca de BDCC 2.00x2.00m - esc=30°</v>
          </cell>
          <cell r="C513" t="str">
            <v xml:space="preserve"> </v>
          </cell>
          <cell r="D513" t="str">
            <v xml:space="preserve"> </v>
          </cell>
          <cell r="E513" t="str">
            <v>un</v>
          </cell>
          <cell r="G513">
            <v>0</v>
          </cell>
          <cell r="H513">
            <v>0</v>
          </cell>
        </row>
        <row r="514">
          <cell r="A514" t="str">
            <v>04.211.11</v>
          </cell>
          <cell r="B514" t="str">
            <v>Boca de BDCC 2.50x2.50m - esc=30°</v>
          </cell>
          <cell r="C514" t="str">
            <v xml:space="preserve"> </v>
          </cell>
          <cell r="D514" t="str">
            <v xml:space="preserve"> </v>
          </cell>
          <cell r="E514" t="str">
            <v>un</v>
          </cell>
          <cell r="G514">
            <v>0</v>
          </cell>
          <cell r="H514">
            <v>0</v>
          </cell>
        </row>
        <row r="515">
          <cell r="A515" t="str">
            <v>04.211.12</v>
          </cell>
          <cell r="B515" t="str">
            <v>Boca de BDCC 3.00x3.00m - esc=30°</v>
          </cell>
          <cell r="C515" t="str">
            <v xml:space="preserve"> </v>
          </cell>
          <cell r="D515" t="str">
            <v xml:space="preserve"> </v>
          </cell>
          <cell r="E515" t="str">
            <v>un</v>
          </cell>
          <cell r="G515">
            <v>0</v>
          </cell>
          <cell r="H515">
            <v>0</v>
          </cell>
        </row>
        <row r="516">
          <cell r="A516" t="str">
            <v>04.211.13</v>
          </cell>
          <cell r="B516" t="str">
            <v>Boca de BDCC 1.50x1.50m - esc=45°</v>
          </cell>
          <cell r="C516" t="str">
            <v xml:space="preserve"> </v>
          </cell>
          <cell r="D516" t="str">
            <v xml:space="preserve"> </v>
          </cell>
          <cell r="E516" t="str">
            <v>un</v>
          </cell>
          <cell r="G516">
            <v>0</v>
          </cell>
          <cell r="H516">
            <v>0</v>
          </cell>
        </row>
        <row r="517">
          <cell r="A517" t="str">
            <v>04.211.14</v>
          </cell>
          <cell r="B517" t="str">
            <v>Boca de BDCC 2.00x2.00m - esc=45°</v>
          </cell>
          <cell r="C517" t="str">
            <v xml:space="preserve"> </v>
          </cell>
          <cell r="D517" t="str">
            <v xml:space="preserve"> </v>
          </cell>
          <cell r="E517" t="str">
            <v>un</v>
          </cell>
          <cell r="G517">
            <v>0</v>
          </cell>
          <cell r="H517">
            <v>0</v>
          </cell>
        </row>
        <row r="518">
          <cell r="A518" t="str">
            <v>04.211.15</v>
          </cell>
          <cell r="B518" t="str">
            <v>Boca de BDCC 2.50x2.50m - esc=45°</v>
          </cell>
          <cell r="C518" t="str">
            <v xml:space="preserve"> </v>
          </cell>
          <cell r="D518" t="str">
            <v xml:space="preserve"> </v>
          </cell>
          <cell r="E518" t="str">
            <v>un</v>
          </cell>
          <cell r="G518">
            <v>0</v>
          </cell>
          <cell r="H518">
            <v>0</v>
          </cell>
        </row>
        <row r="519">
          <cell r="A519" t="str">
            <v>04.211.16</v>
          </cell>
          <cell r="B519" t="str">
            <v>Boca de BDCC 3.00x3.00m - esc=45°</v>
          </cell>
          <cell r="C519" t="str">
            <v xml:space="preserve"> </v>
          </cell>
          <cell r="D519" t="str">
            <v xml:space="preserve"> </v>
          </cell>
          <cell r="E519" t="str">
            <v>un</v>
          </cell>
          <cell r="G519">
            <v>0</v>
          </cell>
          <cell r="H519">
            <v>0</v>
          </cell>
        </row>
        <row r="520">
          <cell r="A520" t="str">
            <v>04.220.01</v>
          </cell>
          <cell r="B520" t="str">
            <v>Corpo de BTCC 1.50x1.50m-H=0 a 1.00m</v>
          </cell>
          <cell r="C520" t="str">
            <v>DNER-ES286/97</v>
          </cell>
          <cell r="D520" t="str">
            <v xml:space="preserve"> </v>
          </cell>
          <cell r="E520" t="str">
            <v>m</v>
          </cell>
          <cell r="G520">
            <v>0</v>
          </cell>
          <cell r="H520">
            <v>0</v>
          </cell>
        </row>
        <row r="521">
          <cell r="A521" t="str">
            <v>04.220.02</v>
          </cell>
          <cell r="B521" t="str">
            <v>Corpo de BTCC 2.00x2.00m-H=0 a 1.00m</v>
          </cell>
          <cell r="C521" t="str">
            <v>DNER-ES286/97</v>
          </cell>
          <cell r="D521" t="str">
            <v xml:space="preserve"> </v>
          </cell>
          <cell r="E521" t="str">
            <v>m</v>
          </cell>
          <cell r="G521">
            <v>0</v>
          </cell>
          <cell r="H521">
            <v>0</v>
          </cell>
        </row>
        <row r="522">
          <cell r="A522" t="str">
            <v>04.220.03</v>
          </cell>
          <cell r="B522" t="str">
            <v>Corpo de BTCC 2.50x2.50m-H=0 a 1.00m</v>
          </cell>
          <cell r="C522" t="str">
            <v>DNER-ES286/97</v>
          </cell>
          <cell r="D522" t="str">
            <v xml:space="preserve"> </v>
          </cell>
          <cell r="E522" t="str">
            <v>m</v>
          </cell>
          <cell r="G522">
            <v>0</v>
          </cell>
          <cell r="H522">
            <v>0</v>
          </cell>
        </row>
        <row r="523">
          <cell r="A523" t="str">
            <v>04.220.04</v>
          </cell>
          <cell r="B523" t="str">
            <v>Corpo de BTCC 3.00x3.00m-H=0 a 1.00m</v>
          </cell>
          <cell r="C523" t="str">
            <v>DNER-ES286/97</v>
          </cell>
          <cell r="D523" t="str">
            <v xml:space="preserve"> </v>
          </cell>
          <cell r="E523" t="str">
            <v>m</v>
          </cell>
          <cell r="G523">
            <v>0</v>
          </cell>
          <cell r="H523">
            <v>0</v>
          </cell>
        </row>
        <row r="524">
          <cell r="A524" t="str">
            <v>04.220.05</v>
          </cell>
          <cell r="B524" t="str">
            <v>Corpo de BTCC 1.50x1.50m-H=1.00 a 2.50m</v>
          </cell>
          <cell r="C524" t="str">
            <v>DNER-ES286/97</v>
          </cell>
          <cell r="D524" t="str">
            <v xml:space="preserve"> </v>
          </cell>
          <cell r="E524" t="str">
            <v>m</v>
          </cell>
          <cell r="F524">
            <v>825.87</v>
          </cell>
          <cell r="G524">
            <v>295.66145999999998</v>
          </cell>
          <cell r="H524">
            <v>1121.5314599999999</v>
          </cell>
        </row>
        <row r="525">
          <cell r="A525" t="str">
            <v>04.220.06</v>
          </cell>
          <cell r="B525" t="str">
            <v>Corpo de BSTC 2.00x2.00m-H=1.00 a 2.50m</v>
          </cell>
          <cell r="C525" t="str">
            <v>DNER-ES286/97</v>
          </cell>
          <cell r="D525" t="str">
            <v xml:space="preserve"> </v>
          </cell>
          <cell r="E525" t="str">
            <v>m</v>
          </cell>
          <cell r="F525">
            <v>1187.6199999999999</v>
          </cell>
          <cell r="G525">
            <v>425.16795999999994</v>
          </cell>
          <cell r="H525">
            <v>1612.7879599999999</v>
          </cell>
        </row>
        <row r="526">
          <cell r="A526" t="str">
            <v>04.220.07</v>
          </cell>
          <cell r="B526" t="str">
            <v>Corpo de BTCC 2.50x2.50m-H=1.00 a 2.50m</v>
          </cell>
          <cell r="C526" t="str">
            <v>DNER-ES286/97</v>
          </cell>
          <cell r="D526" t="str">
            <v xml:space="preserve"> </v>
          </cell>
          <cell r="E526" t="str">
            <v>m</v>
          </cell>
          <cell r="G526">
            <v>0</v>
          </cell>
          <cell r="H526">
            <v>0</v>
          </cell>
        </row>
        <row r="527">
          <cell r="A527" t="str">
            <v>04.220.08</v>
          </cell>
          <cell r="B527" t="str">
            <v>Corpo de BTCC 3.00x3.00m-H=1.00 a 2.50m</v>
          </cell>
          <cell r="C527" t="str">
            <v>DNER-ES286/97</v>
          </cell>
          <cell r="D527" t="str">
            <v xml:space="preserve"> </v>
          </cell>
          <cell r="E527" t="str">
            <v>m</v>
          </cell>
          <cell r="G527">
            <v>0</v>
          </cell>
          <cell r="H527">
            <v>0</v>
          </cell>
        </row>
        <row r="528">
          <cell r="A528" t="str">
            <v>04.220.09</v>
          </cell>
          <cell r="B528" t="str">
            <v>Corpo de BTCC 1.50x1.50m-H=2.50 a 5.00m</v>
          </cell>
          <cell r="C528" t="str">
            <v>DNER-ES286/97</v>
          </cell>
          <cell r="D528" t="str">
            <v xml:space="preserve"> </v>
          </cell>
          <cell r="E528" t="str">
            <v>m</v>
          </cell>
          <cell r="F528">
            <v>899.7</v>
          </cell>
          <cell r="G528">
            <v>322.0926</v>
          </cell>
          <cell r="H528">
            <v>1221.7926</v>
          </cell>
        </row>
        <row r="529">
          <cell r="A529" t="str">
            <v>04.220.10</v>
          </cell>
          <cell r="B529" t="str">
            <v>Corpo de BTCC 2.00x2.00m-H=2.50 a 5.00m</v>
          </cell>
          <cell r="C529" t="str">
            <v>DNER-ES286/97</v>
          </cell>
          <cell r="D529" t="str">
            <v xml:space="preserve"> </v>
          </cell>
          <cell r="E529" t="str">
            <v>m</v>
          </cell>
          <cell r="G529">
            <v>0</v>
          </cell>
          <cell r="H529">
            <v>0</v>
          </cell>
        </row>
        <row r="530">
          <cell r="A530" t="str">
            <v>04.220.11</v>
          </cell>
          <cell r="B530" t="str">
            <v>Corpo de BTCC 2.50x2.50m-H=2.50 a 5.00m</v>
          </cell>
          <cell r="C530" t="str">
            <v>DNER-ES286/97</v>
          </cell>
          <cell r="D530" t="str">
            <v xml:space="preserve"> </v>
          </cell>
          <cell r="E530" t="str">
            <v>m</v>
          </cell>
          <cell r="G530">
            <v>0</v>
          </cell>
          <cell r="H530">
            <v>0</v>
          </cell>
        </row>
        <row r="531">
          <cell r="A531" t="str">
            <v>04.220.12</v>
          </cell>
          <cell r="B531" t="str">
            <v>Corpo de BTCC 3.00x3.00m-H=2.50 a 5.00m</v>
          </cell>
          <cell r="C531" t="str">
            <v>DNER-ES286/97</v>
          </cell>
          <cell r="D531" t="str">
            <v xml:space="preserve"> </v>
          </cell>
          <cell r="E531" t="str">
            <v>m</v>
          </cell>
          <cell r="G531">
            <v>0</v>
          </cell>
          <cell r="H531">
            <v>0</v>
          </cell>
        </row>
        <row r="532">
          <cell r="A532" t="str">
            <v>04.220.13</v>
          </cell>
          <cell r="B532" t="str">
            <v>Corpo de BTCC 1.50x1.50m-H=5.00 a 7.50m</v>
          </cell>
          <cell r="C532" t="str">
            <v>DNER-ES286/97</v>
          </cell>
          <cell r="D532" t="str">
            <v xml:space="preserve"> </v>
          </cell>
          <cell r="E532" t="str">
            <v>m</v>
          </cell>
          <cell r="G532">
            <v>0</v>
          </cell>
          <cell r="H532">
            <v>0</v>
          </cell>
        </row>
        <row r="533">
          <cell r="A533" t="str">
            <v>04.220.14</v>
          </cell>
          <cell r="B533" t="str">
            <v>Corpo de BTCC 2.0Dx2.00m-H=5.00 a 7.50m</v>
          </cell>
          <cell r="C533" t="str">
            <v>DNER-ES286/97</v>
          </cell>
          <cell r="D533" t="str">
            <v xml:space="preserve"> </v>
          </cell>
          <cell r="E533" t="str">
            <v>m</v>
          </cell>
          <cell r="G533">
            <v>0</v>
          </cell>
          <cell r="H533">
            <v>0</v>
          </cell>
        </row>
        <row r="534">
          <cell r="A534" t="str">
            <v>04.220.15</v>
          </cell>
          <cell r="B534" t="str">
            <v>Corpo de BTCC 2.50x2.50m-H=5.00 a 7.50m</v>
          </cell>
          <cell r="C534" t="str">
            <v>DNER-ES286/97</v>
          </cell>
          <cell r="D534" t="str">
            <v xml:space="preserve"> </v>
          </cell>
          <cell r="E534" t="str">
            <v>m</v>
          </cell>
          <cell r="G534">
            <v>0</v>
          </cell>
          <cell r="H534">
            <v>0</v>
          </cell>
        </row>
        <row r="535">
          <cell r="A535" t="str">
            <v>04.220.16</v>
          </cell>
          <cell r="B535" t="str">
            <v>Corpo de BTCC 3.00x3.00m-H=5.00 a 7.50m</v>
          </cell>
          <cell r="C535" t="str">
            <v>DNER-ES286/97</v>
          </cell>
          <cell r="D535" t="str">
            <v xml:space="preserve"> </v>
          </cell>
          <cell r="E535" t="str">
            <v>m</v>
          </cell>
          <cell r="G535">
            <v>0</v>
          </cell>
          <cell r="H535">
            <v>0</v>
          </cell>
        </row>
        <row r="536">
          <cell r="A536" t="str">
            <v>04.220.17</v>
          </cell>
          <cell r="B536" t="str">
            <v>Corpo de BTCC 1.50x1.50m-H=7.50 a 10.00m</v>
          </cell>
          <cell r="C536" t="str">
            <v>DNER-ES286/97</v>
          </cell>
          <cell r="D536" t="str">
            <v xml:space="preserve"> </v>
          </cell>
          <cell r="E536" t="str">
            <v>m</v>
          </cell>
          <cell r="G536">
            <v>0</v>
          </cell>
          <cell r="H536">
            <v>0</v>
          </cell>
        </row>
        <row r="537">
          <cell r="A537" t="str">
            <v>04.220.18</v>
          </cell>
          <cell r="B537" t="str">
            <v>Corpo de BTCC 2.00x2.00m-H=7.50 a 10.00m</v>
          </cell>
          <cell r="C537" t="str">
            <v>DNER-ES286/97</v>
          </cell>
          <cell r="D537" t="str">
            <v xml:space="preserve"> </v>
          </cell>
          <cell r="E537" t="str">
            <v>m</v>
          </cell>
          <cell r="G537">
            <v>0</v>
          </cell>
          <cell r="H537">
            <v>0</v>
          </cell>
        </row>
        <row r="538">
          <cell r="A538" t="str">
            <v>04.220.19</v>
          </cell>
          <cell r="B538" t="str">
            <v>Corpo de BTCC 2.50x2.50m-H=7.50 a 10.00m</v>
          </cell>
          <cell r="C538" t="str">
            <v>DNER-ES286/97</v>
          </cell>
          <cell r="D538" t="str">
            <v xml:space="preserve"> </v>
          </cell>
          <cell r="E538" t="str">
            <v>m</v>
          </cell>
          <cell r="G538">
            <v>0</v>
          </cell>
          <cell r="H538">
            <v>0</v>
          </cell>
        </row>
        <row r="539">
          <cell r="A539" t="str">
            <v>04.220.20</v>
          </cell>
          <cell r="B539" t="str">
            <v>Corpo de BTCC 3.00x3.00m-H=7.50 a 10.00m</v>
          </cell>
          <cell r="C539" t="str">
            <v>DNER-ES286/97</v>
          </cell>
          <cell r="D539" t="str">
            <v xml:space="preserve"> </v>
          </cell>
          <cell r="E539" t="str">
            <v>m</v>
          </cell>
          <cell r="G539">
            <v>0</v>
          </cell>
          <cell r="H539">
            <v>0</v>
          </cell>
        </row>
        <row r="540">
          <cell r="A540" t="str">
            <v>04.220.21</v>
          </cell>
          <cell r="B540" t="str">
            <v>Corpo de BTCC 1.50x1.50m-H=10.00 a 12.50m</v>
          </cell>
          <cell r="C540" t="str">
            <v>DNER-ES286/97</v>
          </cell>
          <cell r="D540" t="str">
            <v xml:space="preserve"> </v>
          </cell>
          <cell r="E540" t="str">
            <v>m</v>
          </cell>
          <cell r="G540">
            <v>0</v>
          </cell>
          <cell r="H540">
            <v>0</v>
          </cell>
        </row>
        <row r="541">
          <cell r="A541" t="str">
            <v>04.220.22</v>
          </cell>
          <cell r="B541" t="str">
            <v>Corpo de BTCC 2.00x2.00m-H=10.00 a 12.50m</v>
          </cell>
          <cell r="C541" t="str">
            <v>DNER-ES286/97</v>
          </cell>
          <cell r="D541" t="str">
            <v xml:space="preserve"> </v>
          </cell>
          <cell r="E541" t="str">
            <v>m</v>
          </cell>
          <cell r="G541">
            <v>0</v>
          </cell>
          <cell r="H541">
            <v>0</v>
          </cell>
        </row>
        <row r="542">
          <cell r="A542" t="str">
            <v>04.220.23</v>
          </cell>
          <cell r="B542" t="str">
            <v>Corpo de BTCC 2.50x2.50m-H=10.00 a 12.50m</v>
          </cell>
          <cell r="C542" t="str">
            <v>DNER-ES286/97</v>
          </cell>
          <cell r="D542" t="str">
            <v xml:space="preserve"> </v>
          </cell>
          <cell r="E542" t="str">
            <v>m</v>
          </cell>
          <cell r="G542">
            <v>0</v>
          </cell>
          <cell r="H542">
            <v>0</v>
          </cell>
        </row>
        <row r="543">
          <cell r="A543" t="str">
            <v>04.220.24</v>
          </cell>
          <cell r="B543" t="str">
            <v>Corpo de BTCC 3.00x3.00m-H=10.00 a 12.50m</v>
          </cell>
          <cell r="C543" t="str">
            <v>DNER-ES286/97</v>
          </cell>
          <cell r="D543" t="str">
            <v xml:space="preserve"> </v>
          </cell>
          <cell r="E543" t="str">
            <v>m</v>
          </cell>
          <cell r="G543">
            <v>0</v>
          </cell>
          <cell r="H543">
            <v>0</v>
          </cell>
        </row>
        <row r="544">
          <cell r="A544" t="str">
            <v>04.220.25</v>
          </cell>
          <cell r="B544" t="str">
            <v>Corpo de BTCC 1.50x1.50m-H=12.50 a 15.00m</v>
          </cell>
          <cell r="C544" t="str">
            <v>DNER-ES286/97</v>
          </cell>
          <cell r="D544" t="str">
            <v xml:space="preserve"> </v>
          </cell>
          <cell r="E544" t="str">
            <v>m</v>
          </cell>
          <cell r="G544">
            <v>0</v>
          </cell>
          <cell r="H544">
            <v>0</v>
          </cell>
        </row>
        <row r="545">
          <cell r="A545" t="str">
            <v>04.220.26</v>
          </cell>
          <cell r="B545" t="str">
            <v>Corpo de BTCC 2.00x2.00m-H=12.50 a 15.00m</v>
          </cell>
          <cell r="C545" t="str">
            <v>DNER-ES286/97</v>
          </cell>
          <cell r="D545" t="str">
            <v xml:space="preserve"> </v>
          </cell>
          <cell r="E545" t="str">
            <v>m</v>
          </cell>
          <cell r="G545">
            <v>0</v>
          </cell>
          <cell r="H545">
            <v>0</v>
          </cell>
        </row>
        <row r="546">
          <cell r="A546" t="str">
            <v>04.220.27</v>
          </cell>
          <cell r="B546" t="str">
            <v>Corpo de BTCC 2.50x2.50m-H=12.50 a 15.00m</v>
          </cell>
          <cell r="C546" t="str">
            <v>DNER-ES286/97</v>
          </cell>
          <cell r="D546" t="str">
            <v xml:space="preserve"> </v>
          </cell>
          <cell r="E546" t="str">
            <v>m</v>
          </cell>
          <cell r="G546">
            <v>0</v>
          </cell>
          <cell r="H546">
            <v>0</v>
          </cell>
        </row>
        <row r="547">
          <cell r="A547" t="str">
            <v>04.220.28</v>
          </cell>
          <cell r="B547" t="str">
            <v>Corpo de BTCC 3.00x3.00m-H=12.50 a 15.00m</v>
          </cell>
          <cell r="C547" t="str">
            <v>DNER-ES286/97</v>
          </cell>
          <cell r="D547" t="str">
            <v xml:space="preserve"> </v>
          </cell>
          <cell r="E547" t="str">
            <v>m</v>
          </cell>
          <cell r="G547">
            <v>0</v>
          </cell>
          <cell r="H547">
            <v>0</v>
          </cell>
        </row>
        <row r="548">
          <cell r="A548" t="str">
            <v>04.221.01</v>
          </cell>
          <cell r="B548" t="str">
            <v>Boca de BTCC 1.50x1.50m - normal</v>
          </cell>
          <cell r="C548" t="str">
            <v xml:space="preserve"> </v>
          </cell>
          <cell r="D548" t="str">
            <v xml:space="preserve"> </v>
          </cell>
          <cell r="E548" t="str">
            <v>un</v>
          </cell>
          <cell r="F548">
            <v>3358.97</v>
          </cell>
          <cell r="G548">
            <v>1202.5112599999998</v>
          </cell>
          <cell r="H548">
            <v>4561.4812599999996</v>
          </cell>
        </row>
        <row r="549">
          <cell r="A549" t="str">
            <v>04.221.02</v>
          </cell>
          <cell r="B549" t="str">
            <v>Boca de BTCC 2.00x2.00m - normal</v>
          </cell>
          <cell r="C549" t="str">
            <v xml:space="preserve"> </v>
          </cell>
          <cell r="D549" t="str">
            <v xml:space="preserve"> </v>
          </cell>
          <cell r="E549" t="str">
            <v>un</v>
          </cell>
          <cell r="G549">
            <v>0</v>
          </cell>
          <cell r="H549">
            <v>0</v>
          </cell>
        </row>
        <row r="550">
          <cell r="A550" t="str">
            <v>04.221.03</v>
          </cell>
          <cell r="B550" t="str">
            <v>Boca de BTCC 2.50x2.50m - normal</v>
          </cell>
          <cell r="C550" t="str">
            <v xml:space="preserve"> </v>
          </cell>
          <cell r="D550" t="str">
            <v xml:space="preserve"> </v>
          </cell>
          <cell r="E550" t="str">
            <v>un</v>
          </cell>
          <cell r="G550">
            <v>0</v>
          </cell>
          <cell r="H550">
            <v>0</v>
          </cell>
        </row>
        <row r="551">
          <cell r="A551" t="str">
            <v>04.221.04</v>
          </cell>
          <cell r="B551" t="str">
            <v>Boca de BTCC 3.00x3.00m - normal</v>
          </cell>
          <cell r="C551" t="str">
            <v xml:space="preserve"> </v>
          </cell>
          <cell r="D551" t="str">
            <v xml:space="preserve"> </v>
          </cell>
          <cell r="E551" t="str">
            <v>un</v>
          </cell>
          <cell r="G551">
            <v>0</v>
          </cell>
          <cell r="H551">
            <v>0</v>
          </cell>
        </row>
        <row r="552">
          <cell r="A552" t="str">
            <v>04.221.05</v>
          </cell>
          <cell r="B552" t="str">
            <v>Boca de BTCC 1.50x1.50m - esc=15°</v>
          </cell>
          <cell r="C552" t="str">
            <v xml:space="preserve"> </v>
          </cell>
          <cell r="D552" t="str">
            <v xml:space="preserve"> </v>
          </cell>
          <cell r="E552" t="str">
            <v>un</v>
          </cell>
          <cell r="G552">
            <v>0</v>
          </cell>
          <cell r="H552">
            <v>0</v>
          </cell>
        </row>
        <row r="553">
          <cell r="A553" t="str">
            <v>04.221.06</v>
          </cell>
          <cell r="B553" t="str">
            <v>Boca de BTCC 2.00x2.00m - esc=15°</v>
          </cell>
          <cell r="C553" t="str">
            <v xml:space="preserve"> </v>
          </cell>
          <cell r="D553" t="str">
            <v xml:space="preserve"> </v>
          </cell>
          <cell r="E553" t="str">
            <v>un</v>
          </cell>
          <cell r="G553">
            <v>0</v>
          </cell>
          <cell r="H553">
            <v>0</v>
          </cell>
        </row>
        <row r="554">
          <cell r="A554" t="str">
            <v>04.221.07</v>
          </cell>
          <cell r="B554" t="str">
            <v>Boca de BTCC 2.50x2.50m - esc=15°</v>
          </cell>
          <cell r="C554" t="str">
            <v xml:space="preserve"> </v>
          </cell>
          <cell r="D554" t="str">
            <v xml:space="preserve"> </v>
          </cell>
          <cell r="E554" t="str">
            <v>un</v>
          </cell>
          <cell r="G554">
            <v>0</v>
          </cell>
          <cell r="H554">
            <v>0</v>
          </cell>
        </row>
        <row r="555">
          <cell r="A555" t="str">
            <v>04.221.08</v>
          </cell>
          <cell r="B555" t="str">
            <v>Boca de BTCC 3.00x3.00m - esc=15°</v>
          </cell>
          <cell r="C555" t="str">
            <v xml:space="preserve"> </v>
          </cell>
          <cell r="D555" t="str">
            <v xml:space="preserve"> </v>
          </cell>
          <cell r="E555" t="str">
            <v>un</v>
          </cell>
          <cell r="G555">
            <v>0</v>
          </cell>
          <cell r="H555">
            <v>0</v>
          </cell>
        </row>
        <row r="556">
          <cell r="A556" t="str">
            <v>04.221.09</v>
          </cell>
          <cell r="B556" t="str">
            <v>Boca de BTCC 1.50x1.50m - esc=30°</v>
          </cell>
          <cell r="C556" t="str">
            <v xml:space="preserve"> </v>
          </cell>
          <cell r="D556" t="str">
            <v xml:space="preserve"> </v>
          </cell>
          <cell r="E556" t="str">
            <v>un</v>
          </cell>
          <cell r="G556">
            <v>0</v>
          </cell>
          <cell r="H556">
            <v>0</v>
          </cell>
        </row>
        <row r="557">
          <cell r="A557" t="str">
            <v>04.221.10</v>
          </cell>
          <cell r="B557" t="str">
            <v>Boca de BTCC 2.00x2.00m - esc=30°</v>
          </cell>
          <cell r="C557" t="str">
            <v xml:space="preserve"> </v>
          </cell>
          <cell r="D557" t="str">
            <v xml:space="preserve"> </v>
          </cell>
          <cell r="E557" t="str">
            <v>un</v>
          </cell>
          <cell r="G557">
            <v>0</v>
          </cell>
          <cell r="H557">
            <v>0</v>
          </cell>
        </row>
        <row r="558">
          <cell r="A558" t="str">
            <v>04.221.11</v>
          </cell>
          <cell r="B558" t="str">
            <v>Boca de BTCC 2.50x2.50m - esc=30°</v>
          </cell>
          <cell r="C558" t="str">
            <v xml:space="preserve"> </v>
          </cell>
          <cell r="D558" t="str">
            <v xml:space="preserve"> </v>
          </cell>
          <cell r="E558" t="str">
            <v>un</v>
          </cell>
          <cell r="G558">
            <v>0</v>
          </cell>
          <cell r="H558">
            <v>0</v>
          </cell>
        </row>
        <row r="559">
          <cell r="A559" t="str">
            <v>04.221.12</v>
          </cell>
          <cell r="B559" t="str">
            <v>Boca de BTCC 3.00x3.00m - esc=30°</v>
          </cell>
          <cell r="C559" t="str">
            <v xml:space="preserve"> </v>
          </cell>
          <cell r="D559" t="str">
            <v xml:space="preserve"> </v>
          </cell>
          <cell r="E559" t="str">
            <v>un</v>
          </cell>
          <cell r="G559">
            <v>0</v>
          </cell>
          <cell r="H559">
            <v>0</v>
          </cell>
        </row>
        <row r="560">
          <cell r="A560" t="str">
            <v>04.221.13</v>
          </cell>
          <cell r="B560" t="str">
            <v>Boca de BTCC 1.50x1.50m - esc=45°</v>
          </cell>
          <cell r="C560" t="str">
            <v xml:space="preserve"> </v>
          </cell>
          <cell r="D560" t="str">
            <v xml:space="preserve"> </v>
          </cell>
          <cell r="E560" t="str">
            <v>un</v>
          </cell>
          <cell r="G560">
            <v>0</v>
          </cell>
          <cell r="H560">
            <v>0</v>
          </cell>
        </row>
        <row r="561">
          <cell r="A561" t="str">
            <v xml:space="preserve">04.221.14  </v>
          </cell>
          <cell r="B561" t="str">
            <v>Boca de BTCC 2.00x2.00m - esc=45°</v>
          </cell>
          <cell r="C561" t="str">
            <v xml:space="preserve"> </v>
          </cell>
          <cell r="D561" t="str">
            <v xml:space="preserve"> </v>
          </cell>
          <cell r="E561" t="str">
            <v>un</v>
          </cell>
          <cell r="G561">
            <v>0</v>
          </cell>
          <cell r="H561">
            <v>0</v>
          </cell>
        </row>
        <row r="562">
          <cell r="A562" t="str">
            <v>04.221.15</v>
          </cell>
          <cell r="B562" t="str">
            <v>Boca de BTCC 2.50x2.50m - esc=45°</v>
          </cell>
          <cell r="C562" t="str">
            <v xml:space="preserve"> </v>
          </cell>
          <cell r="D562" t="str">
            <v xml:space="preserve"> </v>
          </cell>
          <cell r="E562" t="str">
            <v>un</v>
          </cell>
          <cell r="G562">
            <v>0</v>
          </cell>
          <cell r="H562">
            <v>0</v>
          </cell>
        </row>
        <row r="563">
          <cell r="A563" t="str">
            <v>04.221.16</v>
          </cell>
          <cell r="B563" t="str">
            <v>Boca de BTCC 3.00x3.00m - esc=45°</v>
          </cell>
          <cell r="C563" t="str">
            <v xml:space="preserve"> </v>
          </cell>
          <cell r="D563" t="str">
            <v xml:space="preserve"> </v>
          </cell>
          <cell r="E563" t="str">
            <v>un</v>
          </cell>
          <cell r="G563">
            <v>0</v>
          </cell>
          <cell r="H563">
            <v>0</v>
          </cell>
        </row>
        <row r="564">
          <cell r="A564" t="str">
            <v>04.400.01</v>
          </cell>
          <cell r="B564" t="str">
            <v>Valeta de prot. de cortes c/ revest. vegetal VPC 01</v>
          </cell>
          <cell r="C564" t="str">
            <v xml:space="preserve"> </v>
          </cell>
          <cell r="D564" t="str">
            <v xml:space="preserve"> </v>
          </cell>
          <cell r="E564" t="str">
            <v>m</v>
          </cell>
          <cell r="F564">
            <v>23.25</v>
          </cell>
          <cell r="G564">
            <v>8.3234999999999992</v>
          </cell>
          <cell r="H564">
            <v>31.573499999999999</v>
          </cell>
        </row>
        <row r="565">
          <cell r="A565" t="str">
            <v>04.400.02</v>
          </cell>
          <cell r="B565" t="str">
            <v>Valeta de prot. de cortes c/ revest. vegetal VPC 02</v>
          </cell>
          <cell r="C565" t="str">
            <v xml:space="preserve"> </v>
          </cell>
          <cell r="D565" t="str">
            <v xml:space="preserve"> </v>
          </cell>
          <cell r="E565" t="str">
            <v>m</v>
          </cell>
          <cell r="F565">
            <v>17.11</v>
          </cell>
          <cell r="G565">
            <v>6.1253799999999998</v>
          </cell>
          <cell r="H565">
            <v>23.235379999999999</v>
          </cell>
        </row>
        <row r="566">
          <cell r="A566" t="str">
            <v>04.400.03</v>
          </cell>
          <cell r="B566" t="str">
            <v>Valeta de prot. de cortes c/ revest. concreto VPC 03</v>
          </cell>
          <cell r="C566" t="str">
            <v xml:space="preserve"> </v>
          </cell>
          <cell r="D566" t="str">
            <v xml:space="preserve"> </v>
          </cell>
          <cell r="E566" t="str">
            <v>m</v>
          </cell>
          <cell r="F566">
            <v>29.22</v>
          </cell>
          <cell r="G566">
            <v>10.460759999999999</v>
          </cell>
          <cell r="H566">
            <v>39.680759999999999</v>
          </cell>
        </row>
        <row r="567">
          <cell r="A567" t="str">
            <v>04.400.04</v>
          </cell>
          <cell r="B567" t="str">
            <v>Valeta de prot. de cortes c/ revest. concreto VPC 04</v>
          </cell>
          <cell r="C567" t="str">
            <v xml:space="preserve"> </v>
          </cell>
          <cell r="D567" t="str">
            <v xml:space="preserve"> </v>
          </cell>
          <cell r="E567" t="str">
            <v>m</v>
          </cell>
          <cell r="G567">
            <v>0</v>
          </cell>
          <cell r="H567">
            <v>0</v>
          </cell>
        </row>
        <row r="568">
          <cell r="A568" t="str">
            <v>04.401.01</v>
          </cell>
          <cell r="B568" t="str">
            <v>Valeta de prot. de aterro c/ revest. vegetal VPA 01</v>
          </cell>
          <cell r="C568" t="str">
            <v xml:space="preserve"> </v>
          </cell>
          <cell r="D568" t="str">
            <v xml:space="preserve"> </v>
          </cell>
          <cell r="E568" t="str">
            <v>m</v>
          </cell>
          <cell r="F568">
            <v>23.55</v>
          </cell>
          <cell r="G568">
            <v>8.4308999999999994</v>
          </cell>
          <cell r="H568">
            <v>31.980899999999998</v>
          </cell>
        </row>
        <row r="569">
          <cell r="A569" t="str">
            <v>04.401.02</v>
          </cell>
          <cell r="B569" t="str">
            <v>Valeta de prot. de aterro c/ revest. vegetal VPA 02</v>
          </cell>
          <cell r="C569" t="str">
            <v xml:space="preserve"> </v>
          </cell>
          <cell r="D569" t="str">
            <v xml:space="preserve"> </v>
          </cell>
          <cell r="E569" t="str">
            <v>m</v>
          </cell>
          <cell r="F569">
            <v>17.91</v>
          </cell>
          <cell r="G569">
            <v>6.4117799999999994</v>
          </cell>
          <cell r="H569">
            <v>24.32178</v>
          </cell>
        </row>
        <row r="570">
          <cell r="A570" t="str">
            <v>04.401.03</v>
          </cell>
          <cell r="B570" t="str">
            <v>Valeta de prot. de aterro c/ revest. concreto VPA 03</v>
          </cell>
          <cell r="C570" t="str">
            <v xml:space="preserve"> </v>
          </cell>
          <cell r="D570" t="str">
            <v xml:space="preserve"> </v>
          </cell>
          <cell r="E570" t="str">
            <v>m</v>
          </cell>
          <cell r="G570">
            <v>0</v>
          </cell>
          <cell r="H570">
            <v>0</v>
          </cell>
        </row>
        <row r="571">
          <cell r="A571" t="str">
            <v>04.401.04</v>
          </cell>
          <cell r="B571" t="str">
            <v>Valeta de prot. de aterro c/revest. concretoVPA 04</v>
          </cell>
          <cell r="C571" t="str">
            <v xml:space="preserve"> </v>
          </cell>
          <cell r="D571" t="str">
            <v xml:space="preserve"> </v>
          </cell>
          <cell r="E571" t="str">
            <v>m</v>
          </cell>
          <cell r="G571">
            <v>0</v>
          </cell>
          <cell r="H571">
            <v>0</v>
          </cell>
        </row>
        <row r="572">
          <cell r="A572" t="str">
            <v>04.401.05</v>
          </cell>
          <cell r="B572" t="str">
            <v>Valeta de prot. de cortes/aterro s/ revest.  VPC 05 NPA 05</v>
          </cell>
          <cell r="C572" t="str">
            <v xml:space="preserve"> </v>
          </cell>
          <cell r="D572" t="str">
            <v xml:space="preserve"> </v>
          </cell>
          <cell r="E572" t="str">
            <v>m</v>
          </cell>
          <cell r="G572">
            <v>0</v>
          </cell>
          <cell r="H572">
            <v>0</v>
          </cell>
        </row>
        <row r="573">
          <cell r="A573" t="str">
            <v>04.401.06</v>
          </cell>
          <cell r="B573" t="str">
            <v>Valeta de prot. de cortes/aterro s/ revest.  VPC 06 NPA 06</v>
          </cell>
          <cell r="C573" t="str">
            <v xml:space="preserve"> </v>
          </cell>
          <cell r="D573" t="str">
            <v xml:space="preserve"> </v>
          </cell>
          <cell r="E573" t="str">
            <v>m</v>
          </cell>
          <cell r="G573">
            <v>0</v>
          </cell>
          <cell r="H573">
            <v>0</v>
          </cell>
        </row>
        <row r="574">
          <cell r="A574" t="str">
            <v>04.500.01</v>
          </cell>
          <cell r="B574" t="str">
            <v>Dreno longit. profundo p/cortes em solo-DPS 01</v>
          </cell>
          <cell r="C574" t="str">
            <v>DNER-ES292/97</v>
          </cell>
          <cell r="D574" t="str">
            <v xml:space="preserve"> </v>
          </cell>
          <cell r="E574" t="str">
            <v>m</v>
          </cell>
          <cell r="G574">
            <v>0</v>
          </cell>
          <cell r="H574">
            <v>0</v>
          </cell>
        </row>
        <row r="575">
          <cell r="A575" t="str">
            <v>04.500.02</v>
          </cell>
          <cell r="B575" t="str">
            <v>Dreno longit. profundo p/cortes em solo-DPS 02</v>
          </cell>
          <cell r="C575" t="str">
            <v>DNER-ES292/97</v>
          </cell>
          <cell r="D575" t="str">
            <v xml:space="preserve"> </v>
          </cell>
          <cell r="E575" t="str">
            <v>m</v>
          </cell>
          <cell r="F575">
            <v>12.86</v>
          </cell>
          <cell r="G575">
            <v>4.6038799999999993</v>
          </cell>
          <cell r="H575">
            <v>17.46388</v>
          </cell>
        </row>
        <row r="576">
          <cell r="A576" t="str">
            <v>04.500.03</v>
          </cell>
          <cell r="B576" t="str">
            <v>Dreno longit. profundo p/cortes em solo-DPS 03</v>
          </cell>
          <cell r="C576" t="str">
            <v>DNER-ES292/97</v>
          </cell>
          <cell r="D576" t="str">
            <v xml:space="preserve"> </v>
          </cell>
          <cell r="E576" t="str">
            <v>m</v>
          </cell>
          <cell r="G576">
            <v>0</v>
          </cell>
          <cell r="H576">
            <v>0</v>
          </cell>
        </row>
        <row r="577">
          <cell r="A577" t="str">
            <v>04.500.04</v>
          </cell>
          <cell r="B577" t="str">
            <v>Dreno longit. profundo p/cortes em solo-DPS 04</v>
          </cell>
          <cell r="C577" t="str">
            <v>DNER-ES292/97</v>
          </cell>
          <cell r="D577" t="str">
            <v xml:space="preserve"> </v>
          </cell>
          <cell r="E577" t="str">
            <v>m</v>
          </cell>
          <cell r="G577">
            <v>0</v>
          </cell>
          <cell r="H577">
            <v>0</v>
          </cell>
        </row>
        <row r="578">
          <cell r="A578" t="str">
            <v>04.500.05</v>
          </cell>
          <cell r="B578" t="str">
            <v>Dreno longit. profundo p/cortes em solo-DPS 05</v>
          </cell>
          <cell r="C578" t="str">
            <v>DNER-ES292/97</v>
          </cell>
          <cell r="D578" t="str">
            <v xml:space="preserve"> </v>
          </cell>
          <cell r="E578" t="str">
            <v>m</v>
          </cell>
          <cell r="G578">
            <v>0</v>
          </cell>
          <cell r="H578">
            <v>0</v>
          </cell>
        </row>
        <row r="579">
          <cell r="A579" t="str">
            <v>04.500.06</v>
          </cell>
          <cell r="B579" t="str">
            <v>Dreno longit. profundo p/cortes em solo- DPS 06</v>
          </cell>
          <cell r="C579" t="str">
            <v>DNER-ES292/97</v>
          </cell>
          <cell r="D579" t="str">
            <v xml:space="preserve"> </v>
          </cell>
          <cell r="E579" t="str">
            <v>m</v>
          </cell>
          <cell r="F579">
            <v>25.73</v>
          </cell>
          <cell r="G579">
            <v>9.2113399999999999</v>
          </cell>
          <cell r="H579">
            <v>34.941339999999997</v>
          </cell>
        </row>
        <row r="580">
          <cell r="A580" t="str">
            <v>04.500.07</v>
          </cell>
          <cell r="B580" t="str">
            <v>Dreno longit. profundo p/cortes em solo- DPS 07</v>
          </cell>
          <cell r="C580" t="str">
            <v>DNER-ES292/97</v>
          </cell>
          <cell r="D580" t="str">
            <v xml:space="preserve"> </v>
          </cell>
          <cell r="E580" t="str">
            <v>m</v>
          </cell>
          <cell r="G580">
            <v>0</v>
          </cell>
          <cell r="H580">
            <v>0</v>
          </cell>
        </row>
        <row r="581">
          <cell r="A581" t="str">
            <v>04.500.08</v>
          </cell>
          <cell r="B581" t="str">
            <v>Dreno longit. profundo p/cortes em solo- DPS 08</v>
          </cell>
          <cell r="C581" t="str">
            <v>DNER-ES292/97</v>
          </cell>
          <cell r="D581" t="str">
            <v xml:space="preserve"> </v>
          </cell>
          <cell r="E581" t="str">
            <v>m</v>
          </cell>
          <cell r="G581">
            <v>0</v>
          </cell>
          <cell r="H581">
            <v>0</v>
          </cell>
        </row>
        <row r="582">
          <cell r="A582" t="str">
            <v>04.501.01</v>
          </cell>
          <cell r="B582" t="str">
            <v>Dreno longit. profundo p/cortes em rocha- DPR 01</v>
          </cell>
          <cell r="C582" t="str">
            <v>DNER-ES294/97</v>
          </cell>
          <cell r="D582" t="str">
            <v xml:space="preserve"> </v>
          </cell>
          <cell r="E582" t="str">
            <v>m</v>
          </cell>
          <cell r="G582">
            <v>0</v>
          </cell>
          <cell r="H582">
            <v>0</v>
          </cell>
        </row>
        <row r="583">
          <cell r="A583" t="str">
            <v>04.501.02</v>
          </cell>
          <cell r="B583" t="str">
            <v>Dreno longit. profundo p/cortes em rocha- DPR 02</v>
          </cell>
          <cell r="C583" t="str">
            <v>DNER-ES292/97</v>
          </cell>
          <cell r="D583" t="str">
            <v xml:space="preserve"> </v>
          </cell>
          <cell r="E583" t="str">
            <v>m</v>
          </cell>
          <cell r="G583">
            <v>0</v>
          </cell>
          <cell r="H583">
            <v>0</v>
          </cell>
        </row>
        <row r="584">
          <cell r="A584" t="str">
            <v>04.501.03</v>
          </cell>
          <cell r="B584" t="str">
            <v>Dreno longit. profundo p/cortes em rocha- DPR 03</v>
          </cell>
          <cell r="C584" t="str">
            <v>DNER-ES292/97</v>
          </cell>
          <cell r="D584" t="str">
            <v xml:space="preserve"> </v>
          </cell>
          <cell r="E584" t="str">
            <v>m</v>
          </cell>
          <cell r="F584">
            <v>11.2</v>
          </cell>
          <cell r="G584">
            <v>4.0095999999999998</v>
          </cell>
          <cell r="H584">
            <v>15.209599999999998</v>
          </cell>
        </row>
        <row r="585">
          <cell r="A585" t="str">
            <v>04.501.04</v>
          </cell>
          <cell r="B585" t="str">
            <v>Dreno longit. profundo p/cortes em rocha- DPR 04</v>
          </cell>
          <cell r="C585" t="str">
            <v>DNER-ES292/97</v>
          </cell>
          <cell r="D585" t="str">
            <v xml:space="preserve"> </v>
          </cell>
          <cell r="E585" t="str">
            <v>m</v>
          </cell>
          <cell r="G585">
            <v>0</v>
          </cell>
          <cell r="H585">
            <v>0</v>
          </cell>
        </row>
        <row r="586">
          <cell r="A586" t="str">
            <v>04.501.05</v>
          </cell>
          <cell r="B586" t="str">
            <v>Dreno longit. profundo p/cortes em rocha- DPR 05</v>
          </cell>
          <cell r="C586" t="str">
            <v>DNER-ES292/97</v>
          </cell>
          <cell r="D586" t="str">
            <v xml:space="preserve"> </v>
          </cell>
          <cell r="E586" t="str">
            <v>m</v>
          </cell>
          <cell r="G586">
            <v>0</v>
          </cell>
          <cell r="H586">
            <v>0</v>
          </cell>
        </row>
        <row r="587">
          <cell r="A587" t="str">
            <v>04.502.01</v>
          </cell>
          <cell r="B587" t="str">
            <v>Boca de saída p/ dreno longit. profundo- BSD 01</v>
          </cell>
          <cell r="C587" t="str">
            <v xml:space="preserve"> </v>
          </cell>
          <cell r="D587" t="str">
            <v xml:space="preserve"> </v>
          </cell>
          <cell r="E587" t="str">
            <v>un</v>
          </cell>
          <cell r="G587">
            <v>0</v>
          </cell>
          <cell r="H587">
            <v>0</v>
          </cell>
        </row>
        <row r="588">
          <cell r="A588" t="str">
            <v>04.502.02</v>
          </cell>
          <cell r="B588" t="str">
            <v>Boca de saída p/ dreno longit. profundo- BSD 02</v>
          </cell>
          <cell r="C588" t="str">
            <v xml:space="preserve"> </v>
          </cell>
          <cell r="D588" t="str">
            <v xml:space="preserve"> </v>
          </cell>
          <cell r="E588" t="str">
            <v>un</v>
          </cell>
          <cell r="F588">
            <v>36.14</v>
          </cell>
          <cell r="G588">
            <v>12.93812</v>
          </cell>
          <cell r="H588">
            <v>49.078119999999998</v>
          </cell>
        </row>
        <row r="589">
          <cell r="A589" t="str">
            <v>04.510.01</v>
          </cell>
          <cell r="B589" t="str">
            <v>Dreno sub- superficial- DSS 01</v>
          </cell>
          <cell r="C589" t="str">
            <v>DNER-ES294/97</v>
          </cell>
          <cell r="D589" t="str">
            <v xml:space="preserve"> </v>
          </cell>
          <cell r="E589" t="str">
            <v>m</v>
          </cell>
          <cell r="G589">
            <v>0</v>
          </cell>
          <cell r="H589">
            <v>0</v>
          </cell>
        </row>
        <row r="590">
          <cell r="A590" t="str">
            <v>04.510.02</v>
          </cell>
          <cell r="B590" t="str">
            <v>Dreno sub- superficial- DSS 02</v>
          </cell>
          <cell r="C590" t="str">
            <v>DNER-ES294/97</v>
          </cell>
          <cell r="D590" t="str">
            <v xml:space="preserve"> </v>
          </cell>
          <cell r="E590" t="str">
            <v>m</v>
          </cell>
          <cell r="G590">
            <v>0</v>
          </cell>
          <cell r="H590">
            <v>0</v>
          </cell>
        </row>
        <row r="591">
          <cell r="A591" t="str">
            <v>04.510.03</v>
          </cell>
          <cell r="B591" t="str">
            <v>Dreno sub- superficial- DSS 03</v>
          </cell>
          <cell r="C591" t="str">
            <v>DNER-ES294/97</v>
          </cell>
          <cell r="D591" t="str">
            <v xml:space="preserve"> </v>
          </cell>
          <cell r="E591" t="str">
            <v>m</v>
          </cell>
          <cell r="F591">
            <v>2.73</v>
          </cell>
          <cell r="G591">
            <v>0.97733999999999999</v>
          </cell>
          <cell r="H591">
            <v>3.7073399999999999</v>
          </cell>
        </row>
        <row r="592">
          <cell r="A592" t="str">
            <v>04.510.04</v>
          </cell>
          <cell r="B592" t="str">
            <v>Dreno sub- superficial- DSS 04</v>
          </cell>
          <cell r="C592" t="str">
            <v>DNER-ES294/97</v>
          </cell>
          <cell r="D592" t="str">
            <v xml:space="preserve"> </v>
          </cell>
          <cell r="E592" t="str">
            <v>m</v>
          </cell>
          <cell r="G592">
            <v>0</v>
          </cell>
          <cell r="H592">
            <v>0</v>
          </cell>
        </row>
        <row r="593">
          <cell r="A593" t="str">
            <v>04.511.01</v>
          </cell>
          <cell r="B593" t="str">
            <v>Boca de saída p/ dreno sub-superficial-BSD 03</v>
          </cell>
          <cell r="C593" t="str">
            <v xml:space="preserve"> </v>
          </cell>
          <cell r="D593" t="str">
            <v xml:space="preserve"> </v>
          </cell>
          <cell r="E593" t="str">
            <v>un</v>
          </cell>
          <cell r="F593">
            <v>15.36</v>
          </cell>
          <cell r="G593">
            <v>5.4988799999999998</v>
          </cell>
          <cell r="H593">
            <v>20.858879999999999</v>
          </cell>
        </row>
        <row r="594">
          <cell r="A594" t="str">
            <v>04.520.01</v>
          </cell>
          <cell r="B594" t="str">
            <v>Dreno sub- horizontal- DSH 01</v>
          </cell>
          <cell r="C594" t="str">
            <v xml:space="preserve"> </v>
          </cell>
          <cell r="D594" t="str">
            <v xml:space="preserve"> </v>
          </cell>
          <cell r="E594" t="str">
            <v>m</v>
          </cell>
          <cell r="G594">
            <v>0</v>
          </cell>
          <cell r="H594">
            <v>0</v>
          </cell>
        </row>
        <row r="595">
          <cell r="A595" t="str">
            <v>04.521.01</v>
          </cell>
          <cell r="B595" t="str">
            <v>Boca de saída p/ dreno sub-horizontal- BSD 04</v>
          </cell>
          <cell r="C595" t="str">
            <v>DNER-ES295/97</v>
          </cell>
          <cell r="D595" t="str">
            <v xml:space="preserve"> </v>
          </cell>
          <cell r="E595" t="str">
            <v>un</v>
          </cell>
          <cell r="G595">
            <v>0</v>
          </cell>
          <cell r="H595">
            <v>0</v>
          </cell>
        </row>
        <row r="596">
          <cell r="A596" t="str">
            <v>P 04.610.00</v>
          </cell>
          <cell r="B596" t="str">
            <v>Colchão drenante c/ fornecimento e transp. de materiais</v>
          </cell>
          <cell r="C596" t="str">
            <v xml:space="preserve"> </v>
          </cell>
          <cell r="D596" t="str">
            <v xml:space="preserve"> </v>
          </cell>
          <cell r="E596" t="str">
            <v>m3</v>
          </cell>
          <cell r="F596">
            <v>13.99</v>
          </cell>
          <cell r="G596">
            <v>5.0084200000000001</v>
          </cell>
          <cell r="H596">
            <v>18.998419999999999</v>
          </cell>
        </row>
        <row r="597">
          <cell r="A597" t="str">
            <v>P 04.610.01</v>
          </cell>
          <cell r="B597" t="str">
            <v>Demolição e remoção de pontilhão de madeira</v>
          </cell>
          <cell r="C597" t="str">
            <v xml:space="preserve"> </v>
          </cell>
          <cell r="D597" t="str">
            <v xml:space="preserve"> </v>
          </cell>
          <cell r="E597" t="str">
            <v>m2</v>
          </cell>
          <cell r="F597">
            <v>30</v>
          </cell>
          <cell r="G597">
            <v>10.74</v>
          </cell>
          <cell r="H597">
            <v>40.74</v>
          </cell>
        </row>
        <row r="598">
          <cell r="A598" t="str">
            <v>04.900.01</v>
          </cell>
          <cell r="B598" t="str">
            <v>Sarjeta triangular de concreto-STC 01</v>
          </cell>
          <cell r="C598" t="str">
            <v>DNER-ES288/97</v>
          </cell>
          <cell r="D598" t="str">
            <v xml:space="preserve"> </v>
          </cell>
          <cell r="E598" t="str">
            <v>m</v>
          </cell>
          <cell r="F598">
            <v>19.13</v>
          </cell>
          <cell r="G598">
            <v>6.848539999999999</v>
          </cell>
          <cell r="H598">
            <v>25.978539999999999</v>
          </cell>
        </row>
        <row r="599">
          <cell r="A599" t="str">
            <v>04.900.02</v>
          </cell>
          <cell r="B599" t="str">
            <v>Sarjeta triangular de concreto-STC 02</v>
          </cell>
          <cell r="C599" t="str">
            <v>DNER-ES288/97</v>
          </cell>
          <cell r="D599" t="str">
            <v xml:space="preserve"> </v>
          </cell>
          <cell r="E599" t="str">
            <v>m</v>
          </cell>
          <cell r="F599">
            <v>13.49</v>
          </cell>
          <cell r="G599">
            <v>4.8294199999999998</v>
          </cell>
          <cell r="H599">
            <v>18.319420000000001</v>
          </cell>
        </row>
        <row r="600">
          <cell r="A600" t="str">
            <v>04.900.03</v>
          </cell>
          <cell r="B600" t="str">
            <v>Sarjeta triangular de concreto-STC 03</v>
          </cell>
          <cell r="C600" t="str">
            <v>DNER-ES288/97</v>
          </cell>
          <cell r="D600" t="str">
            <v xml:space="preserve"> </v>
          </cell>
          <cell r="E600" t="str">
            <v>m</v>
          </cell>
          <cell r="F600">
            <v>11.8</v>
          </cell>
          <cell r="G600">
            <v>4.2244000000000002</v>
          </cell>
          <cell r="H600">
            <v>16.0244</v>
          </cell>
        </row>
        <row r="601">
          <cell r="A601" t="str">
            <v>04.900.04</v>
          </cell>
          <cell r="B601" t="str">
            <v>Sarjeta triangular de concreto-STC 04</v>
          </cell>
          <cell r="C601" t="str">
            <v>DNER-ES288/97</v>
          </cell>
          <cell r="D601" t="str">
            <v xml:space="preserve"> </v>
          </cell>
          <cell r="E601" t="str">
            <v>m</v>
          </cell>
          <cell r="F601">
            <v>9.52</v>
          </cell>
          <cell r="G601">
            <v>3.4081599999999996</v>
          </cell>
          <cell r="H601">
            <v>12.928159999999998</v>
          </cell>
        </row>
        <row r="602">
          <cell r="A602" t="str">
            <v>04.900.05</v>
          </cell>
          <cell r="B602" t="str">
            <v>Sarjeta triangular de concreto-STC 05</v>
          </cell>
          <cell r="C602" t="str">
            <v>DNER-ES288/97</v>
          </cell>
          <cell r="D602" t="str">
            <v xml:space="preserve"> </v>
          </cell>
          <cell r="E602" t="str">
            <v>m</v>
          </cell>
          <cell r="G602">
            <v>0</v>
          </cell>
          <cell r="H602">
            <v>0</v>
          </cell>
        </row>
        <row r="603">
          <cell r="A603" t="str">
            <v>04.900.06</v>
          </cell>
          <cell r="B603" t="str">
            <v>Sarjeta triangular de concreto-STC 06</v>
          </cell>
          <cell r="C603" t="str">
            <v>DNER-ES288/97</v>
          </cell>
          <cell r="D603" t="str">
            <v xml:space="preserve"> </v>
          </cell>
          <cell r="E603" t="str">
            <v>m</v>
          </cell>
          <cell r="G603">
            <v>0</v>
          </cell>
          <cell r="H603">
            <v>0</v>
          </cell>
        </row>
        <row r="604">
          <cell r="A604" t="str">
            <v>04.900.07</v>
          </cell>
          <cell r="B604" t="str">
            <v>Sarjeta triangular de concreto-STC 07</v>
          </cell>
          <cell r="C604" t="str">
            <v>DNER-ES288/97</v>
          </cell>
          <cell r="D604" t="str">
            <v xml:space="preserve"> </v>
          </cell>
          <cell r="E604" t="str">
            <v>m</v>
          </cell>
          <cell r="G604">
            <v>0</v>
          </cell>
          <cell r="H604">
            <v>0</v>
          </cell>
        </row>
        <row r="605">
          <cell r="A605" t="str">
            <v>04.900.08</v>
          </cell>
          <cell r="B605" t="str">
            <v>Sarjeta triangular de concreto-STC 08</v>
          </cell>
          <cell r="C605" t="str">
            <v>DNER-ES288/97</v>
          </cell>
          <cell r="D605" t="str">
            <v xml:space="preserve"> </v>
          </cell>
          <cell r="E605" t="str">
            <v>m</v>
          </cell>
          <cell r="G605">
            <v>0</v>
          </cell>
          <cell r="H605">
            <v>0</v>
          </cell>
        </row>
        <row r="606">
          <cell r="A606" t="str">
            <v>04.900.21</v>
          </cell>
          <cell r="B606" t="str">
            <v>Sarjeta de cant. central de concreto-SCC 01</v>
          </cell>
          <cell r="C606" t="str">
            <v>DNER-ES288/97</v>
          </cell>
          <cell r="D606" t="str">
            <v xml:space="preserve"> </v>
          </cell>
          <cell r="E606" t="str">
            <v>m</v>
          </cell>
          <cell r="F606">
            <v>10.199999999999999</v>
          </cell>
          <cell r="G606">
            <v>3.6515999999999997</v>
          </cell>
          <cell r="H606">
            <v>13.851599999999999</v>
          </cell>
        </row>
        <row r="607">
          <cell r="A607" t="str">
            <v>04.900.22</v>
          </cell>
          <cell r="B607" t="str">
            <v>Sarjeta de cant. central de concreto-SCC 02</v>
          </cell>
          <cell r="C607" t="str">
            <v>DNER-ES288/97</v>
          </cell>
          <cell r="D607" t="str">
            <v xml:space="preserve"> </v>
          </cell>
          <cell r="E607" t="str">
            <v>m</v>
          </cell>
          <cell r="F607">
            <v>14.12</v>
          </cell>
          <cell r="G607">
            <v>5.0549599999999995</v>
          </cell>
          <cell r="H607">
            <v>19.174959999999999</v>
          </cell>
        </row>
        <row r="608">
          <cell r="A608" t="str">
            <v>04.900.31</v>
          </cell>
          <cell r="B608" t="str">
            <v>Sarjeta triangular de grama-STG 01</v>
          </cell>
          <cell r="C608" t="str">
            <v xml:space="preserve"> </v>
          </cell>
          <cell r="D608" t="str">
            <v xml:space="preserve"> </v>
          </cell>
          <cell r="E608" t="str">
            <v>m</v>
          </cell>
          <cell r="F608">
            <v>10.8</v>
          </cell>
          <cell r="G608">
            <v>3.8664000000000001</v>
          </cell>
          <cell r="H608">
            <v>14.666400000000001</v>
          </cell>
        </row>
        <row r="609">
          <cell r="A609" t="str">
            <v>04.900.32</v>
          </cell>
          <cell r="B609" t="str">
            <v>Sarjeta triangular de grama-STG 02</v>
          </cell>
          <cell r="C609" t="str">
            <v xml:space="preserve"> </v>
          </cell>
          <cell r="D609" t="str">
            <v xml:space="preserve"> </v>
          </cell>
          <cell r="E609" t="str">
            <v>m</v>
          </cell>
          <cell r="F609">
            <v>8.94</v>
          </cell>
          <cell r="G609">
            <v>3.2005199999999996</v>
          </cell>
          <cell r="H609">
            <v>12.140519999999999</v>
          </cell>
        </row>
        <row r="610">
          <cell r="A610" t="str">
            <v>04.900.33</v>
          </cell>
          <cell r="B610" t="str">
            <v>Sarjeta triangular de grama-STG 03</v>
          </cell>
          <cell r="C610" t="str">
            <v xml:space="preserve"> </v>
          </cell>
          <cell r="D610" t="str">
            <v xml:space="preserve"> </v>
          </cell>
          <cell r="E610" t="str">
            <v>m</v>
          </cell>
          <cell r="F610">
            <v>7.81</v>
          </cell>
          <cell r="G610">
            <v>2.7959799999999997</v>
          </cell>
          <cell r="H610">
            <v>10.605979999999999</v>
          </cell>
        </row>
        <row r="611">
          <cell r="A611" t="str">
            <v>04.900.34</v>
          </cell>
          <cell r="B611" t="str">
            <v>Sarjeta triangular de grama-STG 04</v>
          </cell>
          <cell r="C611" t="str">
            <v xml:space="preserve"> </v>
          </cell>
          <cell r="D611" t="str">
            <v xml:space="preserve"> </v>
          </cell>
          <cell r="E611" t="str">
            <v>m</v>
          </cell>
          <cell r="F611">
            <v>6.24</v>
          </cell>
          <cell r="G611">
            <v>2.2339199999999999</v>
          </cell>
          <cell r="H611">
            <v>8.4739199999999997</v>
          </cell>
        </row>
        <row r="612">
          <cell r="A612" t="str">
            <v xml:space="preserve">04.900.41   </v>
          </cell>
          <cell r="B612" t="str">
            <v>Sarjeta triangular não revestida-STT 01</v>
          </cell>
          <cell r="C612" t="str">
            <v xml:space="preserve"> </v>
          </cell>
          <cell r="D612" t="str">
            <v xml:space="preserve"> </v>
          </cell>
          <cell r="E612" t="str">
            <v>m</v>
          </cell>
          <cell r="G612">
            <v>0</v>
          </cell>
          <cell r="H612">
            <v>0</v>
          </cell>
        </row>
        <row r="613">
          <cell r="A613" t="str">
            <v>04.900.42</v>
          </cell>
          <cell r="B613" t="str">
            <v>Sarjeta triangular não revestida-STT 02</v>
          </cell>
          <cell r="C613" t="str">
            <v xml:space="preserve"> </v>
          </cell>
          <cell r="D613" t="str">
            <v xml:space="preserve"> </v>
          </cell>
          <cell r="E613" t="str">
            <v>m</v>
          </cell>
          <cell r="G613">
            <v>0</v>
          </cell>
          <cell r="H613">
            <v>0</v>
          </cell>
        </row>
        <row r="614">
          <cell r="A614" t="str">
            <v>04.900.43</v>
          </cell>
          <cell r="B614" t="str">
            <v>Sarjeta triangular não revestida-STT 03</v>
          </cell>
          <cell r="C614" t="str">
            <v xml:space="preserve"> </v>
          </cell>
          <cell r="D614" t="str">
            <v xml:space="preserve"> </v>
          </cell>
          <cell r="E614" t="str">
            <v>m</v>
          </cell>
          <cell r="G614">
            <v>0</v>
          </cell>
          <cell r="H614">
            <v>0</v>
          </cell>
        </row>
        <row r="615">
          <cell r="A615" t="str">
            <v>04.900.44</v>
          </cell>
          <cell r="B615" t="str">
            <v>Sarjeta triangular não revestida-STT 04</v>
          </cell>
          <cell r="C615" t="str">
            <v xml:space="preserve"> </v>
          </cell>
          <cell r="D615" t="str">
            <v xml:space="preserve"> </v>
          </cell>
          <cell r="E615" t="str">
            <v>m</v>
          </cell>
          <cell r="G615">
            <v>0</v>
          </cell>
          <cell r="H615">
            <v>0</v>
          </cell>
        </row>
        <row r="616">
          <cell r="A616" t="str">
            <v>P 04.901.10</v>
          </cell>
          <cell r="B616" t="str">
            <v>Sarjeta de pé de aterro (terra armada)</v>
          </cell>
          <cell r="C616" t="str">
            <v xml:space="preserve"> </v>
          </cell>
          <cell r="D616" t="str">
            <v xml:space="preserve"> </v>
          </cell>
          <cell r="E616" t="str">
            <v>m</v>
          </cell>
          <cell r="F616">
            <v>12.19</v>
          </cell>
          <cell r="G616">
            <v>4.36402</v>
          </cell>
          <cell r="H616">
            <v>16.554020000000001</v>
          </cell>
        </row>
        <row r="617">
          <cell r="A617" t="str">
            <v>P 04.901.11</v>
          </cell>
          <cell r="B617" t="str">
            <v>Cimento asfático (Transporte)</v>
          </cell>
          <cell r="C617" t="str">
            <v xml:space="preserve"> </v>
          </cell>
          <cell r="D617" t="str">
            <v xml:space="preserve"> </v>
          </cell>
          <cell r="E617" t="str">
            <v>Kg</v>
          </cell>
          <cell r="F617">
            <v>0.01</v>
          </cell>
          <cell r="G617">
            <v>3.5799999999999998E-3</v>
          </cell>
          <cell r="H617">
            <v>1.358E-2</v>
          </cell>
        </row>
        <row r="618">
          <cell r="A618" t="str">
            <v>04.901.01</v>
          </cell>
          <cell r="B618" t="str">
            <v>Sarjeta trapezoidal de concreto-SZC 01</v>
          </cell>
          <cell r="C618" t="str">
            <v>DNER-ES288/97</v>
          </cell>
          <cell r="D618" t="str">
            <v xml:space="preserve"> </v>
          </cell>
          <cell r="E618" t="str">
            <v>m</v>
          </cell>
          <cell r="F618">
            <v>14.73</v>
          </cell>
          <cell r="G618">
            <v>5.2733400000000001</v>
          </cell>
          <cell r="H618">
            <v>20.003340000000001</v>
          </cell>
        </row>
        <row r="619">
          <cell r="A619" t="str">
            <v>04.901.02</v>
          </cell>
          <cell r="B619" t="str">
            <v>Sarjeta trapezoidal de concreto-SZC 02</v>
          </cell>
          <cell r="C619" t="str">
            <v>DNER-ES288/97</v>
          </cell>
          <cell r="D619" t="str">
            <v xml:space="preserve"> </v>
          </cell>
          <cell r="E619" t="str">
            <v>m</v>
          </cell>
          <cell r="F619">
            <v>10.18</v>
          </cell>
          <cell r="G619">
            <v>3.6444399999999999</v>
          </cell>
          <cell r="H619">
            <v>13.824439999999999</v>
          </cell>
        </row>
        <row r="620">
          <cell r="A620" t="str">
            <v>04.901.21</v>
          </cell>
          <cell r="B620" t="str">
            <v>Sarjeta de cant. central de concreto-SCC 03</v>
          </cell>
          <cell r="C620" t="str">
            <v>DNER-ES288/97</v>
          </cell>
          <cell r="D620" t="str">
            <v xml:space="preserve"> </v>
          </cell>
          <cell r="E620" t="str">
            <v>m</v>
          </cell>
          <cell r="F620">
            <v>12.24</v>
          </cell>
          <cell r="G620">
            <v>4.38192</v>
          </cell>
          <cell r="H620">
            <v>16.621919999999999</v>
          </cell>
        </row>
        <row r="621">
          <cell r="A621" t="str">
            <v>04.901.22</v>
          </cell>
          <cell r="B621" t="str">
            <v>Sarjeta de cant. central de concreto-SCC 04</v>
          </cell>
          <cell r="C621" t="str">
            <v>DNER-ES288/97</v>
          </cell>
          <cell r="D621" t="str">
            <v xml:space="preserve"> </v>
          </cell>
          <cell r="E621" t="str">
            <v>m</v>
          </cell>
          <cell r="F621">
            <v>21.21</v>
          </cell>
          <cell r="G621">
            <v>7.5931800000000003</v>
          </cell>
          <cell r="H621">
            <v>28.803180000000001</v>
          </cell>
        </row>
        <row r="622">
          <cell r="A622" t="str">
            <v>04.901.31</v>
          </cell>
          <cell r="B622" t="str">
            <v>Sarjeta trapezoidal de grama- SZG 01</v>
          </cell>
          <cell r="C622" t="str">
            <v xml:space="preserve"> </v>
          </cell>
          <cell r="D622" t="str">
            <v xml:space="preserve"> </v>
          </cell>
          <cell r="E622" t="str">
            <v>m</v>
          </cell>
          <cell r="G622">
            <v>0</v>
          </cell>
          <cell r="H622">
            <v>0</v>
          </cell>
        </row>
        <row r="623">
          <cell r="A623" t="str">
            <v>04.901.32</v>
          </cell>
          <cell r="B623" t="str">
            <v>Sarjeta trapezoidal de grama- SZG 02</v>
          </cell>
          <cell r="C623" t="str">
            <v xml:space="preserve"> </v>
          </cell>
          <cell r="D623" t="str">
            <v xml:space="preserve"> </v>
          </cell>
          <cell r="E623" t="str">
            <v>m</v>
          </cell>
          <cell r="G623">
            <v>0</v>
          </cell>
          <cell r="H623">
            <v>0</v>
          </cell>
        </row>
        <row r="624">
          <cell r="A624" t="str">
            <v>04.901.41</v>
          </cell>
          <cell r="B624" t="str">
            <v>Sarjeta trapezoidal não revestida-SZT 01</v>
          </cell>
          <cell r="C624" t="str">
            <v xml:space="preserve"> </v>
          </cell>
          <cell r="D624" t="str">
            <v xml:space="preserve"> </v>
          </cell>
          <cell r="E624" t="str">
            <v>m</v>
          </cell>
          <cell r="G624">
            <v>0</v>
          </cell>
          <cell r="H624">
            <v>0</v>
          </cell>
        </row>
        <row r="625">
          <cell r="A625" t="str">
            <v>04.901.42</v>
          </cell>
          <cell r="B625" t="str">
            <v>Sarjeta trapezoidal não revestida-SZT 02</v>
          </cell>
          <cell r="C625" t="str">
            <v xml:space="preserve"> </v>
          </cell>
          <cell r="D625" t="str">
            <v xml:space="preserve"> </v>
          </cell>
          <cell r="E625" t="str">
            <v>m</v>
          </cell>
          <cell r="G625">
            <v>0</v>
          </cell>
          <cell r="H625">
            <v>0</v>
          </cell>
        </row>
        <row r="626">
          <cell r="A626" t="str">
            <v>P04.901.43</v>
          </cell>
          <cell r="B626" t="str">
            <v>Canaleta c/ grelha de concreto</v>
          </cell>
          <cell r="E626" t="str">
            <v>m</v>
          </cell>
          <cell r="F626">
            <v>57.01</v>
          </cell>
          <cell r="G626">
            <v>20.409579999999998</v>
          </cell>
          <cell r="H626">
            <v>77.419579999999996</v>
          </cell>
        </row>
        <row r="627">
          <cell r="A627" t="str">
            <v>04.910.01</v>
          </cell>
          <cell r="B627" t="str">
            <v>Meio-fio de concreto-MFC 01</v>
          </cell>
          <cell r="C627" t="str">
            <v>DNER-ES290/97</v>
          </cell>
          <cell r="D627" t="str">
            <v xml:space="preserve"> </v>
          </cell>
          <cell r="E627" t="str">
            <v>m</v>
          </cell>
          <cell r="G627">
            <v>0</v>
          </cell>
          <cell r="H627">
            <v>0</v>
          </cell>
        </row>
        <row r="628">
          <cell r="A628" t="str">
            <v>04.910.02</v>
          </cell>
          <cell r="B628" t="str">
            <v>Meio-fio de concreto-MFC 02</v>
          </cell>
          <cell r="C628" t="str">
            <v>DNER-ES290/97</v>
          </cell>
          <cell r="D628" t="str">
            <v xml:space="preserve"> </v>
          </cell>
          <cell r="E628" t="str">
            <v>m</v>
          </cell>
          <cell r="G628">
            <v>0</v>
          </cell>
          <cell r="H628">
            <v>0</v>
          </cell>
        </row>
        <row r="629">
          <cell r="A629" t="str">
            <v>04.910.03</v>
          </cell>
          <cell r="B629" t="str">
            <v>Meio-fio de concreto-MFC 03</v>
          </cell>
          <cell r="C629" t="str">
            <v>DNER-ES290/97</v>
          </cell>
          <cell r="D629" t="str">
            <v xml:space="preserve"> </v>
          </cell>
          <cell r="E629" t="str">
            <v>m</v>
          </cell>
          <cell r="F629">
            <v>8.27</v>
          </cell>
          <cell r="G629">
            <v>2.9606599999999998</v>
          </cell>
          <cell r="H629">
            <v>11.23066</v>
          </cell>
        </row>
        <row r="630">
          <cell r="A630" t="str">
            <v>04.910.04</v>
          </cell>
          <cell r="B630" t="str">
            <v>Meio-fio de concreto-MFC 04</v>
          </cell>
          <cell r="C630" t="str">
            <v>DNER-ES290/97</v>
          </cell>
          <cell r="D630" t="str">
            <v xml:space="preserve"> </v>
          </cell>
          <cell r="E630" t="str">
            <v>m</v>
          </cell>
          <cell r="G630">
            <v>0</v>
          </cell>
          <cell r="H630">
            <v>0</v>
          </cell>
        </row>
        <row r="631">
          <cell r="A631" t="str">
            <v>04.910.05</v>
          </cell>
          <cell r="B631" t="str">
            <v>Meio-fio de concreto-MFC 05</v>
          </cell>
          <cell r="C631" t="str">
            <v>DNER-ES290/97</v>
          </cell>
          <cell r="D631" t="str">
            <v xml:space="preserve"> </v>
          </cell>
          <cell r="E631" t="str">
            <v>m</v>
          </cell>
          <cell r="F631">
            <v>7.76</v>
          </cell>
          <cell r="G631">
            <v>2.7780799999999997</v>
          </cell>
          <cell r="H631">
            <v>10.538079999999999</v>
          </cell>
        </row>
        <row r="632">
          <cell r="A632" t="str">
            <v>04.910.06</v>
          </cell>
          <cell r="B632" t="str">
            <v>Meio-fio de concreto-MFC 06</v>
          </cell>
          <cell r="C632" t="str">
            <v>DNER-ES290/97</v>
          </cell>
          <cell r="D632" t="str">
            <v xml:space="preserve"> </v>
          </cell>
          <cell r="E632" t="str">
            <v>m</v>
          </cell>
          <cell r="G632">
            <v>0</v>
          </cell>
          <cell r="H632">
            <v>0</v>
          </cell>
        </row>
        <row r="633">
          <cell r="A633" t="str">
            <v>04.910.07</v>
          </cell>
          <cell r="B633" t="str">
            <v>Meio-fio de concreto-MFC 07</v>
          </cell>
          <cell r="C633" t="str">
            <v>DNER-ES290/97</v>
          </cell>
          <cell r="D633" t="str">
            <v xml:space="preserve"> </v>
          </cell>
          <cell r="E633" t="str">
            <v>m</v>
          </cell>
          <cell r="G633">
            <v>0</v>
          </cell>
          <cell r="H633">
            <v>0</v>
          </cell>
        </row>
        <row r="634">
          <cell r="A634" t="str">
            <v>04.910.08</v>
          </cell>
          <cell r="B634" t="str">
            <v>Meio-fio de concreto-MFC 08</v>
          </cell>
          <cell r="C634" t="str">
            <v>DNER-ES290/97</v>
          </cell>
          <cell r="D634" t="str">
            <v xml:space="preserve"> </v>
          </cell>
          <cell r="E634" t="str">
            <v>m</v>
          </cell>
          <cell r="G634">
            <v>0</v>
          </cell>
          <cell r="H634">
            <v>0</v>
          </cell>
        </row>
        <row r="635">
          <cell r="A635" t="str">
            <v>04.930.01</v>
          </cell>
          <cell r="B635" t="str">
            <v>Caixa coletora de sarjeta-CCS 01</v>
          </cell>
          <cell r="C635" t="str">
            <v>DNER-ES287/97</v>
          </cell>
          <cell r="D635" t="str">
            <v xml:space="preserve"> </v>
          </cell>
          <cell r="E635" t="str">
            <v>un</v>
          </cell>
          <cell r="F635">
            <v>418.89</v>
          </cell>
          <cell r="G635">
            <v>149.96261999999999</v>
          </cell>
          <cell r="H635">
            <v>568.85262</v>
          </cell>
        </row>
        <row r="636">
          <cell r="A636" t="str">
            <v>04.930.02</v>
          </cell>
          <cell r="B636" t="str">
            <v>Caixa coletora de sarjeta-CCS 02</v>
          </cell>
          <cell r="C636" t="str">
            <v>DNER-ES287/97</v>
          </cell>
          <cell r="D636" t="str">
            <v xml:space="preserve"> </v>
          </cell>
          <cell r="E636" t="str">
            <v>un</v>
          </cell>
          <cell r="F636">
            <v>409.15</v>
          </cell>
          <cell r="G636">
            <v>146.47569999999999</v>
          </cell>
          <cell r="H636">
            <v>555.62569999999994</v>
          </cell>
        </row>
        <row r="637">
          <cell r="A637" t="str">
            <v>04.930.03</v>
          </cell>
          <cell r="B637" t="str">
            <v>Caixa coletora de sarjeta-CCS 03</v>
          </cell>
          <cell r="C637" t="str">
            <v>DNER-ES287/97</v>
          </cell>
          <cell r="D637" t="str">
            <v xml:space="preserve"> </v>
          </cell>
          <cell r="E637" t="str">
            <v>un</v>
          </cell>
          <cell r="F637">
            <v>399.4</v>
          </cell>
          <cell r="G637">
            <v>142.98519999999999</v>
          </cell>
          <cell r="H637">
            <v>542.38519999999994</v>
          </cell>
        </row>
        <row r="638">
          <cell r="A638" t="str">
            <v>04.930.04</v>
          </cell>
          <cell r="B638" t="str">
            <v>Caixa coletora de sarjeta-CCS 04</v>
          </cell>
          <cell r="C638" t="str">
            <v>DNER-ES287/97</v>
          </cell>
          <cell r="D638" t="str">
            <v xml:space="preserve"> </v>
          </cell>
          <cell r="E638" t="str">
            <v>un</v>
          </cell>
          <cell r="G638">
            <v>0</v>
          </cell>
          <cell r="H638">
            <v>0</v>
          </cell>
        </row>
        <row r="639">
          <cell r="A639" t="str">
            <v>04.930.05</v>
          </cell>
          <cell r="B639" t="str">
            <v>Caixa coletora de sarjeta-CCS 05</v>
          </cell>
          <cell r="C639" t="str">
            <v>DNER-ES287/97</v>
          </cell>
          <cell r="D639" t="str">
            <v xml:space="preserve"> </v>
          </cell>
          <cell r="E639" t="str">
            <v>un</v>
          </cell>
          <cell r="F639">
            <v>526.63</v>
          </cell>
          <cell r="G639">
            <v>188.53353999999999</v>
          </cell>
          <cell r="H639">
            <v>715.16354000000001</v>
          </cell>
        </row>
        <row r="640">
          <cell r="A640" t="str">
            <v>04.930.06</v>
          </cell>
          <cell r="B640" t="str">
            <v>Caixa coletora de sarjeta-CCS 06</v>
          </cell>
          <cell r="C640" t="str">
            <v>DNER-ES287/97</v>
          </cell>
          <cell r="D640" t="str">
            <v xml:space="preserve"> </v>
          </cell>
          <cell r="E640" t="str">
            <v>un</v>
          </cell>
          <cell r="F640">
            <v>516.30999999999995</v>
          </cell>
          <cell r="G640">
            <v>184.83897999999996</v>
          </cell>
          <cell r="H640">
            <v>701.14897999999994</v>
          </cell>
        </row>
        <row r="641">
          <cell r="A641" t="str">
            <v>04.930.07</v>
          </cell>
          <cell r="B641" t="str">
            <v>Caixa coletora de sarjeta-CCS 07</v>
          </cell>
          <cell r="C641" t="str">
            <v>DNER-ES287/97</v>
          </cell>
          <cell r="D641" t="str">
            <v xml:space="preserve"> </v>
          </cell>
          <cell r="E641" t="str">
            <v>un</v>
          </cell>
          <cell r="F641">
            <v>505.99</v>
          </cell>
          <cell r="G641">
            <v>181.14442</v>
          </cell>
          <cell r="H641">
            <v>687.13441999999998</v>
          </cell>
        </row>
        <row r="642">
          <cell r="A642" t="str">
            <v>04.930.08</v>
          </cell>
          <cell r="B642" t="str">
            <v>Caixa coletora de sarjeta-CCS 08</v>
          </cell>
          <cell r="C642" t="str">
            <v>DNER-ES287/97</v>
          </cell>
          <cell r="D642" t="str">
            <v xml:space="preserve"> </v>
          </cell>
          <cell r="E642" t="str">
            <v>un</v>
          </cell>
          <cell r="G642">
            <v>0</v>
          </cell>
          <cell r="H642">
            <v>0</v>
          </cell>
        </row>
        <row r="643">
          <cell r="A643" t="str">
            <v>04.930.09</v>
          </cell>
          <cell r="B643" t="str">
            <v>Caixa coletora de sarjeta-CCS 09</v>
          </cell>
          <cell r="C643" t="str">
            <v>DNER-ES287/97</v>
          </cell>
          <cell r="D643" t="str">
            <v xml:space="preserve"> </v>
          </cell>
          <cell r="E643" t="str">
            <v>un</v>
          </cell>
          <cell r="F643">
            <v>633.79999999999995</v>
          </cell>
          <cell r="G643">
            <v>226.90039999999996</v>
          </cell>
          <cell r="H643">
            <v>860.70039999999995</v>
          </cell>
        </row>
        <row r="644">
          <cell r="A644" t="str">
            <v>04.930.10</v>
          </cell>
          <cell r="B644" t="str">
            <v>Caixa coletora de sarjeta-CCS 10</v>
          </cell>
          <cell r="C644" t="str">
            <v>DNER-ES287/97</v>
          </cell>
          <cell r="D644" t="str">
            <v xml:space="preserve"> </v>
          </cell>
          <cell r="E644" t="str">
            <v>un</v>
          </cell>
          <cell r="F644">
            <v>623.48</v>
          </cell>
          <cell r="G644">
            <v>223.20583999999999</v>
          </cell>
          <cell r="H644">
            <v>846.68583999999998</v>
          </cell>
        </row>
        <row r="645">
          <cell r="A645" t="str">
            <v>04.930.11</v>
          </cell>
          <cell r="B645" t="str">
            <v>Caixa coletora de sarjeta-CCS 11</v>
          </cell>
          <cell r="C645" t="str">
            <v>DNER-ES287/97</v>
          </cell>
          <cell r="D645" t="str">
            <v xml:space="preserve"> </v>
          </cell>
          <cell r="E645" t="str">
            <v>un</v>
          </cell>
          <cell r="F645">
            <v>613.16</v>
          </cell>
          <cell r="G645">
            <v>219.51127999999997</v>
          </cell>
          <cell r="H645">
            <v>832.67127999999991</v>
          </cell>
        </row>
        <row r="646">
          <cell r="A646" t="str">
            <v>04.930.12</v>
          </cell>
          <cell r="B646" t="str">
            <v>Caixa coletora de sarjeta-CCS 12</v>
          </cell>
          <cell r="C646" t="str">
            <v>DNER-ES287/97</v>
          </cell>
          <cell r="D646" t="str">
            <v xml:space="preserve"> </v>
          </cell>
          <cell r="E646" t="str">
            <v>un</v>
          </cell>
          <cell r="G646">
            <v>0</v>
          </cell>
          <cell r="H646">
            <v>0</v>
          </cell>
        </row>
        <row r="647">
          <cell r="A647" t="str">
            <v>04.930.13</v>
          </cell>
          <cell r="B647" t="str">
            <v>Caixa coletora de sarjeta-CCS 13</v>
          </cell>
          <cell r="C647" t="str">
            <v>DNER-ES287/97</v>
          </cell>
          <cell r="D647" t="str">
            <v xml:space="preserve"> </v>
          </cell>
          <cell r="E647" t="str">
            <v>un</v>
          </cell>
          <cell r="G647">
            <v>0</v>
          </cell>
          <cell r="H647">
            <v>0</v>
          </cell>
        </row>
        <row r="648">
          <cell r="A648" t="str">
            <v>04.930.14</v>
          </cell>
          <cell r="B648" t="str">
            <v>Caixa coletora de sarjeta-CCS 14</v>
          </cell>
          <cell r="C648" t="str">
            <v>DNER-ES287/97</v>
          </cell>
          <cell r="D648" t="str">
            <v xml:space="preserve"> </v>
          </cell>
          <cell r="E648" t="str">
            <v>un</v>
          </cell>
          <cell r="G648">
            <v>0</v>
          </cell>
          <cell r="H648">
            <v>0</v>
          </cell>
        </row>
        <row r="649">
          <cell r="A649" t="str">
            <v>04.930.15</v>
          </cell>
          <cell r="B649" t="str">
            <v>Caixa coletora de sarjeta-CCS 15</v>
          </cell>
          <cell r="C649" t="str">
            <v>DNER-ES287/97</v>
          </cell>
          <cell r="D649" t="str">
            <v xml:space="preserve"> </v>
          </cell>
          <cell r="E649" t="str">
            <v>un</v>
          </cell>
          <cell r="G649">
            <v>0</v>
          </cell>
          <cell r="H649">
            <v>0</v>
          </cell>
        </row>
        <row r="650">
          <cell r="A650" t="str">
            <v>04.930.16</v>
          </cell>
          <cell r="B650" t="str">
            <v>Caixa coletora de sarjeta-CCS 16</v>
          </cell>
          <cell r="C650" t="str">
            <v>DNER-ES287/97</v>
          </cell>
          <cell r="D650" t="str">
            <v xml:space="preserve"> </v>
          </cell>
          <cell r="E650" t="str">
            <v>un</v>
          </cell>
          <cell r="G650">
            <v>0</v>
          </cell>
          <cell r="H650">
            <v>0</v>
          </cell>
        </row>
        <row r="651">
          <cell r="A651" t="str">
            <v>04.930.17</v>
          </cell>
          <cell r="B651" t="str">
            <v>Caixa coletora de sarjeta-CCS 17</v>
          </cell>
          <cell r="C651" t="str">
            <v>DNER-ES287/97</v>
          </cell>
          <cell r="D651" t="str">
            <v xml:space="preserve"> </v>
          </cell>
          <cell r="E651" t="str">
            <v>un</v>
          </cell>
          <cell r="G651">
            <v>0</v>
          </cell>
          <cell r="H651">
            <v>0</v>
          </cell>
        </row>
        <row r="652">
          <cell r="A652" t="str">
            <v>04.930.18</v>
          </cell>
          <cell r="B652" t="str">
            <v>Caixa coletora de sarjeta-CCS 18</v>
          </cell>
          <cell r="C652" t="str">
            <v>DNER-ES287/97</v>
          </cell>
          <cell r="D652" t="str">
            <v xml:space="preserve"> </v>
          </cell>
          <cell r="E652" t="str">
            <v>un</v>
          </cell>
          <cell r="G652">
            <v>0</v>
          </cell>
          <cell r="H652">
            <v>0</v>
          </cell>
        </row>
        <row r="653">
          <cell r="A653" t="str">
            <v>04.930.19</v>
          </cell>
          <cell r="B653" t="str">
            <v>Caixa coletora de sarjeta-CCS 19</v>
          </cell>
          <cell r="C653" t="str">
            <v>DNER-ES287/97</v>
          </cell>
          <cell r="D653" t="str">
            <v xml:space="preserve"> </v>
          </cell>
          <cell r="E653" t="str">
            <v>un</v>
          </cell>
          <cell r="G653">
            <v>0</v>
          </cell>
          <cell r="H653">
            <v>0</v>
          </cell>
        </row>
        <row r="654">
          <cell r="A654" t="str">
            <v>04.930.20</v>
          </cell>
          <cell r="B654" t="str">
            <v>Caixa coletora de sarjeta-CCS 20</v>
          </cell>
          <cell r="C654" t="str">
            <v>DNER-ES287/97</v>
          </cell>
          <cell r="D654" t="str">
            <v xml:space="preserve"> </v>
          </cell>
          <cell r="E654" t="str">
            <v>un</v>
          </cell>
          <cell r="G654">
            <v>0</v>
          </cell>
          <cell r="H654">
            <v>0</v>
          </cell>
        </row>
        <row r="655">
          <cell r="A655" t="str">
            <v>DER78150</v>
          </cell>
          <cell r="B655" t="str">
            <v>Caixa coletora de sarjeta - CCS, D=60cm e H = 1,00m</v>
          </cell>
          <cell r="E655" t="str">
            <v>un</v>
          </cell>
          <cell r="F655">
            <v>231</v>
          </cell>
          <cell r="G655">
            <v>82.697999999999993</v>
          </cell>
          <cell r="H655">
            <v>313.69799999999998</v>
          </cell>
        </row>
        <row r="656">
          <cell r="A656" t="str">
            <v>DER78150a</v>
          </cell>
          <cell r="B656" t="str">
            <v>Caixa coletora de sarjeta - CCS, D=60cm E H=1,5m</v>
          </cell>
          <cell r="E656" t="str">
            <v>un</v>
          </cell>
          <cell r="F656">
            <v>368.52</v>
          </cell>
          <cell r="G656">
            <v>131.93016</v>
          </cell>
          <cell r="H656">
            <v>500.45015999999998</v>
          </cell>
        </row>
        <row r="657">
          <cell r="A657" t="str">
            <v>DER78150b</v>
          </cell>
          <cell r="B657" t="str">
            <v>Caixa coletora de sarjeta - CCS, D=40cm E H=1,00m</v>
          </cell>
          <cell r="E657" t="str">
            <v>un</v>
          </cell>
          <cell r="F657">
            <v>281.35000000000002</v>
          </cell>
          <cell r="G657">
            <v>100.72330000000001</v>
          </cell>
          <cell r="H657">
            <v>382.07330000000002</v>
          </cell>
        </row>
        <row r="658">
          <cell r="A658" t="str">
            <v>DER78150c</v>
          </cell>
          <cell r="B658" t="str">
            <v>Caixa coletora de sarjeta - CCS, D=40cm E H=1,50m</v>
          </cell>
          <cell r="E658" t="str">
            <v>un</v>
          </cell>
          <cell r="F658">
            <v>370.9</v>
          </cell>
          <cell r="G658">
            <v>132.78219999999999</v>
          </cell>
          <cell r="H658">
            <v>503.68219999999997</v>
          </cell>
        </row>
        <row r="659">
          <cell r="A659" t="str">
            <v>DER78150d</v>
          </cell>
          <cell r="B659" t="str">
            <v>Caixa coletora de sarjeta - CCS, D=40cm E H=2,00m</v>
          </cell>
          <cell r="E659" t="str">
            <v>un</v>
          </cell>
          <cell r="F659">
            <v>460.43</v>
          </cell>
          <cell r="G659">
            <v>164.83393999999998</v>
          </cell>
          <cell r="H659">
            <v>625.26394000000005</v>
          </cell>
        </row>
        <row r="660">
          <cell r="A660" t="str">
            <v>DER78250</v>
          </cell>
          <cell r="B660" t="str">
            <v>Caixa coletora de sarjeta - CCS, D=80cm E H=1,50m</v>
          </cell>
          <cell r="E660" t="str">
            <v>un</v>
          </cell>
          <cell r="F660">
            <v>321.55</v>
          </cell>
          <cell r="G660">
            <v>115.11490000000001</v>
          </cell>
          <cell r="H660">
            <v>436.66489999999999</v>
          </cell>
        </row>
        <row r="661">
          <cell r="A661" t="str">
            <v>DER78300</v>
          </cell>
          <cell r="B661" t="str">
            <v>Caixa coletora de sarjeta - CCS, D=100cm E H=1,50m</v>
          </cell>
          <cell r="E661" t="str">
            <v>un</v>
          </cell>
          <cell r="F661">
            <v>331.03</v>
          </cell>
          <cell r="G661">
            <v>118.50873999999999</v>
          </cell>
          <cell r="H661">
            <v>449.53873999999996</v>
          </cell>
        </row>
        <row r="662">
          <cell r="A662" t="str">
            <v>DER77100</v>
          </cell>
          <cell r="B662" t="str">
            <v>Caixa coletora de talvegue - CCT, D=80cm E H=1,50m</v>
          </cell>
          <cell r="E662" t="str">
            <v>un</v>
          </cell>
          <cell r="F662">
            <v>309.24</v>
          </cell>
          <cell r="G662">
            <v>110.70792</v>
          </cell>
          <cell r="H662">
            <v>419.94792000000001</v>
          </cell>
        </row>
        <row r="663">
          <cell r="A663" t="str">
            <v>DER77150</v>
          </cell>
          <cell r="B663" t="str">
            <v>Caixa coletora de talvegue - CCT, D=100cm E H=1,50m</v>
          </cell>
          <cell r="E663" t="str">
            <v>un</v>
          </cell>
          <cell r="F663">
            <v>302.36</v>
          </cell>
          <cell r="G663">
            <v>108.24487999999999</v>
          </cell>
          <cell r="H663">
            <v>410.60487999999998</v>
          </cell>
        </row>
        <row r="664">
          <cell r="A664" t="str">
            <v>DER77150a</v>
          </cell>
          <cell r="B664" t="str">
            <v>Caixa coletora de talvegue - CCT, D=40cm E H=1,00m</v>
          </cell>
          <cell r="E664" t="str">
            <v>un</v>
          </cell>
          <cell r="F664">
            <v>285.89</v>
          </cell>
          <cell r="G664">
            <v>102.34862</v>
          </cell>
          <cell r="H664">
            <v>388.23861999999997</v>
          </cell>
        </row>
        <row r="665">
          <cell r="A665" t="str">
            <v>DER77150b</v>
          </cell>
          <cell r="B665" t="str">
            <v>Caixa coletora de talvegue - CCT, D=40cm E H=1,50m</v>
          </cell>
          <cell r="E665" t="str">
            <v>un</v>
          </cell>
          <cell r="F665">
            <v>376.22</v>
          </cell>
          <cell r="G665">
            <v>134.68675999999999</v>
          </cell>
          <cell r="H665">
            <v>510.90676000000002</v>
          </cell>
        </row>
        <row r="666">
          <cell r="A666" t="str">
            <v>DER77150c</v>
          </cell>
          <cell r="B666" t="str">
            <v>Caixa coletora de talvegue - CCT, D=60cm E H=1,00m</v>
          </cell>
          <cell r="E666" t="str">
            <v>un</v>
          </cell>
          <cell r="F666">
            <v>236.25</v>
          </cell>
          <cell r="G666">
            <v>84.577500000000001</v>
          </cell>
          <cell r="H666">
            <v>320.82749999999999</v>
          </cell>
        </row>
        <row r="667">
          <cell r="A667" t="str">
            <v>DER77150d</v>
          </cell>
          <cell r="B667" t="str">
            <v>Caixa coletora de talvegue, para BDTC, D=1,20m E H=1,50m</v>
          </cell>
          <cell r="E667" t="str">
            <v>un</v>
          </cell>
          <cell r="F667">
            <v>428.06</v>
          </cell>
          <cell r="G667">
            <v>153.24547999999999</v>
          </cell>
          <cell r="H667">
            <v>581.30547999999999</v>
          </cell>
        </row>
        <row r="668">
          <cell r="A668" t="str">
            <v>DER72450</v>
          </cell>
          <cell r="B668" t="str">
            <v>Boca para BSTC D=80cm - Normal</v>
          </cell>
          <cell r="E668" t="str">
            <v>un</v>
          </cell>
          <cell r="F668">
            <v>295.62</v>
          </cell>
          <cell r="G668">
            <v>105.83196</v>
          </cell>
          <cell r="H668">
            <v>401.45195999999999</v>
          </cell>
        </row>
        <row r="669">
          <cell r="A669" t="str">
            <v>DER72450a</v>
          </cell>
          <cell r="B669" t="str">
            <v>Boca para BSTM D=140cm - Normal</v>
          </cell>
          <cell r="E669" t="str">
            <v>un</v>
          </cell>
          <cell r="F669">
            <v>508.27</v>
          </cell>
          <cell r="G669">
            <v>181.96065999999999</v>
          </cell>
          <cell r="H669">
            <v>690.23065999999994</v>
          </cell>
        </row>
        <row r="670">
          <cell r="A670" t="str">
            <v>DER66050</v>
          </cell>
          <cell r="B670" t="str">
            <v>Corpo de BSTC D=50cm c/ lastro de brita</v>
          </cell>
          <cell r="E670" t="str">
            <v>m</v>
          </cell>
          <cell r="F670">
            <v>40.07</v>
          </cell>
          <cell r="G670">
            <v>14.34506</v>
          </cell>
          <cell r="H670">
            <v>54.415059999999997</v>
          </cell>
        </row>
        <row r="671">
          <cell r="A671" t="str">
            <v>DER72350a</v>
          </cell>
          <cell r="B671" t="str">
            <v>Boca para BSTC D=50cm - Normal</v>
          </cell>
          <cell r="E671" t="str">
            <v>un</v>
          </cell>
          <cell r="F671">
            <v>116.02</v>
          </cell>
          <cell r="G671">
            <v>41.535159999999998</v>
          </cell>
          <cell r="H671">
            <v>157.55516</v>
          </cell>
        </row>
        <row r="672">
          <cell r="A672" t="str">
            <v>DER72350b</v>
          </cell>
          <cell r="B672" t="str">
            <v>Boca para BSTC D=40cm - Normal</v>
          </cell>
          <cell r="E672" t="str">
            <v>un</v>
          </cell>
          <cell r="F672">
            <v>108.67</v>
          </cell>
          <cell r="G672">
            <v>38.903860000000002</v>
          </cell>
          <cell r="H672">
            <v>147.57386</v>
          </cell>
        </row>
        <row r="673">
          <cell r="A673" t="str">
            <v>P04.931.00</v>
          </cell>
          <cell r="B673" t="str">
            <v>Caixa coletora de talvegue para BSTC D=40cm com H=1,0m</v>
          </cell>
          <cell r="E673" t="str">
            <v>un</v>
          </cell>
          <cell r="F673">
            <v>131.63</v>
          </cell>
          <cell r="G673">
            <v>47.123539999999998</v>
          </cell>
          <cell r="H673">
            <v>178.75353999999999</v>
          </cell>
        </row>
        <row r="674">
          <cell r="A674" t="str">
            <v>P04.931.01</v>
          </cell>
          <cell r="B674" t="str">
            <v>Caixa coletora de talvegue para BSTC D=40cm com H=1,5m</v>
          </cell>
          <cell r="E674" t="str">
            <v>un</v>
          </cell>
          <cell r="F674">
            <v>197.14</v>
          </cell>
          <cell r="G674">
            <v>70.576119999999989</v>
          </cell>
          <cell r="H674">
            <v>267.71611999999999</v>
          </cell>
        </row>
        <row r="675">
          <cell r="A675" t="str">
            <v>04.931.01</v>
          </cell>
          <cell r="B675" t="str">
            <v>Caixa coletora de talvegue-CCT 01</v>
          </cell>
          <cell r="C675" t="str">
            <v>DNER-ES287/97</v>
          </cell>
          <cell r="D675" t="str">
            <v xml:space="preserve"> </v>
          </cell>
          <cell r="E675" t="str">
            <v>un</v>
          </cell>
          <cell r="F675">
            <v>425.88</v>
          </cell>
          <cell r="G675">
            <v>152.46503999999999</v>
          </cell>
          <cell r="H675">
            <v>578.34503999999993</v>
          </cell>
        </row>
        <row r="676">
          <cell r="A676" t="str">
            <v>04.931.02</v>
          </cell>
          <cell r="B676" t="str">
            <v>Caixa coletora de talvegue-CCT 02</v>
          </cell>
          <cell r="C676" t="str">
            <v>DNER-ES287/97</v>
          </cell>
          <cell r="D676" t="str">
            <v xml:space="preserve"> </v>
          </cell>
          <cell r="E676" t="str">
            <v>un</v>
          </cell>
          <cell r="F676">
            <v>415.57</v>
          </cell>
          <cell r="G676">
            <v>148.77405999999999</v>
          </cell>
          <cell r="H676">
            <v>564.34406000000001</v>
          </cell>
        </row>
        <row r="677">
          <cell r="A677" t="str">
            <v>04.931.03</v>
          </cell>
          <cell r="B677" t="str">
            <v>Caixa coletora de talvegue-CCT 03</v>
          </cell>
          <cell r="C677" t="str">
            <v>DNER-ES287/97</v>
          </cell>
          <cell r="D677" t="str">
            <v xml:space="preserve"> </v>
          </cell>
          <cell r="E677" t="str">
            <v>un</v>
          </cell>
          <cell r="F677">
            <v>406.22</v>
          </cell>
          <cell r="G677">
            <v>145.42676</v>
          </cell>
          <cell r="H677">
            <v>551.64676000000009</v>
          </cell>
        </row>
        <row r="678">
          <cell r="A678" t="str">
            <v>04.931.04</v>
          </cell>
          <cell r="B678" t="str">
            <v>Caixa coletora de talvegue-CCT 04</v>
          </cell>
          <cell r="C678" t="str">
            <v>DNER-ES287/97</v>
          </cell>
          <cell r="D678" t="str">
            <v xml:space="preserve"> </v>
          </cell>
          <cell r="E678" t="str">
            <v>un</v>
          </cell>
          <cell r="F678">
            <v>571.04999999999995</v>
          </cell>
          <cell r="G678">
            <v>204.43589999999998</v>
          </cell>
          <cell r="H678">
            <v>775.4858999999999</v>
          </cell>
        </row>
        <row r="679">
          <cell r="A679" t="str">
            <v>04.931.05</v>
          </cell>
          <cell r="B679" t="str">
            <v>Caixa coletora de talvegue-CCT 05</v>
          </cell>
          <cell r="C679" t="str">
            <v>DNER-ES287/97</v>
          </cell>
          <cell r="D679" t="str">
            <v xml:space="preserve"> </v>
          </cell>
          <cell r="E679" t="str">
            <v>un</v>
          </cell>
          <cell r="F679">
            <v>563.19000000000005</v>
          </cell>
          <cell r="G679">
            <v>201.62202000000002</v>
          </cell>
          <cell r="H679">
            <v>764.81202000000008</v>
          </cell>
        </row>
        <row r="680">
          <cell r="A680" t="str">
            <v>04.931.06</v>
          </cell>
          <cell r="B680" t="str">
            <v>Caixa coletora de talvegue-CCT 06</v>
          </cell>
          <cell r="C680" t="str">
            <v>DNER-ES287/97</v>
          </cell>
          <cell r="D680" t="str">
            <v xml:space="preserve"> </v>
          </cell>
          <cell r="E680" t="str">
            <v>un</v>
          </cell>
          <cell r="F680">
            <v>555.33000000000004</v>
          </cell>
          <cell r="G680">
            <v>198.80814000000001</v>
          </cell>
          <cell r="H680">
            <v>754.13814000000002</v>
          </cell>
        </row>
        <row r="681">
          <cell r="A681" t="str">
            <v>04.931.07</v>
          </cell>
          <cell r="B681" t="str">
            <v>Caixa coletora de talvegue-CCT 07</v>
          </cell>
          <cell r="C681" t="str">
            <v>DNER-ES287/97</v>
          </cell>
          <cell r="D681" t="str">
            <v xml:space="preserve"> </v>
          </cell>
          <cell r="E681" t="str">
            <v>un</v>
          </cell>
          <cell r="F681">
            <v>662.94</v>
          </cell>
          <cell r="G681">
            <v>237.33252000000002</v>
          </cell>
          <cell r="H681">
            <v>900.2725200000001</v>
          </cell>
        </row>
        <row r="682">
          <cell r="A682" t="str">
            <v>04.931.08</v>
          </cell>
          <cell r="B682" t="str">
            <v>Caixa coletora de talvegue-CCT 08</v>
          </cell>
          <cell r="C682" t="str">
            <v>DNER-ES287/97</v>
          </cell>
          <cell r="D682" t="str">
            <v xml:space="preserve"> </v>
          </cell>
          <cell r="E682" t="str">
            <v>un</v>
          </cell>
          <cell r="F682">
            <v>655.08000000000004</v>
          </cell>
          <cell r="G682">
            <v>234.51864</v>
          </cell>
          <cell r="H682">
            <v>889.59864000000005</v>
          </cell>
        </row>
        <row r="683">
          <cell r="A683" t="str">
            <v>04.931.09</v>
          </cell>
          <cell r="B683" t="str">
            <v>Caixa coletora de talvegue-CCT 09</v>
          </cell>
          <cell r="C683" t="str">
            <v>DNER-ES287/97</v>
          </cell>
          <cell r="D683" t="str">
            <v xml:space="preserve"> </v>
          </cell>
          <cell r="E683" t="str">
            <v>un</v>
          </cell>
          <cell r="F683">
            <v>647.22</v>
          </cell>
          <cell r="G683">
            <v>231.70475999999999</v>
          </cell>
          <cell r="H683">
            <v>878.92475999999999</v>
          </cell>
        </row>
        <row r="684">
          <cell r="A684" t="str">
            <v>04.931.10</v>
          </cell>
          <cell r="B684" t="str">
            <v>Caixa coletora de talvegue-CCT 10</v>
          </cell>
          <cell r="C684" t="str">
            <v>DNER-ES287/97</v>
          </cell>
          <cell r="D684" t="str">
            <v xml:space="preserve"> </v>
          </cell>
          <cell r="E684" t="str">
            <v>un</v>
          </cell>
          <cell r="F684">
            <v>639.36</v>
          </cell>
          <cell r="G684">
            <v>228.89087999999998</v>
          </cell>
          <cell r="H684">
            <v>868.25088000000005</v>
          </cell>
        </row>
        <row r="685">
          <cell r="A685" t="str">
            <v>04.931.11</v>
          </cell>
          <cell r="B685" t="str">
            <v>Caixa coletora de talvegue-CCT 11</v>
          </cell>
          <cell r="C685" t="str">
            <v>DNER-ES287/97</v>
          </cell>
          <cell r="D685" t="str">
            <v xml:space="preserve"> </v>
          </cell>
          <cell r="E685" t="str">
            <v>un</v>
          </cell>
          <cell r="F685">
            <v>131.63</v>
          </cell>
          <cell r="G685">
            <v>47.123539999999998</v>
          </cell>
          <cell r="H685">
            <v>178.75353999999999</v>
          </cell>
        </row>
        <row r="686">
          <cell r="A686" t="str">
            <v>04.931.12</v>
          </cell>
          <cell r="B686" t="str">
            <v>Caixa coletora de talvegue-CCT 12</v>
          </cell>
          <cell r="C686" t="str">
            <v>DNER-ES287/97</v>
          </cell>
          <cell r="D686" t="str">
            <v xml:space="preserve"> </v>
          </cell>
          <cell r="E686" t="str">
            <v>un</v>
          </cell>
          <cell r="F686">
            <v>197.14</v>
          </cell>
          <cell r="G686">
            <v>70.576119999999989</v>
          </cell>
          <cell r="H686">
            <v>267.71611999999999</v>
          </cell>
        </row>
        <row r="687">
          <cell r="A687" t="str">
            <v>04.931.13</v>
          </cell>
          <cell r="B687" t="str">
            <v>Caixa coletora de talvegue-CCT 13</v>
          </cell>
          <cell r="C687" t="str">
            <v>DNER-ES287/97</v>
          </cell>
          <cell r="D687" t="str">
            <v xml:space="preserve"> </v>
          </cell>
          <cell r="E687" t="str">
            <v>un</v>
          </cell>
          <cell r="F687">
            <v>425.88</v>
          </cell>
          <cell r="G687">
            <v>152.46503999999999</v>
          </cell>
          <cell r="H687">
            <v>578.34503999999993</v>
          </cell>
        </row>
        <row r="688">
          <cell r="A688" t="str">
            <v>04.931.14</v>
          </cell>
          <cell r="B688" t="str">
            <v>Caixa coletora de talvegue-CCT 14</v>
          </cell>
          <cell r="C688" t="str">
            <v>DNER-ES287/97</v>
          </cell>
          <cell r="D688" t="str">
            <v xml:space="preserve"> </v>
          </cell>
          <cell r="E688" t="str">
            <v>un</v>
          </cell>
          <cell r="F688">
            <v>415.57</v>
          </cell>
          <cell r="G688">
            <v>148.77405999999999</v>
          </cell>
          <cell r="H688">
            <v>564.34406000000001</v>
          </cell>
        </row>
        <row r="689">
          <cell r="A689" t="str">
            <v>04.931.15</v>
          </cell>
          <cell r="B689" t="str">
            <v>Caixa coletora de talvegue-CCT 15</v>
          </cell>
          <cell r="C689" t="str">
            <v>DNER-ES287/97</v>
          </cell>
          <cell r="D689" t="str">
            <v xml:space="preserve"> </v>
          </cell>
          <cell r="E689" t="str">
            <v>un</v>
          </cell>
          <cell r="F689">
            <v>318.66000000000003</v>
          </cell>
          <cell r="G689">
            <v>114.08028</v>
          </cell>
          <cell r="H689">
            <v>432.74028000000004</v>
          </cell>
        </row>
        <row r="690">
          <cell r="A690" t="str">
            <v>04.931.16</v>
          </cell>
          <cell r="B690" t="str">
            <v>Caixa coletora de talvegue-CCT 16</v>
          </cell>
          <cell r="C690" t="str">
            <v>DNER-ES287/97</v>
          </cell>
          <cell r="D690" t="str">
            <v xml:space="preserve"> </v>
          </cell>
          <cell r="E690" t="str">
            <v>un</v>
          </cell>
          <cell r="F690">
            <v>310.06</v>
          </cell>
          <cell r="G690">
            <v>111.00148</v>
          </cell>
          <cell r="H690">
            <v>421.06148000000002</v>
          </cell>
        </row>
        <row r="691">
          <cell r="A691" t="str">
            <v>04.931.17</v>
          </cell>
          <cell r="B691" t="str">
            <v>Caixa coletora de talvegue-CCT 17</v>
          </cell>
          <cell r="C691" t="str">
            <v>DNER-ES287/97</v>
          </cell>
          <cell r="D691" t="str">
            <v xml:space="preserve"> </v>
          </cell>
          <cell r="E691" t="str">
            <v>un</v>
          </cell>
          <cell r="F691">
            <v>417.28</v>
          </cell>
          <cell r="G691">
            <v>149.38623999999999</v>
          </cell>
          <cell r="H691">
            <v>566.66624000000002</v>
          </cell>
        </row>
        <row r="692">
          <cell r="A692" t="str">
            <v>04.931.18</v>
          </cell>
          <cell r="B692" t="str">
            <v>Caixa coletora de talvegue-CCT 18</v>
          </cell>
          <cell r="C692" t="str">
            <v>DNER-ES287/97</v>
          </cell>
          <cell r="D692" t="str">
            <v xml:space="preserve"> </v>
          </cell>
          <cell r="E692" t="str">
            <v>un</v>
          </cell>
          <cell r="F692">
            <v>409.82</v>
          </cell>
          <cell r="G692">
            <v>146.71555999999998</v>
          </cell>
          <cell r="H692">
            <v>556.53556000000003</v>
          </cell>
        </row>
        <row r="693">
          <cell r="A693" t="str">
            <v>04.931.19</v>
          </cell>
          <cell r="B693" t="str">
            <v>Caixa coletora de talvegue-CCT 19</v>
          </cell>
          <cell r="C693" t="str">
            <v>DNER-ES287/97</v>
          </cell>
          <cell r="D693" t="str">
            <v xml:space="preserve"> </v>
          </cell>
          <cell r="E693" t="str">
            <v>un</v>
          </cell>
          <cell r="F693">
            <v>402.7</v>
          </cell>
          <cell r="G693">
            <v>144.16659999999999</v>
          </cell>
          <cell r="H693">
            <v>546.86659999999995</v>
          </cell>
        </row>
        <row r="694">
          <cell r="A694" t="str">
            <v>04.931.20</v>
          </cell>
          <cell r="B694" t="str">
            <v>Caixa coletora de talvegue-CCT 20</v>
          </cell>
          <cell r="C694" t="str">
            <v>DNER-ES287/97</v>
          </cell>
          <cell r="D694" t="str">
            <v xml:space="preserve"> </v>
          </cell>
          <cell r="E694" t="str">
            <v>un</v>
          </cell>
          <cell r="F694">
            <v>425.14</v>
          </cell>
          <cell r="G694">
            <v>152.20012</v>
          </cell>
          <cell r="H694">
            <v>577.34011999999996</v>
          </cell>
        </row>
        <row r="695">
          <cell r="A695" t="str">
            <v>04.940.01</v>
          </cell>
          <cell r="B695" t="str">
            <v>Descida d’água tipo rápido- calha de concreto-DAR 01</v>
          </cell>
          <cell r="C695" t="str">
            <v>DNER-ES291/97</v>
          </cell>
          <cell r="D695" t="str">
            <v xml:space="preserve"> </v>
          </cell>
          <cell r="E695" t="str">
            <v>m</v>
          </cell>
          <cell r="G695">
            <v>0</v>
          </cell>
          <cell r="H695">
            <v>0</v>
          </cell>
        </row>
        <row r="696">
          <cell r="A696" t="str">
            <v>04.940.02</v>
          </cell>
          <cell r="B696" t="str">
            <v>Descida d’água tipo rápido- canal retangular-DAR 02</v>
          </cell>
          <cell r="C696" t="str">
            <v>DNER-ES291/97</v>
          </cell>
          <cell r="D696" t="str">
            <v xml:space="preserve"> </v>
          </cell>
          <cell r="E696" t="str">
            <v>m</v>
          </cell>
          <cell r="F696">
            <v>42.18</v>
          </cell>
          <cell r="G696">
            <v>15.100439999999999</v>
          </cell>
          <cell r="H696">
            <v>57.280439999999999</v>
          </cell>
        </row>
        <row r="697">
          <cell r="A697" t="str">
            <v>04.940.03</v>
          </cell>
          <cell r="B697" t="str">
            <v>Descida d'água tipo rápido- canal ret. armado-DAR 03</v>
          </cell>
          <cell r="C697" t="str">
            <v>DNER-ES291/97</v>
          </cell>
          <cell r="D697" t="str">
            <v xml:space="preserve"> </v>
          </cell>
          <cell r="E697" t="str">
            <v>m</v>
          </cell>
          <cell r="F697">
            <v>31.84</v>
          </cell>
          <cell r="G697">
            <v>11.398719999999999</v>
          </cell>
          <cell r="H697">
            <v>43.238720000000001</v>
          </cell>
        </row>
        <row r="698">
          <cell r="A698" t="str">
            <v>04.940.04</v>
          </cell>
          <cell r="B698" t="str">
            <v>Descida d’água tipo rápido- calha metálica-DAR 04</v>
          </cell>
          <cell r="C698" t="str">
            <v>DNER-ES291/97</v>
          </cell>
          <cell r="D698" t="str">
            <v xml:space="preserve"> </v>
          </cell>
          <cell r="E698" t="str">
            <v>m</v>
          </cell>
          <cell r="G698">
            <v>0</v>
          </cell>
          <cell r="H698">
            <v>0</v>
          </cell>
        </row>
        <row r="699">
          <cell r="A699" t="str">
            <v>04.941.01</v>
          </cell>
          <cell r="B699" t="str">
            <v>Descida d'água de aterros em degraus-DAD 01</v>
          </cell>
          <cell r="C699" t="str">
            <v>DNER-ES291/97</v>
          </cell>
          <cell r="D699" t="str">
            <v xml:space="preserve"> </v>
          </cell>
          <cell r="E699" t="str">
            <v>m</v>
          </cell>
          <cell r="G699">
            <v>0</v>
          </cell>
          <cell r="H699">
            <v>0</v>
          </cell>
        </row>
        <row r="700">
          <cell r="A700" t="str">
            <v>04.941.02</v>
          </cell>
          <cell r="B700" t="str">
            <v>Descida d'água de aterros em degraus-DAD 02</v>
          </cell>
          <cell r="C700" t="str">
            <v>DNER-ES291/97</v>
          </cell>
          <cell r="D700" t="str">
            <v xml:space="preserve"> </v>
          </cell>
          <cell r="E700" t="str">
            <v>m</v>
          </cell>
          <cell r="F700">
            <v>41.8</v>
          </cell>
          <cell r="G700">
            <v>14.964399999999998</v>
          </cell>
          <cell r="H700">
            <v>56.764399999999995</v>
          </cell>
        </row>
        <row r="701">
          <cell r="A701" t="str">
            <v>04.941.03</v>
          </cell>
          <cell r="B701" t="str">
            <v>Descida d'água de aterros em degraus-DAD 03</v>
          </cell>
          <cell r="C701" t="str">
            <v>DNER-ES291/97</v>
          </cell>
          <cell r="D701" t="str">
            <v xml:space="preserve"> </v>
          </cell>
          <cell r="E701" t="str">
            <v>m</v>
          </cell>
          <cell r="F701">
            <v>58.89</v>
          </cell>
          <cell r="G701">
            <v>21.082619999999999</v>
          </cell>
          <cell r="H701">
            <v>79.972620000000006</v>
          </cell>
        </row>
        <row r="702">
          <cell r="A702" t="str">
            <v>04.941.04</v>
          </cell>
          <cell r="B702" t="str">
            <v>Descida d'água de aterros em degraus-DAD 04</v>
          </cell>
          <cell r="C702" t="str">
            <v>DNER-ES291/97</v>
          </cell>
          <cell r="D702" t="str">
            <v xml:space="preserve"> </v>
          </cell>
          <cell r="E702" t="str">
            <v>m</v>
          </cell>
          <cell r="G702">
            <v>0</v>
          </cell>
          <cell r="H702">
            <v>0</v>
          </cell>
        </row>
        <row r="703">
          <cell r="A703" t="str">
            <v>04.941.05</v>
          </cell>
          <cell r="B703" t="str">
            <v>Descida d'água de aterros em degraus-DAD 05</v>
          </cell>
          <cell r="C703" t="str">
            <v>DNER-ES291/97</v>
          </cell>
          <cell r="D703" t="str">
            <v xml:space="preserve"> </v>
          </cell>
          <cell r="E703" t="str">
            <v>m</v>
          </cell>
          <cell r="G703">
            <v>0</v>
          </cell>
          <cell r="H703">
            <v>0</v>
          </cell>
        </row>
        <row r="704">
          <cell r="A704" t="str">
            <v>04.941.06</v>
          </cell>
          <cell r="B704" t="str">
            <v>Descida d'água de aterros em degraus-DAD 06</v>
          </cell>
          <cell r="C704" t="str">
            <v>DNER-ES291/97</v>
          </cell>
          <cell r="D704" t="str">
            <v xml:space="preserve"> </v>
          </cell>
          <cell r="E704" t="str">
            <v>m</v>
          </cell>
          <cell r="G704">
            <v>0</v>
          </cell>
          <cell r="H704">
            <v>0</v>
          </cell>
        </row>
        <row r="705">
          <cell r="A705" t="str">
            <v>04.941.07</v>
          </cell>
          <cell r="B705" t="str">
            <v>Descida d'água de aterros em degraus-DAD 07</v>
          </cell>
          <cell r="C705" t="str">
            <v>DNER-ES291/97</v>
          </cell>
          <cell r="D705" t="str">
            <v xml:space="preserve"> </v>
          </cell>
          <cell r="E705" t="str">
            <v>m</v>
          </cell>
          <cell r="G705">
            <v>0</v>
          </cell>
          <cell r="H705">
            <v>0</v>
          </cell>
        </row>
        <row r="706">
          <cell r="A706" t="str">
            <v>04.941.08</v>
          </cell>
          <cell r="B706" t="str">
            <v>Descida d'água de aterros em degraus-DAD 08</v>
          </cell>
          <cell r="C706" t="str">
            <v>DNER-ES291/97</v>
          </cell>
          <cell r="D706" t="str">
            <v xml:space="preserve"> </v>
          </cell>
          <cell r="E706" t="str">
            <v>m</v>
          </cell>
          <cell r="F706">
            <v>150.01</v>
          </cell>
          <cell r="G706">
            <v>53.703579999999995</v>
          </cell>
          <cell r="H706">
            <v>203.71357999999998</v>
          </cell>
        </row>
        <row r="707">
          <cell r="A707" t="str">
            <v>04.941.09</v>
          </cell>
          <cell r="B707" t="str">
            <v>Descida d’água de aterros em degraus-DAD 09</v>
          </cell>
          <cell r="C707" t="str">
            <v>DNER-ES291/97</v>
          </cell>
          <cell r="D707" t="str">
            <v xml:space="preserve"> </v>
          </cell>
          <cell r="E707" t="str">
            <v>m</v>
          </cell>
          <cell r="G707">
            <v>0</v>
          </cell>
          <cell r="H707">
            <v>0</v>
          </cell>
        </row>
        <row r="708">
          <cell r="A708" t="str">
            <v>04.941.10</v>
          </cell>
          <cell r="B708" t="str">
            <v>Descida d'água de aterros em degraus-DAD 10</v>
          </cell>
          <cell r="C708" t="str">
            <v>DNER-ES291/97</v>
          </cell>
          <cell r="D708" t="str">
            <v xml:space="preserve"> </v>
          </cell>
          <cell r="E708" t="str">
            <v>m</v>
          </cell>
          <cell r="G708">
            <v>0</v>
          </cell>
          <cell r="H708">
            <v>0</v>
          </cell>
        </row>
        <row r="709">
          <cell r="A709" t="str">
            <v>04.941.11</v>
          </cell>
          <cell r="B709" t="str">
            <v>Descida d'água de aterros em degraus-DAD 11</v>
          </cell>
          <cell r="C709" t="str">
            <v>DNER-ES291/97</v>
          </cell>
          <cell r="D709" t="str">
            <v xml:space="preserve"> </v>
          </cell>
          <cell r="E709" t="str">
            <v>m</v>
          </cell>
          <cell r="G709">
            <v>0</v>
          </cell>
          <cell r="H709">
            <v>0</v>
          </cell>
        </row>
        <row r="710">
          <cell r="A710" t="str">
            <v>04.941.12</v>
          </cell>
          <cell r="B710" t="str">
            <v>Descida d'água de aterros em degraus-DAD 12</v>
          </cell>
          <cell r="C710" t="str">
            <v>DNER-ES291/97</v>
          </cell>
          <cell r="D710" t="str">
            <v xml:space="preserve"> </v>
          </cell>
          <cell r="E710" t="str">
            <v>m</v>
          </cell>
          <cell r="G710">
            <v>0</v>
          </cell>
          <cell r="H710">
            <v>0</v>
          </cell>
        </row>
        <row r="711">
          <cell r="A711" t="str">
            <v>04.941.13</v>
          </cell>
          <cell r="B711" t="str">
            <v>Descida d'água de aterros em degraus-DAD 13</v>
          </cell>
          <cell r="C711" t="str">
            <v>DNER-ES291/97</v>
          </cell>
          <cell r="D711" t="str">
            <v xml:space="preserve"> </v>
          </cell>
          <cell r="E711" t="str">
            <v>m</v>
          </cell>
          <cell r="G711">
            <v>0</v>
          </cell>
          <cell r="H711">
            <v>0</v>
          </cell>
        </row>
        <row r="712">
          <cell r="A712" t="str">
            <v>04.941.14</v>
          </cell>
          <cell r="B712" t="str">
            <v>Descida d'água de aterros em degraus-DAD 14</v>
          </cell>
          <cell r="C712" t="str">
            <v>DNER-ES291/97</v>
          </cell>
          <cell r="D712" t="str">
            <v xml:space="preserve"> </v>
          </cell>
          <cell r="E712" t="str">
            <v>m</v>
          </cell>
          <cell r="F712">
            <v>211.26</v>
          </cell>
          <cell r="G712">
            <v>75.631079999999997</v>
          </cell>
          <cell r="H712">
            <v>286.89107999999999</v>
          </cell>
        </row>
        <row r="713">
          <cell r="A713" t="str">
            <v>04.941.15</v>
          </cell>
          <cell r="B713" t="str">
            <v>Descida d'água de aterros em degraus-DAD 15</v>
          </cell>
          <cell r="C713" t="str">
            <v>DNER-ES291/97</v>
          </cell>
          <cell r="D713" t="str">
            <v xml:space="preserve"> </v>
          </cell>
          <cell r="E713" t="str">
            <v>m</v>
          </cell>
          <cell r="G713">
            <v>0</v>
          </cell>
          <cell r="H713">
            <v>0</v>
          </cell>
        </row>
        <row r="714">
          <cell r="A714" t="str">
            <v>04.941.16</v>
          </cell>
          <cell r="B714" t="str">
            <v>Descida d'água de aterros em degraus-DAD 16</v>
          </cell>
          <cell r="C714" t="str">
            <v>DNER-ES291/97</v>
          </cell>
          <cell r="D714" t="str">
            <v xml:space="preserve"> </v>
          </cell>
          <cell r="E714" t="str">
            <v>m</v>
          </cell>
          <cell r="G714">
            <v>0</v>
          </cell>
          <cell r="H714">
            <v>0</v>
          </cell>
        </row>
        <row r="715">
          <cell r="A715" t="str">
            <v>04.941.17</v>
          </cell>
          <cell r="B715" t="str">
            <v>Descida d'água de aterros em degraus-DAD 17</v>
          </cell>
          <cell r="C715" t="str">
            <v>DNER-ES291/97</v>
          </cell>
          <cell r="D715" t="str">
            <v xml:space="preserve"> </v>
          </cell>
          <cell r="E715" t="str">
            <v>m</v>
          </cell>
          <cell r="G715">
            <v>0</v>
          </cell>
          <cell r="H715">
            <v>0</v>
          </cell>
        </row>
        <row r="716">
          <cell r="A716" t="str">
            <v>04.941.18</v>
          </cell>
          <cell r="B716" t="str">
            <v>Descida d’água de aterros em degraus-DAD 18</v>
          </cell>
          <cell r="C716" t="str">
            <v>DNER-ES291/97</v>
          </cell>
          <cell r="D716" t="str">
            <v xml:space="preserve"> </v>
          </cell>
          <cell r="E716" t="str">
            <v>m</v>
          </cell>
          <cell r="G716">
            <v>0</v>
          </cell>
          <cell r="H716">
            <v>0</v>
          </cell>
        </row>
        <row r="717">
          <cell r="A717" t="str">
            <v>04.941.31</v>
          </cell>
          <cell r="B717" t="str">
            <v>Descida d'água de cortes em degraus-DCD 01</v>
          </cell>
          <cell r="C717" t="str">
            <v>DNER-ES291/97</v>
          </cell>
          <cell r="D717" t="str">
            <v xml:space="preserve"> </v>
          </cell>
          <cell r="E717" t="str">
            <v>m</v>
          </cell>
          <cell r="G717">
            <v>0</v>
          </cell>
          <cell r="H717">
            <v>0</v>
          </cell>
        </row>
        <row r="718">
          <cell r="A718" t="str">
            <v>04.941.32</v>
          </cell>
          <cell r="B718" t="str">
            <v>Descida d'água de cortes em degraus-DCD 02</v>
          </cell>
          <cell r="C718" t="str">
            <v>DNER-ES291/97</v>
          </cell>
          <cell r="D718" t="str">
            <v xml:space="preserve"> </v>
          </cell>
          <cell r="E718" t="str">
            <v>m</v>
          </cell>
          <cell r="G718">
            <v>0</v>
          </cell>
          <cell r="H718">
            <v>0</v>
          </cell>
        </row>
        <row r="719">
          <cell r="A719" t="str">
            <v>04.941.33</v>
          </cell>
          <cell r="B719" t="str">
            <v>Descida d’água de cortes em degraus-DCD 03</v>
          </cell>
          <cell r="C719" t="str">
            <v>DNER-ES291/97</v>
          </cell>
          <cell r="D719" t="str">
            <v xml:space="preserve"> </v>
          </cell>
          <cell r="E719" t="str">
            <v>m</v>
          </cell>
          <cell r="G719">
            <v>0</v>
          </cell>
          <cell r="H719">
            <v>0</v>
          </cell>
        </row>
        <row r="720">
          <cell r="A720" t="str">
            <v>04.941.34</v>
          </cell>
          <cell r="B720" t="str">
            <v>Descida d'água de cortes em degraus-DCD 04</v>
          </cell>
          <cell r="C720" t="str">
            <v>DNER-ES291/97</v>
          </cell>
          <cell r="D720" t="str">
            <v xml:space="preserve"> </v>
          </cell>
          <cell r="E720" t="str">
            <v>m</v>
          </cell>
          <cell r="G720">
            <v>0</v>
          </cell>
          <cell r="H720">
            <v>0</v>
          </cell>
        </row>
        <row r="721">
          <cell r="A721" t="str">
            <v>04.942.01</v>
          </cell>
          <cell r="B721" t="str">
            <v>Entrada d'água- EDA 01</v>
          </cell>
          <cell r="C721" t="str">
            <v>DNER-ES291/97</v>
          </cell>
          <cell r="D721" t="str">
            <v xml:space="preserve"> </v>
          </cell>
          <cell r="E721" t="str">
            <v>un</v>
          </cell>
          <cell r="F721">
            <v>12</v>
          </cell>
          <cell r="G721">
            <v>4.2959999999999994</v>
          </cell>
          <cell r="H721">
            <v>16.295999999999999</v>
          </cell>
        </row>
        <row r="722">
          <cell r="A722" t="str">
            <v>04.942.02</v>
          </cell>
          <cell r="B722" t="str">
            <v>Entrada d'água- EDA 02</v>
          </cell>
          <cell r="C722" t="str">
            <v>DNER-ES291/97</v>
          </cell>
          <cell r="D722" t="str">
            <v xml:space="preserve"> </v>
          </cell>
          <cell r="E722" t="str">
            <v>un</v>
          </cell>
          <cell r="G722">
            <v>0</v>
          </cell>
          <cell r="H722">
            <v>0</v>
          </cell>
        </row>
        <row r="723">
          <cell r="A723" t="str">
            <v>04.950.01</v>
          </cell>
          <cell r="B723" t="str">
            <v>Dissipador de energia- DES 01</v>
          </cell>
          <cell r="C723" t="str">
            <v>DNER-ES283/97</v>
          </cell>
          <cell r="D723" t="str">
            <v xml:space="preserve"> </v>
          </cell>
          <cell r="E723" t="str">
            <v>un</v>
          </cell>
          <cell r="F723">
            <v>68.48</v>
          </cell>
          <cell r="G723">
            <v>24.515840000000001</v>
          </cell>
          <cell r="H723">
            <v>92.995840000000001</v>
          </cell>
        </row>
        <row r="724">
          <cell r="A724" t="str">
            <v>04.950.02</v>
          </cell>
          <cell r="B724" t="str">
            <v>Dissipador de energia- DES 02</v>
          </cell>
          <cell r="C724" t="str">
            <v>DNER-ES283/97</v>
          </cell>
          <cell r="D724" t="str">
            <v xml:space="preserve"> </v>
          </cell>
          <cell r="E724" t="str">
            <v>un</v>
          </cell>
          <cell r="F724">
            <v>81.430000000000007</v>
          </cell>
          <cell r="G724">
            <v>29.15194</v>
          </cell>
          <cell r="H724">
            <v>110.58194</v>
          </cell>
        </row>
        <row r="725">
          <cell r="A725" t="str">
            <v>04.950.03</v>
          </cell>
          <cell r="B725" t="str">
            <v>Dissipador de energia- DES 03</v>
          </cell>
          <cell r="C725" t="str">
            <v>DNER-ES283/97</v>
          </cell>
          <cell r="D725" t="str">
            <v xml:space="preserve"> </v>
          </cell>
          <cell r="E725" t="str">
            <v>un</v>
          </cell>
          <cell r="F725">
            <v>97.11</v>
          </cell>
          <cell r="G725">
            <v>34.76538</v>
          </cell>
          <cell r="H725">
            <v>131.87538000000001</v>
          </cell>
        </row>
        <row r="726">
          <cell r="A726" t="str">
            <v>04.950.04</v>
          </cell>
          <cell r="B726" t="str">
            <v>Dissipador de energia- DES 04</v>
          </cell>
          <cell r="C726" t="str">
            <v>DNER-ES283/97</v>
          </cell>
          <cell r="D726" t="str">
            <v xml:space="preserve"> </v>
          </cell>
          <cell r="E726" t="str">
            <v>un</v>
          </cell>
          <cell r="G726">
            <v>0</v>
          </cell>
          <cell r="H726">
            <v>0</v>
          </cell>
        </row>
        <row r="727">
          <cell r="A727" t="str">
            <v>04.950.21</v>
          </cell>
          <cell r="B727" t="str">
            <v>Dissipador de energia- DEB 01</v>
          </cell>
          <cell r="C727" t="str">
            <v>DNER-ES283/97</v>
          </cell>
          <cell r="D727" t="str">
            <v xml:space="preserve"> </v>
          </cell>
          <cell r="E727" t="str">
            <v>un</v>
          </cell>
          <cell r="F727">
            <v>74.739999999999995</v>
          </cell>
          <cell r="G727">
            <v>26.756919999999997</v>
          </cell>
          <cell r="H727">
            <v>101.49691999999999</v>
          </cell>
        </row>
        <row r="728">
          <cell r="A728" t="str">
            <v>04.950.22</v>
          </cell>
          <cell r="B728" t="str">
            <v>Dissipador de energia- DEB 02</v>
          </cell>
          <cell r="C728" t="str">
            <v>DNER-ES283/97</v>
          </cell>
          <cell r="D728" t="str">
            <v xml:space="preserve"> </v>
          </cell>
          <cell r="E728" t="str">
            <v>un</v>
          </cell>
          <cell r="F728">
            <v>251.57</v>
          </cell>
          <cell r="G728">
            <v>90.062059999999988</v>
          </cell>
          <cell r="H728">
            <v>341.63205999999997</v>
          </cell>
        </row>
        <row r="729">
          <cell r="A729" t="str">
            <v>04.950.23</v>
          </cell>
          <cell r="B729" t="str">
            <v>Dissipador de energia- DEB 03</v>
          </cell>
          <cell r="C729" t="str">
            <v>DNER-ES283/97</v>
          </cell>
          <cell r="D729" t="str">
            <v xml:space="preserve"> </v>
          </cell>
          <cell r="E729" t="str">
            <v>un</v>
          </cell>
          <cell r="F729">
            <v>403.37</v>
          </cell>
          <cell r="G729">
            <v>144.40645999999998</v>
          </cell>
          <cell r="H729">
            <v>547.77646000000004</v>
          </cell>
        </row>
        <row r="730">
          <cell r="A730" t="str">
            <v>04.950.24</v>
          </cell>
          <cell r="B730" t="str">
            <v>Dissipador de energia- DEB 04</v>
          </cell>
          <cell r="C730" t="str">
            <v>DNER-ES283/97</v>
          </cell>
          <cell r="D730" t="str">
            <v xml:space="preserve"> </v>
          </cell>
          <cell r="E730" t="str">
            <v>un</v>
          </cell>
          <cell r="F730">
            <v>593.01</v>
          </cell>
          <cell r="G730">
            <v>212.29757999999998</v>
          </cell>
          <cell r="H730">
            <v>805.30757999999992</v>
          </cell>
        </row>
        <row r="731">
          <cell r="A731" t="str">
            <v>04.950.25</v>
          </cell>
          <cell r="B731" t="str">
            <v>Dissipador de energia- DEB 05</v>
          </cell>
          <cell r="C731" t="str">
            <v>DNER-ES283/97</v>
          </cell>
          <cell r="D731" t="str">
            <v xml:space="preserve"> </v>
          </cell>
          <cell r="E731" t="str">
            <v>un</v>
          </cell>
          <cell r="G731">
            <v>0</v>
          </cell>
          <cell r="H731">
            <v>0</v>
          </cell>
        </row>
        <row r="732">
          <cell r="A732" t="str">
            <v>04.950.26</v>
          </cell>
          <cell r="B732" t="str">
            <v>Dissipador de energia- DEB 06</v>
          </cell>
          <cell r="C732" t="str">
            <v>DNER-ES283/97</v>
          </cell>
          <cell r="D732" t="str">
            <v xml:space="preserve"> </v>
          </cell>
          <cell r="E732" t="str">
            <v>un</v>
          </cell>
          <cell r="G732">
            <v>0</v>
          </cell>
          <cell r="H732">
            <v>0</v>
          </cell>
        </row>
        <row r="733">
          <cell r="A733" t="str">
            <v>04.950.27</v>
          </cell>
          <cell r="B733" t="str">
            <v>Dissipador de energia- DEB 07</v>
          </cell>
          <cell r="C733" t="str">
            <v>DNER-ES283/97</v>
          </cell>
          <cell r="D733" t="str">
            <v xml:space="preserve"> </v>
          </cell>
          <cell r="E733" t="str">
            <v>un</v>
          </cell>
          <cell r="F733">
            <v>842.49</v>
          </cell>
          <cell r="G733">
            <v>301.61142000000001</v>
          </cell>
          <cell r="H733">
            <v>1144.10142</v>
          </cell>
        </row>
        <row r="734">
          <cell r="A734" t="str">
            <v>04.950.28</v>
          </cell>
          <cell r="B734" t="str">
            <v>Dissipador de energia- DEB 08</v>
          </cell>
          <cell r="C734" t="str">
            <v>DNER-ES283/97</v>
          </cell>
          <cell r="D734" t="str">
            <v xml:space="preserve"> </v>
          </cell>
          <cell r="E734" t="str">
            <v>un</v>
          </cell>
          <cell r="G734">
            <v>0</v>
          </cell>
          <cell r="H734">
            <v>0</v>
          </cell>
        </row>
        <row r="735">
          <cell r="A735" t="str">
            <v>04.950.29</v>
          </cell>
          <cell r="B735" t="str">
            <v>Dissipador de energia- DEB 09</v>
          </cell>
          <cell r="C735" t="str">
            <v>DNER-ES283/97</v>
          </cell>
          <cell r="D735" t="str">
            <v xml:space="preserve"> </v>
          </cell>
          <cell r="E735" t="str">
            <v>un</v>
          </cell>
          <cell r="G735">
            <v>0</v>
          </cell>
          <cell r="H735">
            <v>0</v>
          </cell>
        </row>
        <row r="736">
          <cell r="A736" t="str">
            <v>04.950.30</v>
          </cell>
          <cell r="B736" t="str">
            <v>Dissipador de energia- DEB 10</v>
          </cell>
          <cell r="C736" t="str">
            <v>DNER-ES283/97</v>
          </cell>
          <cell r="D736" t="str">
            <v xml:space="preserve"> </v>
          </cell>
          <cell r="E736" t="str">
            <v>un</v>
          </cell>
          <cell r="F736">
            <v>1092.3814400000001</v>
          </cell>
          <cell r="G736">
            <v>391.07255552000004</v>
          </cell>
          <cell r="H736">
            <v>1483.4539955200003</v>
          </cell>
        </row>
        <row r="737">
          <cell r="A737" t="str">
            <v>04.950.31</v>
          </cell>
          <cell r="B737" t="str">
            <v>Dissipador de energia- DEB 11</v>
          </cell>
          <cell r="C737" t="str">
            <v>DNER-ES283/97</v>
          </cell>
          <cell r="D737" t="str">
            <v xml:space="preserve"> </v>
          </cell>
          <cell r="E737" t="str">
            <v>un</v>
          </cell>
          <cell r="G737">
            <v>0</v>
          </cell>
          <cell r="H737">
            <v>0</v>
          </cell>
        </row>
        <row r="738">
          <cell r="A738" t="str">
            <v>04.950.32</v>
          </cell>
          <cell r="B738" t="str">
            <v>Dissipador de energia- DEB 12</v>
          </cell>
          <cell r="C738" t="str">
            <v>DNER-ES283/97</v>
          </cell>
          <cell r="D738" t="str">
            <v xml:space="preserve"> </v>
          </cell>
          <cell r="E738" t="str">
            <v>un</v>
          </cell>
          <cell r="G738">
            <v>0</v>
          </cell>
          <cell r="H738">
            <v>0</v>
          </cell>
        </row>
        <row r="739">
          <cell r="A739" t="str">
            <v>04.950.51</v>
          </cell>
          <cell r="B739" t="str">
            <v>Dissipador de energia- DED 01</v>
          </cell>
          <cell r="C739" t="str">
            <v>DNER-ES283/97</v>
          </cell>
          <cell r="D739" t="str">
            <v xml:space="preserve"> </v>
          </cell>
          <cell r="E739" t="str">
            <v>un</v>
          </cell>
          <cell r="G739">
            <v>0</v>
          </cell>
          <cell r="H739">
            <v>0</v>
          </cell>
        </row>
        <row r="740">
          <cell r="A740" t="str">
            <v>04.960.01</v>
          </cell>
          <cell r="B740" t="str">
            <v>Boca de lobo simples c/ grelha de concreto-BLS 01</v>
          </cell>
          <cell r="C740" t="str">
            <v xml:space="preserve"> </v>
          </cell>
          <cell r="D740" t="str">
            <v xml:space="preserve"> </v>
          </cell>
          <cell r="E740" t="str">
            <v>un</v>
          </cell>
          <cell r="F740">
            <v>149.86000000000001</v>
          </cell>
          <cell r="G740">
            <v>53.649880000000003</v>
          </cell>
          <cell r="H740">
            <v>203.50988000000001</v>
          </cell>
        </row>
        <row r="741">
          <cell r="A741" t="str">
            <v>04.960.02</v>
          </cell>
          <cell r="B741" t="str">
            <v>Boca de lobo simples c/ grelha de concreto-BLS 02</v>
          </cell>
          <cell r="C741" t="str">
            <v xml:space="preserve"> </v>
          </cell>
          <cell r="D741" t="str">
            <v xml:space="preserve"> </v>
          </cell>
          <cell r="E741" t="str">
            <v>un</v>
          </cell>
          <cell r="F741">
            <v>189.87</v>
          </cell>
          <cell r="G741">
            <v>67.973460000000003</v>
          </cell>
          <cell r="H741">
            <v>257.84345999999999</v>
          </cell>
        </row>
        <row r="742">
          <cell r="A742" t="str">
            <v>04.960.03</v>
          </cell>
          <cell r="B742" t="str">
            <v>Boca de lobo simples c/ grelha de concreto-BLS 03</v>
          </cell>
          <cell r="C742" t="str">
            <v xml:space="preserve"> </v>
          </cell>
          <cell r="D742" t="str">
            <v xml:space="preserve"> </v>
          </cell>
          <cell r="E742" t="str">
            <v>un</v>
          </cell>
          <cell r="F742">
            <v>229.92</v>
          </cell>
          <cell r="G742">
            <v>82.311359999999993</v>
          </cell>
          <cell r="H742">
            <v>312.23136</v>
          </cell>
        </row>
        <row r="743">
          <cell r="A743" t="str">
            <v>04.960.04</v>
          </cell>
          <cell r="B743" t="str">
            <v>Boca de lobo simples c/ grelha de concreto-BLS 04</v>
          </cell>
          <cell r="C743" t="str">
            <v xml:space="preserve"> </v>
          </cell>
          <cell r="D743" t="str">
            <v xml:space="preserve"> </v>
          </cell>
          <cell r="E743" t="str">
            <v>un</v>
          </cell>
          <cell r="F743">
            <v>269.93</v>
          </cell>
          <cell r="G743">
            <v>96.63494</v>
          </cell>
          <cell r="H743">
            <v>366.56493999999998</v>
          </cell>
        </row>
        <row r="744">
          <cell r="A744" t="str">
            <v>04.960.05</v>
          </cell>
          <cell r="B744" t="str">
            <v>Boca de lobo simples c/ grelha de concreto-BLS 05</v>
          </cell>
          <cell r="C744" t="str">
            <v xml:space="preserve"> </v>
          </cell>
          <cell r="D744" t="str">
            <v xml:space="preserve"> </v>
          </cell>
          <cell r="E744" t="str">
            <v>un</v>
          </cell>
          <cell r="F744">
            <v>308.58999999999997</v>
          </cell>
          <cell r="G744">
            <v>110.47521999999999</v>
          </cell>
          <cell r="H744">
            <v>419.06521999999995</v>
          </cell>
        </row>
        <row r="745">
          <cell r="A745" t="str">
            <v>04.960.06</v>
          </cell>
          <cell r="B745" t="str">
            <v>Boca de lobo simples c/ grelha de concreto-BLS 06</v>
          </cell>
          <cell r="C745" t="str">
            <v xml:space="preserve"> </v>
          </cell>
          <cell r="D745" t="str">
            <v xml:space="preserve"> </v>
          </cell>
          <cell r="E745" t="str">
            <v>un</v>
          </cell>
          <cell r="G745">
            <v>0</v>
          </cell>
          <cell r="H745">
            <v>0</v>
          </cell>
        </row>
        <row r="746">
          <cell r="A746" t="str">
            <v>04.960.07</v>
          </cell>
          <cell r="B746" t="str">
            <v>Boca de lobo simples c/ grelha de concreto-BLS 07</v>
          </cell>
          <cell r="C746" t="str">
            <v xml:space="preserve"> </v>
          </cell>
          <cell r="D746" t="str">
            <v xml:space="preserve"> </v>
          </cell>
          <cell r="E746" t="str">
            <v>un</v>
          </cell>
          <cell r="G746">
            <v>0</v>
          </cell>
          <cell r="H746">
            <v>0</v>
          </cell>
        </row>
        <row r="747">
          <cell r="A747" t="str">
            <v>04.961.01</v>
          </cell>
          <cell r="B747" t="str">
            <v>Boca de lobo dupla c/ grelha de concreto-BLD 01</v>
          </cell>
          <cell r="C747" t="str">
            <v xml:space="preserve"> </v>
          </cell>
          <cell r="D747" t="str">
            <v xml:space="preserve"> </v>
          </cell>
          <cell r="E747" t="str">
            <v>un</v>
          </cell>
          <cell r="F747">
            <v>233.02584148497962</v>
          </cell>
          <cell r="G747">
            <v>83.423251251622702</v>
          </cell>
          <cell r="H747">
            <v>316.44909273660232</v>
          </cell>
        </row>
        <row r="748">
          <cell r="A748" t="str">
            <v>04.961.02</v>
          </cell>
          <cell r="B748" t="str">
            <v>Boca de lobo dupla c/ grelha de concreto-BLD 02</v>
          </cell>
          <cell r="C748" t="str">
            <v xml:space="preserve"> </v>
          </cell>
          <cell r="D748" t="str">
            <v xml:space="preserve"> </v>
          </cell>
          <cell r="E748" t="str">
            <v>un</v>
          </cell>
          <cell r="F748">
            <v>350.93</v>
          </cell>
          <cell r="G748">
            <v>125.63293999999999</v>
          </cell>
          <cell r="H748">
            <v>476.56294000000003</v>
          </cell>
        </row>
        <row r="749">
          <cell r="A749" t="str">
            <v>04.961.03</v>
          </cell>
          <cell r="B749" t="str">
            <v>Boca de lobo dupla c/ grelha de concreto-BLD 03</v>
          </cell>
          <cell r="C749" t="str">
            <v xml:space="preserve"> </v>
          </cell>
          <cell r="D749" t="str">
            <v xml:space="preserve"> </v>
          </cell>
          <cell r="E749" t="str">
            <v>un</v>
          </cell>
          <cell r="G749">
            <v>0</v>
          </cell>
          <cell r="H749">
            <v>0</v>
          </cell>
        </row>
        <row r="750">
          <cell r="A750" t="str">
            <v>04.961.04</v>
          </cell>
          <cell r="B750" t="str">
            <v>Boca de lobo dupla c/ grelha de concreto-BLD 04</v>
          </cell>
          <cell r="C750" t="str">
            <v xml:space="preserve"> </v>
          </cell>
          <cell r="D750" t="str">
            <v xml:space="preserve"> </v>
          </cell>
          <cell r="E750" t="str">
            <v>un</v>
          </cell>
          <cell r="G750">
            <v>0</v>
          </cell>
          <cell r="H750">
            <v>0</v>
          </cell>
        </row>
        <row r="751">
          <cell r="A751" t="str">
            <v>04.961.05</v>
          </cell>
          <cell r="B751" t="str">
            <v>Boca de lobo dupla c/ grelha de concreto-BLD 05</v>
          </cell>
          <cell r="C751" t="str">
            <v xml:space="preserve"> </v>
          </cell>
          <cell r="D751" t="str">
            <v xml:space="preserve"> </v>
          </cell>
          <cell r="E751" t="str">
            <v>un</v>
          </cell>
          <cell r="G751">
            <v>0</v>
          </cell>
          <cell r="H751">
            <v>0</v>
          </cell>
        </row>
        <row r="752">
          <cell r="A752" t="str">
            <v>04.961.06</v>
          </cell>
          <cell r="B752" t="str">
            <v>Boca de lobo dupla c/ grelha de concreto-BLD 06</v>
          </cell>
          <cell r="C752" t="str">
            <v xml:space="preserve"> </v>
          </cell>
          <cell r="D752" t="str">
            <v xml:space="preserve"> </v>
          </cell>
          <cell r="E752" t="str">
            <v>un</v>
          </cell>
          <cell r="G752">
            <v>0</v>
          </cell>
          <cell r="H752">
            <v>0</v>
          </cell>
        </row>
        <row r="753">
          <cell r="A753" t="str">
            <v>04.961.07</v>
          </cell>
          <cell r="B753" t="str">
            <v>Boca de lobo dupla c/ grelha de concreto-BLD 07</v>
          </cell>
          <cell r="C753" t="str">
            <v xml:space="preserve"> </v>
          </cell>
          <cell r="D753" t="str">
            <v xml:space="preserve"> </v>
          </cell>
          <cell r="E753" t="str">
            <v>un</v>
          </cell>
          <cell r="G753">
            <v>0</v>
          </cell>
          <cell r="H753">
            <v>0</v>
          </cell>
        </row>
        <row r="754">
          <cell r="A754" t="str">
            <v>04.962.01</v>
          </cell>
          <cell r="B754" t="str">
            <v>Caixa de ligação e passagem- CLP 01</v>
          </cell>
          <cell r="C754" t="str">
            <v>DNER-ES287/97</v>
          </cell>
          <cell r="D754" t="str">
            <v xml:space="preserve"> </v>
          </cell>
          <cell r="E754" t="str">
            <v>un</v>
          </cell>
          <cell r="F754">
            <v>273.22000000000003</v>
          </cell>
          <cell r="G754">
            <v>97.812760000000011</v>
          </cell>
          <cell r="H754">
            <v>371.03276000000005</v>
          </cell>
        </row>
        <row r="755">
          <cell r="A755" t="str">
            <v>04.962.02</v>
          </cell>
          <cell r="B755" t="str">
            <v>Caixa de ligação e passagem- CLP 02</v>
          </cell>
          <cell r="C755" t="str">
            <v>DNER-ES287/97</v>
          </cell>
          <cell r="D755" t="str">
            <v xml:space="preserve"> </v>
          </cell>
          <cell r="E755" t="str">
            <v>un</v>
          </cell>
          <cell r="F755">
            <v>265.04000000000002</v>
          </cell>
          <cell r="G755">
            <v>94.884320000000002</v>
          </cell>
          <cell r="H755">
            <v>359.92432000000002</v>
          </cell>
        </row>
        <row r="756">
          <cell r="A756" t="str">
            <v>04.962.03</v>
          </cell>
          <cell r="B756" t="str">
            <v>Caixa de ligação e passagem- CLP 03</v>
          </cell>
          <cell r="C756" t="str">
            <v>DNER-ES287/97</v>
          </cell>
          <cell r="D756" t="str">
            <v xml:space="preserve"> </v>
          </cell>
          <cell r="E756" t="str">
            <v>un</v>
          </cell>
          <cell r="F756">
            <v>371.37</v>
          </cell>
          <cell r="G756">
            <v>132.95045999999999</v>
          </cell>
          <cell r="H756">
            <v>504.32046000000003</v>
          </cell>
        </row>
        <row r="757">
          <cell r="A757" t="str">
            <v>04.962.04</v>
          </cell>
          <cell r="B757" t="str">
            <v>Caixa de ligação e passagem- CLP 04</v>
          </cell>
          <cell r="C757" t="str">
            <v>DNER-ES287/97</v>
          </cell>
          <cell r="D757" t="str">
            <v xml:space="preserve"> </v>
          </cell>
          <cell r="E757" t="str">
            <v>un</v>
          </cell>
          <cell r="F757">
            <v>475.68</v>
          </cell>
          <cell r="G757">
            <v>170.29344</v>
          </cell>
          <cell r="H757">
            <v>645.97343999999998</v>
          </cell>
        </row>
        <row r="758">
          <cell r="A758" t="str">
            <v>04.962.05</v>
          </cell>
          <cell r="B758" t="str">
            <v>Caixa de ligação e passagem- CLP 05</v>
          </cell>
          <cell r="C758" t="str">
            <v>DNER-ES287/97</v>
          </cell>
          <cell r="D758" t="str">
            <v xml:space="preserve"> </v>
          </cell>
          <cell r="E758" t="str">
            <v>un</v>
          </cell>
          <cell r="G758">
            <v>0</v>
          </cell>
          <cell r="H758">
            <v>0</v>
          </cell>
        </row>
        <row r="759">
          <cell r="A759" t="str">
            <v>04.962.06</v>
          </cell>
          <cell r="B759" t="str">
            <v>Caixa de ligação e passagem- CLP 06</v>
          </cell>
          <cell r="C759" t="str">
            <v>DNER-ES287/97</v>
          </cell>
          <cell r="D759" t="str">
            <v xml:space="preserve"> </v>
          </cell>
          <cell r="E759" t="str">
            <v>un</v>
          </cell>
          <cell r="G759">
            <v>0</v>
          </cell>
          <cell r="H759">
            <v>0</v>
          </cell>
        </row>
        <row r="760">
          <cell r="A760" t="str">
            <v>04.962.07</v>
          </cell>
          <cell r="B760" t="str">
            <v>Caixa de ligação e passagem- CLP 07</v>
          </cell>
          <cell r="C760" t="str">
            <v>DNER-ES287/97</v>
          </cell>
          <cell r="D760" t="str">
            <v xml:space="preserve"> </v>
          </cell>
          <cell r="E760" t="str">
            <v>un</v>
          </cell>
          <cell r="F760">
            <v>326.36</v>
          </cell>
          <cell r="G760">
            <v>116.83687999999999</v>
          </cell>
          <cell r="H760">
            <v>443.19688000000002</v>
          </cell>
        </row>
        <row r="761">
          <cell r="A761" t="str">
            <v>04.962.08</v>
          </cell>
          <cell r="B761" t="str">
            <v>Caixa de ligação e passagem- CLP 08</v>
          </cell>
          <cell r="C761" t="str">
            <v>DNER-ES287/97</v>
          </cell>
          <cell r="D761" t="str">
            <v xml:space="preserve"> </v>
          </cell>
          <cell r="E761" t="str">
            <v>un</v>
          </cell>
          <cell r="F761">
            <v>317.82</v>
          </cell>
          <cell r="G761">
            <v>113.77955999999999</v>
          </cell>
          <cell r="H761">
            <v>431.59956</v>
          </cell>
        </row>
        <row r="762">
          <cell r="A762" t="str">
            <v>04.962.09</v>
          </cell>
          <cell r="B762" t="str">
            <v>Caixa de ligação e passagem- CLP 09</v>
          </cell>
          <cell r="C762" t="str">
            <v>DNER-ES287/97</v>
          </cell>
          <cell r="D762" t="str">
            <v xml:space="preserve"> </v>
          </cell>
          <cell r="E762" t="str">
            <v>un</v>
          </cell>
          <cell r="G762">
            <v>0</v>
          </cell>
          <cell r="H762">
            <v>0</v>
          </cell>
        </row>
        <row r="763">
          <cell r="A763" t="str">
            <v>04.962.10</v>
          </cell>
          <cell r="B763" t="str">
            <v>Caixa de ligação e passagem- CLP 10</v>
          </cell>
          <cell r="C763" t="str">
            <v>DNER-ES287/97</v>
          </cell>
          <cell r="D763" t="str">
            <v xml:space="preserve"> </v>
          </cell>
          <cell r="E763" t="str">
            <v>un</v>
          </cell>
          <cell r="G763">
            <v>0</v>
          </cell>
          <cell r="H763">
            <v>0</v>
          </cell>
        </row>
        <row r="764">
          <cell r="A764" t="str">
            <v>04.962.11</v>
          </cell>
          <cell r="B764" t="str">
            <v>Caixa de ligação e passagem- CLP 11</v>
          </cell>
          <cell r="C764" t="str">
            <v>DNER-ES287/97</v>
          </cell>
          <cell r="D764" t="str">
            <v xml:space="preserve"> </v>
          </cell>
          <cell r="E764" t="str">
            <v>un</v>
          </cell>
          <cell r="G764">
            <v>0</v>
          </cell>
          <cell r="H764">
            <v>0</v>
          </cell>
        </row>
        <row r="765">
          <cell r="A765" t="str">
            <v>04.962.12</v>
          </cell>
          <cell r="B765" t="str">
            <v>Caixa de ligação e passagem- CLP 12</v>
          </cell>
          <cell r="C765" t="str">
            <v>DNER-ES287/97</v>
          </cell>
          <cell r="D765" t="str">
            <v xml:space="preserve"> </v>
          </cell>
          <cell r="E765" t="str">
            <v>un</v>
          </cell>
          <cell r="G765">
            <v>0</v>
          </cell>
          <cell r="H765">
            <v>0</v>
          </cell>
        </row>
        <row r="766">
          <cell r="A766" t="str">
            <v>04.962.13</v>
          </cell>
          <cell r="B766" t="str">
            <v>Caixa de ligação e passagem- CLP 13</v>
          </cell>
          <cell r="C766" t="str">
            <v>DNER-ES287/97</v>
          </cell>
          <cell r="D766" t="str">
            <v xml:space="preserve"> </v>
          </cell>
          <cell r="E766" t="str">
            <v>un</v>
          </cell>
          <cell r="G766">
            <v>0</v>
          </cell>
          <cell r="H766">
            <v>0</v>
          </cell>
        </row>
        <row r="767">
          <cell r="A767" t="str">
            <v>04.962.14</v>
          </cell>
          <cell r="B767" t="str">
            <v>Caixa de ligação e passagem- CLP 14</v>
          </cell>
          <cell r="C767" t="str">
            <v>DNER-ES287/97</v>
          </cell>
          <cell r="D767" t="str">
            <v xml:space="preserve"> </v>
          </cell>
          <cell r="E767" t="str">
            <v>un</v>
          </cell>
          <cell r="G767">
            <v>0</v>
          </cell>
          <cell r="H767">
            <v>0</v>
          </cell>
        </row>
        <row r="768">
          <cell r="A768" t="str">
            <v>04.962.15</v>
          </cell>
          <cell r="B768" t="str">
            <v>Caixa de ligação e passagem- CLP 15</v>
          </cell>
          <cell r="C768" t="str">
            <v>DNER-ES287/97</v>
          </cell>
          <cell r="D768" t="str">
            <v xml:space="preserve"> </v>
          </cell>
          <cell r="E768" t="str">
            <v>un</v>
          </cell>
          <cell r="F768">
            <v>503</v>
          </cell>
          <cell r="G768">
            <v>180.07399999999998</v>
          </cell>
          <cell r="H768">
            <v>683.07399999999996</v>
          </cell>
        </row>
        <row r="769">
          <cell r="A769" t="str">
            <v>04.962.16</v>
          </cell>
          <cell r="B769" t="str">
            <v>Caixa de ligação e passagem- CLP 16</v>
          </cell>
          <cell r="C769" t="str">
            <v>DNER-ES287/97</v>
          </cell>
          <cell r="D769" t="str">
            <v xml:space="preserve"> </v>
          </cell>
          <cell r="E769" t="str">
            <v>un</v>
          </cell>
          <cell r="G769">
            <v>0</v>
          </cell>
          <cell r="H769">
            <v>0</v>
          </cell>
        </row>
        <row r="770">
          <cell r="A770" t="str">
            <v>04.962.17</v>
          </cell>
          <cell r="B770" t="str">
            <v>Caixa de ligação e passagem- CLP 17</v>
          </cell>
          <cell r="C770" t="str">
            <v>DNER-ES287/97</v>
          </cell>
          <cell r="D770" t="str">
            <v xml:space="preserve"> </v>
          </cell>
          <cell r="E770" t="str">
            <v>un</v>
          </cell>
          <cell r="G770">
            <v>0</v>
          </cell>
          <cell r="H770">
            <v>0</v>
          </cell>
        </row>
        <row r="771">
          <cell r="A771" t="str">
            <v xml:space="preserve">04.962.18   </v>
          </cell>
          <cell r="B771" t="str">
            <v>Caixa de ligação e passagem- CLP 18</v>
          </cell>
          <cell r="C771" t="str">
            <v>DNER-ES287/97</v>
          </cell>
          <cell r="D771" t="str">
            <v xml:space="preserve"> </v>
          </cell>
          <cell r="E771" t="str">
            <v>un</v>
          </cell>
          <cell r="G771">
            <v>0</v>
          </cell>
          <cell r="H771">
            <v>0</v>
          </cell>
        </row>
        <row r="772">
          <cell r="A772" t="str">
            <v>04.963.01</v>
          </cell>
          <cell r="B772" t="str">
            <v>Poço de visita- PVI 01</v>
          </cell>
          <cell r="C772" t="str">
            <v xml:space="preserve"> </v>
          </cell>
          <cell r="D772" t="str">
            <v xml:space="preserve"> </v>
          </cell>
          <cell r="E772" t="str">
            <v>un</v>
          </cell>
          <cell r="F772">
            <v>363.11</v>
          </cell>
          <cell r="G772">
            <v>129.99338</v>
          </cell>
          <cell r="H772">
            <v>493.10338000000002</v>
          </cell>
        </row>
        <row r="773">
          <cell r="A773" t="str">
            <v>04.963.02</v>
          </cell>
          <cell r="B773" t="str">
            <v>Poço de visita- PVI 02</v>
          </cell>
          <cell r="C773" t="str">
            <v xml:space="preserve"> </v>
          </cell>
          <cell r="D773" t="str">
            <v xml:space="preserve"> </v>
          </cell>
          <cell r="E773" t="str">
            <v>un</v>
          </cell>
          <cell r="F773">
            <v>354.56</v>
          </cell>
          <cell r="G773">
            <v>126.93248</v>
          </cell>
          <cell r="H773">
            <v>481.49248</v>
          </cell>
        </row>
        <row r="774">
          <cell r="A774" t="str">
            <v>04.963.03</v>
          </cell>
          <cell r="B774" t="str">
            <v>Poço de visita- PVI 03</v>
          </cell>
          <cell r="C774" t="str">
            <v xml:space="preserve"> </v>
          </cell>
          <cell r="D774" t="str">
            <v xml:space="preserve"> </v>
          </cell>
          <cell r="E774" t="str">
            <v>un</v>
          </cell>
          <cell r="F774">
            <v>419.21</v>
          </cell>
          <cell r="G774">
            <v>150.07718</v>
          </cell>
          <cell r="H774">
            <v>569.28718000000003</v>
          </cell>
        </row>
        <row r="775">
          <cell r="A775" t="str">
            <v>04.963.04</v>
          </cell>
          <cell r="B775" t="str">
            <v>Poço de visita- PVI 04</v>
          </cell>
          <cell r="C775" t="str">
            <v xml:space="preserve"> </v>
          </cell>
          <cell r="D775" t="str">
            <v xml:space="preserve"> </v>
          </cell>
          <cell r="E775" t="str">
            <v>un</v>
          </cell>
          <cell r="G775">
            <v>0</v>
          </cell>
          <cell r="H775">
            <v>0</v>
          </cell>
        </row>
        <row r="776">
          <cell r="A776" t="str">
            <v>04.963.05</v>
          </cell>
          <cell r="B776" t="str">
            <v>Poço de visita- PVI 05</v>
          </cell>
          <cell r="C776" t="str">
            <v xml:space="preserve"> </v>
          </cell>
          <cell r="D776" t="str">
            <v xml:space="preserve"> </v>
          </cell>
          <cell r="E776" t="str">
            <v>un</v>
          </cell>
          <cell r="G776">
            <v>0</v>
          </cell>
          <cell r="H776">
            <v>0</v>
          </cell>
        </row>
        <row r="777">
          <cell r="A777" t="str">
            <v>04.963.06</v>
          </cell>
          <cell r="B777" t="str">
            <v>Poço de visita- PVI 06</v>
          </cell>
          <cell r="C777" t="str">
            <v xml:space="preserve"> </v>
          </cell>
          <cell r="D777" t="str">
            <v xml:space="preserve"> </v>
          </cell>
          <cell r="E777" t="str">
            <v>un</v>
          </cell>
          <cell r="G777">
            <v>0</v>
          </cell>
          <cell r="H777">
            <v>0</v>
          </cell>
        </row>
        <row r="778">
          <cell r="A778" t="str">
            <v>04.963.07</v>
          </cell>
          <cell r="B778" t="str">
            <v>Poço de visita- PVI 07</v>
          </cell>
          <cell r="C778" t="str">
            <v xml:space="preserve"> </v>
          </cell>
          <cell r="D778" t="str">
            <v xml:space="preserve"> </v>
          </cell>
          <cell r="E778" t="str">
            <v>un</v>
          </cell>
          <cell r="G778">
            <v>0</v>
          </cell>
          <cell r="H778">
            <v>0</v>
          </cell>
        </row>
        <row r="779">
          <cell r="A779" t="str">
            <v>04.963.08</v>
          </cell>
          <cell r="B779" t="str">
            <v>Poço de visita- PVI 08</v>
          </cell>
          <cell r="C779" t="str">
            <v xml:space="preserve"> </v>
          </cell>
          <cell r="D779" t="str">
            <v xml:space="preserve"> </v>
          </cell>
          <cell r="E779" t="str">
            <v>un</v>
          </cell>
          <cell r="G779">
            <v>0</v>
          </cell>
          <cell r="H779">
            <v>0</v>
          </cell>
        </row>
        <row r="780">
          <cell r="A780" t="str">
            <v>04.963.09</v>
          </cell>
          <cell r="B780" t="str">
            <v>Poço de visita- PVI 09</v>
          </cell>
          <cell r="C780" t="str">
            <v xml:space="preserve"> </v>
          </cell>
          <cell r="D780" t="str">
            <v xml:space="preserve"> </v>
          </cell>
          <cell r="E780" t="str">
            <v>un</v>
          </cell>
          <cell r="G780">
            <v>0</v>
          </cell>
          <cell r="H780">
            <v>0</v>
          </cell>
        </row>
        <row r="781">
          <cell r="A781" t="str">
            <v>04.963.10</v>
          </cell>
          <cell r="B781" t="str">
            <v>Poço de visita- PVI 10</v>
          </cell>
          <cell r="C781" t="str">
            <v xml:space="preserve"> </v>
          </cell>
          <cell r="D781" t="str">
            <v xml:space="preserve"> </v>
          </cell>
          <cell r="E781" t="str">
            <v>un</v>
          </cell>
          <cell r="G781">
            <v>0</v>
          </cell>
          <cell r="H781">
            <v>0</v>
          </cell>
        </row>
        <row r="782">
          <cell r="A782" t="str">
            <v>04.963.11</v>
          </cell>
          <cell r="B782" t="str">
            <v>Poço de visita- PVI 11</v>
          </cell>
          <cell r="C782" t="str">
            <v xml:space="preserve"> </v>
          </cell>
          <cell r="D782" t="str">
            <v xml:space="preserve"> </v>
          </cell>
          <cell r="E782" t="str">
            <v>un</v>
          </cell>
          <cell r="G782">
            <v>0</v>
          </cell>
          <cell r="H782">
            <v>0</v>
          </cell>
        </row>
        <row r="783">
          <cell r="A783" t="str">
            <v>04.963.12</v>
          </cell>
          <cell r="B783" t="str">
            <v>Poço de visita- PVI 12</v>
          </cell>
          <cell r="C783" t="str">
            <v xml:space="preserve"> </v>
          </cell>
          <cell r="D783" t="str">
            <v xml:space="preserve"> </v>
          </cell>
          <cell r="E783" t="str">
            <v>un</v>
          </cell>
          <cell r="G783">
            <v>0</v>
          </cell>
          <cell r="H783">
            <v>0</v>
          </cell>
        </row>
        <row r="784">
          <cell r="A784" t="str">
            <v>04.963.13</v>
          </cell>
          <cell r="B784" t="str">
            <v>Poço de visita- PVI 13</v>
          </cell>
          <cell r="C784" t="str">
            <v xml:space="preserve"> </v>
          </cell>
          <cell r="D784" t="str">
            <v xml:space="preserve"> </v>
          </cell>
          <cell r="E784" t="str">
            <v>un</v>
          </cell>
          <cell r="G784">
            <v>0</v>
          </cell>
          <cell r="H784">
            <v>0</v>
          </cell>
        </row>
        <row r="785">
          <cell r="A785" t="str">
            <v>04.963.14</v>
          </cell>
          <cell r="B785" t="str">
            <v>Poço de visita- PVI 14</v>
          </cell>
          <cell r="C785" t="str">
            <v xml:space="preserve"> </v>
          </cell>
          <cell r="D785" t="str">
            <v xml:space="preserve"> </v>
          </cell>
          <cell r="E785" t="str">
            <v>un</v>
          </cell>
          <cell r="G785">
            <v>0</v>
          </cell>
          <cell r="H785">
            <v>0</v>
          </cell>
        </row>
        <row r="786">
          <cell r="A786" t="str">
            <v>04.963.15</v>
          </cell>
          <cell r="B786" t="str">
            <v>Poço de visita- PVI 15</v>
          </cell>
          <cell r="C786" t="str">
            <v xml:space="preserve"> </v>
          </cell>
          <cell r="D786" t="str">
            <v xml:space="preserve"> </v>
          </cell>
          <cell r="E786" t="str">
            <v>un</v>
          </cell>
          <cell r="G786">
            <v>0</v>
          </cell>
          <cell r="H786">
            <v>0</v>
          </cell>
        </row>
        <row r="787">
          <cell r="A787" t="str">
            <v>04.963.16</v>
          </cell>
          <cell r="B787" t="str">
            <v>Poço de visita- PVI 16</v>
          </cell>
          <cell r="C787" t="str">
            <v xml:space="preserve"> </v>
          </cell>
          <cell r="D787" t="str">
            <v xml:space="preserve"> </v>
          </cell>
          <cell r="E787" t="str">
            <v>un</v>
          </cell>
          <cell r="G787">
            <v>0</v>
          </cell>
          <cell r="H787">
            <v>0</v>
          </cell>
        </row>
        <row r="788">
          <cell r="A788" t="str">
            <v>04.963.17</v>
          </cell>
          <cell r="B788" t="str">
            <v>Poço de visita- PVI 17</v>
          </cell>
          <cell r="C788" t="str">
            <v xml:space="preserve"> </v>
          </cell>
          <cell r="D788" t="str">
            <v xml:space="preserve"> </v>
          </cell>
          <cell r="E788" t="str">
            <v>un</v>
          </cell>
          <cell r="G788">
            <v>0</v>
          </cell>
          <cell r="H788">
            <v>0</v>
          </cell>
        </row>
        <row r="789">
          <cell r="A789" t="str">
            <v>04.963.18</v>
          </cell>
          <cell r="B789" t="str">
            <v>Poço de visita- PVI 18</v>
          </cell>
          <cell r="C789" t="str">
            <v xml:space="preserve"> </v>
          </cell>
          <cell r="D789" t="str">
            <v xml:space="preserve"> </v>
          </cell>
          <cell r="E789" t="str">
            <v>un</v>
          </cell>
          <cell r="G789">
            <v>0</v>
          </cell>
          <cell r="H789">
            <v>0</v>
          </cell>
        </row>
        <row r="790">
          <cell r="A790" t="str">
            <v>04.963.31</v>
          </cell>
          <cell r="B790" t="str">
            <v>Chaminé dos poços de visita- CPV 01</v>
          </cell>
          <cell r="C790" t="str">
            <v xml:space="preserve"> </v>
          </cell>
          <cell r="D790" t="str">
            <v xml:space="preserve"> </v>
          </cell>
          <cell r="E790" t="str">
            <v>un</v>
          </cell>
          <cell r="F790">
            <v>271.2</v>
          </cell>
          <cell r="G790">
            <v>97.08959999999999</v>
          </cell>
          <cell r="H790">
            <v>368.28959999999995</v>
          </cell>
        </row>
        <row r="791">
          <cell r="A791" t="str">
            <v>04.963.32</v>
          </cell>
          <cell r="B791" t="str">
            <v>Chaminé dos poços de visita- CPV 02</v>
          </cell>
          <cell r="C791" t="str">
            <v xml:space="preserve"> </v>
          </cell>
          <cell r="D791" t="str">
            <v xml:space="preserve"> </v>
          </cell>
          <cell r="E791" t="str">
            <v>un</v>
          </cell>
          <cell r="G791">
            <v>0</v>
          </cell>
          <cell r="H791">
            <v>0</v>
          </cell>
        </row>
        <row r="792">
          <cell r="A792" t="str">
            <v>04.963.33</v>
          </cell>
          <cell r="B792" t="str">
            <v>Chaminé dos popos de visita- CPV 03</v>
          </cell>
          <cell r="C792" t="str">
            <v xml:space="preserve"> </v>
          </cell>
          <cell r="D792" t="str">
            <v xml:space="preserve"> </v>
          </cell>
          <cell r="E792" t="str">
            <v>un</v>
          </cell>
          <cell r="G792">
            <v>0</v>
          </cell>
          <cell r="H792">
            <v>0</v>
          </cell>
        </row>
        <row r="793">
          <cell r="A793" t="str">
            <v>04.963.34</v>
          </cell>
          <cell r="B793" t="str">
            <v>Chaminé dos poços de visita- CPV 04</v>
          </cell>
          <cell r="C793" t="str">
            <v xml:space="preserve"> </v>
          </cell>
          <cell r="D793" t="str">
            <v xml:space="preserve"> </v>
          </cell>
          <cell r="E793" t="str">
            <v>un</v>
          </cell>
          <cell r="G793">
            <v>0</v>
          </cell>
          <cell r="H793">
            <v>0</v>
          </cell>
        </row>
        <row r="794">
          <cell r="A794" t="str">
            <v>04.963.35</v>
          </cell>
          <cell r="B794" t="str">
            <v>Chaminé dos poços de visita- CPV 05</v>
          </cell>
          <cell r="C794" t="str">
            <v xml:space="preserve"> </v>
          </cell>
          <cell r="D794" t="str">
            <v xml:space="preserve"> </v>
          </cell>
          <cell r="E794" t="str">
            <v>un</v>
          </cell>
          <cell r="G794">
            <v>0</v>
          </cell>
          <cell r="H794">
            <v>0</v>
          </cell>
        </row>
        <row r="795">
          <cell r="A795" t="str">
            <v>04.963.36</v>
          </cell>
          <cell r="B795" t="str">
            <v>Chaminé dos poços de visita- CPV 06</v>
          </cell>
          <cell r="C795" t="str">
            <v xml:space="preserve"> </v>
          </cell>
          <cell r="D795" t="str">
            <v xml:space="preserve"> </v>
          </cell>
          <cell r="E795" t="str">
            <v>un</v>
          </cell>
          <cell r="G795">
            <v>0</v>
          </cell>
          <cell r="H795">
            <v>0</v>
          </cell>
        </row>
        <row r="796">
          <cell r="A796" t="str">
            <v>04.963.37</v>
          </cell>
          <cell r="B796" t="str">
            <v>Chaminé dos poços de visita- CPV 07</v>
          </cell>
          <cell r="C796" t="str">
            <v xml:space="preserve"> </v>
          </cell>
          <cell r="D796" t="str">
            <v xml:space="preserve"> </v>
          </cell>
          <cell r="E796" t="str">
            <v>un</v>
          </cell>
          <cell r="G796">
            <v>0</v>
          </cell>
          <cell r="H796">
            <v>0</v>
          </cell>
        </row>
        <row r="797">
          <cell r="A797" t="str">
            <v>04.964.01</v>
          </cell>
          <cell r="B797" t="str">
            <v>Tubulação drenagem urbana- D=40 s/berço</v>
          </cell>
          <cell r="D797" t="str">
            <v xml:space="preserve"> </v>
          </cell>
          <cell r="E797" t="str">
            <v>m</v>
          </cell>
          <cell r="F797">
            <v>44.13</v>
          </cell>
          <cell r="G797">
            <v>15.798540000000001</v>
          </cell>
          <cell r="H797">
            <v>59.928540000000005</v>
          </cell>
        </row>
        <row r="798">
          <cell r="A798" t="str">
            <v>04.964.02</v>
          </cell>
          <cell r="B798" t="str">
            <v>Tubulação drenagem urbana- D=60 s/berço</v>
          </cell>
          <cell r="C798" t="str">
            <v xml:space="preserve"> </v>
          </cell>
          <cell r="D798" t="str">
            <v xml:space="preserve"> </v>
          </cell>
          <cell r="E798" t="str">
            <v>m</v>
          </cell>
          <cell r="F798">
            <v>79.260000000000005</v>
          </cell>
          <cell r="G798">
            <v>28.375080000000001</v>
          </cell>
          <cell r="H798">
            <v>107.63508</v>
          </cell>
        </row>
        <row r="799">
          <cell r="A799" t="str">
            <v>04.964.03</v>
          </cell>
          <cell r="B799" t="str">
            <v>Tubulação drenagem urbana- D=80 s/berço</v>
          </cell>
          <cell r="C799" t="str">
            <v xml:space="preserve"> </v>
          </cell>
          <cell r="D799" t="str">
            <v xml:space="preserve"> </v>
          </cell>
          <cell r="E799" t="str">
            <v>m</v>
          </cell>
          <cell r="G799">
            <v>0</v>
          </cell>
          <cell r="H799">
            <v>0</v>
          </cell>
        </row>
        <row r="800">
          <cell r="A800" t="str">
            <v>04.964.04</v>
          </cell>
          <cell r="B800" t="str">
            <v>Tubulação drenagem urbana- D=100 s/berço</v>
          </cell>
          <cell r="C800" t="str">
            <v xml:space="preserve"> </v>
          </cell>
          <cell r="D800" t="str">
            <v xml:space="preserve"> </v>
          </cell>
          <cell r="E800" t="str">
            <v>m</v>
          </cell>
          <cell r="G800">
            <v>0</v>
          </cell>
          <cell r="H800">
            <v>0</v>
          </cell>
        </row>
        <row r="801">
          <cell r="A801" t="str">
            <v>04.964.05</v>
          </cell>
          <cell r="B801" t="str">
            <v>Tubulação drenagem urbana- D=120 s/berço</v>
          </cell>
          <cell r="C801" t="str">
            <v xml:space="preserve"> </v>
          </cell>
          <cell r="D801" t="str">
            <v xml:space="preserve"> </v>
          </cell>
          <cell r="E801" t="str">
            <v>m</v>
          </cell>
          <cell r="G801">
            <v>0</v>
          </cell>
          <cell r="H801">
            <v>0</v>
          </cell>
        </row>
        <row r="802">
          <cell r="A802" t="str">
            <v>04.964.06</v>
          </cell>
          <cell r="B802" t="str">
            <v>Tubulação drenagem urbana- D=150 s/berço</v>
          </cell>
          <cell r="C802" t="str">
            <v xml:space="preserve"> </v>
          </cell>
          <cell r="D802" t="str">
            <v xml:space="preserve"> </v>
          </cell>
          <cell r="E802" t="str">
            <v>m</v>
          </cell>
          <cell r="G802">
            <v>0</v>
          </cell>
          <cell r="H802">
            <v>0</v>
          </cell>
        </row>
        <row r="803">
          <cell r="A803" t="str">
            <v>04.990.01</v>
          </cell>
          <cell r="B803" t="str">
            <v>Transposição de segmentos de sarjetas- TSS 01</v>
          </cell>
          <cell r="C803" t="str">
            <v>DNER-ES289/97</v>
          </cell>
          <cell r="D803" t="str">
            <v xml:space="preserve"> </v>
          </cell>
          <cell r="E803" t="str">
            <v>m</v>
          </cell>
          <cell r="F803">
            <v>42.77</v>
          </cell>
          <cell r="G803">
            <v>15.31166</v>
          </cell>
          <cell r="H803">
            <v>58.081659999999999</v>
          </cell>
        </row>
        <row r="804">
          <cell r="A804" t="str">
            <v>04.990.02</v>
          </cell>
          <cell r="B804" t="str">
            <v>Transposição de segmentos de sarjetas- TSS 02</v>
          </cell>
          <cell r="C804" t="str">
            <v>DNER-ES289/97</v>
          </cell>
          <cell r="D804" t="str">
            <v xml:space="preserve"> </v>
          </cell>
          <cell r="E804" t="str">
            <v>m</v>
          </cell>
          <cell r="G804">
            <v>0</v>
          </cell>
          <cell r="H804">
            <v>0</v>
          </cell>
        </row>
        <row r="805">
          <cell r="A805" t="str">
            <v>04.990.03</v>
          </cell>
          <cell r="B805" t="str">
            <v>Transposição de segmentos de sarjetas- TSS 03</v>
          </cell>
          <cell r="C805" t="str">
            <v>DNER-ES289/97</v>
          </cell>
          <cell r="D805" t="str">
            <v xml:space="preserve"> </v>
          </cell>
          <cell r="E805" t="str">
            <v>m</v>
          </cell>
          <cell r="F805">
            <v>77.73</v>
          </cell>
          <cell r="G805">
            <v>27.82734</v>
          </cell>
          <cell r="H805">
            <v>105.55734000000001</v>
          </cell>
        </row>
        <row r="806">
          <cell r="A806" t="str">
            <v>04.990.04</v>
          </cell>
          <cell r="B806" t="str">
            <v>Transposição de segmentos de sarjetas- TSS 04</v>
          </cell>
          <cell r="C806" t="str">
            <v>DNER-ES289/97</v>
          </cell>
          <cell r="D806" t="str">
            <v xml:space="preserve"> </v>
          </cell>
          <cell r="E806" t="str">
            <v>m</v>
          </cell>
          <cell r="G806">
            <v>0</v>
          </cell>
          <cell r="H806">
            <v>0</v>
          </cell>
        </row>
        <row r="807">
          <cell r="A807" t="str">
            <v>04.990.05</v>
          </cell>
          <cell r="B807" t="str">
            <v>Transposição de segmentos de sarjetas- TSS 05</v>
          </cell>
          <cell r="C807" t="str">
            <v>DNER-ES289/97</v>
          </cell>
          <cell r="D807" t="str">
            <v xml:space="preserve"> </v>
          </cell>
          <cell r="E807" t="str">
            <v>m</v>
          </cell>
          <cell r="G807">
            <v>0</v>
          </cell>
          <cell r="H807">
            <v>0</v>
          </cell>
        </row>
        <row r="808">
          <cell r="A808" t="str">
            <v>04.990.06</v>
          </cell>
          <cell r="B808" t="str">
            <v>Transposição de segmentos de sarjetas- TSS 06</v>
          </cell>
          <cell r="C808" t="str">
            <v>DNER-ES289/97</v>
          </cell>
          <cell r="D808" t="str">
            <v xml:space="preserve"> </v>
          </cell>
          <cell r="E808" t="str">
            <v>m</v>
          </cell>
          <cell r="F808">
            <v>58.19</v>
          </cell>
          <cell r="G808">
            <v>20.83202</v>
          </cell>
          <cell r="H808">
            <v>79.022019999999998</v>
          </cell>
        </row>
        <row r="809">
          <cell r="A809" t="str">
            <v>04.991.01</v>
          </cell>
          <cell r="B809" t="str">
            <v>Tampa de concreto p/ caixa coletora(4 nervuras)-TCC 01</v>
          </cell>
          <cell r="C809" t="str">
            <v xml:space="preserve"> </v>
          </cell>
          <cell r="D809" t="str">
            <v xml:space="preserve"> </v>
          </cell>
          <cell r="E809" t="str">
            <v>un</v>
          </cell>
          <cell r="F809">
            <v>35.6</v>
          </cell>
          <cell r="G809">
            <v>12.7448</v>
          </cell>
          <cell r="H809">
            <v>48.344799999999999</v>
          </cell>
        </row>
        <row r="810">
          <cell r="A810" t="str">
            <v>04.991.02</v>
          </cell>
          <cell r="B810" t="str">
            <v>Tampa de ferro p/ caixa coletora- TCC 02</v>
          </cell>
          <cell r="C810" t="str">
            <v xml:space="preserve"> </v>
          </cell>
          <cell r="D810" t="str">
            <v xml:space="preserve"> </v>
          </cell>
          <cell r="E810" t="str">
            <v>un</v>
          </cell>
          <cell r="G810">
            <v>0</v>
          </cell>
          <cell r="H810">
            <v>0</v>
          </cell>
        </row>
        <row r="811">
          <cell r="A811" t="str">
            <v>04.999.01</v>
          </cell>
          <cell r="B811" t="str">
            <v>Remoção de bueiros existentes</v>
          </cell>
          <cell r="C811" t="str">
            <v xml:space="preserve"> </v>
          </cell>
          <cell r="D811" t="str">
            <v xml:space="preserve"> </v>
          </cell>
          <cell r="E811" t="str">
            <v>m</v>
          </cell>
          <cell r="F811">
            <v>9.6199999999999992</v>
          </cell>
          <cell r="G811">
            <v>3.4439599999999997</v>
          </cell>
          <cell r="H811">
            <v>13.063959999999998</v>
          </cell>
        </row>
        <row r="812">
          <cell r="A812" t="str">
            <v>04.999.01a</v>
          </cell>
          <cell r="B812" t="str">
            <v>Limpeza de bueiro e revestimento com tela galvanizada e concreto</v>
          </cell>
          <cell r="C812" t="str">
            <v xml:space="preserve"> </v>
          </cell>
          <cell r="D812" t="str">
            <v xml:space="preserve"> </v>
          </cell>
          <cell r="E812" t="str">
            <v>m</v>
          </cell>
          <cell r="F812">
            <v>32.53</v>
          </cell>
          <cell r="G812">
            <v>11.64574</v>
          </cell>
          <cell r="H812">
            <v>44.175740000000005</v>
          </cell>
        </row>
        <row r="813">
          <cell r="A813" t="str">
            <v>04.999.02</v>
          </cell>
          <cell r="B813" t="str">
            <v>Demolição de dispositivos de concreto</v>
          </cell>
          <cell r="C813" t="str">
            <v>DNER-ES296/97</v>
          </cell>
          <cell r="D813" t="str">
            <v xml:space="preserve"> </v>
          </cell>
          <cell r="E813" t="str">
            <v>m3</v>
          </cell>
          <cell r="F813">
            <v>9.26</v>
          </cell>
          <cell r="G813">
            <v>3.3150799999999996</v>
          </cell>
          <cell r="H813">
            <v>12.57508</v>
          </cell>
        </row>
        <row r="814">
          <cell r="A814" t="str">
            <v>04.999.03</v>
          </cell>
          <cell r="B814" t="str">
            <v>Escoramento de bueiros celulares</v>
          </cell>
          <cell r="C814" t="str">
            <v xml:space="preserve"> </v>
          </cell>
          <cell r="D814" t="str">
            <v xml:space="preserve"> </v>
          </cell>
          <cell r="E814" t="str">
            <v>m3</v>
          </cell>
          <cell r="F814">
            <v>8.75</v>
          </cell>
          <cell r="G814">
            <v>3.1324999999999998</v>
          </cell>
          <cell r="H814">
            <v>11.8825</v>
          </cell>
        </row>
        <row r="815">
          <cell r="A815" t="str">
            <v>04.999.04</v>
          </cell>
          <cell r="B815" t="str">
            <v>Restauração de disp. danif. c/ concreto fck=11 MPa</v>
          </cell>
          <cell r="C815" t="str">
            <v>DNER-ES298/97</v>
          </cell>
          <cell r="D815" t="str">
            <v xml:space="preserve"> </v>
          </cell>
          <cell r="E815" t="str">
            <v>m3</v>
          </cell>
          <cell r="G815">
            <v>0</v>
          </cell>
          <cell r="H815">
            <v>0</v>
          </cell>
        </row>
        <row r="816">
          <cell r="A816" t="str">
            <v>04.999.05</v>
          </cell>
          <cell r="B816" t="str">
            <v>Restauração de disp. danif. c/ argamassa cim.-areia 1:3</v>
          </cell>
          <cell r="C816" t="str">
            <v>DNER-ES298/97</v>
          </cell>
          <cell r="D816" t="str">
            <v xml:space="preserve"> </v>
          </cell>
          <cell r="E816" t="str">
            <v>m3</v>
          </cell>
          <cell r="G816">
            <v>0</v>
          </cell>
          <cell r="H816">
            <v>0</v>
          </cell>
        </row>
        <row r="817">
          <cell r="A817" t="str">
            <v>04.999.06</v>
          </cell>
          <cell r="B817" t="str">
            <v>Solo local /selo de argila apiloado</v>
          </cell>
          <cell r="C817" t="str">
            <v xml:space="preserve"> </v>
          </cell>
          <cell r="D817" t="str">
            <v xml:space="preserve"> </v>
          </cell>
          <cell r="E817" t="str">
            <v>m3</v>
          </cell>
          <cell r="F817">
            <v>8.39</v>
          </cell>
          <cell r="G817">
            <v>3.0036200000000002</v>
          </cell>
          <cell r="H817">
            <v>11.39362</v>
          </cell>
        </row>
        <row r="818">
          <cell r="A818" t="str">
            <v>04.999.07</v>
          </cell>
          <cell r="B818" t="str">
            <v>Lastro de brita</v>
          </cell>
          <cell r="C818" t="str">
            <v xml:space="preserve"> </v>
          </cell>
          <cell r="D818" t="str">
            <v xml:space="preserve"> </v>
          </cell>
          <cell r="E818" t="str">
            <v>m3</v>
          </cell>
          <cell r="F818">
            <v>23.74</v>
          </cell>
          <cell r="G818">
            <v>8.4989199999999983</v>
          </cell>
          <cell r="H818">
            <v>32.238919999999993</v>
          </cell>
        </row>
        <row r="819">
          <cell r="A819" t="str">
            <v>05.000.03</v>
          </cell>
          <cell r="B819" t="str">
            <v>Guia de madeira- 2,5x7 cm</v>
          </cell>
          <cell r="C819" t="str">
            <v xml:space="preserve"> </v>
          </cell>
          <cell r="D819" t="str">
            <v xml:space="preserve"> </v>
          </cell>
          <cell r="E819" t="str">
            <v>m</v>
          </cell>
          <cell r="F819">
            <v>1.29</v>
          </cell>
          <cell r="G819">
            <v>0.46182000000000001</v>
          </cell>
          <cell r="H819">
            <v>1.7518199999999999</v>
          </cell>
        </row>
        <row r="820">
          <cell r="A820" t="str">
            <v>05.000.04</v>
          </cell>
          <cell r="B820" t="str">
            <v>Guia de madeira- 2,5x10 cm</v>
          </cell>
          <cell r="C820" t="str">
            <v xml:space="preserve"> </v>
          </cell>
          <cell r="D820" t="str">
            <v xml:space="preserve"> </v>
          </cell>
          <cell r="E820" t="str">
            <v>m</v>
          </cell>
          <cell r="G820">
            <v>0</v>
          </cell>
          <cell r="H820">
            <v>0</v>
          </cell>
        </row>
        <row r="821">
          <cell r="A821" t="str">
            <v>05.000.06</v>
          </cell>
          <cell r="B821" t="str">
            <v>Calha metálica semi- circular D= 40</v>
          </cell>
          <cell r="C821" t="str">
            <v xml:space="preserve"> </v>
          </cell>
          <cell r="D821" t="str">
            <v xml:space="preserve"> </v>
          </cell>
          <cell r="E821" t="str">
            <v>m</v>
          </cell>
          <cell r="G821">
            <v>0</v>
          </cell>
          <cell r="H821">
            <v>0</v>
          </cell>
        </row>
        <row r="822">
          <cell r="A822" t="str">
            <v>05.000.09</v>
          </cell>
          <cell r="B822" t="str">
            <v>Dentes p/ assent. de bueiros simples D=60</v>
          </cell>
          <cell r="C822" t="str">
            <v xml:space="preserve"> </v>
          </cell>
          <cell r="D822" t="str">
            <v xml:space="preserve"> </v>
          </cell>
          <cell r="E822" t="str">
            <v>un</v>
          </cell>
          <cell r="G822">
            <v>0</v>
          </cell>
          <cell r="H822">
            <v>0</v>
          </cell>
        </row>
        <row r="823">
          <cell r="A823" t="str">
            <v>05.000.10</v>
          </cell>
          <cell r="B823" t="str">
            <v>Dentes p/ assent. de bueiros simples D=80</v>
          </cell>
          <cell r="C823" t="str">
            <v xml:space="preserve"> </v>
          </cell>
          <cell r="D823" t="str">
            <v xml:space="preserve"> </v>
          </cell>
          <cell r="E823" t="str">
            <v>un</v>
          </cell>
          <cell r="G823">
            <v>0</v>
          </cell>
          <cell r="H823">
            <v>0</v>
          </cell>
        </row>
        <row r="824">
          <cell r="A824" t="str">
            <v>05.000.11</v>
          </cell>
          <cell r="B824" t="str">
            <v>Dentes p/ assent. de bueiros simples D=100</v>
          </cell>
          <cell r="C824" t="str">
            <v xml:space="preserve"> </v>
          </cell>
          <cell r="D824" t="str">
            <v xml:space="preserve"> </v>
          </cell>
          <cell r="E824" t="str">
            <v>un</v>
          </cell>
          <cell r="G824">
            <v>0</v>
          </cell>
          <cell r="H824">
            <v>0</v>
          </cell>
        </row>
        <row r="825">
          <cell r="A825" t="str">
            <v>05.000.12</v>
          </cell>
          <cell r="B825" t="str">
            <v>Dentes p/ assent. de bueiros simples D=120</v>
          </cell>
          <cell r="C825" t="str">
            <v xml:space="preserve"> </v>
          </cell>
          <cell r="D825" t="str">
            <v xml:space="preserve"> </v>
          </cell>
          <cell r="E825" t="str">
            <v>un</v>
          </cell>
          <cell r="G825">
            <v>0</v>
          </cell>
          <cell r="H825">
            <v>0</v>
          </cell>
        </row>
        <row r="826">
          <cell r="A826" t="str">
            <v>05.000.13</v>
          </cell>
          <cell r="B826" t="str">
            <v>Dentes p/ assent. de bueiros simples D=150</v>
          </cell>
          <cell r="C826" t="str">
            <v xml:space="preserve"> </v>
          </cell>
          <cell r="D826" t="str">
            <v xml:space="preserve"> </v>
          </cell>
          <cell r="E826" t="str">
            <v>un</v>
          </cell>
          <cell r="G826">
            <v>0</v>
          </cell>
          <cell r="H826">
            <v>0</v>
          </cell>
        </row>
        <row r="827">
          <cell r="A827" t="str">
            <v>05.000.14</v>
          </cell>
          <cell r="B827" t="str">
            <v>Dentes p/ assent. de bueiros duplos D=100</v>
          </cell>
          <cell r="C827" t="str">
            <v xml:space="preserve"> </v>
          </cell>
          <cell r="D827" t="str">
            <v xml:space="preserve"> </v>
          </cell>
          <cell r="E827" t="str">
            <v>un</v>
          </cell>
          <cell r="G827">
            <v>0</v>
          </cell>
          <cell r="H827">
            <v>0</v>
          </cell>
        </row>
        <row r="828">
          <cell r="A828" t="str">
            <v>05.000.15</v>
          </cell>
          <cell r="B828" t="str">
            <v>Dentes p/ assent. de bueiros duplos D=120</v>
          </cell>
          <cell r="C828" t="str">
            <v xml:space="preserve"> </v>
          </cell>
          <cell r="D828" t="str">
            <v xml:space="preserve"> </v>
          </cell>
          <cell r="E828" t="str">
            <v>un</v>
          </cell>
          <cell r="G828">
            <v>0</v>
          </cell>
          <cell r="H828">
            <v>0</v>
          </cell>
        </row>
        <row r="829">
          <cell r="A829" t="str">
            <v>05.000.16</v>
          </cell>
          <cell r="B829" t="str">
            <v>Dentes p/ assent. de bueiros duplos D=150</v>
          </cell>
          <cell r="C829" t="str">
            <v xml:space="preserve"> </v>
          </cell>
          <cell r="D829" t="str">
            <v xml:space="preserve"> </v>
          </cell>
          <cell r="E829" t="str">
            <v>un</v>
          </cell>
          <cell r="G829">
            <v>0</v>
          </cell>
          <cell r="H829">
            <v>0</v>
          </cell>
        </row>
        <row r="830">
          <cell r="A830" t="str">
            <v>05.000.17</v>
          </cell>
          <cell r="B830" t="str">
            <v>Dentes p/ assent. de bueiros triplos D=100</v>
          </cell>
          <cell r="E830" t="str">
            <v>un</v>
          </cell>
          <cell r="G830">
            <v>0</v>
          </cell>
          <cell r="H830">
            <v>0</v>
          </cell>
        </row>
        <row r="831">
          <cell r="A831" t="str">
            <v>05.000.18</v>
          </cell>
          <cell r="B831" t="str">
            <v>Dentes p/ assent. de bueiros triplos D=120</v>
          </cell>
          <cell r="E831" t="str">
            <v>un</v>
          </cell>
          <cell r="G831">
            <v>0</v>
          </cell>
          <cell r="H831">
            <v>0</v>
          </cell>
        </row>
        <row r="832">
          <cell r="A832" t="str">
            <v>05.000.19</v>
          </cell>
          <cell r="B832" t="str">
            <v>Dentes p/ assent. de bueiros triplos D=150</v>
          </cell>
          <cell r="E832" t="str">
            <v>un</v>
          </cell>
          <cell r="G832">
            <v>0</v>
          </cell>
          <cell r="H832">
            <v>0</v>
          </cell>
        </row>
        <row r="833">
          <cell r="A833">
            <v>9000030</v>
          </cell>
          <cell r="B833" t="str">
            <v>Drenos verticais fibroquímicos (Geodrenos flexíveis)</v>
          </cell>
          <cell r="E833" t="str">
            <v>m</v>
          </cell>
          <cell r="F833">
            <v>4.05</v>
          </cell>
          <cell r="G833">
            <v>1.4499</v>
          </cell>
          <cell r="H833">
            <v>5.4999000000000002</v>
          </cell>
        </row>
        <row r="834">
          <cell r="A834">
            <v>9000031</v>
          </cell>
          <cell r="B834" t="str">
            <v>Geogrelhas</v>
          </cell>
          <cell r="E834" t="str">
            <v>m</v>
          </cell>
          <cell r="F834">
            <v>4.92</v>
          </cell>
          <cell r="G834">
            <v>1.7613599999999998</v>
          </cell>
          <cell r="H834">
            <v>6.6813599999999997</v>
          </cell>
        </row>
        <row r="835">
          <cell r="A835">
            <v>9000032</v>
          </cell>
          <cell r="B835" t="str">
            <v>Manta Geotextil 200g/m2</v>
          </cell>
          <cell r="E835" t="str">
            <v>m2</v>
          </cell>
          <cell r="F835">
            <v>4.29</v>
          </cell>
          <cell r="G835">
            <v>1.53582</v>
          </cell>
          <cell r="H835">
            <v>5.8258200000000002</v>
          </cell>
        </row>
        <row r="836">
          <cell r="A836">
            <v>5</v>
          </cell>
          <cell r="B836" t="str">
            <v>OBRAS COMPLEMENTARES E SINALIZAÇÃO</v>
          </cell>
          <cell r="G836">
            <v>0</v>
          </cell>
        </row>
        <row r="837">
          <cell r="A837" t="str">
            <v>05.100.00</v>
          </cell>
          <cell r="B837" t="str">
            <v>Enleivamento</v>
          </cell>
          <cell r="C837" t="str">
            <v>DNER-ES341/97</v>
          </cell>
          <cell r="D837" t="str">
            <v xml:space="preserve"> </v>
          </cell>
          <cell r="E837" t="str">
            <v>m2</v>
          </cell>
          <cell r="F837">
            <v>1.52</v>
          </cell>
          <cell r="G837">
            <v>0.54415999999999998</v>
          </cell>
          <cell r="H837">
            <v>2.0641600000000002</v>
          </cell>
        </row>
        <row r="838">
          <cell r="A838" t="str">
            <v>P 05.100.01</v>
          </cell>
          <cell r="B838" t="str">
            <v>Fornecimento e plantio de lírio amarelo</v>
          </cell>
          <cell r="C838" t="str">
            <v>DNER-ES341/97</v>
          </cell>
          <cell r="D838" t="str">
            <v xml:space="preserve"> </v>
          </cell>
          <cell r="E838" t="str">
            <v>m2</v>
          </cell>
          <cell r="F838">
            <v>10.41</v>
          </cell>
          <cell r="G838">
            <v>3.7267799999999998</v>
          </cell>
          <cell r="H838">
            <v>14.13678</v>
          </cell>
        </row>
        <row r="839">
          <cell r="A839" t="str">
            <v>P 05.100.02</v>
          </cell>
          <cell r="B839" t="str">
            <v>Fornecimento e plantio de árvore selecionada</v>
          </cell>
          <cell r="C839" t="str">
            <v>DNER-ES341/97</v>
          </cell>
          <cell r="D839" t="str">
            <v xml:space="preserve"> </v>
          </cell>
          <cell r="E839" t="str">
            <v>un</v>
          </cell>
          <cell r="F839">
            <v>4.43</v>
          </cell>
          <cell r="G839">
            <v>1.5859399999999999</v>
          </cell>
          <cell r="H839">
            <v>6.0159399999999996</v>
          </cell>
        </row>
        <row r="840">
          <cell r="A840" t="str">
            <v>P 05.100.04</v>
          </cell>
          <cell r="B840" t="str">
            <v>Alambrado c/tela galvanizada c/mourões de concreto h=2,00m</v>
          </cell>
          <cell r="D840" t="str">
            <v xml:space="preserve"> </v>
          </cell>
          <cell r="E840" t="str">
            <v>m</v>
          </cell>
          <cell r="F840">
            <v>28.23</v>
          </cell>
          <cell r="G840">
            <v>10.106339999999999</v>
          </cell>
          <cell r="H840">
            <v>38.33634</v>
          </cell>
        </row>
        <row r="841">
          <cell r="A841" t="str">
            <v>P 05.100.05</v>
          </cell>
          <cell r="B841" t="str">
            <v xml:space="preserve">Portão duas folhas 4,20 x 2,00m, c/tela de aço galvanizado </v>
          </cell>
          <cell r="E841" t="str">
            <v>un</v>
          </cell>
          <cell r="F841">
            <v>1488.03</v>
          </cell>
          <cell r="G841">
            <v>532.71474000000001</v>
          </cell>
          <cell r="H841">
            <v>2020.7447400000001</v>
          </cell>
        </row>
        <row r="842">
          <cell r="A842" t="str">
            <v>05.102.00</v>
          </cell>
          <cell r="B842" t="str">
            <v>Hidrossemeadura</v>
          </cell>
          <cell r="C842" t="str">
            <v>DNER-ES341/97</v>
          </cell>
          <cell r="D842" t="str">
            <v xml:space="preserve"> </v>
          </cell>
          <cell r="E842" t="str">
            <v>m2</v>
          </cell>
          <cell r="F842">
            <v>0.36</v>
          </cell>
          <cell r="G842">
            <v>0.12887999999999999</v>
          </cell>
          <cell r="H842">
            <v>0.48887999999999998</v>
          </cell>
        </row>
        <row r="843">
          <cell r="A843" t="str">
            <v>05.300.01</v>
          </cell>
          <cell r="B843" t="str">
            <v>Alvenaria de pedra arrumada</v>
          </cell>
          <cell r="C843" t="str">
            <v xml:space="preserve"> </v>
          </cell>
          <cell r="D843" t="str">
            <v xml:space="preserve"> </v>
          </cell>
          <cell r="E843" t="str">
            <v>m3</v>
          </cell>
          <cell r="F843">
            <v>29.96</v>
          </cell>
          <cell r="G843">
            <v>10.725680000000001</v>
          </cell>
          <cell r="H843">
            <v>40.685680000000005</v>
          </cell>
        </row>
        <row r="844">
          <cell r="A844" t="str">
            <v>05.300.02</v>
          </cell>
          <cell r="B844" t="str">
            <v>Enrocamento de pedra jogada</v>
          </cell>
          <cell r="C844" t="str">
            <v xml:space="preserve"> </v>
          </cell>
          <cell r="D844" t="str">
            <v xml:space="preserve"> </v>
          </cell>
          <cell r="E844" t="str">
            <v>m3</v>
          </cell>
          <cell r="F844">
            <v>20.21</v>
          </cell>
          <cell r="G844">
            <v>7.2351799999999997</v>
          </cell>
          <cell r="H844">
            <v>27.445180000000001</v>
          </cell>
        </row>
        <row r="845">
          <cell r="A845" t="str">
            <v>DER 45340</v>
          </cell>
          <cell r="B845" t="str">
            <v>Enrocamento de pedra arrumada</v>
          </cell>
          <cell r="C845" t="str">
            <v xml:space="preserve"> </v>
          </cell>
          <cell r="D845" t="str">
            <v xml:space="preserve"> </v>
          </cell>
          <cell r="E845" t="str">
            <v>m3</v>
          </cell>
          <cell r="F845">
            <v>24.57</v>
          </cell>
          <cell r="G845">
            <v>8.7960599999999989</v>
          </cell>
          <cell r="H845">
            <v>33.366059999999997</v>
          </cell>
        </row>
        <row r="846">
          <cell r="A846" t="str">
            <v>05.301.00</v>
          </cell>
          <cell r="B846" t="str">
            <v>Alvenaria de pedra argamassada</v>
          </cell>
          <cell r="C846" t="str">
            <v xml:space="preserve"> </v>
          </cell>
          <cell r="D846" t="str">
            <v xml:space="preserve"> </v>
          </cell>
          <cell r="E846" t="str">
            <v>m3</v>
          </cell>
          <cell r="F846">
            <v>74.8</v>
          </cell>
          <cell r="G846">
            <v>26.778399999999998</v>
          </cell>
          <cell r="H846">
            <v>101.57839999999999</v>
          </cell>
        </row>
        <row r="847">
          <cell r="A847" t="str">
            <v>05.301.01</v>
          </cell>
          <cell r="B847" t="str">
            <v>Alvenaria tijolos</v>
          </cell>
          <cell r="C847" t="str">
            <v xml:space="preserve"> </v>
          </cell>
          <cell r="D847" t="str">
            <v xml:space="preserve"> </v>
          </cell>
          <cell r="E847" t="str">
            <v>m2</v>
          </cell>
          <cell r="F847">
            <v>17.91</v>
          </cell>
          <cell r="G847">
            <v>6.4117799999999994</v>
          </cell>
          <cell r="H847">
            <v>24.32178</v>
          </cell>
        </row>
        <row r="848">
          <cell r="A848" t="str">
            <v>DER81950</v>
          </cell>
          <cell r="B848" t="str">
            <v>Calçada em lastro de brita c/revestimento em concreto</v>
          </cell>
          <cell r="C848" t="str">
            <v xml:space="preserve"> </v>
          </cell>
          <cell r="D848" t="str">
            <v xml:space="preserve"> </v>
          </cell>
          <cell r="E848" t="str">
            <v>m2</v>
          </cell>
          <cell r="F848">
            <v>6.58</v>
          </cell>
          <cell r="G848">
            <v>2.3556399999999997</v>
          </cell>
          <cell r="H848">
            <v>8.9356399999999994</v>
          </cell>
        </row>
        <row r="849">
          <cell r="A849" t="str">
            <v>P 05.300.00</v>
          </cell>
          <cell r="B849" t="str">
            <v>Abrigos para passageiros</v>
          </cell>
          <cell r="C849" t="str">
            <v xml:space="preserve"> </v>
          </cell>
          <cell r="D849" t="str">
            <v xml:space="preserve"> </v>
          </cell>
          <cell r="E849" t="str">
            <v>un</v>
          </cell>
          <cell r="F849">
            <v>613.17999999999995</v>
          </cell>
          <cell r="G849">
            <v>219.51843999999997</v>
          </cell>
          <cell r="H849">
            <v>832.69843999999989</v>
          </cell>
        </row>
        <row r="850">
          <cell r="A850" t="str">
            <v>P 06.030.00</v>
          </cell>
          <cell r="B850" t="str">
            <v>Barreira de segurança simples</v>
          </cell>
          <cell r="C850" t="str">
            <v xml:space="preserve"> </v>
          </cell>
          <cell r="D850" t="str">
            <v xml:space="preserve"> </v>
          </cell>
          <cell r="E850" t="str">
            <v>m</v>
          </cell>
          <cell r="F850">
            <v>38.409999999999997</v>
          </cell>
          <cell r="G850">
            <v>13.750779999999999</v>
          </cell>
          <cell r="H850">
            <v>52.160779999999995</v>
          </cell>
        </row>
        <row r="851">
          <cell r="A851" t="str">
            <v>P 06.030.02</v>
          </cell>
          <cell r="B851" t="str">
            <v>Barreira Classe II</v>
          </cell>
          <cell r="C851" t="str">
            <v xml:space="preserve"> </v>
          </cell>
          <cell r="D851" t="str">
            <v xml:space="preserve"> </v>
          </cell>
          <cell r="E851" t="str">
            <v>un</v>
          </cell>
          <cell r="F851">
            <v>38.49</v>
          </cell>
          <cell r="G851">
            <v>13.77942</v>
          </cell>
          <cell r="H851">
            <v>52.269420000000004</v>
          </cell>
        </row>
        <row r="852">
          <cell r="A852" t="str">
            <v>P 06.030.03</v>
          </cell>
          <cell r="B852" t="str">
            <v>Barreira Classe III</v>
          </cell>
          <cell r="C852" t="str">
            <v xml:space="preserve"> </v>
          </cell>
          <cell r="D852" t="str">
            <v xml:space="preserve"> </v>
          </cell>
          <cell r="E852" t="str">
            <v>un</v>
          </cell>
          <cell r="F852">
            <v>51.9</v>
          </cell>
          <cell r="G852">
            <v>18.580199999999998</v>
          </cell>
          <cell r="H852">
            <v>70.480199999999996</v>
          </cell>
        </row>
        <row r="853">
          <cell r="A853" t="str">
            <v>06.090.01</v>
          </cell>
          <cell r="B853" t="str">
            <v>Defensas metálicas</v>
          </cell>
          <cell r="C853" t="str">
            <v>DNER-EM370/97</v>
          </cell>
          <cell r="D853" t="str">
            <v xml:space="preserve"> </v>
          </cell>
          <cell r="E853" t="str">
            <v>m</v>
          </cell>
          <cell r="G853">
            <v>0</v>
          </cell>
          <cell r="H853">
            <v>0</v>
          </cell>
        </row>
        <row r="854">
          <cell r="A854" t="str">
            <v>06.100.01</v>
          </cell>
          <cell r="B854" t="str">
            <v>Pintura de faixa horizontal</v>
          </cell>
          <cell r="C854" t="str">
            <v>DNER-EM371-372-373/97</v>
          </cell>
          <cell r="D854" t="str">
            <v xml:space="preserve"> </v>
          </cell>
          <cell r="E854" t="str">
            <v>m2</v>
          </cell>
          <cell r="G854">
            <v>0</v>
          </cell>
          <cell r="H854">
            <v>0</v>
          </cell>
        </row>
        <row r="855">
          <cell r="A855" t="str">
            <v xml:space="preserve">06.100.02  </v>
          </cell>
          <cell r="B855" t="str">
            <v>Pintura setas e zebrados</v>
          </cell>
          <cell r="C855" t="str">
            <v>DNER-EM371-372-373/97</v>
          </cell>
          <cell r="D855" t="str">
            <v xml:space="preserve"> </v>
          </cell>
          <cell r="E855" t="str">
            <v>m2</v>
          </cell>
          <cell r="G855">
            <v>0</v>
          </cell>
          <cell r="H855">
            <v>0</v>
          </cell>
        </row>
        <row r="856">
          <cell r="A856" t="str">
            <v>P06.200.01a</v>
          </cell>
          <cell r="B856" t="str">
            <v>Placa de sinalização (SR) 0,50x0,60m</v>
          </cell>
          <cell r="E856" t="str">
            <v>un</v>
          </cell>
          <cell r="F856">
            <v>29.4</v>
          </cell>
          <cell r="G856">
            <v>10.5252</v>
          </cell>
          <cell r="H856">
            <v>39.925199999999997</v>
          </cell>
        </row>
        <row r="857">
          <cell r="A857" t="str">
            <v>P06.200.01b</v>
          </cell>
          <cell r="B857" t="str">
            <v>Placa de sinalização (SR) 1,00x0,70m</v>
          </cell>
          <cell r="E857" t="str">
            <v>un</v>
          </cell>
          <cell r="F857">
            <v>68.59</v>
          </cell>
          <cell r="G857">
            <v>24.555219999999998</v>
          </cell>
          <cell r="H857">
            <v>93.145219999999995</v>
          </cell>
        </row>
        <row r="858">
          <cell r="A858" t="str">
            <v>P06.200.01c</v>
          </cell>
          <cell r="B858" t="str">
            <v>Placa de sinalização (SR) 1,50x0,70m</v>
          </cell>
          <cell r="E858" t="str">
            <v>un</v>
          </cell>
          <cell r="F858">
            <v>102.89</v>
          </cell>
          <cell r="G858">
            <v>36.834620000000001</v>
          </cell>
          <cell r="H858">
            <v>139.72462000000002</v>
          </cell>
        </row>
        <row r="859">
          <cell r="A859" t="str">
            <v>P06.200.01d</v>
          </cell>
          <cell r="B859" t="str">
            <v>Placa de sinalização (SR) 1,50x0,80m</v>
          </cell>
          <cell r="E859" t="str">
            <v>un</v>
          </cell>
          <cell r="F859">
            <v>117.59</v>
          </cell>
          <cell r="G859">
            <v>42.09722</v>
          </cell>
          <cell r="H859">
            <v>159.68722</v>
          </cell>
        </row>
        <row r="860">
          <cell r="A860" t="str">
            <v>P06.200.01e</v>
          </cell>
          <cell r="B860" t="str">
            <v>Placa de sinalização (SR) 1,50x0,50m</v>
          </cell>
          <cell r="E860" t="str">
            <v>un</v>
          </cell>
          <cell r="F860">
            <v>73.489999999999995</v>
          </cell>
          <cell r="G860">
            <v>26.309419999999996</v>
          </cell>
          <cell r="H860">
            <v>99.799419999999998</v>
          </cell>
        </row>
        <row r="861">
          <cell r="A861" t="str">
            <v>P06.200.01f</v>
          </cell>
          <cell r="B861" t="str">
            <v>Placa de sinalização (SR) 1,50x1,00m</v>
          </cell>
          <cell r="E861" t="str">
            <v>un</v>
          </cell>
          <cell r="F861">
            <v>146.99</v>
          </cell>
          <cell r="G861">
            <v>52.622419999999998</v>
          </cell>
          <cell r="H861">
            <v>199.61242000000001</v>
          </cell>
        </row>
        <row r="862">
          <cell r="A862" t="str">
            <v>P06.200.01g</v>
          </cell>
          <cell r="B862" t="str">
            <v>Placa de sinalização (SR) 2,00x1,00m</v>
          </cell>
          <cell r="E862" t="str">
            <v>un</v>
          </cell>
          <cell r="F862">
            <v>195.98</v>
          </cell>
          <cell r="G862">
            <v>70.160839999999993</v>
          </cell>
          <cell r="H862">
            <v>266.14083999999997</v>
          </cell>
        </row>
        <row r="863">
          <cell r="A863" t="str">
            <v>P06.200.01h</v>
          </cell>
          <cell r="B863" t="str">
            <v>Placa de sinalização (SR) D=0,80m</v>
          </cell>
          <cell r="E863" t="str">
            <v>un</v>
          </cell>
          <cell r="F863">
            <v>49</v>
          </cell>
          <cell r="G863">
            <v>17.541999999999998</v>
          </cell>
          <cell r="H863">
            <v>66.542000000000002</v>
          </cell>
        </row>
        <row r="864">
          <cell r="A864" t="str">
            <v>P06.200.01i</v>
          </cell>
          <cell r="B864" t="str">
            <v>Placa de sinalização (SR) 0,80x0,80m</v>
          </cell>
          <cell r="E864" t="str">
            <v>un</v>
          </cell>
          <cell r="F864">
            <v>62.71</v>
          </cell>
          <cell r="G864">
            <v>22.45018</v>
          </cell>
          <cell r="H864">
            <v>85.160179999999997</v>
          </cell>
        </row>
        <row r="865">
          <cell r="A865" t="str">
            <v>P06.200.01j</v>
          </cell>
          <cell r="B865" t="str">
            <v>Sinalizador intermitente</v>
          </cell>
          <cell r="E865" t="str">
            <v>un</v>
          </cell>
          <cell r="F865">
            <v>12</v>
          </cell>
          <cell r="G865">
            <v>4.2959999999999994</v>
          </cell>
          <cell r="H865">
            <v>16.295999999999999</v>
          </cell>
        </row>
        <row r="866">
          <cell r="A866" t="str">
            <v>P06.200.01k</v>
          </cell>
          <cell r="B866" t="str">
            <v>Sinalizador (balde)</v>
          </cell>
          <cell r="E866" t="str">
            <v>un</v>
          </cell>
          <cell r="F866">
            <v>7</v>
          </cell>
          <cell r="G866">
            <v>2.5059999999999998</v>
          </cell>
          <cell r="H866">
            <v>9.5060000000000002</v>
          </cell>
        </row>
        <row r="867">
          <cell r="A867" t="str">
            <v>P06.200.01l</v>
          </cell>
          <cell r="B867" t="str">
            <v>Sinalizador com bandeira</v>
          </cell>
          <cell r="E867" t="str">
            <v>homxh</v>
          </cell>
          <cell r="F867">
            <v>3.69</v>
          </cell>
          <cell r="G867">
            <v>1.3210199999999999</v>
          </cell>
          <cell r="H867">
            <v>5.0110200000000003</v>
          </cell>
        </row>
        <row r="868">
          <cell r="A868" t="str">
            <v>06.200.02</v>
          </cell>
          <cell r="B868" t="str">
            <v>Placa de sinalização tot. refletiva (forn/impl)</v>
          </cell>
          <cell r="E868" t="str">
            <v>m2</v>
          </cell>
          <cell r="F868">
            <v>156.05000000000001</v>
          </cell>
          <cell r="G868">
            <v>55.865900000000003</v>
          </cell>
          <cell r="H868">
            <v>211.91590000000002</v>
          </cell>
        </row>
        <row r="869">
          <cell r="A869" t="str">
            <v>P06.200.02a</v>
          </cell>
          <cell r="B869" t="str">
            <v>Placa de sinalização (TR) D=0,40m</v>
          </cell>
          <cell r="E869" t="str">
            <v>un</v>
          </cell>
          <cell r="F869">
            <v>20.29</v>
          </cell>
          <cell r="G869">
            <v>7.2638199999999991</v>
          </cell>
          <cell r="H869">
            <v>27.553819999999998</v>
          </cell>
        </row>
        <row r="870">
          <cell r="A870" t="str">
            <v>P06.200.02b</v>
          </cell>
          <cell r="B870" t="str">
            <v>Placa de sinalização (TR) D=0,80m</v>
          </cell>
          <cell r="E870" t="str">
            <v>un</v>
          </cell>
          <cell r="F870">
            <v>78.03</v>
          </cell>
          <cell r="G870">
            <v>27.934739999999998</v>
          </cell>
          <cell r="H870">
            <v>105.96474000000001</v>
          </cell>
        </row>
        <row r="871">
          <cell r="A871" t="str">
            <v>P06.200.02c</v>
          </cell>
          <cell r="B871" t="str">
            <v>Placa de sinalização (TR) D=1,20m</v>
          </cell>
          <cell r="E871" t="str">
            <v>un</v>
          </cell>
          <cell r="F871">
            <v>176.34</v>
          </cell>
          <cell r="G871">
            <v>63.129719999999999</v>
          </cell>
          <cell r="H871">
            <v>239.46972</v>
          </cell>
        </row>
        <row r="872">
          <cell r="A872" t="str">
            <v>P06.200.02d</v>
          </cell>
          <cell r="B872" t="str">
            <v>Placa de sinalização (TR) 1,20x1,20m</v>
          </cell>
          <cell r="E872" t="str">
            <v>un</v>
          </cell>
          <cell r="F872">
            <v>224.71</v>
          </cell>
          <cell r="G872">
            <v>80.446179999999998</v>
          </cell>
          <cell r="H872">
            <v>305.15618000000001</v>
          </cell>
        </row>
        <row r="873">
          <cell r="A873" t="str">
            <v>P06.200.02e</v>
          </cell>
          <cell r="B873" t="str">
            <v>Placa octogonal de sinalização (TR) L=0,33m</v>
          </cell>
          <cell r="E873" t="str">
            <v>un</v>
          </cell>
          <cell r="F873">
            <v>99.87</v>
          </cell>
          <cell r="G873">
            <v>35.753459999999997</v>
          </cell>
          <cell r="H873">
            <v>135.62345999999999</v>
          </cell>
        </row>
        <row r="874">
          <cell r="A874" t="str">
            <v>P06.200.02f</v>
          </cell>
          <cell r="B874" t="str">
            <v>Placa triangular de sinalização (TR) L=1,00m</v>
          </cell>
          <cell r="E874" t="str">
            <v>un</v>
          </cell>
          <cell r="F874">
            <v>78.03</v>
          </cell>
          <cell r="G874">
            <v>27.934739999999998</v>
          </cell>
          <cell r="H874">
            <v>105.96474000000001</v>
          </cell>
        </row>
        <row r="875">
          <cell r="A875" t="str">
            <v>P06.200.02g</v>
          </cell>
          <cell r="B875" t="str">
            <v>Placa de sinalização (TR) 0,40x0,60m</v>
          </cell>
          <cell r="E875" t="str">
            <v>un</v>
          </cell>
          <cell r="F875">
            <v>37.450000000000003</v>
          </cell>
          <cell r="G875">
            <v>13.4071</v>
          </cell>
          <cell r="H875">
            <v>50.857100000000003</v>
          </cell>
        </row>
        <row r="876">
          <cell r="A876" t="str">
            <v>P06.200.02h</v>
          </cell>
          <cell r="B876" t="str">
            <v>Placa de sinalização (TR) 2,00x1,00m</v>
          </cell>
          <cell r="E876" t="str">
            <v>un</v>
          </cell>
          <cell r="F876">
            <v>312.10000000000002</v>
          </cell>
          <cell r="G876">
            <v>111.73180000000001</v>
          </cell>
          <cell r="H876">
            <v>423.83180000000004</v>
          </cell>
        </row>
        <row r="877">
          <cell r="A877" t="str">
            <v>P06.200.02i</v>
          </cell>
          <cell r="B877" t="str">
            <v>Placa de sinalização (TR) 3,00x1,50m</v>
          </cell>
          <cell r="E877" t="str">
            <v>un</v>
          </cell>
          <cell r="F877">
            <v>702.23</v>
          </cell>
          <cell r="G877">
            <v>251.39833999999999</v>
          </cell>
          <cell r="H877">
            <v>953.62833999999998</v>
          </cell>
        </row>
        <row r="878">
          <cell r="A878" t="str">
            <v>P06.200.02j</v>
          </cell>
          <cell r="B878" t="str">
            <v>Placa de sinalização (TR) 0,50x0,67m</v>
          </cell>
          <cell r="E878" t="str">
            <v>un</v>
          </cell>
          <cell r="F878">
            <v>51.5</v>
          </cell>
          <cell r="G878">
            <v>18.436999999999998</v>
          </cell>
          <cell r="H878">
            <v>69.936999999999998</v>
          </cell>
        </row>
        <row r="879">
          <cell r="A879" t="str">
            <v>06.200.03</v>
          </cell>
          <cell r="B879" t="str">
            <v>Placa de identif. de rodovia (0,60x0,65 m)</v>
          </cell>
          <cell r="C879" t="str">
            <v xml:space="preserve"> </v>
          </cell>
          <cell r="D879" t="str">
            <v xml:space="preserve"> </v>
          </cell>
          <cell r="E879" t="str">
            <v>un</v>
          </cell>
          <cell r="G879">
            <v>0</v>
          </cell>
          <cell r="H879">
            <v>0</v>
          </cell>
        </row>
        <row r="880">
          <cell r="A880" t="str">
            <v>06.200.04</v>
          </cell>
          <cell r="B880" t="str">
            <v>Placa octogonal de 1,00 m</v>
          </cell>
          <cell r="C880" t="str">
            <v xml:space="preserve"> </v>
          </cell>
          <cell r="D880" t="str">
            <v xml:space="preserve"> </v>
          </cell>
          <cell r="E880" t="str">
            <v>un</v>
          </cell>
          <cell r="G880">
            <v>0</v>
          </cell>
          <cell r="H880">
            <v>0</v>
          </cell>
        </row>
        <row r="881">
          <cell r="A881" t="str">
            <v>06.200.05</v>
          </cell>
          <cell r="B881" t="str">
            <v>Placa quadrada 1,00x1,00 m</v>
          </cell>
          <cell r="C881" t="str">
            <v xml:space="preserve"> </v>
          </cell>
          <cell r="D881" t="str">
            <v xml:space="preserve"> </v>
          </cell>
          <cell r="E881" t="str">
            <v>un</v>
          </cell>
          <cell r="G881">
            <v>0</v>
          </cell>
          <cell r="H881">
            <v>0</v>
          </cell>
        </row>
        <row r="882">
          <cell r="A882" t="str">
            <v>06.200.06</v>
          </cell>
          <cell r="B882" t="str">
            <v>Placa retangular 1,20x0.80 m</v>
          </cell>
          <cell r="C882" t="str">
            <v xml:space="preserve"> </v>
          </cell>
          <cell r="D882" t="str">
            <v xml:space="preserve"> </v>
          </cell>
          <cell r="E882" t="str">
            <v>un</v>
          </cell>
          <cell r="G882">
            <v>0</v>
          </cell>
          <cell r="H882">
            <v>0</v>
          </cell>
        </row>
        <row r="883">
          <cell r="A883" t="str">
            <v>06.200.07</v>
          </cell>
          <cell r="B883" t="str">
            <v>Placa retangular 2.00x0,80 m</v>
          </cell>
          <cell r="C883" t="str">
            <v xml:space="preserve"> </v>
          </cell>
          <cell r="D883" t="str">
            <v xml:space="preserve"> </v>
          </cell>
          <cell r="E883" t="str">
            <v>un</v>
          </cell>
          <cell r="G883">
            <v>0</v>
          </cell>
          <cell r="H883">
            <v>0</v>
          </cell>
        </row>
        <row r="884">
          <cell r="A884" t="str">
            <v>06.200.08</v>
          </cell>
          <cell r="B884" t="str">
            <v>Placa retangular 2,00x0,40 m</v>
          </cell>
          <cell r="C884" t="str">
            <v xml:space="preserve"> </v>
          </cell>
          <cell r="D884" t="str">
            <v xml:space="preserve"> </v>
          </cell>
          <cell r="E884" t="str">
            <v>un</v>
          </cell>
          <cell r="G884">
            <v>0</v>
          </cell>
          <cell r="H884">
            <v>0</v>
          </cell>
        </row>
        <row r="885">
          <cell r="A885" t="str">
            <v>06.200.09</v>
          </cell>
          <cell r="B885" t="str">
            <v>Placa retangular 2,00x1,00 m</v>
          </cell>
          <cell r="C885" t="str">
            <v xml:space="preserve"> </v>
          </cell>
          <cell r="D885" t="str">
            <v xml:space="preserve"> </v>
          </cell>
          <cell r="E885" t="str">
            <v>un</v>
          </cell>
          <cell r="G885">
            <v>0</v>
          </cell>
          <cell r="H885">
            <v>0</v>
          </cell>
        </row>
        <row r="886">
          <cell r="A886" t="str">
            <v>06.200.10</v>
          </cell>
          <cell r="B886" t="str">
            <v>Placa retangular 2,00x1,50 m</v>
          </cell>
          <cell r="C886" t="str">
            <v xml:space="preserve"> </v>
          </cell>
          <cell r="D886" t="str">
            <v xml:space="preserve"> </v>
          </cell>
          <cell r="E886" t="str">
            <v>un</v>
          </cell>
          <cell r="G886">
            <v>0</v>
          </cell>
          <cell r="H886">
            <v>0</v>
          </cell>
        </row>
        <row r="887">
          <cell r="A887" t="str">
            <v>06.200.11</v>
          </cell>
          <cell r="B887" t="str">
            <v>Placa de informação 3,5x1,5 m</v>
          </cell>
          <cell r="C887" t="str">
            <v xml:space="preserve"> </v>
          </cell>
          <cell r="D887" t="str">
            <v xml:space="preserve"> </v>
          </cell>
          <cell r="E887" t="str">
            <v>un</v>
          </cell>
          <cell r="G887">
            <v>0</v>
          </cell>
          <cell r="H887">
            <v>0</v>
          </cell>
        </row>
        <row r="888">
          <cell r="A888" t="str">
            <v>06.210.01</v>
          </cell>
          <cell r="B888" t="str">
            <v>Pórtico metálico</v>
          </cell>
          <cell r="C888" t="str">
            <v xml:space="preserve"> </v>
          </cell>
          <cell r="D888" t="str">
            <v xml:space="preserve"> </v>
          </cell>
          <cell r="E888" t="str">
            <v>un</v>
          </cell>
          <cell r="F888">
            <v>19915.3</v>
          </cell>
          <cell r="G888">
            <v>7129.6773999999996</v>
          </cell>
          <cell r="H888">
            <v>27044.9774</v>
          </cell>
        </row>
        <row r="889">
          <cell r="A889" t="str">
            <v>P06.210.02</v>
          </cell>
          <cell r="B889" t="str">
            <v>Bandeira simples 5,10 x 6,50m</v>
          </cell>
          <cell r="C889" t="str">
            <v xml:space="preserve"> </v>
          </cell>
          <cell r="D889" t="str">
            <v xml:space="preserve"> </v>
          </cell>
          <cell r="E889" t="str">
            <v>un</v>
          </cell>
          <cell r="F889">
            <v>5800</v>
          </cell>
          <cell r="G889">
            <v>2076.4</v>
          </cell>
          <cell r="H889">
            <v>7876.4</v>
          </cell>
        </row>
        <row r="890">
          <cell r="A890" t="str">
            <v>06.230.00</v>
          </cell>
          <cell r="B890" t="str">
            <v>Balizadores</v>
          </cell>
          <cell r="C890" t="str">
            <v xml:space="preserve"> </v>
          </cell>
          <cell r="D890" t="str">
            <v xml:space="preserve"> </v>
          </cell>
          <cell r="E890" t="str">
            <v>un</v>
          </cell>
          <cell r="G890">
            <v>0</v>
          </cell>
          <cell r="H890">
            <v>0</v>
          </cell>
        </row>
        <row r="891">
          <cell r="A891" t="str">
            <v>06.240.00</v>
          </cell>
          <cell r="B891" t="str">
            <v>Marco quilométrico</v>
          </cell>
          <cell r="C891" t="str">
            <v xml:space="preserve"> </v>
          </cell>
          <cell r="D891" t="str">
            <v xml:space="preserve"> </v>
          </cell>
          <cell r="E891" t="str">
            <v>un</v>
          </cell>
          <cell r="G891">
            <v>0</v>
          </cell>
          <cell r="H891">
            <v>0</v>
          </cell>
        </row>
        <row r="892">
          <cell r="A892" t="str">
            <v>P 06.400.00</v>
          </cell>
          <cell r="B892" t="str">
            <v>Remoção de cercas de arame farpado</v>
          </cell>
          <cell r="C892" t="str">
            <v xml:space="preserve"> </v>
          </cell>
          <cell r="D892" t="str">
            <v xml:space="preserve"> </v>
          </cell>
          <cell r="E892" t="str">
            <v>m</v>
          </cell>
          <cell r="F892">
            <v>0.49</v>
          </cell>
          <cell r="G892">
            <v>0.17541999999999999</v>
          </cell>
          <cell r="H892">
            <v>0.66542000000000001</v>
          </cell>
        </row>
        <row r="893">
          <cell r="A893" t="str">
            <v>DER80050</v>
          </cell>
          <cell r="B893" t="str">
            <v>Remoção e recolocação de cercas de arame farpado</v>
          </cell>
          <cell r="E893" t="str">
            <v>m</v>
          </cell>
          <cell r="F893">
            <v>2.38</v>
          </cell>
          <cell r="G893">
            <v>0.85203999999999991</v>
          </cell>
          <cell r="H893">
            <v>3.2320399999999996</v>
          </cell>
        </row>
        <row r="894">
          <cell r="A894" t="str">
            <v>06.400.01</v>
          </cell>
          <cell r="B894" t="str">
            <v>Cercas de arame farpado c/ mourao de concreto</v>
          </cell>
          <cell r="C894" t="str">
            <v>DNER-ES338/97</v>
          </cell>
          <cell r="D894" t="str">
            <v xml:space="preserve"> </v>
          </cell>
          <cell r="E894" t="str">
            <v>m</v>
          </cell>
          <cell r="F894">
            <v>6.45</v>
          </cell>
          <cell r="G894">
            <v>2.3090999999999999</v>
          </cell>
          <cell r="H894">
            <v>8.7591000000000001</v>
          </cell>
        </row>
        <row r="895">
          <cell r="A895" t="str">
            <v>06.410.00</v>
          </cell>
          <cell r="B895" t="str">
            <v>Cercas de arame farpado c/ suportes de madeira</v>
          </cell>
          <cell r="C895" t="str">
            <v>DNER-ES338/97</v>
          </cell>
          <cell r="D895" t="str">
            <v xml:space="preserve"> </v>
          </cell>
          <cell r="E895" t="str">
            <v>m</v>
          </cell>
          <cell r="F895">
            <v>4.12</v>
          </cell>
          <cell r="G895">
            <v>1.47496</v>
          </cell>
          <cell r="H895">
            <v>5.5949600000000004</v>
          </cell>
        </row>
        <row r="896">
          <cell r="A896" t="str">
            <v>08.300.01</v>
          </cell>
          <cell r="B896" t="str">
            <v>Limpeza de sarjetas,valetas e meio-fios</v>
          </cell>
          <cell r="C896" t="str">
            <v>DNER-ES297/97</v>
          </cell>
          <cell r="D896" t="str">
            <v xml:space="preserve"> </v>
          </cell>
          <cell r="E896" t="str">
            <v>m</v>
          </cell>
          <cell r="G896">
            <v>0</v>
          </cell>
          <cell r="H896">
            <v>0</v>
          </cell>
        </row>
        <row r="897">
          <cell r="A897" t="str">
            <v>08.302.01</v>
          </cell>
          <cell r="B897" t="str">
            <v>Limpeza e desobstrução de bueiros simples</v>
          </cell>
          <cell r="C897" t="str">
            <v>DNER-ES297/97</v>
          </cell>
          <cell r="D897" t="str">
            <v xml:space="preserve"> </v>
          </cell>
          <cell r="E897" t="str">
            <v>m</v>
          </cell>
          <cell r="G897">
            <v>0</v>
          </cell>
          <cell r="H897">
            <v>0</v>
          </cell>
        </row>
        <row r="898">
          <cell r="A898" t="str">
            <v>08.302.02</v>
          </cell>
          <cell r="B898" t="str">
            <v>Limpeza e desobstrução de bueiros duplos</v>
          </cell>
          <cell r="C898" t="str">
            <v>DNER-ES297/97</v>
          </cell>
          <cell r="D898" t="str">
            <v xml:space="preserve"> </v>
          </cell>
          <cell r="E898" t="str">
            <v>m</v>
          </cell>
          <cell r="G898">
            <v>0</v>
          </cell>
          <cell r="H898">
            <v>0</v>
          </cell>
        </row>
        <row r="899">
          <cell r="A899" t="str">
            <v>08.302.03</v>
          </cell>
          <cell r="B899" t="str">
            <v>Limpeza e desobstrução de bueiros triplos</v>
          </cell>
          <cell r="C899" t="str">
            <v>DNER-ES297/97</v>
          </cell>
          <cell r="D899" t="str">
            <v xml:space="preserve"> </v>
          </cell>
          <cell r="E899" t="str">
            <v>m</v>
          </cell>
          <cell r="G899">
            <v>0</v>
          </cell>
          <cell r="H899">
            <v>0</v>
          </cell>
        </row>
        <row r="900">
          <cell r="A900" t="str">
            <v>09.512.02</v>
          </cell>
          <cell r="B900" t="str">
            <v>Confecção de tubos de concreto D = 0,20</v>
          </cell>
          <cell r="C900" t="str">
            <v xml:space="preserve"> </v>
          </cell>
          <cell r="D900" t="str">
            <v xml:space="preserve"> </v>
          </cell>
          <cell r="E900" t="str">
            <v>m</v>
          </cell>
          <cell r="F900">
            <v>3.39</v>
          </cell>
          <cell r="G900">
            <v>1.2136199999999999</v>
          </cell>
          <cell r="H900">
            <v>4.6036200000000003</v>
          </cell>
        </row>
        <row r="901">
          <cell r="A901" t="str">
            <v>09.512.03</v>
          </cell>
          <cell r="B901" t="str">
            <v>Confecção de tubos de concreto D = 0,30</v>
          </cell>
          <cell r="C901" t="str">
            <v xml:space="preserve"> </v>
          </cell>
          <cell r="D901" t="str">
            <v xml:space="preserve"> </v>
          </cell>
          <cell r="E901" t="str">
            <v>m</v>
          </cell>
          <cell r="G901">
            <v>0</v>
          </cell>
          <cell r="H901">
            <v>0</v>
          </cell>
        </row>
        <row r="902">
          <cell r="A902" t="str">
            <v>09.512.04</v>
          </cell>
          <cell r="B902" t="str">
            <v>Confecção de tubos de concreto D = 0,40</v>
          </cell>
          <cell r="C902" t="str">
            <v xml:space="preserve"> </v>
          </cell>
          <cell r="D902" t="str">
            <v xml:space="preserve"> </v>
          </cell>
          <cell r="E902" t="str">
            <v>m</v>
          </cell>
          <cell r="G902">
            <v>0</v>
          </cell>
          <cell r="H902">
            <v>0</v>
          </cell>
        </row>
        <row r="903">
          <cell r="A903" t="str">
            <v>09.512.05</v>
          </cell>
          <cell r="B903" t="str">
            <v>Confecção de tubos de conc. armado D = 0,60</v>
          </cell>
          <cell r="C903" t="str">
            <v xml:space="preserve"> </v>
          </cell>
          <cell r="D903" t="str">
            <v xml:space="preserve"> </v>
          </cell>
          <cell r="E903" t="str">
            <v>m</v>
          </cell>
          <cell r="F903">
            <v>58.28</v>
          </cell>
          <cell r="G903">
            <v>20.864239999999999</v>
          </cell>
          <cell r="H903">
            <v>79.144239999999996</v>
          </cell>
        </row>
        <row r="904">
          <cell r="A904" t="str">
            <v>09.512.06</v>
          </cell>
          <cell r="B904" t="str">
            <v>Confecção de tubos de conc. armado D = 0,80</v>
          </cell>
          <cell r="C904" t="str">
            <v xml:space="preserve"> </v>
          </cell>
          <cell r="D904" t="str">
            <v xml:space="preserve"> </v>
          </cell>
          <cell r="E904" t="str">
            <v>m</v>
          </cell>
          <cell r="F904">
            <v>89.96</v>
          </cell>
          <cell r="G904">
            <v>32.205679999999994</v>
          </cell>
          <cell r="H904">
            <v>122.16567999999998</v>
          </cell>
        </row>
        <row r="905">
          <cell r="A905" t="str">
            <v>09.512.07</v>
          </cell>
          <cell r="B905" t="str">
            <v>Confecção de tubos de conc. armado D = 1,00</v>
          </cell>
          <cell r="C905" t="str">
            <v xml:space="preserve"> </v>
          </cell>
          <cell r="D905" t="str">
            <v xml:space="preserve"> </v>
          </cell>
          <cell r="E905" t="str">
            <v>m</v>
          </cell>
          <cell r="G905">
            <v>0</v>
          </cell>
          <cell r="H905">
            <v>0</v>
          </cell>
        </row>
        <row r="906">
          <cell r="A906" t="str">
            <v>09.512.08</v>
          </cell>
          <cell r="B906" t="str">
            <v>Confecção de tubos de conc. armado D = 1,20</v>
          </cell>
          <cell r="C906" t="str">
            <v xml:space="preserve"> </v>
          </cell>
          <cell r="D906" t="str">
            <v xml:space="preserve"> </v>
          </cell>
          <cell r="E906" t="str">
            <v>m</v>
          </cell>
          <cell r="G906">
            <v>0</v>
          </cell>
          <cell r="H906">
            <v>0</v>
          </cell>
        </row>
        <row r="907">
          <cell r="A907" t="str">
            <v>09.512.09</v>
          </cell>
          <cell r="B907" t="str">
            <v>Confecção de tubos de conc. armado D = 1,50</v>
          </cell>
          <cell r="C907" t="str">
            <v xml:space="preserve"> </v>
          </cell>
          <cell r="D907" t="str">
            <v xml:space="preserve"> </v>
          </cell>
          <cell r="E907" t="str">
            <v>m</v>
          </cell>
          <cell r="G907">
            <v>0</v>
          </cell>
          <cell r="H907">
            <v>0</v>
          </cell>
        </row>
        <row r="908">
          <cell r="A908" t="str">
            <v>09.512.10</v>
          </cell>
          <cell r="B908" t="str">
            <v>Confecção de tubos de conc. armado D = 0,40</v>
          </cell>
          <cell r="C908" t="str">
            <v xml:space="preserve"> </v>
          </cell>
          <cell r="D908" t="str">
            <v xml:space="preserve"> </v>
          </cell>
          <cell r="E908" t="str">
            <v>m</v>
          </cell>
          <cell r="F908">
            <v>23.72</v>
          </cell>
          <cell r="G908">
            <v>8.4917599999999993</v>
          </cell>
          <cell r="H908">
            <v>32.211759999999998</v>
          </cell>
        </row>
        <row r="909">
          <cell r="A909" t="str">
            <v>09.517.01</v>
          </cell>
          <cell r="B909" t="str">
            <v>Areia extraída</v>
          </cell>
          <cell r="C909" t="str">
            <v xml:space="preserve"> </v>
          </cell>
          <cell r="D909" t="str">
            <v xml:space="preserve"> </v>
          </cell>
          <cell r="E909" t="str">
            <v>m3</v>
          </cell>
          <cell r="F909">
            <v>1.58</v>
          </cell>
          <cell r="G909">
            <v>0.56564000000000003</v>
          </cell>
          <cell r="H909">
            <v>2.1456400000000002</v>
          </cell>
        </row>
        <row r="910">
          <cell r="A910" t="str">
            <v>09.517.02</v>
          </cell>
          <cell r="B910" t="str">
            <v>Rocha p/ britagem</v>
          </cell>
          <cell r="C910" t="str">
            <v xml:space="preserve"> </v>
          </cell>
          <cell r="D910" t="str">
            <v xml:space="preserve"> </v>
          </cell>
          <cell r="E910" t="str">
            <v>m3</v>
          </cell>
          <cell r="F910">
            <v>3.53</v>
          </cell>
          <cell r="G910">
            <v>1.2637399999999999</v>
          </cell>
          <cell r="H910">
            <v>4.7937399999999997</v>
          </cell>
        </row>
        <row r="911">
          <cell r="A911" t="str">
            <v>09.517.03</v>
          </cell>
          <cell r="B911" t="str">
            <v>Rocha fragmentada por fogacho</v>
          </cell>
          <cell r="C911" t="str">
            <v xml:space="preserve"> </v>
          </cell>
          <cell r="D911" t="str">
            <v xml:space="preserve"> </v>
          </cell>
          <cell r="E911" t="str">
            <v>m3</v>
          </cell>
          <cell r="F911">
            <v>8.7799999999999994</v>
          </cell>
          <cell r="G911">
            <v>3.1432399999999996</v>
          </cell>
          <cell r="H911">
            <v>11.92324</v>
          </cell>
        </row>
        <row r="912">
          <cell r="A912" t="str">
            <v>09.517.04</v>
          </cell>
          <cell r="B912" t="str">
            <v>Pedra de mão</v>
          </cell>
          <cell r="C912" t="str">
            <v xml:space="preserve"> </v>
          </cell>
          <cell r="D912" t="str">
            <v xml:space="preserve"> </v>
          </cell>
          <cell r="E912" t="str">
            <v>m3</v>
          </cell>
          <cell r="F912">
            <v>8.7799999999999994</v>
          </cell>
          <cell r="G912">
            <v>3.1432399999999996</v>
          </cell>
          <cell r="H912">
            <v>11.92324</v>
          </cell>
        </row>
        <row r="913">
          <cell r="A913" t="str">
            <v>09.517.05</v>
          </cell>
          <cell r="B913" t="str">
            <v>Brita produzida</v>
          </cell>
          <cell r="C913" t="str">
            <v xml:space="preserve"> </v>
          </cell>
          <cell r="D913" t="str">
            <v xml:space="preserve"> </v>
          </cell>
          <cell r="E913" t="str">
            <v>m3</v>
          </cell>
          <cell r="F913">
            <v>10.119999999999999</v>
          </cell>
          <cell r="G913">
            <v>3.6229599999999995</v>
          </cell>
          <cell r="H913">
            <v>13.742959999999998</v>
          </cell>
        </row>
        <row r="914">
          <cell r="A914" t="str">
            <v>09.519.01</v>
          </cell>
          <cell r="B914" t="str">
            <v>Obtenção de grama em placas</v>
          </cell>
          <cell r="C914" t="str">
            <v xml:space="preserve"> </v>
          </cell>
          <cell r="D914" t="str">
            <v xml:space="preserve"> </v>
          </cell>
          <cell r="E914" t="str">
            <v>m2</v>
          </cell>
          <cell r="F914">
            <v>0.81</v>
          </cell>
          <cell r="G914">
            <v>0.28998000000000002</v>
          </cell>
          <cell r="H914">
            <v>1.09998</v>
          </cell>
        </row>
        <row r="915">
          <cell r="A915" t="str">
            <v>09.601.00</v>
          </cell>
          <cell r="B915" t="str">
            <v>Transporte CAP 150/200 p/ tratamento superficial</v>
          </cell>
          <cell r="C915" t="str">
            <v xml:space="preserve"> </v>
          </cell>
          <cell r="D915" t="str">
            <v xml:space="preserve"> </v>
          </cell>
          <cell r="E915" t="str">
            <v>t</v>
          </cell>
          <cell r="F915">
            <v>455.45</v>
          </cell>
          <cell r="G915">
            <v>163.05109999999999</v>
          </cell>
          <cell r="H915">
            <v>618.50109999999995</v>
          </cell>
        </row>
        <row r="916">
          <cell r="A916" t="str">
            <v>09.601.01</v>
          </cell>
          <cell r="B916" t="str">
            <v>Transporte emulsão asfáltica RR-1C p/ pint. lig.</v>
          </cell>
          <cell r="C916" t="str">
            <v xml:space="preserve"> </v>
          </cell>
          <cell r="D916" t="str">
            <v xml:space="preserve"> </v>
          </cell>
          <cell r="E916" t="str">
            <v>t</v>
          </cell>
          <cell r="F916">
            <v>470.65</v>
          </cell>
          <cell r="G916">
            <v>168.49269999999999</v>
          </cell>
          <cell r="H916">
            <v>639.14269999999999</v>
          </cell>
        </row>
        <row r="917">
          <cell r="A917" t="str">
            <v>09.601.02</v>
          </cell>
          <cell r="B917" t="str">
            <v>Transporte asfalto diluido CM30 p/ imprimação</v>
          </cell>
          <cell r="C917" t="str">
            <v xml:space="preserve"> </v>
          </cell>
          <cell r="D917" t="str">
            <v xml:space="preserve"> </v>
          </cell>
          <cell r="E917" t="str">
            <v>t</v>
          </cell>
          <cell r="F917">
            <v>633.95000000000005</v>
          </cell>
          <cell r="G917">
            <v>226.95410000000001</v>
          </cell>
          <cell r="H917">
            <v>860.90410000000008</v>
          </cell>
        </row>
        <row r="918">
          <cell r="A918" t="str">
            <v>09.601.03</v>
          </cell>
          <cell r="B918" t="str">
            <v>Transporte CAP 50/60</v>
          </cell>
          <cell r="C918" t="str">
            <v xml:space="preserve"> </v>
          </cell>
          <cell r="D918" t="str">
            <v xml:space="preserve"> </v>
          </cell>
          <cell r="E918" t="str">
            <v>kg</v>
          </cell>
          <cell r="G918">
            <v>0</v>
          </cell>
          <cell r="H918">
            <v>0</v>
          </cell>
        </row>
        <row r="919">
          <cell r="A919" t="str">
            <v>09.601.04</v>
          </cell>
          <cell r="B919" t="str">
            <v>Transporte CAP 20</v>
          </cell>
          <cell r="C919" t="str">
            <v xml:space="preserve"> </v>
          </cell>
          <cell r="D919" t="str">
            <v xml:space="preserve"> </v>
          </cell>
          <cell r="E919" t="str">
            <v>t</v>
          </cell>
          <cell r="F919">
            <v>500.46</v>
          </cell>
          <cell r="G919">
            <v>179.16467999999998</v>
          </cell>
          <cell r="H919">
            <v>679.6246799999999</v>
          </cell>
        </row>
        <row r="920">
          <cell r="A920" t="str">
            <v>09.601.05</v>
          </cell>
          <cell r="B920" t="str">
            <v>Transporte CAP 40</v>
          </cell>
          <cell r="C920" t="str">
            <v xml:space="preserve"> </v>
          </cell>
          <cell r="D920" t="str">
            <v xml:space="preserve"> </v>
          </cell>
          <cell r="E920" t="str">
            <v>t</v>
          </cell>
          <cell r="G920">
            <v>0</v>
          </cell>
          <cell r="H920">
            <v>0</v>
          </cell>
        </row>
        <row r="921">
          <cell r="A921" t="str">
            <v>09.999.01</v>
          </cell>
          <cell r="B921" t="str">
            <v>Torre de madeira</v>
          </cell>
          <cell r="C921" t="str">
            <v xml:space="preserve"> </v>
          </cell>
          <cell r="D921" t="str">
            <v xml:space="preserve"> </v>
          </cell>
          <cell r="E921" t="str">
            <v>und</v>
          </cell>
          <cell r="F921">
            <v>62.2</v>
          </cell>
          <cell r="G921">
            <v>22.267600000000002</v>
          </cell>
          <cell r="H921">
            <v>84.467600000000004</v>
          </cell>
        </row>
        <row r="922">
          <cell r="A922" t="str">
            <v>P06.800.01</v>
          </cell>
          <cell r="B922" t="str">
            <v>Iluminação de viadutos</v>
          </cell>
          <cell r="C922" t="str">
            <v xml:space="preserve"> </v>
          </cell>
          <cell r="D922" t="str">
            <v xml:space="preserve"> </v>
          </cell>
          <cell r="E922" t="str">
            <v>un</v>
          </cell>
          <cell r="G922">
            <v>0</v>
          </cell>
          <cell r="H922">
            <v>0</v>
          </cell>
        </row>
        <row r="923">
          <cell r="A923" t="str">
            <v>P06.800.02</v>
          </cell>
          <cell r="B923" t="str">
            <v>Iluminação de passagem de pedestres</v>
          </cell>
          <cell r="C923" t="str">
            <v xml:space="preserve"> </v>
          </cell>
          <cell r="D923" t="str">
            <v xml:space="preserve"> </v>
          </cell>
          <cell r="E923" t="str">
            <v>un</v>
          </cell>
          <cell r="G923">
            <v>0</v>
          </cell>
          <cell r="H923">
            <v>0</v>
          </cell>
        </row>
        <row r="924">
          <cell r="A924" t="str">
            <v>5.1</v>
          </cell>
          <cell r="B924" t="str">
            <v>PROJETO DE ILUMINAÇÃO</v>
          </cell>
          <cell r="C924" t="str">
            <v xml:space="preserve"> </v>
          </cell>
          <cell r="D924" t="str">
            <v xml:space="preserve"> </v>
          </cell>
          <cell r="G924">
            <v>0</v>
          </cell>
        </row>
        <row r="925">
          <cell r="A925" t="str">
            <v>PI 01</v>
          </cell>
          <cell r="B925" t="str">
            <v>Poste de aço galv. a fogo, c/ 20,0m de alt. p/ instal. tipo engastado</v>
          </cell>
          <cell r="C925" t="str">
            <v xml:space="preserve"> </v>
          </cell>
          <cell r="D925" t="str">
            <v xml:space="preserve"> </v>
          </cell>
          <cell r="E925" t="str">
            <v>un</v>
          </cell>
          <cell r="G925">
            <v>0</v>
          </cell>
          <cell r="H925">
            <v>2662.25</v>
          </cell>
        </row>
        <row r="926">
          <cell r="A926" t="str">
            <v>PI 02</v>
          </cell>
          <cell r="B926" t="str">
            <v>Poste de aço galvanizado a fogo, c/ 10,0m de alt. p/instal.na lat. dos viadutos</v>
          </cell>
          <cell r="C926" t="str">
            <v xml:space="preserve"> </v>
          </cell>
          <cell r="D926" t="str">
            <v xml:space="preserve"> </v>
          </cell>
          <cell r="E926" t="str">
            <v>un</v>
          </cell>
          <cell r="G926">
            <v>0</v>
          </cell>
          <cell r="H926">
            <v>500</v>
          </cell>
        </row>
        <row r="927">
          <cell r="A927" t="str">
            <v>PI 02a</v>
          </cell>
          <cell r="B927" t="str">
            <v>Poste de aço galvanizado a fogo, c/ 5,0m de alt. p/instal.na lat. das passarelas</v>
          </cell>
          <cell r="C927" t="str">
            <v xml:space="preserve"> </v>
          </cell>
          <cell r="D927" t="str">
            <v xml:space="preserve"> </v>
          </cell>
          <cell r="E927" t="str">
            <v>un</v>
          </cell>
          <cell r="H927">
            <v>300</v>
          </cell>
        </row>
        <row r="928">
          <cell r="A928" t="str">
            <v>PI 03</v>
          </cell>
          <cell r="B928" t="str">
            <v xml:space="preserve">Luminária p/ iluminação pública ref.HRC-612 da Philips ou similar </v>
          </cell>
          <cell r="C928" t="str">
            <v xml:space="preserve"> </v>
          </cell>
          <cell r="D928" t="str">
            <v xml:space="preserve"> </v>
          </cell>
          <cell r="E928" t="str">
            <v>un</v>
          </cell>
          <cell r="G928">
            <v>0</v>
          </cell>
          <cell r="H928">
            <v>400</v>
          </cell>
        </row>
        <row r="929">
          <cell r="A929" t="str">
            <v>PI 04</v>
          </cell>
          <cell r="B929" t="str">
            <v xml:space="preserve">Luminária p/ iluminação pública ref.SRC-612 da Philips ou similar </v>
          </cell>
          <cell r="C929" t="str">
            <v xml:space="preserve"> </v>
          </cell>
          <cell r="D929" t="str">
            <v xml:space="preserve"> </v>
          </cell>
          <cell r="E929" t="str">
            <v>un</v>
          </cell>
          <cell r="G929">
            <v>0</v>
          </cell>
          <cell r="H929">
            <v>425.5</v>
          </cell>
        </row>
        <row r="930">
          <cell r="A930" t="str">
            <v>PI 05</v>
          </cell>
          <cell r="B930" t="str">
            <v>Suporte p/ luminária tipo ZGP614 da Philips ou similar</v>
          </cell>
          <cell r="C930" t="str">
            <v xml:space="preserve"> </v>
          </cell>
          <cell r="D930" t="str">
            <v xml:space="preserve"> </v>
          </cell>
          <cell r="E930" t="str">
            <v>un</v>
          </cell>
          <cell r="G930">
            <v>0</v>
          </cell>
          <cell r="H930">
            <v>120</v>
          </cell>
        </row>
        <row r="931">
          <cell r="A931" t="str">
            <v>PI 06</v>
          </cell>
          <cell r="B931" t="str">
            <v>Suporte p/ luminária tipo ZGP616 da Philips ou similar</v>
          </cell>
          <cell r="C931" t="str">
            <v xml:space="preserve"> </v>
          </cell>
          <cell r="D931" t="str">
            <v xml:space="preserve"> </v>
          </cell>
          <cell r="E931" t="str">
            <v>un</v>
          </cell>
          <cell r="G931">
            <v>0</v>
          </cell>
          <cell r="H931">
            <v>143.75</v>
          </cell>
        </row>
        <row r="932">
          <cell r="A932" t="str">
            <v>PI 07</v>
          </cell>
          <cell r="B932" t="str">
            <v>Suporte p/ luminária tipo ZGP402 da Philips ou similar</v>
          </cell>
          <cell r="C932" t="str">
            <v xml:space="preserve"> </v>
          </cell>
          <cell r="D932" t="str">
            <v xml:space="preserve"> </v>
          </cell>
          <cell r="E932" t="str">
            <v>un</v>
          </cell>
          <cell r="G932">
            <v>0</v>
          </cell>
          <cell r="H932">
            <v>100</v>
          </cell>
        </row>
        <row r="933">
          <cell r="A933" t="str">
            <v>PI 08</v>
          </cell>
          <cell r="B933" t="str">
            <v>Suporte p/ luminária tipo ZGP401 da Philips ou similar</v>
          </cell>
          <cell r="C933" t="str">
            <v xml:space="preserve"> </v>
          </cell>
          <cell r="D933" t="str">
            <v xml:space="preserve"> </v>
          </cell>
          <cell r="E933" t="str">
            <v>un</v>
          </cell>
          <cell r="G933">
            <v>0</v>
          </cell>
          <cell r="H933">
            <v>81.650000000000006</v>
          </cell>
        </row>
        <row r="934">
          <cell r="A934" t="str">
            <v>PI 09</v>
          </cell>
          <cell r="B934" t="str">
            <v>Lâmpada a vapor de sódio 400W, alta pressão, base E40</v>
          </cell>
          <cell r="C934" t="str">
            <v xml:space="preserve"> </v>
          </cell>
          <cell r="D934" t="str">
            <v xml:space="preserve"> </v>
          </cell>
          <cell r="E934" t="str">
            <v>un</v>
          </cell>
          <cell r="G934">
            <v>0</v>
          </cell>
          <cell r="H934">
            <v>33.35</v>
          </cell>
        </row>
        <row r="935">
          <cell r="A935" t="str">
            <v>PI 10</v>
          </cell>
          <cell r="B935" t="str">
            <v>Lâmpada a vapor de mercúrio 250W, alta pressão, base E40</v>
          </cell>
          <cell r="C935" t="str">
            <v xml:space="preserve"> </v>
          </cell>
          <cell r="D935" t="str">
            <v xml:space="preserve"> </v>
          </cell>
          <cell r="E935" t="str">
            <v>un</v>
          </cell>
          <cell r="G935">
            <v>0</v>
          </cell>
          <cell r="H935">
            <v>28.75</v>
          </cell>
        </row>
        <row r="936">
          <cell r="A936" t="str">
            <v>PI 11</v>
          </cell>
          <cell r="B936" t="str">
            <v>Lâmpada fluorescente compacta 23 W, 220V, ref PL eletrônica  da Philips ou similar</v>
          </cell>
          <cell r="C936" t="str">
            <v xml:space="preserve"> </v>
          </cell>
          <cell r="D936" t="str">
            <v xml:space="preserve"> </v>
          </cell>
          <cell r="E936" t="str">
            <v>un</v>
          </cell>
          <cell r="G936">
            <v>0</v>
          </cell>
          <cell r="H936">
            <v>32.200000000000003</v>
          </cell>
        </row>
        <row r="937">
          <cell r="A937" t="str">
            <v>PI 12</v>
          </cell>
          <cell r="B937" t="str">
            <v>Luminária blindada p/ lâmpada incandescente 100W, ref. WY-10 da Wetzel ou similar</v>
          </cell>
          <cell r="C937" t="str">
            <v xml:space="preserve"> </v>
          </cell>
          <cell r="D937" t="str">
            <v xml:space="preserve"> </v>
          </cell>
          <cell r="E937" t="str">
            <v>un</v>
          </cell>
          <cell r="G937">
            <v>0</v>
          </cell>
          <cell r="H937">
            <v>40.6</v>
          </cell>
        </row>
        <row r="938">
          <cell r="A938" t="str">
            <v>PI 13</v>
          </cell>
          <cell r="B938" t="str">
            <v>Eletroduto de aço 20mm, vara de 3m</v>
          </cell>
          <cell r="C938" t="str">
            <v xml:space="preserve"> </v>
          </cell>
          <cell r="D938" t="str">
            <v xml:space="preserve"> </v>
          </cell>
          <cell r="E938" t="str">
            <v>un</v>
          </cell>
          <cell r="G938">
            <v>0</v>
          </cell>
          <cell r="H938">
            <v>14.49</v>
          </cell>
        </row>
        <row r="939">
          <cell r="A939" t="str">
            <v>PI 14</v>
          </cell>
          <cell r="B939" t="str">
            <v>Caixa de passagem para instalação aparente D=50mm, tipo T</v>
          </cell>
          <cell r="C939" t="str">
            <v xml:space="preserve"> </v>
          </cell>
          <cell r="D939" t="str">
            <v xml:space="preserve"> </v>
          </cell>
          <cell r="E939" t="str">
            <v>un</v>
          </cell>
          <cell r="G939">
            <v>0</v>
          </cell>
          <cell r="H939">
            <v>4.08</v>
          </cell>
        </row>
        <row r="940">
          <cell r="A940" t="str">
            <v>PI 15</v>
          </cell>
          <cell r="B940" t="str">
            <v>Caixa de passagem para instalação aparente D=20mm, tipo LB</v>
          </cell>
          <cell r="C940" t="str">
            <v xml:space="preserve"> </v>
          </cell>
          <cell r="D940" t="str">
            <v xml:space="preserve"> </v>
          </cell>
          <cell r="E940" t="str">
            <v>un</v>
          </cell>
          <cell r="G940">
            <v>0</v>
          </cell>
          <cell r="H940">
            <v>3.62</v>
          </cell>
        </row>
        <row r="941">
          <cell r="A941" t="str">
            <v>PI 16</v>
          </cell>
          <cell r="B941" t="str">
            <v>Caixa de passagem para instalação aparente D=3/4", tipo X</v>
          </cell>
          <cell r="C941" t="str">
            <v xml:space="preserve"> </v>
          </cell>
          <cell r="D941" t="str">
            <v xml:space="preserve"> </v>
          </cell>
          <cell r="E941" t="str">
            <v>un</v>
          </cell>
          <cell r="G941">
            <v>0</v>
          </cell>
          <cell r="H941">
            <v>4.43</v>
          </cell>
        </row>
        <row r="942">
          <cell r="A942" t="str">
            <v>PI 17</v>
          </cell>
          <cell r="B942" t="str">
            <v>Luminária pública pad. CELESC, p/ 1 lâmpada à vapor  merc.80W, ref. HRQ 630 da Philips ou similar</v>
          </cell>
          <cell r="C942" t="str">
            <v xml:space="preserve"> </v>
          </cell>
          <cell r="D942" t="str">
            <v xml:space="preserve"> </v>
          </cell>
          <cell r="E942" t="str">
            <v>un</v>
          </cell>
          <cell r="G942">
            <v>0</v>
          </cell>
          <cell r="H942">
            <v>17.829999999999998</v>
          </cell>
        </row>
        <row r="943">
          <cell r="A943" t="str">
            <v>PI 18</v>
          </cell>
          <cell r="B943" t="str">
            <v>Braço curvo p/ iluminação pública padrão CELESC</v>
          </cell>
          <cell r="C943" t="str">
            <v xml:space="preserve"> </v>
          </cell>
          <cell r="D943" t="str">
            <v xml:space="preserve"> </v>
          </cell>
          <cell r="E943" t="str">
            <v>un</v>
          </cell>
          <cell r="G943">
            <v>0</v>
          </cell>
          <cell r="H943">
            <v>6.33</v>
          </cell>
        </row>
        <row r="944">
          <cell r="A944" t="str">
            <v>PI 19</v>
          </cell>
          <cell r="B944" t="str">
            <v>Reator p/ Lâmpada a vapor de mercúrio, 80W, ref. RVM 80426-02, da Philips ou similar</v>
          </cell>
          <cell r="C944" t="str">
            <v xml:space="preserve"> </v>
          </cell>
          <cell r="D944" t="str">
            <v xml:space="preserve"> </v>
          </cell>
          <cell r="E944" t="str">
            <v>un</v>
          </cell>
          <cell r="G944">
            <v>0</v>
          </cell>
          <cell r="H944">
            <v>21.05</v>
          </cell>
        </row>
        <row r="945">
          <cell r="A945" t="str">
            <v>PI 20</v>
          </cell>
          <cell r="B945" t="str">
            <v>Poste de concreto duplo T 10m, 150 daN</v>
          </cell>
          <cell r="C945" t="str">
            <v xml:space="preserve"> </v>
          </cell>
          <cell r="D945" t="str">
            <v xml:space="preserve"> </v>
          </cell>
          <cell r="E945" t="str">
            <v>un</v>
          </cell>
          <cell r="G945">
            <v>0</v>
          </cell>
          <cell r="H945">
            <v>200</v>
          </cell>
        </row>
        <row r="946">
          <cell r="A946" t="str">
            <v>PI 21</v>
          </cell>
          <cell r="B946" t="str">
            <v>Lâmpada à vapor de mercúrio 80W</v>
          </cell>
          <cell r="C946" t="str">
            <v xml:space="preserve"> </v>
          </cell>
          <cell r="D946" t="str">
            <v xml:space="preserve"> </v>
          </cell>
          <cell r="E946" t="str">
            <v>un</v>
          </cell>
          <cell r="G946">
            <v>0</v>
          </cell>
          <cell r="H946">
            <v>7.82</v>
          </cell>
        </row>
        <row r="947">
          <cell r="A947" t="str">
            <v>PI 22</v>
          </cell>
          <cell r="B947" t="str">
            <v>Base completa com fusível Diazed, 6A, retardado, incluíndo tampa, anel de proteção e ajuste</v>
          </cell>
          <cell r="C947" t="str">
            <v xml:space="preserve"> </v>
          </cell>
          <cell r="D947" t="str">
            <v xml:space="preserve"> </v>
          </cell>
          <cell r="E947" t="str">
            <v>un</v>
          </cell>
          <cell r="G947">
            <v>0</v>
          </cell>
          <cell r="H947">
            <v>8.6300000000000008</v>
          </cell>
        </row>
        <row r="948">
          <cell r="A948" t="str">
            <v>PI 23</v>
          </cell>
          <cell r="B948" t="str">
            <v>Contator tripolar a seco, p/ corrente alternada - 55 A, para uso em rede 380/220V - 60Hz</v>
          </cell>
          <cell r="C948" t="str">
            <v xml:space="preserve"> </v>
          </cell>
          <cell r="D948" t="str">
            <v xml:space="preserve"> </v>
          </cell>
          <cell r="E948" t="str">
            <v>un</v>
          </cell>
          <cell r="G948">
            <v>0</v>
          </cell>
          <cell r="H948">
            <v>234.6</v>
          </cell>
        </row>
        <row r="949">
          <cell r="A949" t="str">
            <v>PI 24</v>
          </cell>
          <cell r="B949" t="str">
            <v>Fita elétrica auto fusão a base de borracha EPR</v>
          </cell>
          <cell r="C949" t="str">
            <v xml:space="preserve"> </v>
          </cell>
          <cell r="D949" t="str">
            <v xml:space="preserve"> </v>
          </cell>
          <cell r="E949" t="str">
            <v>un</v>
          </cell>
          <cell r="G949">
            <v>0</v>
          </cell>
          <cell r="H949">
            <v>6.39</v>
          </cell>
        </row>
        <row r="950">
          <cell r="A950" t="str">
            <v>PI 25</v>
          </cell>
          <cell r="B950" t="str">
            <v>Fita adesiva plástica isolante</v>
          </cell>
          <cell r="C950" t="str">
            <v xml:space="preserve"> </v>
          </cell>
          <cell r="D950" t="str">
            <v xml:space="preserve"> </v>
          </cell>
          <cell r="E950" t="str">
            <v>un</v>
          </cell>
          <cell r="G950">
            <v>0</v>
          </cell>
          <cell r="H950">
            <v>3.84</v>
          </cell>
        </row>
        <row r="951">
          <cell r="A951" t="str">
            <v>PI 26</v>
          </cell>
          <cell r="B951" t="str">
            <v>Relé fotoelétrico c/ suporte para fixação galv. com furo 18mm</v>
          </cell>
          <cell r="C951" t="str">
            <v xml:space="preserve"> </v>
          </cell>
          <cell r="D951" t="str">
            <v xml:space="preserve"> </v>
          </cell>
          <cell r="E951" t="str">
            <v>un</v>
          </cell>
          <cell r="G951">
            <v>0</v>
          </cell>
          <cell r="H951">
            <v>11.5</v>
          </cell>
        </row>
        <row r="952">
          <cell r="A952" t="str">
            <v>PI 27</v>
          </cell>
          <cell r="B952" t="str">
            <v>Cabo isolado p/ 1000V, bitola 35mm²</v>
          </cell>
          <cell r="C952" t="str">
            <v xml:space="preserve"> </v>
          </cell>
          <cell r="D952" t="str">
            <v xml:space="preserve"> </v>
          </cell>
          <cell r="E952" t="str">
            <v>m</v>
          </cell>
          <cell r="G952">
            <v>0</v>
          </cell>
          <cell r="H952">
            <v>1.55</v>
          </cell>
        </row>
        <row r="953">
          <cell r="A953" t="str">
            <v>PI 28</v>
          </cell>
          <cell r="B953" t="str">
            <v>Eletroduto de aço tipo pesado 100mm</v>
          </cell>
          <cell r="C953" t="str">
            <v xml:space="preserve"> </v>
          </cell>
          <cell r="D953" t="str">
            <v xml:space="preserve"> </v>
          </cell>
          <cell r="E953" t="str">
            <v>m</v>
          </cell>
          <cell r="G953">
            <v>0</v>
          </cell>
          <cell r="H953">
            <v>28.55</v>
          </cell>
        </row>
        <row r="954">
          <cell r="A954" t="str">
            <v>PI 29</v>
          </cell>
          <cell r="B954" t="str">
            <v>Curva em alumínio fundido de alta resistência, fixação por encaixe,50mm</v>
          </cell>
          <cell r="C954" t="str">
            <v xml:space="preserve"> </v>
          </cell>
          <cell r="D954" t="str">
            <v xml:space="preserve"> </v>
          </cell>
          <cell r="E954" t="str">
            <v>un</v>
          </cell>
          <cell r="G954">
            <v>0</v>
          </cell>
          <cell r="H954">
            <v>18.75</v>
          </cell>
        </row>
        <row r="955">
          <cell r="A955" t="str">
            <v>PI 30</v>
          </cell>
          <cell r="B955" t="str">
            <v>Haste para aterramento aço-cobre D 13x2400mm</v>
          </cell>
          <cell r="C955" t="str">
            <v xml:space="preserve"> </v>
          </cell>
          <cell r="D955" t="str">
            <v xml:space="preserve"> </v>
          </cell>
          <cell r="E955" t="str">
            <v>un</v>
          </cell>
          <cell r="G955">
            <v>0</v>
          </cell>
          <cell r="H955">
            <v>6.04</v>
          </cell>
        </row>
        <row r="956">
          <cell r="A956" t="str">
            <v>PI 31</v>
          </cell>
          <cell r="B956" t="str">
            <v>Cabo de cobre nú meio duro, 7 fios 2AWG</v>
          </cell>
          <cell r="C956" t="str">
            <v xml:space="preserve"> </v>
          </cell>
          <cell r="D956" t="str">
            <v xml:space="preserve"> </v>
          </cell>
          <cell r="E956" t="str">
            <v>kg</v>
          </cell>
          <cell r="G956">
            <v>0</v>
          </cell>
          <cell r="H956">
            <v>7.02</v>
          </cell>
        </row>
        <row r="957">
          <cell r="A957" t="str">
            <v>PI 32</v>
          </cell>
          <cell r="B957" t="str">
            <v>Conetor paralelo, liga alumínio tronco 1/0-4 AWG e derivação 2-4AWG</v>
          </cell>
          <cell r="C957" t="str">
            <v xml:space="preserve"> </v>
          </cell>
          <cell r="D957" t="str">
            <v xml:space="preserve"> </v>
          </cell>
          <cell r="E957" t="str">
            <v>un</v>
          </cell>
          <cell r="G957">
            <v>0</v>
          </cell>
          <cell r="H957">
            <v>1.04</v>
          </cell>
        </row>
        <row r="958">
          <cell r="A958" t="str">
            <v>PI 33</v>
          </cell>
          <cell r="B958" t="str">
            <v>Tubo de aço galvanizado, vara de 6m e 50mm</v>
          </cell>
          <cell r="C958" t="str">
            <v xml:space="preserve"> </v>
          </cell>
          <cell r="D958" t="str">
            <v xml:space="preserve"> </v>
          </cell>
          <cell r="E958" t="str">
            <v>un</v>
          </cell>
          <cell r="G958">
            <v>0</v>
          </cell>
          <cell r="H958">
            <v>74.06</v>
          </cell>
        </row>
        <row r="959">
          <cell r="A959" t="str">
            <v>PI 34</v>
          </cell>
          <cell r="B959" t="str">
            <v>Construção de caixa tipo SP, ou pré-instalada com as mesmas características</v>
          </cell>
          <cell r="C959" t="str">
            <v xml:space="preserve"> </v>
          </cell>
          <cell r="D959" t="str">
            <v xml:space="preserve"> </v>
          </cell>
          <cell r="E959" t="str">
            <v>un</v>
          </cell>
          <cell r="G959">
            <v>0</v>
          </cell>
          <cell r="H959">
            <v>180</v>
          </cell>
        </row>
        <row r="960">
          <cell r="A960" t="str">
            <v>PI 35</v>
          </cell>
          <cell r="B960" t="str">
            <v>Construção de embasamento p/ poste tipo engastado, 20m de altura</v>
          </cell>
          <cell r="C960" t="str">
            <v xml:space="preserve"> </v>
          </cell>
          <cell r="D960" t="str">
            <v xml:space="preserve"> </v>
          </cell>
          <cell r="E960" t="str">
            <v>un</v>
          </cell>
          <cell r="G960">
            <v>0</v>
          </cell>
          <cell r="H960">
            <v>494</v>
          </cell>
        </row>
        <row r="961">
          <cell r="A961" t="str">
            <v>PI 36</v>
          </cell>
          <cell r="B961" t="str">
            <v>Construção de embasamento p/ poste tipo engastado, concreto duplo T, 10m de altura</v>
          </cell>
          <cell r="C961" t="str">
            <v xml:space="preserve"> </v>
          </cell>
          <cell r="D961" t="str">
            <v xml:space="preserve"> </v>
          </cell>
          <cell r="E961" t="str">
            <v>un</v>
          </cell>
          <cell r="G961">
            <v>0</v>
          </cell>
          <cell r="H961">
            <v>285</v>
          </cell>
        </row>
        <row r="962">
          <cell r="A962" t="str">
            <v>PI 37</v>
          </cell>
          <cell r="B962" t="str">
            <v>Lançamento de cabos em dutos de aço, classe 1000V, circuito trifásico mais neutro, e monofásico</v>
          </cell>
          <cell r="C962" t="str">
            <v xml:space="preserve"> </v>
          </cell>
          <cell r="D962" t="str">
            <v xml:space="preserve"> </v>
          </cell>
          <cell r="E962" t="str">
            <v>m</v>
          </cell>
          <cell r="G962">
            <v>0</v>
          </cell>
          <cell r="H962">
            <v>4</v>
          </cell>
        </row>
        <row r="963">
          <cell r="A963" t="str">
            <v>PI 38</v>
          </cell>
          <cell r="B963" t="str">
            <v>Confecção de emendas retas ou derivação em cabos classe 1000V, c/ conector à compressão</v>
          </cell>
          <cell r="C963" t="str">
            <v xml:space="preserve"> </v>
          </cell>
          <cell r="D963" t="str">
            <v xml:space="preserve"> </v>
          </cell>
          <cell r="E963" t="str">
            <v>un</v>
          </cell>
          <cell r="G963">
            <v>0</v>
          </cell>
          <cell r="H963">
            <v>4.5</v>
          </cell>
        </row>
        <row r="964">
          <cell r="A964" t="str">
            <v>PI 39</v>
          </cell>
          <cell r="B964" t="str">
            <v>Fixação de haste de terra e conexão ao neutro</v>
          </cell>
          <cell r="C964" t="str">
            <v xml:space="preserve"> </v>
          </cell>
          <cell r="D964" t="str">
            <v xml:space="preserve"> </v>
          </cell>
          <cell r="E964" t="str">
            <v>un</v>
          </cell>
          <cell r="G964">
            <v>0</v>
          </cell>
          <cell r="H964">
            <v>35</v>
          </cell>
        </row>
        <row r="965">
          <cell r="A965" t="str">
            <v>PI 40</v>
          </cell>
          <cell r="B965" t="str">
            <v>Montagem eletromecân.de iluminação a 17,5m de alt., formada p/2 pétalas, c/ fixação dos equip.</v>
          </cell>
          <cell r="C965" t="str">
            <v xml:space="preserve"> </v>
          </cell>
          <cell r="D965" t="str">
            <v xml:space="preserve"> </v>
          </cell>
          <cell r="E965" t="str">
            <v>un</v>
          </cell>
          <cell r="G965">
            <v>0</v>
          </cell>
          <cell r="H965">
            <v>550</v>
          </cell>
        </row>
        <row r="966">
          <cell r="A966" t="str">
            <v>PI 41</v>
          </cell>
          <cell r="B966" t="str">
            <v>Instalação de tubo de aço vara de 6m e curva de entrada de cabos na lateral do poste c/ fix. dutos</v>
          </cell>
          <cell r="C966" t="str">
            <v xml:space="preserve"> </v>
          </cell>
          <cell r="D966" t="str">
            <v xml:space="preserve"> </v>
          </cell>
          <cell r="E966" t="str">
            <v>un</v>
          </cell>
          <cell r="G966">
            <v>0</v>
          </cell>
          <cell r="H966">
            <v>200</v>
          </cell>
        </row>
        <row r="967">
          <cell r="A967" t="str">
            <v>PI 42</v>
          </cell>
          <cell r="B967" t="str">
            <v>Instalação de poste de aço de 20m de altura engastado</v>
          </cell>
          <cell r="C967" t="str">
            <v xml:space="preserve"> </v>
          </cell>
          <cell r="D967" t="str">
            <v xml:space="preserve"> </v>
          </cell>
          <cell r="E967" t="str">
            <v>un</v>
          </cell>
          <cell r="G967">
            <v>0</v>
          </cell>
          <cell r="H967">
            <v>250</v>
          </cell>
        </row>
        <row r="968">
          <cell r="A968" t="str">
            <v>PI 43</v>
          </cell>
          <cell r="B968" t="str">
            <v>Travessia de pista asfáltica p/ lançamento dutos aço tipo pesado 100mm</v>
          </cell>
          <cell r="C968" t="str">
            <v xml:space="preserve"> </v>
          </cell>
          <cell r="D968" t="str">
            <v xml:space="preserve"> </v>
          </cell>
          <cell r="E968" t="str">
            <v>m</v>
          </cell>
          <cell r="G968">
            <v>0</v>
          </cell>
          <cell r="H968">
            <v>70</v>
          </cell>
        </row>
        <row r="969">
          <cell r="A969" t="str">
            <v>PI 44</v>
          </cell>
          <cell r="B969" t="str">
            <v>Montagem eletromecânica de luminária 10,0m de altura, c/ fixação dos equip.e conexões elétricos</v>
          </cell>
          <cell r="C969" t="str">
            <v xml:space="preserve"> </v>
          </cell>
          <cell r="D969" t="str">
            <v xml:space="preserve"> </v>
          </cell>
          <cell r="E969" t="str">
            <v>un</v>
          </cell>
          <cell r="G969">
            <v>0</v>
          </cell>
          <cell r="H969">
            <v>60</v>
          </cell>
        </row>
        <row r="970">
          <cell r="A970" t="str">
            <v>PI 45</v>
          </cell>
          <cell r="B970" t="str">
            <v>Montagem eletromecânica de luminária padrão CELESC em poste de 11m de altura, duplo T,c/ fixação dos equip.e conexões elétricos</v>
          </cell>
          <cell r="C970" t="str">
            <v xml:space="preserve"> </v>
          </cell>
          <cell r="D970" t="str">
            <v xml:space="preserve"> </v>
          </cell>
          <cell r="E970" t="str">
            <v>un</v>
          </cell>
          <cell r="G970">
            <v>0</v>
          </cell>
          <cell r="H970">
            <v>35</v>
          </cell>
        </row>
        <row r="971">
          <cell r="A971" t="str">
            <v>PI 46</v>
          </cell>
          <cell r="B971" t="str">
            <v>Fixação de eletroduto de aço vara 3m ao longo das passarelas</v>
          </cell>
          <cell r="C971" t="str">
            <v xml:space="preserve"> </v>
          </cell>
          <cell r="D971" t="str">
            <v xml:space="preserve"> </v>
          </cell>
          <cell r="E971" t="str">
            <v>un</v>
          </cell>
          <cell r="G971">
            <v>0</v>
          </cell>
          <cell r="H971">
            <v>30</v>
          </cell>
        </row>
        <row r="972">
          <cell r="A972" t="str">
            <v>PI 47</v>
          </cell>
          <cell r="B972" t="str">
            <v>Poste de concreto duplo T, 10/300 daN</v>
          </cell>
          <cell r="C972" t="str">
            <v xml:space="preserve"> </v>
          </cell>
          <cell r="D972" t="str">
            <v xml:space="preserve"> </v>
          </cell>
          <cell r="E972" t="str">
            <v>un</v>
          </cell>
          <cell r="G972">
            <v>0</v>
          </cell>
          <cell r="H972">
            <v>215.6</v>
          </cell>
        </row>
        <row r="973">
          <cell r="A973" t="str">
            <v>PI 48</v>
          </cell>
          <cell r="B973" t="str">
            <v>Armação secundária p/ 2 estribo</v>
          </cell>
          <cell r="C973" t="str">
            <v xml:space="preserve"> </v>
          </cell>
          <cell r="D973" t="str">
            <v xml:space="preserve"> </v>
          </cell>
          <cell r="E973" t="str">
            <v>un</v>
          </cell>
          <cell r="G973">
            <v>0</v>
          </cell>
          <cell r="H973">
            <v>7.5</v>
          </cell>
        </row>
        <row r="974">
          <cell r="A974" t="str">
            <v>PI 49</v>
          </cell>
          <cell r="B974" t="str">
            <v>Armação secundária p/ 1 estribo</v>
          </cell>
          <cell r="C974" t="str">
            <v xml:space="preserve"> </v>
          </cell>
          <cell r="D974" t="str">
            <v xml:space="preserve"> </v>
          </cell>
          <cell r="E974" t="str">
            <v>un</v>
          </cell>
          <cell r="G974">
            <v>0</v>
          </cell>
          <cell r="H974">
            <v>3.5</v>
          </cell>
        </row>
        <row r="975">
          <cell r="A975" t="str">
            <v>PI 50</v>
          </cell>
          <cell r="B975" t="str">
            <v>Cabo isolado, de alumínio singelo, bitola 4 mm² - estimada</v>
          </cell>
          <cell r="C975" t="str">
            <v xml:space="preserve"> </v>
          </cell>
          <cell r="D975" t="str">
            <v xml:space="preserve"> </v>
          </cell>
          <cell r="E975" t="str">
            <v>m</v>
          </cell>
          <cell r="G975">
            <v>0</v>
          </cell>
          <cell r="H975">
            <v>0.35</v>
          </cell>
        </row>
        <row r="976">
          <cell r="A976" t="str">
            <v>PI 51</v>
          </cell>
          <cell r="B976" t="str">
            <v>Eletoduto de PVC corrugado tipo Kanalex ou similar, 50 mm</v>
          </cell>
          <cell r="C976" t="str">
            <v xml:space="preserve"> </v>
          </cell>
          <cell r="D976" t="str">
            <v xml:space="preserve"> </v>
          </cell>
          <cell r="E976" t="str">
            <v>m</v>
          </cell>
          <cell r="G976">
            <v>0</v>
          </cell>
          <cell r="H976">
            <v>3.02</v>
          </cell>
        </row>
        <row r="977">
          <cell r="A977" t="str">
            <v>PI 52</v>
          </cell>
          <cell r="B977" t="str">
            <v>Luminária IMB C-300 ou similar</v>
          </cell>
          <cell r="C977" t="str">
            <v xml:space="preserve"> </v>
          </cell>
          <cell r="D977" t="str">
            <v xml:space="preserve"> </v>
          </cell>
          <cell r="E977" t="str">
            <v>un</v>
          </cell>
          <cell r="G977">
            <v>0</v>
          </cell>
          <cell r="H977">
            <v>410</v>
          </cell>
        </row>
        <row r="978">
          <cell r="A978" t="str">
            <v>PI 53</v>
          </cell>
          <cell r="B978" t="str">
            <v>Cabo isolado p/ 1000V, de alumínio, singelo, cor preto, bitola 35 mm² (XLPE) est.</v>
          </cell>
          <cell r="C978" t="str">
            <v xml:space="preserve"> </v>
          </cell>
          <cell r="D978" t="str">
            <v xml:space="preserve"> </v>
          </cell>
          <cell r="E978" t="str">
            <v>m</v>
          </cell>
          <cell r="G978">
            <v>0</v>
          </cell>
          <cell r="H978">
            <v>5.0999999999999996</v>
          </cell>
        </row>
        <row r="979">
          <cell r="A979" t="str">
            <v>PI 54</v>
          </cell>
          <cell r="B979" t="str">
            <v>Eletroduto de PVC corrugado tipo Kanalex ou similar, D=100mm</v>
          </cell>
          <cell r="C979" t="str">
            <v xml:space="preserve"> </v>
          </cell>
          <cell r="D979" t="str">
            <v xml:space="preserve"> </v>
          </cell>
          <cell r="E979" t="str">
            <v>m</v>
          </cell>
          <cell r="G979">
            <v>0</v>
          </cell>
          <cell r="H979">
            <v>4.95</v>
          </cell>
        </row>
        <row r="980">
          <cell r="A980" t="str">
            <v>PI 55</v>
          </cell>
          <cell r="B980" t="str">
            <v>Cabo de cobre nú, 25 mm²</v>
          </cell>
          <cell r="C980" t="str">
            <v xml:space="preserve"> </v>
          </cell>
          <cell r="D980" t="str">
            <v xml:space="preserve"> </v>
          </cell>
          <cell r="E980" t="str">
            <v>m</v>
          </cell>
          <cell r="G980">
            <v>0</v>
          </cell>
          <cell r="H980">
            <v>1.1499999999999999</v>
          </cell>
        </row>
        <row r="981">
          <cell r="A981" t="str">
            <v>PI 56</v>
          </cell>
          <cell r="B981" t="str">
            <v>Cabo isolado p/ 1000V, 4 mm² de alumínio</v>
          </cell>
          <cell r="C981" t="str">
            <v xml:space="preserve"> </v>
          </cell>
          <cell r="D981" t="str">
            <v xml:space="preserve"> </v>
          </cell>
          <cell r="E981" t="str">
            <v>m</v>
          </cell>
          <cell r="G981">
            <v>0</v>
          </cell>
          <cell r="H981">
            <v>0.37</v>
          </cell>
        </row>
        <row r="982">
          <cell r="A982" t="str">
            <v>PI 57</v>
          </cell>
          <cell r="B982" t="str">
            <v>Lançamento de cabos em eletroduto de PVC corrugado</v>
          </cell>
          <cell r="C982" t="str">
            <v xml:space="preserve"> </v>
          </cell>
          <cell r="D982" t="str">
            <v xml:space="preserve"> </v>
          </cell>
          <cell r="E982" t="str">
            <v>m</v>
          </cell>
          <cell r="G982">
            <v>0</v>
          </cell>
          <cell r="H982">
            <v>3</v>
          </cell>
        </row>
        <row r="983">
          <cell r="A983" t="str">
            <v>PI 58</v>
          </cell>
          <cell r="B983" t="str">
            <v>Fixação de caixas de passagem p/ instalação aparente D=20mm</v>
          </cell>
          <cell r="C983" t="str">
            <v xml:space="preserve"> </v>
          </cell>
          <cell r="D983" t="str">
            <v xml:space="preserve"> </v>
          </cell>
          <cell r="E983" t="str">
            <v>un</v>
          </cell>
          <cell r="G983">
            <v>0</v>
          </cell>
          <cell r="H983">
            <v>10</v>
          </cell>
        </row>
        <row r="984">
          <cell r="A984" t="str">
            <v>PI 59</v>
          </cell>
          <cell r="B984" t="str">
            <v>Instalação de luminária blindada para lâmpada a vapor de mercúrio 250W</v>
          </cell>
          <cell r="C984" t="str">
            <v xml:space="preserve"> </v>
          </cell>
          <cell r="D984" t="str">
            <v xml:space="preserve"> </v>
          </cell>
          <cell r="E984" t="str">
            <v>un</v>
          </cell>
          <cell r="G984">
            <v>0</v>
          </cell>
          <cell r="H984">
            <v>20</v>
          </cell>
        </row>
        <row r="985">
          <cell r="A985" t="str">
            <v>PI 60</v>
          </cell>
          <cell r="B985" t="str">
            <v>Lâmpada a vapor de mercúrio 250W</v>
          </cell>
          <cell r="C985" t="str">
            <v xml:space="preserve"> </v>
          </cell>
          <cell r="D985" t="str">
            <v xml:space="preserve"> </v>
          </cell>
          <cell r="E985" t="str">
            <v>un</v>
          </cell>
          <cell r="G985">
            <v>0</v>
          </cell>
          <cell r="H985">
            <v>16.3</v>
          </cell>
        </row>
        <row r="986">
          <cell r="A986" t="str">
            <v>PI 61</v>
          </cell>
          <cell r="B986" t="str">
            <v>Isolador de roldana</v>
          </cell>
          <cell r="C986" t="str">
            <v xml:space="preserve"> </v>
          </cell>
          <cell r="D986" t="str">
            <v xml:space="preserve"> </v>
          </cell>
          <cell r="E986" t="str">
            <v>un</v>
          </cell>
          <cell r="G986">
            <v>0</v>
          </cell>
          <cell r="H986">
            <v>4.5</v>
          </cell>
        </row>
        <row r="987">
          <cell r="A987" t="str">
            <v>PI 62</v>
          </cell>
          <cell r="B987" t="str">
            <v>Caixa de passagem para instalação aparente D=20mm, tipo T</v>
          </cell>
          <cell r="C987" t="str">
            <v xml:space="preserve"> </v>
          </cell>
          <cell r="D987" t="str">
            <v xml:space="preserve"> </v>
          </cell>
          <cell r="E987" t="str">
            <v>un</v>
          </cell>
          <cell r="G987">
            <v>0</v>
          </cell>
          <cell r="H987">
            <v>20</v>
          </cell>
        </row>
        <row r="988">
          <cell r="A988" t="str">
            <v>PI 63</v>
          </cell>
          <cell r="B988" t="str">
            <v>Eletroduto de aço galvanizado, d=50mm, vara de 3m</v>
          </cell>
          <cell r="C988" t="str">
            <v xml:space="preserve"> </v>
          </cell>
          <cell r="D988" t="str">
            <v xml:space="preserve"> </v>
          </cell>
          <cell r="E988" t="str">
            <v>un</v>
          </cell>
          <cell r="G988">
            <v>0</v>
          </cell>
          <cell r="H988">
            <v>40</v>
          </cell>
        </row>
        <row r="989">
          <cell r="A989" t="str">
            <v>PI 64</v>
          </cell>
          <cell r="B989" t="str">
            <v>Caixa de passagem p/ instalação aparente, D=50mm, tipo E</v>
          </cell>
          <cell r="C989" t="str">
            <v xml:space="preserve"> </v>
          </cell>
          <cell r="D989" t="str">
            <v xml:space="preserve"> </v>
          </cell>
          <cell r="E989" t="str">
            <v>un</v>
          </cell>
          <cell r="G989">
            <v>0</v>
          </cell>
          <cell r="H989">
            <v>20</v>
          </cell>
        </row>
        <row r="990">
          <cell r="A990" t="str">
            <v>PI 65</v>
          </cell>
          <cell r="B990" t="str">
            <v>Cabo de alumínio 1/0</v>
          </cell>
          <cell r="C990" t="str">
            <v xml:space="preserve"> </v>
          </cell>
          <cell r="D990" t="str">
            <v xml:space="preserve"> </v>
          </cell>
          <cell r="E990" t="str">
            <v>m</v>
          </cell>
          <cell r="G990">
            <v>0</v>
          </cell>
          <cell r="H990">
            <v>1.7</v>
          </cell>
        </row>
        <row r="991">
          <cell r="A991" t="str">
            <v>PI 66</v>
          </cell>
          <cell r="B991" t="str">
            <v>Cabo isolado p/ 1000 V, 6 mm2 de alumínio</v>
          </cell>
          <cell r="C991" t="str">
            <v xml:space="preserve"> </v>
          </cell>
          <cell r="D991" t="str">
            <v xml:space="preserve"> </v>
          </cell>
          <cell r="E991" t="str">
            <v>m</v>
          </cell>
          <cell r="G991">
            <v>0</v>
          </cell>
          <cell r="H991">
            <v>1</v>
          </cell>
        </row>
        <row r="992">
          <cell r="A992" t="str">
            <v>PI 67</v>
          </cell>
          <cell r="B992" t="str">
            <v>Cabo isolado p/ 1000 V, 2,5 mm2 de alumínio</v>
          </cell>
          <cell r="C992" t="str">
            <v xml:space="preserve"> </v>
          </cell>
          <cell r="D992" t="str">
            <v xml:space="preserve"> </v>
          </cell>
          <cell r="E992" t="str">
            <v>m</v>
          </cell>
          <cell r="G992">
            <v>0</v>
          </cell>
          <cell r="H992">
            <v>0.6</v>
          </cell>
        </row>
        <row r="993">
          <cell r="A993" t="str">
            <v>PI 68</v>
          </cell>
          <cell r="B993" t="str">
            <v>Instalação poste metálico c/ base, 10m de altura na lateral do viaduto</v>
          </cell>
          <cell r="C993" t="str">
            <v xml:space="preserve"> </v>
          </cell>
          <cell r="D993" t="str">
            <v xml:space="preserve"> </v>
          </cell>
          <cell r="E993" t="str">
            <v>un</v>
          </cell>
          <cell r="G993">
            <v>0</v>
          </cell>
          <cell r="H993">
            <v>100</v>
          </cell>
        </row>
        <row r="994">
          <cell r="A994" t="str">
            <v>PI 69</v>
          </cell>
          <cell r="B994" t="str">
            <v>Instalação de poste concreto duplo T, 10m de altura, engastado</v>
          </cell>
          <cell r="C994" t="str">
            <v xml:space="preserve"> </v>
          </cell>
          <cell r="D994" t="str">
            <v xml:space="preserve"> </v>
          </cell>
          <cell r="E994" t="str">
            <v>un</v>
          </cell>
          <cell r="G994">
            <v>0</v>
          </cell>
          <cell r="H994">
            <v>200</v>
          </cell>
        </row>
        <row r="995">
          <cell r="A995" t="str">
            <v>PI 70</v>
          </cell>
          <cell r="B995" t="str">
            <v>Fixação de eletroduto de aço vara 6m ao longo das passarelas</v>
          </cell>
          <cell r="C995" t="str">
            <v xml:space="preserve"> </v>
          </cell>
          <cell r="D995" t="str">
            <v xml:space="preserve"> </v>
          </cell>
          <cell r="E995" t="str">
            <v>un</v>
          </cell>
          <cell r="G995">
            <v>0</v>
          </cell>
          <cell r="H995">
            <v>300</v>
          </cell>
        </row>
        <row r="996">
          <cell r="A996" t="str">
            <v>PI 71</v>
          </cell>
          <cell r="B996" t="str">
            <v>Cabo isolado p/ 1000V, de alumínio, singelo, cor preto, bitola 25 mm² (XLPE) est.</v>
          </cell>
          <cell r="C996" t="str">
            <v xml:space="preserve"> </v>
          </cell>
          <cell r="D996" t="str">
            <v xml:space="preserve"> </v>
          </cell>
          <cell r="E996" t="str">
            <v>m</v>
          </cell>
          <cell r="G996">
            <v>0</v>
          </cell>
          <cell r="H996">
            <v>4.62</v>
          </cell>
        </row>
        <row r="997">
          <cell r="A997" t="str">
            <v>PI 72</v>
          </cell>
          <cell r="B997" t="str">
            <v>Eletroduto de aço 1.1/4" (vara de 3m), na passarela, conforme projeto</v>
          </cell>
          <cell r="E997" t="str">
            <v>m</v>
          </cell>
          <cell r="H997">
            <v>18</v>
          </cell>
        </row>
        <row r="998">
          <cell r="A998" t="str">
            <v>PI 73</v>
          </cell>
          <cell r="B998" t="str">
            <v>Reator de alto fator externo c/ignitor p/ lâmpada a vapor de mercúrio,  da Entral ou similar</v>
          </cell>
          <cell r="C998" t="str">
            <v xml:space="preserve"> </v>
          </cell>
          <cell r="D998" t="str">
            <v xml:space="preserve"> </v>
          </cell>
          <cell r="E998" t="str">
            <v>un</v>
          </cell>
          <cell r="G998">
            <v>0</v>
          </cell>
          <cell r="H998">
            <v>37</v>
          </cell>
        </row>
        <row r="999">
          <cell r="A999" t="str">
            <v>PI 74</v>
          </cell>
          <cell r="B999" t="str">
            <v>Chave de iluminação pública</v>
          </cell>
          <cell r="C999" t="str">
            <v xml:space="preserve"> </v>
          </cell>
          <cell r="D999" t="str">
            <v xml:space="preserve"> </v>
          </cell>
          <cell r="E999" t="str">
            <v>un</v>
          </cell>
          <cell r="G999">
            <v>0</v>
          </cell>
          <cell r="H999">
            <v>95</v>
          </cell>
        </row>
        <row r="1000">
          <cell r="A1000" t="str">
            <v>PI 75</v>
          </cell>
          <cell r="B1000" t="str">
            <v>Montagem eletromecânica de luminária 5m de altura, c/fixação dos equipam.e conexões elét.</v>
          </cell>
          <cell r="E1000" t="str">
            <v>un</v>
          </cell>
          <cell r="G1000">
            <v>0</v>
          </cell>
          <cell r="H1000">
            <v>67.08</v>
          </cell>
        </row>
        <row r="1002">
          <cell r="A1002" t="str">
            <v>5.2</v>
          </cell>
          <cell r="B1002" t="str">
            <v>REMANEJAMENTO DE REDES PÚBLICAS</v>
          </cell>
          <cell r="G1002">
            <v>0</v>
          </cell>
        </row>
        <row r="1003">
          <cell r="A1003" t="str">
            <v>R1</v>
          </cell>
          <cell r="B1003" t="str">
            <v>Remanejamento de Rede de Baixa Tensão (220/380V)</v>
          </cell>
          <cell r="C1003" t="str">
            <v xml:space="preserve"> </v>
          </cell>
          <cell r="D1003" t="str">
            <v xml:space="preserve"> </v>
          </cell>
          <cell r="E1003" t="str">
            <v>m</v>
          </cell>
          <cell r="G1003">
            <v>0</v>
          </cell>
          <cell r="H1003">
            <v>4.7</v>
          </cell>
        </row>
        <row r="1004">
          <cell r="A1004" t="str">
            <v>R2</v>
          </cell>
          <cell r="B1004" t="str">
            <v>Remanejamento de Rede de Alta Tensão (138kV)</v>
          </cell>
          <cell r="C1004" t="str">
            <v xml:space="preserve"> </v>
          </cell>
          <cell r="D1004" t="str">
            <v xml:space="preserve"> </v>
          </cell>
          <cell r="E1004" t="str">
            <v>m</v>
          </cell>
          <cell r="G1004">
            <v>0</v>
          </cell>
          <cell r="H1004">
            <v>6.2</v>
          </cell>
        </row>
        <row r="1005">
          <cell r="A1005" t="str">
            <v>R3</v>
          </cell>
          <cell r="B1005" t="str">
            <v>Remanejamento de Rede de Telefonia</v>
          </cell>
          <cell r="C1005" t="str">
            <v xml:space="preserve"> </v>
          </cell>
          <cell r="D1005" t="str">
            <v xml:space="preserve"> </v>
          </cell>
          <cell r="E1005" t="str">
            <v>m</v>
          </cell>
          <cell r="G1005">
            <v>0</v>
          </cell>
          <cell r="H1005">
            <v>2</v>
          </cell>
        </row>
        <row r="1006">
          <cell r="A1006" t="str">
            <v>R4</v>
          </cell>
          <cell r="B1006" t="str">
            <v>Remanejamento de Rede de Alta e Baixa Tensão</v>
          </cell>
          <cell r="C1006" t="str">
            <v xml:space="preserve"> </v>
          </cell>
          <cell r="D1006" t="str">
            <v xml:space="preserve"> </v>
          </cell>
          <cell r="E1006" t="str">
            <v>m</v>
          </cell>
          <cell r="G1006">
            <v>0</v>
          </cell>
          <cell r="H1006">
            <v>10.9</v>
          </cell>
        </row>
        <row r="1007">
          <cell r="A1007" t="str">
            <v>R5</v>
          </cell>
          <cell r="B1007" t="str">
            <v>Remanejamento de Rede de Alta e Baixa Tensão e Telefonia</v>
          </cell>
          <cell r="C1007" t="str">
            <v xml:space="preserve"> </v>
          </cell>
          <cell r="D1007" t="str">
            <v xml:space="preserve"> </v>
          </cell>
          <cell r="E1007" t="str">
            <v>m</v>
          </cell>
          <cell r="G1007">
            <v>0</v>
          </cell>
          <cell r="H1007">
            <v>12.9</v>
          </cell>
        </row>
        <row r="1008">
          <cell r="A1008" t="str">
            <v>R6</v>
          </cell>
          <cell r="B1008" t="str">
            <v>Remanejamento de Rede de Alta Tensão  e Telefonia</v>
          </cell>
          <cell r="C1008" t="str">
            <v xml:space="preserve"> </v>
          </cell>
          <cell r="D1008" t="str">
            <v xml:space="preserve"> </v>
          </cell>
          <cell r="E1008" t="str">
            <v>m</v>
          </cell>
          <cell r="G1008">
            <v>0</v>
          </cell>
          <cell r="H1008">
            <v>8.1999999999999993</v>
          </cell>
        </row>
        <row r="1009">
          <cell r="A1009" t="str">
            <v>R7</v>
          </cell>
          <cell r="B1009" t="str">
            <v>Remanejamento de Rede de Baixa Tensão e Telefonia</v>
          </cell>
          <cell r="C1009" t="str">
            <v xml:space="preserve"> </v>
          </cell>
          <cell r="D1009" t="str">
            <v xml:space="preserve"> </v>
          </cell>
          <cell r="E1009" t="str">
            <v>m</v>
          </cell>
          <cell r="G1009">
            <v>0</v>
          </cell>
          <cell r="H1009">
            <v>6.7</v>
          </cell>
        </row>
        <row r="1010">
          <cell r="A1010" t="str">
            <v>R8</v>
          </cell>
          <cell r="B1010" t="str">
            <v>Remanejamento de Poste de Concreto 9/150</v>
          </cell>
          <cell r="C1010" t="str">
            <v xml:space="preserve"> </v>
          </cell>
          <cell r="D1010" t="str">
            <v xml:space="preserve"> </v>
          </cell>
          <cell r="E1010" t="str">
            <v>un</v>
          </cell>
          <cell r="G1010">
            <v>0</v>
          </cell>
          <cell r="H1010">
            <v>75</v>
          </cell>
        </row>
        <row r="1011">
          <cell r="A1011" t="str">
            <v>R9</v>
          </cell>
          <cell r="B1011" t="str">
            <v>Remanejamento de Poste de Concreto 9/300</v>
          </cell>
          <cell r="C1011" t="str">
            <v xml:space="preserve"> </v>
          </cell>
          <cell r="D1011" t="str">
            <v xml:space="preserve"> </v>
          </cell>
          <cell r="E1011" t="str">
            <v>un</v>
          </cell>
          <cell r="G1011">
            <v>0</v>
          </cell>
          <cell r="H1011">
            <v>75</v>
          </cell>
        </row>
        <row r="1012">
          <cell r="A1012" t="str">
            <v>R10</v>
          </cell>
          <cell r="B1012" t="str">
            <v>Remanejamento de Poste de Concreto 10/150</v>
          </cell>
          <cell r="C1012" t="str">
            <v xml:space="preserve"> </v>
          </cell>
          <cell r="D1012" t="str">
            <v xml:space="preserve"> </v>
          </cell>
          <cell r="E1012" t="str">
            <v>un</v>
          </cell>
          <cell r="G1012">
            <v>0</v>
          </cell>
          <cell r="H1012">
            <v>75</v>
          </cell>
        </row>
        <row r="1013">
          <cell r="A1013" t="str">
            <v>R11</v>
          </cell>
          <cell r="B1013" t="str">
            <v>Remanejamento de Poste de Concreto 10/300</v>
          </cell>
          <cell r="C1013" t="str">
            <v xml:space="preserve"> </v>
          </cell>
          <cell r="D1013" t="str">
            <v xml:space="preserve"> </v>
          </cell>
          <cell r="E1013" t="str">
            <v>un</v>
          </cell>
          <cell r="G1013">
            <v>0</v>
          </cell>
          <cell r="H1013">
            <v>75</v>
          </cell>
        </row>
        <row r="1014">
          <cell r="A1014" t="str">
            <v>R12</v>
          </cell>
          <cell r="B1014" t="str">
            <v>Remanejamento de Poste de Concreto 10/600</v>
          </cell>
          <cell r="C1014" t="str">
            <v xml:space="preserve"> </v>
          </cell>
          <cell r="D1014" t="str">
            <v xml:space="preserve"> </v>
          </cell>
          <cell r="E1014" t="str">
            <v>un</v>
          </cell>
          <cell r="G1014">
            <v>0</v>
          </cell>
          <cell r="H1014">
            <v>75</v>
          </cell>
        </row>
        <row r="1015">
          <cell r="A1015" t="str">
            <v>R13</v>
          </cell>
          <cell r="B1015" t="str">
            <v>Remanejamento de Poste de Concreto 11/150</v>
          </cell>
          <cell r="C1015" t="str">
            <v xml:space="preserve"> </v>
          </cell>
          <cell r="D1015" t="str">
            <v xml:space="preserve"> </v>
          </cell>
          <cell r="E1015" t="str">
            <v>un</v>
          </cell>
          <cell r="G1015">
            <v>0</v>
          </cell>
          <cell r="H1015">
            <v>75</v>
          </cell>
        </row>
        <row r="1016">
          <cell r="A1016" t="str">
            <v>R14</v>
          </cell>
          <cell r="B1016" t="str">
            <v>Remanejamento de Poste de Concreto 11/300</v>
          </cell>
          <cell r="C1016" t="str">
            <v xml:space="preserve"> </v>
          </cell>
          <cell r="D1016" t="str">
            <v xml:space="preserve"> </v>
          </cell>
          <cell r="E1016" t="str">
            <v>un</v>
          </cell>
          <cell r="G1016">
            <v>0</v>
          </cell>
          <cell r="H1016">
            <v>75</v>
          </cell>
        </row>
        <row r="1017">
          <cell r="A1017" t="str">
            <v>R15</v>
          </cell>
          <cell r="B1017" t="str">
            <v>Remanejamento de Poste de Concreto 11/500</v>
          </cell>
          <cell r="C1017" t="str">
            <v xml:space="preserve"> </v>
          </cell>
          <cell r="D1017" t="str">
            <v xml:space="preserve"> </v>
          </cell>
          <cell r="E1017" t="str">
            <v>un</v>
          </cell>
          <cell r="G1017">
            <v>0</v>
          </cell>
          <cell r="H1017">
            <v>75</v>
          </cell>
        </row>
        <row r="1018">
          <cell r="A1018" t="str">
            <v>R16</v>
          </cell>
          <cell r="B1018" t="str">
            <v>Remanejamento de Poste de Concreto 10/150 c/ 1 pétala (400W) instalado</v>
          </cell>
          <cell r="C1018" t="str">
            <v xml:space="preserve"> </v>
          </cell>
          <cell r="D1018" t="str">
            <v xml:space="preserve"> </v>
          </cell>
          <cell r="E1018" t="str">
            <v>un</v>
          </cell>
          <cell r="G1018">
            <v>0</v>
          </cell>
          <cell r="H1018">
            <v>150</v>
          </cell>
        </row>
        <row r="1019">
          <cell r="A1019" t="str">
            <v>R17</v>
          </cell>
          <cell r="B1019" t="str">
            <v>Remanejamento de Poste de Concreto 10/150 c/ 2 pétala (400W) instalado</v>
          </cell>
          <cell r="C1019" t="str">
            <v xml:space="preserve"> </v>
          </cell>
          <cell r="D1019" t="str">
            <v xml:space="preserve"> </v>
          </cell>
          <cell r="E1019" t="str">
            <v>un</v>
          </cell>
          <cell r="G1019">
            <v>0</v>
          </cell>
          <cell r="H1019">
            <v>200</v>
          </cell>
        </row>
        <row r="1020">
          <cell r="A1020" t="str">
            <v>R17a</v>
          </cell>
          <cell r="B1020" t="str">
            <v>Remanejamento de Poste de Concreto 11/150 c/ 2 pétala (400W) instalado</v>
          </cell>
          <cell r="C1020" t="str">
            <v xml:space="preserve"> </v>
          </cell>
          <cell r="D1020" t="str">
            <v xml:space="preserve"> </v>
          </cell>
          <cell r="E1020" t="str">
            <v>un</v>
          </cell>
          <cell r="G1020">
            <v>0</v>
          </cell>
          <cell r="H1020">
            <v>200</v>
          </cell>
        </row>
        <row r="1021">
          <cell r="A1021" t="str">
            <v>R18</v>
          </cell>
          <cell r="B1021" t="str">
            <v>Remanejamento de Poste de Concreto 10/150 c/ 3 pétalas (400W) instalado</v>
          </cell>
          <cell r="C1021" t="str">
            <v xml:space="preserve"> </v>
          </cell>
          <cell r="D1021" t="str">
            <v xml:space="preserve"> </v>
          </cell>
          <cell r="E1021" t="str">
            <v>un</v>
          </cell>
          <cell r="G1021">
            <v>0</v>
          </cell>
          <cell r="H1021">
            <v>250</v>
          </cell>
        </row>
        <row r="1022">
          <cell r="A1022" t="str">
            <v>R19</v>
          </cell>
          <cell r="B1022" t="str">
            <v>Remanejamento de Poste de Concreto 10/150 c/ 4 pétalas (400W) instalado</v>
          </cell>
          <cell r="C1022" t="str">
            <v xml:space="preserve"> </v>
          </cell>
          <cell r="D1022" t="str">
            <v xml:space="preserve"> </v>
          </cell>
          <cell r="E1022" t="str">
            <v>un</v>
          </cell>
          <cell r="G1022">
            <v>0</v>
          </cell>
          <cell r="H1022">
            <v>300</v>
          </cell>
        </row>
        <row r="1023">
          <cell r="A1023" t="str">
            <v>R20</v>
          </cell>
          <cell r="B1023" t="str">
            <v>Remanejamento de Poste de Concreto 10/300 c/ 3 pétalas (400W) instalado</v>
          </cell>
          <cell r="C1023" t="str">
            <v xml:space="preserve"> </v>
          </cell>
          <cell r="D1023" t="str">
            <v xml:space="preserve"> </v>
          </cell>
          <cell r="E1023" t="str">
            <v>un</v>
          </cell>
          <cell r="G1023">
            <v>0</v>
          </cell>
          <cell r="H1023">
            <v>250</v>
          </cell>
        </row>
        <row r="1024">
          <cell r="A1024" t="str">
            <v>R20A</v>
          </cell>
          <cell r="B1024" t="str">
            <v>Remanejamento de Poste de Concreto 11/300 c/ 3 pétalas (400W) instalado</v>
          </cell>
          <cell r="C1024" t="str">
            <v xml:space="preserve"> </v>
          </cell>
          <cell r="D1024" t="str">
            <v xml:space="preserve"> </v>
          </cell>
          <cell r="E1024" t="str">
            <v>un</v>
          </cell>
          <cell r="G1024">
            <v>0</v>
          </cell>
          <cell r="H1024">
            <v>250</v>
          </cell>
        </row>
        <row r="1025">
          <cell r="A1025" t="str">
            <v>R21</v>
          </cell>
          <cell r="B1025" t="str">
            <v xml:space="preserve">Remanejamento de Poste de Concreto 10/300 c/ 4 pétalas (400W) instalado </v>
          </cell>
          <cell r="C1025" t="str">
            <v xml:space="preserve"> </v>
          </cell>
          <cell r="D1025" t="str">
            <v xml:space="preserve"> </v>
          </cell>
          <cell r="E1025" t="str">
            <v>un</v>
          </cell>
          <cell r="G1025">
            <v>0</v>
          </cell>
          <cell r="H1025">
            <v>300</v>
          </cell>
        </row>
        <row r="1026">
          <cell r="A1026" t="str">
            <v>R22</v>
          </cell>
          <cell r="B1026" t="str">
            <v>Remanejamento de Poste de Concreto 09/300 c/ transformador</v>
          </cell>
          <cell r="C1026" t="str">
            <v xml:space="preserve"> </v>
          </cell>
          <cell r="D1026" t="str">
            <v xml:space="preserve"> </v>
          </cell>
          <cell r="E1026" t="str">
            <v>un</v>
          </cell>
          <cell r="G1026">
            <v>0</v>
          </cell>
          <cell r="H1026">
            <v>290</v>
          </cell>
        </row>
        <row r="1027">
          <cell r="A1027" t="str">
            <v>R23</v>
          </cell>
          <cell r="B1027" t="str">
            <v>Remanejamento de Poste de Concreto 11/300 c/ transformador</v>
          </cell>
          <cell r="C1027" t="str">
            <v xml:space="preserve"> </v>
          </cell>
          <cell r="D1027" t="str">
            <v xml:space="preserve"> </v>
          </cell>
          <cell r="E1027" t="str">
            <v>un</v>
          </cell>
          <cell r="G1027">
            <v>0</v>
          </cell>
          <cell r="H1027">
            <v>290</v>
          </cell>
        </row>
        <row r="1028">
          <cell r="A1028" t="str">
            <v>R24</v>
          </cell>
          <cell r="B1028" t="str">
            <v>Remanejamento de Poste Metálico 20m c/ 2 pétalas instalado</v>
          </cell>
          <cell r="C1028" t="str">
            <v xml:space="preserve"> </v>
          </cell>
          <cell r="D1028" t="str">
            <v xml:space="preserve"> </v>
          </cell>
          <cell r="E1028" t="str">
            <v>un</v>
          </cell>
          <cell r="G1028">
            <v>0</v>
          </cell>
          <cell r="H1028">
            <v>350</v>
          </cell>
        </row>
        <row r="1029">
          <cell r="A1029" t="str">
            <v>R25</v>
          </cell>
          <cell r="B1029" t="str">
            <v>Remanejamento de Poste Metálico 20m c/ 3 pétalas instalado</v>
          </cell>
          <cell r="C1029" t="str">
            <v xml:space="preserve"> </v>
          </cell>
          <cell r="D1029" t="str">
            <v xml:space="preserve"> </v>
          </cell>
          <cell r="E1029" t="str">
            <v>un</v>
          </cell>
          <cell r="G1029">
            <v>0</v>
          </cell>
          <cell r="H1029">
            <v>350</v>
          </cell>
        </row>
        <row r="1030">
          <cell r="A1030" t="str">
            <v>R26</v>
          </cell>
          <cell r="B1030" t="str">
            <v>Remanejamento de Poste Metálico 20m c/ 4 pétalas instalado</v>
          </cell>
          <cell r="C1030" t="str">
            <v xml:space="preserve"> </v>
          </cell>
          <cell r="D1030" t="str">
            <v xml:space="preserve"> </v>
          </cell>
          <cell r="E1030" t="str">
            <v>un</v>
          </cell>
          <cell r="G1030">
            <v>0</v>
          </cell>
          <cell r="H1030">
            <v>410</v>
          </cell>
        </row>
        <row r="1031">
          <cell r="A1031" t="str">
            <v>R27</v>
          </cell>
          <cell r="B1031" t="str">
            <v>Remanejamento de Poste de Madeira</v>
          </cell>
          <cell r="C1031" t="str">
            <v xml:space="preserve"> </v>
          </cell>
          <cell r="D1031" t="str">
            <v xml:space="preserve"> </v>
          </cell>
          <cell r="E1031" t="str">
            <v>un</v>
          </cell>
          <cell r="G1031">
            <v>0</v>
          </cell>
          <cell r="H1031">
            <v>70</v>
          </cell>
        </row>
        <row r="1032">
          <cell r="A1032" t="str">
            <v>R28</v>
          </cell>
          <cell r="B1032" t="str">
            <v>Remanejamento de Canalização de água em Ferro Fundido, 100mm</v>
          </cell>
          <cell r="C1032" t="str">
            <v xml:space="preserve"> </v>
          </cell>
          <cell r="D1032" t="str">
            <v xml:space="preserve"> </v>
          </cell>
          <cell r="E1032" t="str">
            <v>m</v>
          </cell>
          <cell r="G1032">
            <v>0</v>
          </cell>
          <cell r="H1032">
            <v>234.18</v>
          </cell>
        </row>
        <row r="1033">
          <cell r="A1033" t="str">
            <v>R29</v>
          </cell>
          <cell r="B1033" t="str">
            <v>Remanejamento de Canalização de água em PVC, 40mm</v>
          </cell>
          <cell r="C1033" t="str">
            <v xml:space="preserve"> </v>
          </cell>
          <cell r="D1033" t="str">
            <v xml:space="preserve"> </v>
          </cell>
          <cell r="E1033" t="str">
            <v>m</v>
          </cell>
          <cell r="G1033">
            <v>0</v>
          </cell>
          <cell r="H1033">
            <v>22.79</v>
          </cell>
        </row>
        <row r="1034">
          <cell r="A1034" t="str">
            <v>R30</v>
          </cell>
          <cell r="B1034" t="str">
            <v>Remoção de rede subterrânea em baixa tensão</v>
          </cell>
          <cell r="C1034" t="str">
            <v xml:space="preserve"> </v>
          </cell>
          <cell r="D1034" t="str">
            <v xml:space="preserve"> </v>
          </cell>
          <cell r="E1034" t="str">
            <v>m</v>
          </cell>
          <cell r="G1034">
            <v>0</v>
          </cell>
          <cell r="H1034">
            <v>6.7</v>
          </cell>
        </row>
        <row r="1035">
          <cell r="A1035" t="str">
            <v>R31</v>
          </cell>
          <cell r="B1035" t="str">
            <v>Remoção de poste metálico c/iluminação - 1pétala</v>
          </cell>
          <cell r="E1035" t="str">
            <v>un</v>
          </cell>
          <cell r="G1035">
            <v>0</v>
          </cell>
          <cell r="H1035">
            <v>75</v>
          </cell>
        </row>
        <row r="1036">
          <cell r="A1036" t="str">
            <v>R32</v>
          </cell>
          <cell r="B1036" t="str">
            <v>Remoção de poste metálico c/iluminação - 2pétalas</v>
          </cell>
          <cell r="E1036" t="str">
            <v>un</v>
          </cell>
          <cell r="G1036">
            <v>0</v>
          </cell>
          <cell r="H1036">
            <v>75</v>
          </cell>
        </row>
        <row r="1037">
          <cell r="A1037" t="str">
            <v>5.3</v>
          </cell>
          <cell r="B1037" t="str">
            <v>OBRAS  DE CONTENÇÃO</v>
          </cell>
          <cell r="G1037">
            <v>0</v>
          </cell>
        </row>
        <row r="1038">
          <cell r="A1038" t="str">
            <v>P 10.000.00</v>
          </cell>
          <cell r="B1038" t="str">
            <v>Terra armada tipo greide h&lt;6,00m</v>
          </cell>
          <cell r="C1038" t="str">
            <v xml:space="preserve"> </v>
          </cell>
          <cell r="D1038" t="str">
            <v xml:space="preserve"> </v>
          </cell>
          <cell r="E1038" t="str">
            <v>m2</v>
          </cell>
          <cell r="F1038">
            <v>185.76</v>
          </cell>
          <cell r="G1038">
            <v>66.502079999999992</v>
          </cell>
          <cell r="H1038">
            <v>252.26207999999997</v>
          </cell>
        </row>
        <row r="1039">
          <cell r="A1039" t="str">
            <v>P 10.000.01</v>
          </cell>
          <cell r="B1039" t="str">
            <v>Terra armada tipo greide h&gt;6,00m</v>
          </cell>
          <cell r="C1039" t="str">
            <v xml:space="preserve"> </v>
          </cell>
          <cell r="D1039" t="str">
            <v xml:space="preserve"> </v>
          </cell>
          <cell r="E1039" t="str">
            <v>m2</v>
          </cell>
          <cell r="F1039">
            <v>213.36</v>
          </cell>
          <cell r="G1039">
            <v>76.38288</v>
          </cell>
          <cell r="H1039">
            <v>289.74288000000001</v>
          </cell>
        </row>
        <row r="1040">
          <cell r="A1040" t="str">
            <v>P 10.000.02</v>
          </cell>
          <cell r="B1040" t="str">
            <v>Terra armada tipo pé de talude h&lt;6,00</v>
          </cell>
          <cell r="C1040" t="str">
            <v xml:space="preserve"> </v>
          </cell>
          <cell r="D1040" t="str">
            <v xml:space="preserve"> </v>
          </cell>
          <cell r="E1040" t="str">
            <v>m2</v>
          </cell>
          <cell r="F1040">
            <v>205.76</v>
          </cell>
          <cell r="G1040">
            <v>73.662079999999989</v>
          </cell>
          <cell r="H1040">
            <v>279.42207999999999</v>
          </cell>
        </row>
        <row r="1041">
          <cell r="A1041" t="str">
            <v>P 10.000.03</v>
          </cell>
          <cell r="B1041" t="str">
            <v>Terra armada tipo encontro portante h&lt;6,00m</v>
          </cell>
          <cell r="C1041" t="str">
            <v xml:space="preserve"> </v>
          </cell>
          <cell r="D1041" t="str">
            <v xml:space="preserve"> </v>
          </cell>
          <cell r="E1041" t="str">
            <v>m2</v>
          </cell>
          <cell r="F1041">
            <v>243.36</v>
          </cell>
          <cell r="G1041">
            <v>87.122879999999995</v>
          </cell>
          <cell r="H1041">
            <v>330.48288000000002</v>
          </cell>
        </row>
        <row r="1042">
          <cell r="A1042" t="str">
            <v>P 10.000.04</v>
          </cell>
          <cell r="B1042" t="str">
            <v>Terra armada tipo encontro portante h&gt;6,00m</v>
          </cell>
          <cell r="C1042" t="str">
            <v xml:space="preserve"> </v>
          </cell>
          <cell r="D1042" t="str">
            <v xml:space="preserve"> </v>
          </cell>
          <cell r="E1042" t="str">
            <v>m2</v>
          </cell>
          <cell r="F1042">
            <v>265.76</v>
          </cell>
          <cell r="G1042">
            <v>95.142079999999993</v>
          </cell>
          <cell r="H1042">
            <v>360.90207999999996</v>
          </cell>
        </row>
        <row r="1043">
          <cell r="A1043" t="str">
            <v>P 10.000.05</v>
          </cell>
          <cell r="B1043" t="str">
            <v>Aterro reforçado c/ elementos Terramesh (1,00x1,00x4,00m)(malha 8x10) ou similar</v>
          </cell>
          <cell r="C1043" t="str">
            <v xml:space="preserve"> </v>
          </cell>
          <cell r="D1043" t="str">
            <v xml:space="preserve"> </v>
          </cell>
          <cell r="E1043" t="str">
            <v>un</v>
          </cell>
          <cell r="F1043">
            <v>305.47000000000003</v>
          </cell>
          <cell r="G1043">
            <v>109.35826</v>
          </cell>
          <cell r="H1043">
            <v>414.82826</v>
          </cell>
        </row>
        <row r="1044">
          <cell r="A1044" t="str">
            <v>P 10.000.06</v>
          </cell>
          <cell r="B1044" t="str">
            <v>Aterro reforçado c/ elementos Terramesh (0,50x1,00x4,00m)(malha 8x10) ou similar</v>
          </cell>
          <cell r="C1044" t="str">
            <v xml:space="preserve"> </v>
          </cell>
          <cell r="D1044" t="str">
            <v xml:space="preserve"> </v>
          </cell>
          <cell r="E1044" t="str">
            <v>un</v>
          </cell>
          <cell r="F1044">
            <v>236.87</v>
          </cell>
          <cell r="G1044">
            <v>84.799459999999996</v>
          </cell>
          <cell r="H1044">
            <v>321.66946000000002</v>
          </cell>
        </row>
        <row r="1045">
          <cell r="A1045" t="str">
            <v>P 10.000.07</v>
          </cell>
          <cell r="B1045" t="str">
            <v>Geogrelha Paralink 400m ou similar</v>
          </cell>
          <cell r="C1045" t="str">
            <v xml:space="preserve"> </v>
          </cell>
          <cell r="D1045" t="str">
            <v xml:space="preserve"> </v>
          </cell>
          <cell r="E1045" t="str">
            <v>m2</v>
          </cell>
          <cell r="F1045">
            <v>38.36</v>
          </cell>
          <cell r="G1045">
            <v>13.73288</v>
          </cell>
          <cell r="H1045">
            <v>52.092880000000001</v>
          </cell>
        </row>
        <row r="1046">
          <cell r="A1046" t="str">
            <v>P 10.000.08</v>
          </cell>
          <cell r="B1046" t="str">
            <v>Geogrelha Paralink 800m ou similar</v>
          </cell>
          <cell r="C1046" t="str">
            <v xml:space="preserve"> </v>
          </cell>
          <cell r="D1046" t="str">
            <v xml:space="preserve"> </v>
          </cell>
          <cell r="E1046" t="str">
            <v>m2</v>
          </cell>
          <cell r="F1046">
            <v>67.599999999999994</v>
          </cell>
          <cell r="G1046">
            <v>24.200799999999997</v>
          </cell>
          <cell r="H1046">
            <v>91.800799999999995</v>
          </cell>
        </row>
        <row r="1048">
          <cell r="A1048">
            <v>7</v>
          </cell>
          <cell r="B1048" t="str">
            <v>OBRAS DE SINALIZAÇÃO - RODOVIAS EM OPERAÇÃO</v>
          </cell>
        </row>
        <row r="1049">
          <cell r="A1049" t="str">
            <v>06.000.01</v>
          </cell>
          <cell r="B1049" t="str">
            <v>Defensa maleável simples (forn / impl)</v>
          </cell>
          <cell r="C1049" t="str">
            <v xml:space="preserve"> </v>
          </cell>
          <cell r="D1049" t="str">
            <v xml:space="preserve"> </v>
          </cell>
          <cell r="E1049" t="str">
            <v>m</v>
          </cell>
          <cell r="G1049">
            <v>0</v>
          </cell>
          <cell r="H1049">
            <v>0</v>
          </cell>
        </row>
        <row r="1050">
          <cell r="A1050" t="str">
            <v>06.000.02</v>
          </cell>
          <cell r="B1050" t="str">
            <v>Ancoragem de defensa maleável simples (forn / impl)</v>
          </cell>
          <cell r="C1050" t="str">
            <v xml:space="preserve"> </v>
          </cell>
          <cell r="D1050" t="str">
            <v xml:space="preserve"> </v>
          </cell>
          <cell r="E1050" t="str">
            <v>m</v>
          </cell>
          <cell r="G1050">
            <v>0</v>
          </cell>
          <cell r="H1050">
            <v>0</v>
          </cell>
        </row>
        <row r="1051">
          <cell r="A1051" t="str">
            <v>06.000.11</v>
          </cell>
          <cell r="B1051" t="str">
            <v>Defensa maleável dupla (forn / impl)</v>
          </cell>
          <cell r="C1051" t="str">
            <v xml:space="preserve"> </v>
          </cell>
          <cell r="D1051" t="str">
            <v xml:space="preserve"> </v>
          </cell>
          <cell r="E1051" t="str">
            <v>m</v>
          </cell>
          <cell r="F1051">
            <v>103.69</v>
          </cell>
          <cell r="G1051">
            <v>37.121019999999994</v>
          </cell>
          <cell r="H1051">
            <v>140.81101999999998</v>
          </cell>
        </row>
        <row r="1052">
          <cell r="A1052" t="str">
            <v>06.000.12</v>
          </cell>
          <cell r="B1052" t="str">
            <v>Ancoragem de defensa maleável dupla (forn / impl)</v>
          </cell>
          <cell r="C1052" t="str">
            <v xml:space="preserve"> </v>
          </cell>
          <cell r="D1052" t="str">
            <v xml:space="preserve"> </v>
          </cell>
          <cell r="E1052" t="str">
            <v>m</v>
          </cell>
          <cell r="F1052">
            <v>4.82</v>
          </cell>
          <cell r="G1052">
            <v>1.72556</v>
          </cell>
          <cell r="H1052">
            <v>6.54556</v>
          </cell>
        </row>
        <row r="1053">
          <cell r="A1053" t="str">
            <v>06.010.01</v>
          </cell>
          <cell r="B1053" t="str">
            <v>Defensa semi-maleável simples (forn / impl)</v>
          </cell>
          <cell r="C1053" t="str">
            <v xml:space="preserve"> </v>
          </cell>
          <cell r="D1053" t="str">
            <v xml:space="preserve"> </v>
          </cell>
          <cell r="E1053" t="str">
            <v>m</v>
          </cell>
          <cell r="F1053">
            <v>54.6</v>
          </cell>
          <cell r="G1053">
            <v>19.546800000000001</v>
          </cell>
          <cell r="H1053">
            <v>74.146799999999999</v>
          </cell>
        </row>
        <row r="1054">
          <cell r="A1054" t="str">
            <v>06.010.02</v>
          </cell>
          <cell r="B1054" t="str">
            <v>Ancoragem defensa semi-maleável simples (forn / impl)</v>
          </cell>
          <cell r="C1054" t="str">
            <v xml:space="preserve"> </v>
          </cell>
          <cell r="D1054" t="str">
            <v xml:space="preserve"> </v>
          </cell>
          <cell r="E1054" t="str">
            <v>m</v>
          </cell>
          <cell r="G1054">
            <v>0</v>
          </cell>
          <cell r="H1054">
            <v>0</v>
          </cell>
        </row>
        <row r="1055">
          <cell r="A1055" t="str">
            <v>06.010.11</v>
          </cell>
          <cell r="B1055" t="str">
            <v>Defensa semi-maleável dupla (forn / impl)</v>
          </cell>
          <cell r="C1055" t="str">
            <v xml:space="preserve"> </v>
          </cell>
          <cell r="D1055" t="str">
            <v xml:space="preserve"> </v>
          </cell>
          <cell r="E1055" t="str">
            <v>m</v>
          </cell>
          <cell r="F1055">
            <v>92.47</v>
          </cell>
          <cell r="G1055">
            <v>33.104259999999996</v>
          </cell>
          <cell r="H1055">
            <v>125.57426</v>
          </cell>
        </row>
        <row r="1056">
          <cell r="A1056" t="str">
            <v>06.010.12</v>
          </cell>
          <cell r="B1056" t="str">
            <v>Ancoragem defensa semi-maleável dupla (forn / impl)</v>
          </cell>
          <cell r="C1056" t="str">
            <v xml:space="preserve"> </v>
          </cell>
          <cell r="D1056" t="str">
            <v xml:space="preserve"> </v>
          </cell>
          <cell r="E1056" t="str">
            <v>m</v>
          </cell>
          <cell r="G1056">
            <v>0</v>
          </cell>
          <cell r="H1056">
            <v>0</v>
          </cell>
        </row>
        <row r="1057">
          <cell r="A1057" t="str">
            <v>06.030.01</v>
          </cell>
          <cell r="B1057" t="str">
            <v>Barreira de segurança dupla - DNER PRO 176/86</v>
          </cell>
          <cell r="C1057" t="str">
            <v xml:space="preserve"> </v>
          </cell>
          <cell r="D1057" t="str">
            <v xml:space="preserve"> </v>
          </cell>
          <cell r="E1057" t="str">
            <v>m</v>
          </cell>
          <cell r="F1057">
            <v>58.53</v>
          </cell>
          <cell r="G1057">
            <v>20.95374</v>
          </cell>
          <cell r="H1057">
            <v>79.483739999999997</v>
          </cell>
        </row>
        <row r="1058">
          <cell r="A1058" t="str">
            <v>06.100.11</v>
          </cell>
          <cell r="B1058" t="str">
            <v>Pintura de faixa - tinta alquidica - 1 ano</v>
          </cell>
          <cell r="C1058" t="str">
            <v xml:space="preserve"> </v>
          </cell>
          <cell r="D1058" t="str">
            <v xml:space="preserve"> </v>
          </cell>
          <cell r="E1058" t="str">
            <v>m2</v>
          </cell>
          <cell r="F1058">
            <v>2.97</v>
          </cell>
          <cell r="G1058">
            <v>1.0632600000000001</v>
          </cell>
          <cell r="H1058">
            <v>4.0332600000000003</v>
          </cell>
        </row>
        <row r="1059">
          <cell r="A1059" t="str">
            <v>06.100.12</v>
          </cell>
          <cell r="B1059" t="str">
            <v>Pintura setas e zebrado - tinta alquidica - 1 ano</v>
          </cell>
          <cell r="C1059" t="str">
            <v xml:space="preserve"> </v>
          </cell>
          <cell r="D1059" t="str">
            <v xml:space="preserve"> </v>
          </cell>
          <cell r="E1059" t="str">
            <v>m2</v>
          </cell>
          <cell r="F1059">
            <v>4.82</v>
          </cell>
          <cell r="G1059">
            <v>1.72556</v>
          </cell>
          <cell r="H1059">
            <v>6.54556</v>
          </cell>
        </row>
        <row r="1060">
          <cell r="A1060" t="str">
            <v>06.100.21</v>
          </cell>
          <cell r="B1060" t="str">
            <v>Pintura de faixa - tinta acrílica - 2 anos</v>
          </cell>
          <cell r="C1060" t="str">
            <v xml:space="preserve"> </v>
          </cell>
          <cell r="D1060" t="str">
            <v xml:space="preserve"> </v>
          </cell>
          <cell r="E1060" t="str">
            <v>m2</v>
          </cell>
          <cell r="F1060">
            <v>5.21</v>
          </cell>
          <cell r="G1060">
            <v>1.8651799999999998</v>
          </cell>
          <cell r="H1060">
            <v>7.0751799999999996</v>
          </cell>
        </row>
        <row r="1061">
          <cell r="A1061" t="str">
            <v>06.100.22</v>
          </cell>
          <cell r="B1061" t="str">
            <v>Pintura setas e zebrado- tinta acrílica - 2 anos</v>
          </cell>
          <cell r="C1061" t="str">
            <v xml:space="preserve"> </v>
          </cell>
          <cell r="D1061" t="str">
            <v xml:space="preserve"> </v>
          </cell>
          <cell r="E1061" t="str">
            <v>m2</v>
          </cell>
          <cell r="F1061">
            <v>6.97</v>
          </cell>
          <cell r="G1061">
            <v>2.4952599999999996</v>
          </cell>
          <cell r="H1061">
            <v>9.4652599999999989</v>
          </cell>
        </row>
        <row r="1062">
          <cell r="A1062" t="str">
            <v>06.110.01</v>
          </cell>
          <cell r="B1062" t="str">
            <v>Pint. faixa c/ termoplástico - 3 anos</v>
          </cell>
          <cell r="C1062" t="str">
            <v xml:space="preserve"> </v>
          </cell>
          <cell r="D1062" t="str">
            <v xml:space="preserve"> </v>
          </cell>
          <cell r="E1062" t="str">
            <v>m2</v>
          </cell>
          <cell r="F1062">
            <v>20.059999999999999</v>
          </cell>
          <cell r="G1062">
            <v>7.1814799999999996</v>
          </cell>
          <cell r="H1062">
            <v>27.241479999999999</v>
          </cell>
        </row>
        <row r="1063">
          <cell r="A1063" t="str">
            <v>06.110.02</v>
          </cell>
          <cell r="B1063" t="str">
            <v>Pint. setas e zebrados - termopl. - 3 anos</v>
          </cell>
          <cell r="C1063" t="str">
            <v xml:space="preserve"> </v>
          </cell>
          <cell r="D1063" t="str">
            <v xml:space="preserve"> </v>
          </cell>
          <cell r="E1063" t="str">
            <v>m2</v>
          </cell>
          <cell r="F1063">
            <v>23.21</v>
          </cell>
          <cell r="G1063">
            <v>8.3091799999999996</v>
          </cell>
          <cell r="H1063">
            <v>31.519179999999999</v>
          </cell>
        </row>
        <row r="1064">
          <cell r="A1064" t="str">
            <v>06.120.01</v>
          </cell>
          <cell r="B1064" t="str">
            <v>Tacha refletiva monodirecional (forn/coloc)</v>
          </cell>
          <cell r="C1064" t="str">
            <v xml:space="preserve"> </v>
          </cell>
          <cell r="D1064" t="str">
            <v xml:space="preserve"> </v>
          </cell>
          <cell r="E1064" t="str">
            <v>und</v>
          </cell>
          <cell r="F1064">
            <v>6.9</v>
          </cell>
          <cell r="G1064">
            <v>2.4702000000000002</v>
          </cell>
          <cell r="H1064">
            <v>9.3702000000000005</v>
          </cell>
        </row>
        <row r="1065">
          <cell r="A1065" t="str">
            <v>06.120.11</v>
          </cell>
          <cell r="B1065" t="str">
            <v>Tachão refletivo monodirecional (forn/coloc)</v>
          </cell>
          <cell r="C1065" t="str">
            <v xml:space="preserve"> </v>
          </cell>
          <cell r="D1065" t="str">
            <v xml:space="preserve"> </v>
          </cell>
          <cell r="E1065" t="str">
            <v>und</v>
          </cell>
          <cell r="F1065">
            <v>19.07</v>
          </cell>
          <cell r="G1065">
            <v>6.8270599999999995</v>
          </cell>
          <cell r="H1065">
            <v>25.89706</v>
          </cell>
        </row>
        <row r="1066">
          <cell r="A1066" t="str">
            <v>06.121.01</v>
          </cell>
          <cell r="B1066" t="str">
            <v>Tacha refletiva bidirecional (forn/coloc)</v>
          </cell>
          <cell r="C1066" t="str">
            <v xml:space="preserve"> </v>
          </cell>
          <cell r="D1066" t="str">
            <v xml:space="preserve"> </v>
          </cell>
          <cell r="E1066" t="str">
            <v>und</v>
          </cell>
          <cell r="F1066">
            <v>7.71</v>
          </cell>
          <cell r="G1066">
            <v>2.7601800000000001</v>
          </cell>
          <cell r="H1066">
            <v>10.470179999999999</v>
          </cell>
        </row>
        <row r="1067">
          <cell r="A1067" t="str">
            <v>06.121.11</v>
          </cell>
          <cell r="B1067" t="str">
            <v>Tachão refletivo bidirecional (forn/coloc)</v>
          </cell>
          <cell r="C1067" t="str">
            <v xml:space="preserve"> </v>
          </cell>
          <cell r="D1067" t="str">
            <v xml:space="preserve"> </v>
          </cell>
          <cell r="E1067" t="str">
            <v>und</v>
          </cell>
          <cell r="F1067">
            <v>22.92</v>
          </cell>
          <cell r="G1067">
            <v>8.2053600000000007</v>
          </cell>
          <cell r="H1067">
            <v>31.125360000000001</v>
          </cell>
        </row>
        <row r="1068">
          <cell r="A1068" t="str">
            <v>06.200.01</v>
          </cell>
          <cell r="B1068" t="str">
            <v>Placa de sinalização semi-refletiva (forn/impl)</v>
          </cell>
          <cell r="C1068" t="str">
            <v xml:space="preserve"> </v>
          </cell>
          <cell r="D1068" t="str">
            <v xml:space="preserve"> </v>
          </cell>
          <cell r="E1068" t="str">
            <v>m2</v>
          </cell>
          <cell r="F1068">
            <v>97.99</v>
          </cell>
          <cell r="G1068">
            <v>35.080419999999997</v>
          </cell>
          <cell r="H1068">
            <v>133.07041999999998</v>
          </cell>
        </row>
        <row r="1069">
          <cell r="A1069" t="str">
            <v>06.200.02</v>
          </cell>
          <cell r="B1069" t="str">
            <v>Placa de sinalização tot. refletiva (forn/impl)</v>
          </cell>
          <cell r="C1069" t="str">
            <v xml:space="preserve"> </v>
          </cell>
          <cell r="D1069" t="str">
            <v xml:space="preserve"> </v>
          </cell>
          <cell r="E1069" t="str">
            <v>m2</v>
          </cell>
          <cell r="F1069">
            <v>156.05000000000001</v>
          </cell>
          <cell r="G1069">
            <v>55.865900000000003</v>
          </cell>
          <cell r="H1069">
            <v>211.91590000000002</v>
          </cell>
        </row>
        <row r="1070">
          <cell r="A1070" t="str">
            <v>06.200.91</v>
          </cell>
          <cell r="B1070" t="str">
            <v>Remoção de placa de sinalização</v>
          </cell>
          <cell r="C1070" t="str">
            <v xml:space="preserve"> </v>
          </cell>
          <cell r="D1070" t="str">
            <v xml:space="preserve"> </v>
          </cell>
          <cell r="E1070" t="str">
            <v>m2</v>
          </cell>
          <cell r="F1070">
            <v>4.87</v>
          </cell>
          <cell r="G1070">
            <v>1.74346</v>
          </cell>
          <cell r="H1070">
            <v>6.6134599999999999</v>
          </cell>
        </row>
        <row r="1071">
          <cell r="A1071" t="str">
            <v>06.200.92</v>
          </cell>
          <cell r="B1071" t="str">
            <v>Recuperação de chapa p/ placa de sinalização</v>
          </cell>
          <cell r="C1071" t="str">
            <v xml:space="preserve"> </v>
          </cell>
          <cell r="D1071" t="str">
            <v xml:space="preserve"> </v>
          </cell>
          <cell r="E1071" t="str">
            <v>m2</v>
          </cell>
          <cell r="G1071">
            <v>0</v>
          </cell>
          <cell r="H1071">
            <v>0</v>
          </cell>
        </row>
        <row r="1072">
          <cell r="A1072" t="str">
            <v>06.202.01</v>
          </cell>
          <cell r="B1072" t="str">
            <v>Confecção de placa de sinalização semi-refletiva</v>
          </cell>
          <cell r="C1072" t="str">
            <v xml:space="preserve"> </v>
          </cell>
          <cell r="D1072" t="str">
            <v xml:space="preserve"> </v>
          </cell>
          <cell r="E1072" t="str">
            <v>m2</v>
          </cell>
          <cell r="F1072">
            <v>72.510000000000005</v>
          </cell>
          <cell r="G1072">
            <v>25.958580000000001</v>
          </cell>
          <cell r="H1072">
            <v>98.468580000000003</v>
          </cell>
        </row>
        <row r="1073">
          <cell r="A1073" t="str">
            <v>06.202.11</v>
          </cell>
          <cell r="B1073" t="str">
            <v>Confecção de placa de sinalização tot. refletiva</v>
          </cell>
          <cell r="C1073" t="str">
            <v xml:space="preserve"> </v>
          </cell>
          <cell r="D1073" t="str">
            <v xml:space="preserve"> </v>
          </cell>
          <cell r="E1073" t="str">
            <v>m2</v>
          </cell>
          <cell r="F1073">
            <v>130.57</v>
          </cell>
          <cell r="G1073">
            <v>46.744059999999998</v>
          </cell>
          <cell r="H1073">
            <v>177.31405999999998</v>
          </cell>
        </row>
        <row r="1074">
          <cell r="A1074" t="str">
            <v>06.202.21</v>
          </cell>
          <cell r="B1074" t="str">
            <v>Conf. placa sinal. semi-refletiva - chapa recuperada</v>
          </cell>
          <cell r="C1074" t="str">
            <v xml:space="preserve"> </v>
          </cell>
          <cell r="D1074" t="str">
            <v xml:space="preserve"> </v>
          </cell>
          <cell r="E1074" t="str">
            <v>m2</v>
          </cell>
          <cell r="F1074">
            <v>46.13</v>
          </cell>
          <cell r="G1074">
            <v>16.51454</v>
          </cell>
          <cell r="H1074">
            <v>62.644540000000006</v>
          </cell>
        </row>
        <row r="1075">
          <cell r="A1075" t="str">
            <v>06.202.31</v>
          </cell>
          <cell r="B1075" t="str">
            <v>Conf. placa sinal. tot. refletiva  - chapa recuperada</v>
          </cell>
          <cell r="C1075" t="str">
            <v xml:space="preserve"> </v>
          </cell>
          <cell r="D1075" t="str">
            <v xml:space="preserve"> </v>
          </cell>
          <cell r="E1075" t="str">
            <v>m2</v>
          </cell>
          <cell r="F1075">
            <v>103.17</v>
          </cell>
          <cell r="G1075">
            <v>36.93486</v>
          </cell>
          <cell r="H1075">
            <v>140.10486</v>
          </cell>
        </row>
        <row r="1076">
          <cell r="A1076" t="str">
            <v>06.203.01</v>
          </cell>
          <cell r="B1076" t="str">
            <v>Confecção de suporte e travessa p/ placa sinalização</v>
          </cell>
          <cell r="C1076" t="str">
            <v xml:space="preserve"> </v>
          </cell>
          <cell r="D1076" t="str">
            <v xml:space="preserve"> </v>
          </cell>
          <cell r="E1076" t="str">
            <v>und</v>
          </cell>
          <cell r="F1076">
            <v>18.73</v>
          </cell>
          <cell r="G1076">
            <v>6.7053399999999996</v>
          </cell>
          <cell r="H1076">
            <v>25.43534</v>
          </cell>
        </row>
        <row r="1077">
          <cell r="A1077" t="str">
            <v>06.230.01</v>
          </cell>
          <cell r="B1077" t="str">
            <v>Balizador de concreto (forn/impl)</v>
          </cell>
          <cell r="C1077" t="str">
            <v xml:space="preserve"> </v>
          </cell>
          <cell r="D1077" t="str">
            <v xml:space="preserve"> </v>
          </cell>
          <cell r="E1077" t="str">
            <v>und</v>
          </cell>
          <cell r="F1077">
            <v>7.63</v>
          </cell>
          <cell r="G1077">
            <v>2.7315399999999999</v>
          </cell>
          <cell r="H1077">
            <v>10.36154</v>
          </cell>
        </row>
        <row r="1078">
          <cell r="A1078" t="str">
            <v>06.230.11</v>
          </cell>
          <cell r="B1078" t="str">
            <v>Fabricação balizador circular de concreto D=10cm</v>
          </cell>
          <cell r="C1078" t="str">
            <v xml:space="preserve"> </v>
          </cell>
          <cell r="D1078" t="str">
            <v xml:space="preserve"> </v>
          </cell>
          <cell r="E1078" t="str">
            <v>und</v>
          </cell>
          <cell r="G1078">
            <v>0</v>
          </cell>
          <cell r="H1078">
            <v>0</v>
          </cell>
        </row>
        <row r="1079">
          <cell r="A1079" t="str">
            <v>09.002.00</v>
          </cell>
          <cell r="B1079" t="str">
            <v>Transporte em caminhão basculante de 5 m3 (8,8T )</v>
          </cell>
          <cell r="C1079" t="str">
            <v xml:space="preserve"> </v>
          </cell>
          <cell r="D1079" t="str">
            <v xml:space="preserve"> </v>
          </cell>
          <cell r="E1079" t="str">
            <v>TKm</v>
          </cell>
          <cell r="F1079">
            <v>0.13</v>
          </cell>
          <cell r="G1079">
            <v>4.6539999999999998E-2</v>
          </cell>
          <cell r="H1079">
            <v>0.17654</v>
          </cell>
        </row>
        <row r="1080">
          <cell r="A1080" t="str">
            <v>09.002.01</v>
          </cell>
          <cell r="B1080" t="str">
            <v>Transporte em caminhão de carroceria de 4T</v>
          </cell>
          <cell r="C1080" t="str">
            <v xml:space="preserve"> </v>
          </cell>
          <cell r="D1080" t="str">
            <v xml:space="preserve"> </v>
          </cell>
          <cell r="E1080" t="str">
            <v>TKm</v>
          </cell>
          <cell r="F1080">
            <v>0.28000000000000003</v>
          </cell>
          <cell r="G1080">
            <v>0.10024000000000001</v>
          </cell>
          <cell r="H1080">
            <v>0.38024000000000002</v>
          </cell>
        </row>
        <row r="1081">
          <cell r="A1081" t="str">
            <v>09.202.00</v>
          </cell>
          <cell r="B1081" t="str">
            <v>Transporte de água</v>
          </cell>
          <cell r="C1081" t="str">
            <v xml:space="preserve"> </v>
          </cell>
          <cell r="D1081" t="str">
            <v xml:space="preserve"> </v>
          </cell>
          <cell r="E1081" t="str">
            <v>m3</v>
          </cell>
          <cell r="F1081">
            <v>0.33</v>
          </cell>
          <cell r="G1081">
            <v>0.11814</v>
          </cell>
          <cell r="H1081">
            <v>0.44813999999999998</v>
          </cell>
        </row>
      </sheetData>
      <sheetData sheetId="1"/>
      <sheetData sheetId="2"/>
      <sheetData sheetId="3"/>
      <sheetData sheetId="4" refreshError="1"/>
      <sheetData sheetId="5"/>
      <sheetData sheetId="6"/>
      <sheetData sheetId="7">
        <row r="14">
          <cell r="A14" t="str">
            <v>01.000.00</v>
          </cell>
          <cell r="B14" t="str">
            <v>Desmatamento,destocamento e limpeza de área com árvore até 0,15m</v>
          </cell>
          <cell r="C14" t="str">
            <v>DNER-ES278/97</v>
          </cell>
          <cell r="D14" t="str">
            <v xml:space="preserve"> </v>
          </cell>
          <cell r="E14" t="str">
            <v>m2</v>
          </cell>
          <cell r="F14">
            <v>801280</v>
          </cell>
          <cell r="G14">
            <v>7.0000000000000007E-2</v>
          </cell>
        </row>
        <row r="15">
          <cell r="A15" t="str">
            <v>01.010.00</v>
          </cell>
          <cell r="B15" t="str">
            <v>Desmatamento e destocamento árvores de 0,15m a 0,30m</v>
          </cell>
          <cell r="C15" t="str">
            <v>DNER-ES278/97</v>
          </cell>
          <cell r="D15" t="str">
            <v xml:space="preserve"> </v>
          </cell>
          <cell r="E15" t="str">
            <v>un</v>
          </cell>
          <cell r="F15">
            <v>7813</v>
          </cell>
          <cell r="G15">
            <v>8.92</v>
          </cell>
        </row>
        <row r="16">
          <cell r="A16" t="str">
            <v>01.011.00</v>
          </cell>
          <cell r="B16" t="str">
            <v>Desmatamento e destocamento árvores superior a 0,30m</v>
          </cell>
          <cell r="C16" t="str">
            <v>DNER-ES278/97</v>
          </cell>
          <cell r="D16" t="str">
            <v xml:space="preserve"> </v>
          </cell>
          <cell r="E16" t="str">
            <v>un</v>
          </cell>
          <cell r="F16">
            <v>2100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56170</v>
          </cell>
          <cell r="G18">
            <v>1.89</v>
          </cell>
        </row>
        <row r="19">
          <cell r="A19" t="str">
            <v>01.100.10</v>
          </cell>
          <cell r="B19" t="str">
            <v>Escavação,carga e transportes de material de 1a categoria DMT= 200 a 400m</v>
          </cell>
          <cell r="C19" t="str">
            <v>DNER-ES280/97</v>
          </cell>
          <cell r="D19" t="str">
            <v xml:space="preserve"> </v>
          </cell>
          <cell r="E19" t="str">
            <v>m3</v>
          </cell>
          <cell r="F19">
            <v>20948</v>
          </cell>
          <cell r="G19">
            <v>1.98</v>
          </cell>
        </row>
        <row r="20">
          <cell r="A20" t="str">
            <v>01.100.11</v>
          </cell>
          <cell r="B20" t="str">
            <v>Escavação,carga e transportes de material de 1a categoria DMT= 400 a 600m</v>
          </cell>
          <cell r="C20" t="str">
            <v>DNER-ES280/97</v>
          </cell>
          <cell r="D20" t="str">
            <v xml:space="preserve"> </v>
          </cell>
          <cell r="E20" t="str">
            <v>m3</v>
          </cell>
          <cell r="F20">
            <v>5757</v>
          </cell>
          <cell r="G20">
            <v>2.12</v>
          </cell>
        </row>
        <row r="21">
          <cell r="A21" t="str">
            <v>01.100.12</v>
          </cell>
          <cell r="B21" t="str">
            <v>Escavação,carga e transportes de material de 1a categoria DMT= 600 a 800m</v>
          </cell>
          <cell r="C21" t="str">
            <v>DNER-ES280/97</v>
          </cell>
          <cell r="D21" t="str">
            <v xml:space="preserve"> </v>
          </cell>
          <cell r="E21" t="str">
            <v>m3</v>
          </cell>
          <cell r="F21">
            <v>40210</v>
          </cell>
          <cell r="G21">
            <v>2.19</v>
          </cell>
        </row>
        <row r="22">
          <cell r="A22" t="str">
            <v>01.100.13</v>
          </cell>
          <cell r="B22" t="str">
            <v>Escavação,carga e transportes de material de 1a categoria DMT= 800 a 1000m</v>
          </cell>
          <cell r="C22" t="str">
            <v>DNER-ES280/97</v>
          </cell>
          <cell r="D22" t="str">
            <v xml:space="preserve"> </v>
          </cell>
          <cell r="E22" t="str">
            <v>m3</v>
          </cell>
          <cell r="F22">
            <v>12107</v>
          </cell>
          <cell r="G22">
            <v>2.36</v>
          </cell>
        </row>
        <row r="23">
          <cell r="A23" t="str">
            <v>01.100.14</v>
          </cell>
          <cell r="B23" t="str">
            <v>Escavação,carga e transportes de material de 1a categoria DMT= 1000 a 1200m</v>
          </cell>
          <cell r="C23" t="str">
            <v>DNER-ES280/97</v>
          </cell>
          <cell r="D23" t="str">
            <v xml:space="preserve"> </v>
          </cell>
          <cell r="E23" t="str">
            <v>m3</v>
          </cell>
          <cell r="F23">
            <v>60453</v>
          </cell>
          <cell r="G23">
            <v>2.4</v>
          </cell>
        </row>
        <row r="24">
          <cell r="A24" t="str">
            <v>01.100.15</v>
          </cell>
          <cell r="B24" t="str">
            <v>Escavação,carga e transportes de material de 1a categoria DMT= 1200 a 1400m</v>
          </cell>
          <cell r="C24" t="str">
            <v>DNER-ES280/97</v>
          </cell>
          <cell r="D24" t="str">
            <v xml:space="preserve"> </v>
          </cell>
          <cell r="E24" t="str">
            <v>m3</v>
          </cell>
          <cell r="F24">
            <v>1000</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1000</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1000</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1000</v>
          </cell>
          <cell r="G27">
            <v>2.92</v>
          </cell>
        </row>
        <row r="28">
          <cell r="A28" t="str">
            <v>01.100.19</v>
          </cell>
          <cell r="B28" t="str">
            <v>Escavação,carga e transportes de material de 1a categoria DMT= 2000 a 3000m</v>
          </cell>
          <cell r="C28" t="str">
            <v>DNER-ES280/97</v>
          </cell>
          <cell r="D28" t="str">
            <v xml:space="preserve"> </v>
          </cell>
          <cell r="E28" t="str">
            <v>m3</v>
          </cell>
          <cell r="F28">
            <v>53491</v>
          </cell>
          <cell r="G28">
            <v>3.26</v>
          </cell>
        </row>
        <row r="29">
          <cell r="A29" t="str">
            <v>DER50255</v>
          </cell>
          <cell r="B29" t="str">
            <v>Esc.  Carga e Transp. de mat. 1a cat. c/ CB 3000&lt;DMT&lt;4000m</v>
          </cell>
          <cell r="C29" t="str">
            <v xml:space="preserve"> </v>
          </cell>
          <cell r="D29" t="str">
            <v xml:space="preserve"> </v>
          </cell>
          <cell r="E29" t="str">
            <v>m3</v>
          </cell>
          <cell r="F29">
            <v>323342</v>
          </cell>
          <cell r="G29">
            <v>3.3</v>
          </cell>
        </row>
        <row r="30">
          <cell r="A30" t="str">
            <v>DER50265</v>
          </cell>
          <cell r="B30" t="str">
            <v>Esc.  Carga e Transp. de mat. 1a cat. c/ CB 4000&lt;DMT&lt;5000m</v>
          </cell>
          <cell r="C30" t="str">
            <v xml:space="preserve"> </v>
          </cell>
          <cell r="D30" t="str">
            <v xml:space="preserve"> </v>
          </cell>
          <cell r="E30" t="str">
            <v>m3</v>
          </cell>
          <cell r="F30">
            <v>236048</v>
          </cell>
          <cell r="G30">
            <v>3.76</v>
          </cell>
        </row>
        <row r="31">
          <cell r="A31" t="str">
            <v>DER50260</v>
          </cell>
          <cell r="B31" t="str">
            <v>Esc.  Carga e Transp. de mat. 1a cat. c/ CB 5000&lt;DMT&lt;6000m</v>
          </cell>
          <cell r="C31" t="str">
            <v xml:space="preserve"> </v>
          </cell>
          <cell r="D31" t="str">
            <v xml:space="preserve"> </v>
          </cell>
          <cell r="E31" t="str">
            <v>m3</v>
          </cell>
          <cell r="F31">
            <v>52752</v>
          </cell>
          <cell r="G31">
            <v>4.29</v>
          </cell>
        </row>
        <row r="32">
          <cell r="A32" t="str">
            <v>DER50270</v>
          </cell>
          <cell r="B32" t="str">
            <v>Esc.  Carga e Transp. de mat. 1a cat. c/ CB 6000&lt;DMT&lt;7000m</v>
          </cell>
          <cell r="C32" t="str">
            <v xml:space="preserve"> </v>
          </cell>
          <cell r="D32" t="str">
            <v xml:space="preserve"> </v>
          </cell>
          <cell r="E32" t="str">
            <v>m3</v>
          </cell>
          <cell r="F32">
            <v>247920</v>
          </cell>
          <cell r="G32">
            <v>4.79</v>
          </cell>
        </row>
        <row r="33">
          <cell r="A33" t="str">
            <v>DER50280</v>
          </cell>
          <cell r="B33" t="str">
            <v>Esc.  Carga e Transp. de mat. 1a cat. c/ CB 7000&lt;DMT&lt;8000m</v>
          </cell>
          <cell r="C33" t="str">
            <v xml:space="preserve"> </v>
          </cell>
          <cell r="D33" t="str">
            <v xml:space="preserve"> </v>
          </cell>
          <cell r="E33" t="str">
            <v>m3</v>
          </cell>
          <cell r="F33">
            <v>235005</v>
          </cell>
          <cell r="G33">
            <v>5.27</v>
          </cell>
        </row>
        <row r="34">
          <cell r="A34" t="str">
            <v>DER50290</v>
          </cell>
          <cell r="B34" t="str">
            <v>Esc.  Carga e Transp. de mat. 1a cat. c/ CB 8000&lt;DMT&lt;9000m</v>
          </cell>
          <cell r="C34" t="str">
            <v xml:space="preserve"> </v>
          </cell>
          <cell r="D34" t="str">
            <v xml:space="preserve"> </v>
          </cell>
          <cell r="E34" t="str">
            <v>m3</v>
          </cell>
          <cell r="F34">
            <v>188851</v>
          </cell>
          <cell r="G34">
            <v>5.79</v>
          </cell>
        </row>
        <row r="35">
          <cell r="A35" t="str">
            <v>DER50300</v>
          </cell>
          <cell r="B35" t="str">
            <v>Esc.  Carga e Transp. de mat. 1a cat. c/ CB 9000&lt;DMT&lt;10000m</v>
          </cell>
          <cell r="C35" t="str">
            <v xml:space="preserve"> </v>
          </cell>
          <cell r="D35" t="str">
            <v xml:space="preserve"> </v>
          </cell>
          <cell r="E35" t="str">
            <v>m3</v>
          </cell>
          <cell r="F35">
            <v>90081</v>
          </cell>
          <cell r="G35">
            <v>6.3</v>
          </cell>
        </row>
        <row r="36">
          <cell r="A36" t="str">
            <v>DER50305</v>
          </cell>
          <cell r="B36" t="str">
            <v>Esc.  Carga e Transp. de mat. 1a cat. c/ CB 10000&lt;DMT&lt;12000m</v>
          </cell>
          <cell r="C36" t="str">
            <v xml:space="preserve"> </v>
          </cell>
          <cell r="D36" t="str">
            <v xml:space="preserve"> </v>
          </cell>
          <cell r="E36" t="str">
            <v>m3</v>
          </cell>
          <cell r="F36">
            <v>1000</v>
          </cell>
          <cell r="G36">
            <v>7.05</v>
          </cell>
        </row>
        <row r="37">
          <cell r="A37" t="str">
            <v>DER50315</v>
          </cell>
          <cell r="B37" t="str">
            <v>Esc.  Carga e Transp. de mat. 1a cat. c/ CB 12000&lt;DMT&lt;14000m</v>
          </cell>
          <cell r="C37" t="str">
            <v xml:space="preserve"> </v>
          </cell>
          <cell r="D37" t="str">
            <v xml:space="preserve"> </v>
          </cell>
          <cell r="E37" t="str">
            <v>m3</v>
          </cell>
          <cell r="F37">
            <v>99667</v>
          </cell>
          <cell r="G37">
            <v>8.0299999999999994</v>
          </cell>
        </row>
        <row r="38">
          <cell r="A38" t="str">
            <v>DER50325</v>
          </cell>
          <cell r="B38" t="str">
            <v>Esc.  Carga e Transp. de mat. 1a cat. c/ CB 14000&lt;DMT&lt;16000m</v>
          </cell>
          <cell r="C38" t="str">
            <v xml:space="preserve"> </v>
          </cell>
          <cell r="D38" t="str">
            <v xml:space="preserve"> </v>
          </cell>
          <cell r="E38" t="str">
            <v>m3</v>
          </cell>
          <cell r="F38">
            <v>1000</v>
          </cell>
          <cell r="G38">
            <v>9</v>
          </cell>
        </row>
        <row r="39">
          <cell r="A39" t="str">
            <v>DER50335</v>
          </cell>
          <cell r="B39" t="str">
            <v>Esc.  Carga e Transp. de mat. 1a cat. c/ CB 16000&lt;DMT&lt;18000m</v>
          </cell>
          <cell r="C39" t="str">
            <v xml:space="preserve"> </v>
          </cell>
          <cell r="D39" t="str">
            <v xml:space="preserve"> </v>
          </cell>
          <cell r="E39" t="str">
            <v>m3</v>
          </cell>
          <cell r="F39">
            <v>1000</v>
          </cell>
          <cell r="G39">
            <v>10.08</v>
          </cell>
        </row>
        <row r="40">
          <cell r="A40" t="str">
            <v>DER50345</v>
          </cell>
          <cell r="B40" t="str">
            <v>Esc.  Carga e Transp. de mat. 1a cat. c/ CB 18000&lt;DMT&lt;20000m</v>
          </cell>
          <cell r="C40" t="str">
            <v xml:space="preserve"> </v>
          </cell>
          <cell r="D40" t="str">
            <v xml:space="preserve"> </v>
          </cell>
          <cell r="E40" t="str">
            <v>m3</v>
          </cell>
          <cell r="F40">
            <v>17045</v>
          </cell>
          <cell r="G40">
            <v>11.07</v>
          </cell>
        </row>
        <row r="41">
          <cell r="A41" t="str">
            <v>DER50355</v>
          </cell>
          <cell r="B41" t="str">
            <v>Esc.  Carga e Transp. de mat. 1a cat. c/ CB 20000&lt;DMT&lt;22000m</v>
          </cell>
          <cell r="C41" t="str">
            <v xml:space="preserve"> </v>
          </cell>
          <cell r="D41" t="str">
            <v xml:space="preserve"> </v>
          </cell>
          <cell r="E41" t="str">
            <v>m3</v>
          </cell>
          <cell r="F41">
            <v>10490</v>
          </cell>
          <cell r="G41">
            <v>12.02</v>
          </cell>
        </row>
        <row r="42">
          <cell r="A42" t="str">
            <v>DER50365</v>
          </cell>
          <cell r="B42" t="str">
            <v>Esc.  Carga e Transp. de mat. 1a cat. c/ CB 22000&lt;DMT&lt;24000m</v>
          </cell>
          <cell r="C42" t="str">
            <v xml:space="preserve"> </v>
          </cell>
          <cell r="D42" t="str">
            <v xml:space="preserve"> </v>
          </cell>
          <cell r="E42" t="str">
            <v>m3</v>
          </cell>
          <cell r="F42">
            <v>11970</v>
          </cell>
          <cell r="G42">
            <v>13.06</v>
          </cell>
        </row>
        <row r="43">
          <cell r="A43" t="str">
            <v>DER50375</v>
          </cell>
          <cell r="B43" t="str">
            <v>Esc.  Carga e Transp. de mat. 1a cat. c/ CB 24000&lt;DMT&lt;26000m</v>
          </cell>
          <cell r="C43" t="str">
            <v xml:space="preserve"> </v>
          </cell>
          <cell r="D43" t="str">
            <v xml:space="preserve"> </v>
          </cell>
          <cell r="E43" t="str">
            <v>m3</v>
          </cell>
          <cell r="F43">
            <v>22879</v>
          </cell>
          <cell r="G43">
            <v>14.08</v>
          </cell>
        </row>
        <row r="44">
          <cell r="A44" t="str">
            <v>DER50385</v>
          </cell>
          <cell r="B44" t="str">
            <v>Esc.  Carga e Transp. de mat. 1a cat. c/ CB 26000&lt;DMT&lt;28000m</v>
          </cell>
          <cell r="C44" t="str">
            <v xml:space="preserve"> </v>
          </cell>
          <cell r="D44" t="str">
            <v xml:space="preserve"> </v>
          </cell>
          <cell r="E44" t="str">
            <v>m3</v>
          </cell>
          <cell r="F44">
            <v>11616</v>
          </cell>
          <cell r="G44">
            <v>15.02</v>
          </cell>
        </row>
        <row r="45">
          <cell r="A45" t="str">
            <v>DER50395</v>
          </cell>
          <cell r="B45" t="str">
            <v>Esc.  Carga e Transp. de mat. 1a cat. c/ CB 28000&lt;DMT&lt;30000m</v>
          </cell>
          <cell r="C45" t="str">
            <v xml:space="preserve"> </v>
          </cell>
          <cell r="D45" t="str">
            <v xml:space="preserve"> </v>
          </cell>
          <cell r="E45" t="str">
            <v>m3</v>
          </cell>
          <cell r="F45">
            <v>2182</v>
          </cell>
          <cell r="G45">
            <v>16.05</v>
          </cell>
        </row>
        <row r="46">
          <cell r="A46" t="str">
            <v>01.101.01</v>
          </cell>
          <cell r="B46" t="str">
            <v>Escavação,carga e transportes de material de 2a  categoria DMT até 50m</v>
          </cell>
          <cell r="C46" t="str">
            <v>DNER-ES280/97</v>
          </cell>
          <cell r="D46" t="str">
            <v xml:space="preserve"> </v>
          </cell>
          <cell r="E46" t="str">
            <v>m3</v>
          </cell>
          <cell r="F46">
            <v>200</v>
          </cell>
          <cell r="G46">
            <v>1.28</v>
          </cell>
        </row>
        <row r="47">
          <cell r="A47" t="str">
            <v>01.101.09</v>
          </cell>
          <cell r="B47" t="str">
            <v>Escavação,carga e transportes de material de 2a categoria,c/CB, DMT 50 a 200m</v>
          </cell>
          <cell r="C47" t="str">
            <v>DNER-ES280/97</v>
          </cell>
          <cell r="D47" t="str">
            <v xml:space="preserve"> </v>
          </cell>
          <cell r="E47" t="str">
            <v>m3</v>
          </cell>
          <cell r="F47">
            <v>200</v>
          </cell>
          <cell r="G47">
            <v>2.85</v>
          </cell>
        </row>
        <row r="48">
          <cell r="A48" t="str">
            <v>01.101.10</v>
          </cell>
          <cell r="B48" t="str">
            <v>Escavação,carga e transportes de material de 2a categoria,c/CB,  DMT 200 a 400m</v>
          </cell>
          <cell r="C48" t="str">
            <v>DNER-ES280/97</v>
          </cell>
          <cell r="D48" t="str">
            <v xml:space="preserve"> </v>
          </cell>
          <cell r="E48" t="str">
            <v>m3</v>
          </cell>
          <cell r="F48">
            <v>200</v>
          </cell>
          <cell r="G48">
            <v>2.97</v>
          </cell>
        </row>
        <row r="49">
          <cell r="A49" t="str">
            <v>01.101.11</v>
          </cell>
          <cell r="B49" t="str">
            <v>Escavação,carga e transportes de material de 2a categoria,c/CB,  DMT 400 a 600m</v>
          </cell>
          <cell r="C49" t="str">
            <v>DNER-ES280/97</v>
          </cell>
          <cell r="D49" t="str">
            <v xml:space="preserve"> </v>
          </cell>
          <cell r="E49" t="str">
            <v>m3</v>
          </cell>
          <cell r="F49">
            <v>200</v>
          </cell>
          <cell r="G49">
            <v>3.15</v>
          </cell>
        </row>
        <row r="50">
          <cell r="A50" t="str">
            <v>01.101.12</v>
          </cell>
          <cell r="B50" t="str">
            <v>Escavação,carga e transportes de material de 2a categoria,c/CB,  DMT 600 a 800m</v>
          </cell>
          <cell r="C50" t="str">
            <v>DNER-ES280/97</v>
          </cell>
          <cell r="D50" t="str">
            <v xml:space="preserve"> </v>
          </cell>
          <cell r="E50" t="str">
            <v>m3</v>
          </cell>
          <cell r="F50">
            <v>200</v>
          </cell>
          <cell r="G50">
            <v>3.23</v>
          </cell>
        </row>
        <row r="51">
          <cell r="A51" t="str">
            <v>01.101.13</v>
          </cell>
          <cell r="B51" t="str">
            <v>Escavação,carga e transportes de material de 2a categoria,c/CB,  DMT 800 a 1 000m</v>
          </cell>
          <cell r="C51" t="str">
            <v>DNER-ES280/97</v>
          </cell>
          <cell r="D51" t="str">
            <v xml:space="preserve"> </v>
          </cell>
          <cell r="E51" t="str">
            <v>m3</v>
          </cell>
          <cell r="F51">
            <v>200</v>
          </cell>
          <cell r="G51">
            <v>3.42</v>
          </cell>
        </row>
        <row r="52">
          <cell r="A52" t="str">
            <v>01.101.14</v>
          </cell>
          <cell r="B52" t="str">
            <v>Escavação,carga e transportes de material de 2a categoria,c/CB,  DMT 1000 a 1200m</v>
          </cell>
          <cell r="C52" t="str">
            <v>DNER-ES280/97</v>
          </cell>
          <cell r="D52" t="str">
            <v xml:space="preserve"> </v>
          </cell>
          <cell r="E52" t="str">
            <v>m3</v>
          </cell>
          <cell r="F52">
            <v>13466</v>
          </cell>
          <cell r="G52">
            <v>3.49</v>
          </cell>
        </row>
        <row r="53">
          <cell r="A53" t="str">
            <v>01.101.15</v>
          </cell>
          <cell r="B53" t="str">
            <v>Escavação,carga e transportes de material de 2a categoria,c/CB,  DMT 1200 a 1400m</v>
          </cell>
          <cell r="C53" t="str">
            <v>DNER-ES280/97</v>
          </cell>
          <cell r="D53" t="str">
            <v xml:space="preserve"> </v>
          </cell>
          <cell r="E53" t="str">
            <v>m3</v>
          </cell>
          <cell r="F53">
            <v>200</v>
          </cell>
          <cell r="G53">
            <v>3.73</v>
          </cell>
        </row>
        <row r="54">
          <cell r="A54" t="str">
            <v>01.101.16</v>
          </cell>
          <cell r="B54" t="str">
            <v>Escavação,carga e transportes de material de 2a categoria,c/CB,  DMT 1400 a 1600m</v>
          </cell>
          <cell r="C54" t="str">
            <v>DNER-ES280/97</v>
          </cell>
          <cell r="D54" t="str">
            <v xml:space="preserve"> </v>
          </cell>
          <cell r="E54" t="str">
            <v>m3</v>
          </cell>
          <cell r="F54">
            <v>200</v>
          </cell>
          <cell r="G54">
            <v>3.87</v>
          </cell>
        </row>
        <row r="55">
          <cell r="A55" t="str">
            <v>01.101.17</v>
          </cell>
          <cell r="B55" t="str">
            <v>Escavação,carga e transportes de material de 2a categoria,c/CB,  DMT 1600 a 1800m</v>
          </cell>
          <cell r="C55" t="str">
            <v>DNER-ES280/97</v>
          </cell>
          <cell r="D55" t="str">
            <v xml:space="preserve"> </v>
          </cell>
          <cell r="E55" t="str">
            <v>m3</v>
          </cell>
          <cell r="F55">
            <v>200</v>
          </cell>
          <cell r="G55">
            <v>3.99</v>
          </cell>
        </row>
        <row r="56">
          <cell r="A56" t="str">
            <v>01.101.18</v>
          </cell>
          <cell r="B56" t="str">
            <v>Escavação,carga e transportes de material de 2a categoria,c/CB,  DMT 1800 a 2000m</v>
          </cell>
          <cell r="C56" t="str">
            <v>DNER-ES280/97</v>
          </cell>
          <cell r="D56" t="str">
            <v xml:space="preserve"> </v>
          </cell>
          <cell r="E56" t="str">
            <v>m3</v>
          </cell>
          <cell r="F56">
            <v>200</v>
          </cell>
          <cell r="G56">
            <v>4.1399999999999997</v>
          </cell>
        </row>
        <row r="57">
          <cell r="A57" t="str">
            <v>01.101.19</v>
          </cell>
          <cell r="B57" t="str">
            <v>Escavação,carga e transportes de material de 2a categoria,c/CB,  DMT 2000 a 3000m</v>
          </cell>
          <cell r="C57" t="str">
            <v>DNER-ES280/97</v>
          </cell>
          <cell r="D57" t="str">
            <v xml:space="preserve"> </v>
          </cell>
          <cell r="E57" t="str">
            <v>m3</v>
          </cell>
          <cell r="F57">
            <v>32094</v>
          </cell>
          <cell r="G57">
            <v>4.51</v>
          </cell>
        </row>
        <row r="58">
          <cell r="A58" t="str">
            <v>DER51225</v>
          </cell>
          <cell r="B58" t="str">
            <v>Escavação,carga e transportes de material de 2a categoria DMT 3000 a 4000m</v>
          </cell>
          <cell r="C58" t="str">
            <v xml:space="preserve"> </v>
          </cell>
          <cell r="D58" t="str">
            <v xml:space="preserve"> </v>
          </cell>
          <cell r="E58" t="str">
            <v>m3</v>
          </cell>
          <cell r="F58">
            <v>24102</v>
          </cell>
          <cell r="G58">
            <v>4.5599999999999996</v>
          </cell>
        </row>
        <row r="59">
          <cell r="A59" t="str">
            <v>DER51235</v>
          </cell>
          <cell r="B59" t="str">
            <v>Escavação,carga e transportes de material de 2a categoria DMT 4000 a 5000m</v>
          </cell>
          <cell r="C59" t="str">
            <v xml:space="preserve"> </v>
          </cell>
          <cell r="D59" t="str">
            <v xml:space="preserve"> </v>
          </cell>
          <cell r="E59" t="str">
            <v>m3</v>
          </cell>
          <cell r="F59">
            <v>48553</v>
          </cell>
          <cell r="G59">
            <v>5.15</v>
          </cell>
        </row>
        <row r="60">
          <cell r="A60" t="str">
            <v>DER51250</v>
          </cell>
          <cell r="B60" t="str">
            <v>Escavação,carga e transportes de material de 2a categoria DMT 5000 a 6000m</v>
          </cell>
          <cell r="C60" t="str">
            <v xml:space="preserve"> </v>
          </cell>
          <cell r="D60" t="str">
            <v xml:space="preserve"> </v>
          </cell>
          <cell r="E60" t="str">
            <v>m3</v>
          </cell>
          <cell r="F60">
            <v>13189</v>
          </cell>
          <cell r="G60">
            <v>5.7</v>
          </cell>
        </row>
        <row r="61">
          <cell r="A61" t="str">
            <v>DER51260</v>
          </cell>
          <cell r="B61" t="str">
            <v>Escavação,carga e transportes de material de 2a categoria DMT 6000 a 7000m</v>
          </cell>
          <cell r="C61" t="str">
            <v xml:space="preserve"> </v>
          </cell>
          <cell r="D61" t="str">
            <v xml:space="preserve"> </v>
          </cell>
          <cell r="E61" t="str">
            <v>m3</v>
          </cell>
          <cell r="F61">
            <v>200</v>
          </cell>
          <cell r="G61">
            <v>6.34</v>
          </cell>
        </row>
        <row r="62">
          <cell r="A62" t="str">
            <v>DER51270</v>
          </cell>
          <cell r="B62" t="str">
            <v>Escavação,carga e transportes de material de 2a categoria DMT 7000 a 8000m</v>
          </cell>
          <cell r="C62" t="str">
            <v xml:space="preserve"> </v>
          </cell>
          <cell r="D62" t="str">
            <v xml:space="preserve"> </v>
          </cell>
          <cell r="E62" t="str">
            <v>m3</v>
          </cell>
          <cell r="F62">
            <v>229920</v>
          </cell>
          <cell r="G62">
            <v>6.93</v>
          </cell>
        </row>
        <row r="63">
          <cell r="A63" t="str">
            <v>DER51280</v>
          </cell>
          <cell r="B63" t="str">
            <v>Escavação,carga e transportes de material de 2a categoria DMT 8000 a 9000m</v>
          </cell>
          <cell r="C63" t="str">
            <v xml:space="preserve"> </v>
          </cell>
          <cell r="D63" t="str">
            <v xml:space="preserve"> </v>
          </cell>
          <cell r="E63" t="str">
            <v>m3</v>
          </cell>
          <cell r="F63">
            <v>96000</v>
          </cell>
          <cell r="G63">
            <v>7.48</v>
          </cell>
        </row>
        <row r="64">
          <cell r="A64" t="str">
            <v>DER51290</v>
          </cell>
          <cell r="B64" t="str">
            <v>Escavação,carga e transportes de material de 2a categoria DMT 9000 a 10000m</v>
          </cell>
          <cell r="C64" t="str">
            <v xml:space="preserve"> </v>
          </cell>
          <cell r="D64" t="str">
            <v xml:space="preserve"> </v>
          </cell>
          <cell r="E64" t="str">
            <v>m3</v>
          </cell>
          <cell r="F64">
            <v>12840</v>
          </cell>
          <cell r="G64">
            <v>8.11</v>
          </cell>
        </row>
        <row r="65">
          <cell r="A65" t="str">
            <v>DER51300</v>
          </cell>
          <cell r="B65" t="str">
            <v>Escavação,carga e transportes de material de 2a categoria DMT 10000 a 12000m</v>
          </cell>
          <cell r="C65" t="str">
            <v xml:space="preserve"> </v>
          </cell>
          <cell r="D65" t="str">
            <v xml:space="preserve"> </v>
          </cell>
          <cell r="E65" t="str">
            <v>m3</v>
          </cell>
          <cell r="F65">
            <v>200</v>
          </cell>
          <cell r="G65">
            <v>8.92</v>
          </cell>
        </row>
        <row r="66">
          <cell r="A66" t="str">
            <v>DER51310</v>
          </cell>
          <cell r="B66" t="str">
            <v>Escavação,carga e transportes de material de 2a categoria DMT 12000 a 14000m</v>
          </cell>
          <cell r="C66" t="str">
            <v xml:space="preserve"> </v>
          </cell>
          <cell r="D66" t="str">
            <v xml:space="preserve"> </v>
          </cell>
          <cell r="E66" t="str">
            <v>m3</v>
          </cell>
          <cell r="F66">
            <v>200</v>
          </cell>
          <cell r="G66">
            <v>10.14</v>
          </cell>
        </row>
        <row r="67">
          <cell r="A67" t="str">
            <v>DER51320</v>
          </cell>
          <cell r="B67" t="str">
            <v>Escavação,carga e transportes de material de 2a categoria DMT 14000 a 16000m</v>
          </cell>
          <cell r="C67" t="str">
            <v xml:space="preserve"> </v>
          </cell>
          <cell r="D67" t="str">
            <v xml:space="preserve"> </v>
          </cell>
          <cell r="E67" t="str">
            <v>m3</v>
          </cell>
          <cell r="F67">
            <v>200</v>
          </cell>
          <cell r="G67">
            <v>11.31</v>
          </cell>
        </row>
        <row r="68">
          <cell r="A68" t="str">
            <v>DER51330</v>
          </cell>
          <cell r="B68" t="str">
            <v>Escavação,carga e transportes de material de 2a categoria DMT 16000 a 18000m</v>
          </cell>
          <cell r="C68" t="str">
            <v xml:space="preserve"> </v>
          </cell>
          <cell r="D68" t="str">
            <v xml:space="preserve"> </v>
          </cell>
          <cell r="E68" t="str">
            <v>m3</v>
          </cell>
          <cell r="F68">
            <v>200</v>
          </cell>
          <cell r="G68">
            <v>12.53</v>
          </cell>
        </row>
        <row r="69">
          <cell r="A69" t="str">
            <v>01.102.07</v>
          </cell>
          <cell r="B69" t="str">
            <v xml:space="preserve">Escavação,carga e transportes de material de 3a categoria DMT 1000 a 1200m </v>
          </cell>
          <cell r="C69" t="str">
            <v>DNER-ES280/97</v>
          </cell>
          <cell r="D69" t="str">
            <v xml:space="preserve"> </v>
          </cell>
          <cell r="E69" t="str">
            <v>m3</v>
          </cell>
          <cell r="F69">
            <v>200</v>
          </cell>
          <cell r="G69">
            <v>14.18</v>
          </cell>
        </row>
        <row r="70">
          <cell r="A70" t="str">
            <v>DER52050</v>
          </cell>
          <cell r="B70" t="str">
            <v>Esc. Carga e Transp. de solos moles DMT&lt;=50m</v>
          </cell>
          <cell r="C70" t="str">
            <v xml:space="preserve"> </v>
          </cell>
          <cell r="D70" t="str">
            <v xml:space="preserve"> </v>
          </cell>
          <cell r="E70" t="str">
            <v>m3</v>
          </cell>
          <cell r="F70">
            <v>100</v>
          </cell>
          <cell r="G70">
            <v>3.54</v>
          </cell>
        </row>
        <row r="71">
          <cell r="A71" t="str">
            <v>DER52060</v>
          </cell>
          <cell r="B71" t="str">
            <v>Esc. Carga e Transp. de solos moles 50&lt;DMT&lt;=100m</v>
          </cell>
          <cell r="C71" t="str">
            <v xml:space="preserve"> </v>
          </cell>
          <cell r="D71" t="str">
            <v xml:space="preserve"> </v>
          </cell>
          <cell r="E71" t="str">
            <v>m3</v>
          </cell>
          <cell r="F71">
            <v>100</v>
          </cell>
          <cell r="G71">
            <v>3.69</v>
          </cell>
        </row>
        <row r="72">
          <cell r="A72" t="str">
            <v>DER52070</v>
          </cell>
          <cell r="B72" t="str">
            <v>Esc. Carga e Transp. de solos moles 100&lt;DMT&lt;=200m</v>
          </cell>
          <cell r="C72" t="str">
            <v xml:space="preserve"> </v>
          </cell>
          <cell r="D72" t="str">
            <v xml:space="preserve"> </v>
          </cell>
          <cell r="E72" t="str">
            <v>m3</v>
          </cell>
          <cell r="F72">
            <v>100</v>
          </cell>
          <cell r="G72">
            <v>3.95</v>
          </cell>
        </row>
        <row r="73">
          <cell r="A73" t="str">
            <v>DER52082</v>
          </cell>
          <cell r="B73" t="str">
            <v>Esc. Carga e Transp. de solos moles 200&lt;DMT&lt;=400m</v>
          </cell>
          <cell r="C73" t="str">
            <v xml:space="preserve"> </v>
          </cell>
          <cell r="D73" t="str">
            <v xml:space="preserve"> </v>
          </cell>
          <cell r="E73" t="str">
            <v>m3</v>
          </cell>
          <cell r="F73">
            <v>2800</v>
          </cell>
          <cell r="G73">
            <v>4.03</v>
          </cell>
        </row>
        <row r="74">
          <cell r="A74" t="str">
            <v>DER52087</v>
          </cell>
          <cell r="B74" t="str">
            <v>Esc. Carga e Transp. de solos moles 400&lt;DMT&lt;=600m</v>
          </cell>
          <cell r="C74" t="str">
            <v xml:space="preserve"> </v>
          </cell>
          <cell r="D74" t="str">
            <v xml:space="preserve"> </v>
          </cell>
          <cell r="E74" t="str">
            <v>m3</v>
          </cell>
          <cell r="F74">
            <v>13028</v>
          </cell>
          <cell r="G74">
            <v>4.5999999999999996</v>
          </cell>
        </row>
        <row r="75">
          <cell r="A75" t="str">
            <v>DER52090</v>
          </cell>
          <cell r="B75" t="str">
            <v>Esc. Carga e Transp. de solos moles 600&lt;DMT&lt;=800m</v>
          </cell>
          <cell r="C75" t="str">
            <v xml:space="preserve"> </v>
          </cell>
          <cell r="D75" t="str">
            <v xml:space="preserve"> </v>
          </cell>
          <cell r="E75" t="str">
            <v>m3</v>
          </cell>
          <cell r="F75">
            <v>25992</v>
          </cell>
          <cell r="G75">
            <v>4.6399999999999997</v>
          </cell>
        </row>
        <row r="76">
          <cell r="A76" t="str">
            <v>DER52095</v>
          </cell>
          <cell r="B76" t="str">
            <v>Esc. Carga e Transp. de solos moles 800&lt;DMT&lt;=1000m</v>
          </cell>
          <cell r="C76" t="str">
            <v xml:space="preserve"> </v>
          </cell>
          <cell r="D76" t="str">
            <v xml:space="preserve"> </v>
          </cell>
          <cell r="E76" t="str">
            <v>m3</v>
          </cell>
          <cell r="F76">
            <v>17948</v>
          </cell>
          <cell r="G76">
            <v>4.7</v>
          </cell>
        </row>
        <row r="77">
          <cell r="A77" t="str">
            <v>DER52100</v>
          </cell>
          <cell r="B77" t="str">
            <v>Esc. Carga e Transp. de solos moles 1000&lt;DMT&lt;=1200m</v>
          </cell>
          <cell r="C77" t="str">
            <v xml:space="preserve"> </v>
          </cell>
          <cell r="D77" t="str">
            <v xml:space="preserve"> </v>
          </cell>
          <cell r="E77" t="str">
            <v>m3</v>
          </cell>
          <cell r="F77">
            <v>10990</v>
          </cell>
          <cell r="G77">
            <v>4.71</v>
          </cell>
        </row>
        <row r="78">
          <cell r="A78" t="str">
            <v>DER52101</v>
          </cell>
          <cell r="B78" t="str">
            <v>Esc. Carga e Transp. de solos moles 1200&lt;DMT&lt;=1400m</v>
          </cell>
          <cell r="C78" t="str">
            <v xml:space="preserve"> </v>
          </cell>
          <cell r="D78" t="str">
            <v xml:space="preserve"> </v>
          </cell>
          <cell r="E78" t="str">
            <v>m3</v>
          </cell>
          <cell r="F78">
            <v>5965</v>
          </cell>
          <cell r="G78">
            <v>4.74</v>
          </cell>
        </row>
        <row r="79">
          <cell r="A79" t="str">
            <v>DER52102</v>
          </cell>
          <cell r="B79" t="str">
            <v>Esc. Carga e Transp. de solos moles 1400&lt;DMT&lt;=1600m</v>
          </cell>
          <cell r="C79" t="str">
            <v xml:space="preserve"> </v>
          </cell>
          <cell r="D79" t="str">
            <v xml:space="preserve"> </v>
          </cell>
          <cell r="E79" t="str">
            <v>m3</v>
          </cell>
          <cell r="F79">
            <v>6497</v>
          </cell>
          <cell r="G79">
            <v>4.8099999999999996</v>
          </cell>
        </row>
        <row r="80">
          <cell r="A80" t="str">
            <v>DER52103</v>
          </cell>
          <cell r="B80" t="str">
            <v>Esc. Carga e Transp. de solos moles 1600&lt;DMT&lt;=1800m</v>
          </cell>
          <cell r="C80" t="str">
            <v xml:space="preserve"> </v>
          </cell>
          <cell r="D80" t="str">
            <v xml:space="preserve"> </v>
          </cell>
          <cell r="E80" t="str">
            <v>m3</v>
          </cell>
          <cell r="F80">
            <v>1853</v>
          </cell>
          <cell r="G80">
            <v>4.8600000000000003</v>
          </cell>
        </row>
        <row r="81">
          <cell r="A81" t="str">
            <v>DER52104</v>
          </cell>
          <cell r="B81" t="str">
            <v>Esc. Carga e Transp. de solos moles 1800&lt;DMT&lt;=2000m</v>
          </cell>
          <cell r="C81" t="str">
            <v xml:space="preserve"> </v>
          </cell>
          <cell r="D81" t="str">
            <v xml:space="preserve"> </v>
          </cell>
          <cell r="E81" t="str">
            <v>m3</v>
          </cell>
          <cell r="F81">
            <v>12026</v>
          </cell>
          <cell r="G81">
            <v>4.9800000000000004</v>
          </cell>
        </row>
        <row r="82">
          <cell r="A82" t="str">
            <v>DER52105</v>
          </cell>
          <cell r="B82" t="str">
            <v>Esc. Carga e Transp. de solos moles 2000&lt;DMT&lt;=3000m</v>
          </cell>
          <cell r="C82" t="str">
            <v xml:space="preserve"> </v>
          </cell>
          <cell r="D82" t="str">
            <v xml:space="preserve"> </v>
          </cell>
          <cell r="E82" t="str">
            <v>m3</v>
          </cell>
          <cell r="F82">
            <v>21899</v>
          </cell>
          <cell r="G82">
            <v>5.77</v>
          </cell>
        </row>
        <row r="83">
          <cell r="A83" t="str">
            <v>DER52106</v>
          </cell>
          <cell r="B83" t="str">
            <v>Esc. Carga e Transp. de solos moles 3000&lt;DMT&lt;=4000m</v>
          </cell>
          <cell r="C83" t="str">
            <v xml:space="preserve"> </v>
          </cell>
          <cell r="D83" t="str">
            <v xml:space="preserve"> </v>
          </cell>
          <cell r="E83" t="str">
            <v>m3</v>
          </cell>
          <cell r="F83">
            <v>5075</v>
          </cell>
          <cell r="G83">
            <v>6.37</v>
          </cell>
        </row>
        <row r="84">
          <cell r="A84" t="str">
            <v>DER52106a</v>
          </cell>
          <cell r="B84" t="str">
            <v>Esc. Carga e Transp. de solos moles 4000&lt;DMT&lt;=5000m</v>
          </cell>
          <cell r="C84" t="str">
            <v xml:space="preserve"> </v>
          </cell>
          <cell r="D84" t="str">
            <v xml:space="preserve"> </v>
          </cell>
          <cell r="E84" t="str">
            <v>m3</v>
          </cell>
          <cell r="F84">
            <v>17928</v>
          </cell>
          <cell r="G84">
            <v>7.36</v>
          </cell>
        </row>
        <row r="85">
          <cell r="A85" t="str">
            <v>DER52106c</v>
          </cell>
          <cell r="B85" t="str">
            <v>Esc. Carga e Transp. de solos moles 6000&lt;DMT&lt;=7000m</v>
          </cell>
          <cell r="C85" t="str">
            <v xml:space="preserve"> </v>
          </cell>
          <cell r="D85" t="str">
            <v xml:space="preserve"> </v>
          </cell>
          <cell r="E85" t="str">
            <v>m3</v>
          </cell>
          <cell r="F85">
            <v>281785</v>
          </cell>
          <cell r="G85">
            <v>9.41</v>
          </cell>
        </row>
        <row r="86">
          <cell r="A86" t="str">
            <v>DER52120</v>
          </cell>
          <cell r="B86" t="str">
            <v>Extr.,Carga, Transp.e espalh.de areia ext.p/colchão dren.(banh.Maracajá)e subst.solos moles DMT=49km</v>
          </cell>
          <cell r="E86" t="str">
            <v>m3</v>
          </cell>
          <cell r="F86">
            <v>37031</v>
          </cell>
          <cell r="G86">
            <v>16.36</v>
          </cell>
        </row>
        <row r="87">
          <cell r="A87" t="str">
            <v>DER52120e</v>
          </cell>
          <cell r="B87" t="str">
            <v>Escav.,Carga, Transp.e espalh.de areia comerc.p/colchão dren.(banh.Maracajá)e subst.solos moles DMT=49km</v>
          </cell>
          <cell r="E87" t="str">
            <v>m3</v>
          </cell>
          <cell r="F87">
            <v>240702</v>
          </cell>
          <cell r="G87">
            <v>21.01</v>
          </cell>
        </row>
        <row r="88">
          <cell r="A88" t="str">
            <v>DER52120c</v>
          </cell>
          <cell r="B88" t="str">
            <v>Extr.,Carga, Transp.e Espalh.areia comerc.p/colchão dren.(banh.Maracajá)e subst.solos moles DMT=95,2km</v>
          </cell>
          <cell r="E88" t="str">
            <v>m3</v>
          </cell>
          <cell r="F88">
            <v>92578</v>
          </cell>
          <cell r="G88">
            <v>33.19</v>
          </cell>
        </row>
        <row r="89">
          <cell r="A89" t="str">
            <v>DER52120d</v>
          </cell>
          <cell r="B89" t="str">
            <v>Extração, Carga e Transp.e Espalh.de seixo p/colchão drenante(banhado do Maracajá) DMT=23,7km</v>
          </cell>
          <cell r="E89" t="str">
            <v>m3</v>
          </cell>
          <cell r="F89">
            <v>108722</v>
          </cell>
          <cell r="G89">
            <v>15.7</v>
          </cell>
        </row>
        <row r="90">
          <cell r="A90" t="str">
            <v>DER52020a</v>
          </cell>
          <cell r="B90" t="str">
            <v>Carga, transp.e espalhamento de camada vegetal 50&lt;DMT&lt;=200m</v>
          </cell>
          <cell r="E90" t="str">
            <v>m3</v>
          </cell>
          <cell r="F90">
            <v>27990</v>
          </cell>
          <cell r="G90">
            <v>2.2400000000000002</v>
          </cell>
        </row>
        <row r="91">
          <cell r="A91" t="str">
            <v>DER52020b</v>
          </cell>
          <cell r="B91" t="str">
            <v>Escarificação de acessos, desvios e áreas de jazidas e do canteiro de obra</v>
          </cell>
          <cell r="E91" t="str">
            <v>m2</v>
          </cell>
          <cell r="F91">
            <v>345000</v>
          </cell>
          <cell r="G91">
            <v>0.42</v>
          </cell>
        </row>
        <row r="92">
          <cell r="A92" t="str">
            <v>P 52050</v>
          </cell>
          <cell r="B92" t="str">
            <v>Espalhamento de solos moles</v>
          </cell>
          <cell r="E92" t="str">
            <v>m3</v>
          </cell>
          <cell r="F92">
            <v>424086</v>
          </cell>
          <cell r="G92">
            <v>0.35</v>
          </cell>
        </row>
        <row r="93">
          <cell r="A93" t="str">
            <v>01.510.00</v>
          </cell>
          <cell r="B93" t="str">
            <v>Compactação de aterros a 95% Proctor Normal</v>
          </cell>
          <cell r="C93" t="str">
            <v>DNER-ES282/97</v>
          </cell>
          <cell r="D93" t="str">
            <v xml:space="preserve"> </v>
          </cell>
          <cell r="E93" t="str">
            <v>m3</v>
          </cell>
          <cell r="F93">
            <v>1932295</v>
          </cell>
          <cell r="G93">
            <v>0.79</v>
          </cell>
        </row>
        <row r="94">
          <cell r="A94" t="str">
            <v>01.511.00</v>
          </cell>
          <cell r="B94" t="str">
            <v>Compactação de aterros a 100% Proctor Normal</v>
          </cell>
          <cell r="C94" t="str">
            <v>DNER-ES282/97</v>
          </cell>
          <cell r="D94" t="str">
            <v xml:space="preserve"> </v>
          </cell>
          <cell r="E94" t="str">
            <v>m3</v>
          </cell>
          <cell r="F94">
            <v>362006</v>
          </cell>
          <cell r="G94">
            <v>1.36</v>
          </cell>
        </row>
        <row r="95">
          <cell r="A95" t="str">
            <v>P 03.993.02a</v>
          </cell>
          <cell r="B95" t="str">
            <v>Estacas pré-mold. de concreto 700 KN, fornec., transp.e cravação</v>
          </cell>
          <cell r="C95" t="str">
            <v xml:space="preserve"> </v>
          </cell>
          <cell r="D95" t="str">
            <v xml:space="preserve"> </v>
          </cell>
          <cell r="E95" t="str">
            <v>m</v>
          </cell>
          <cell r="F95">
            <v>277153</v>
          </cell>
          <cell r="G95">
            <v>48.07</v>
          </cell>
        </row>
        <row r="96">
          <cell r="A96" t="str">
            <v>P 03.993.02c</v>
          </cell>
          <cell r="B96" t="str">
            <v>Emendas para estacas pré-moldadas</v>
          </cell>
          <cell r="C96" t="str">
            <v xml:space="preserve"> </v>
          </cell>
          <cell r="D96" t="str">
            <v xml:space="preserve"> </v>
          </cell>
          <cell r="E96" t="str">
            <v>un</v>
          </cell>
          <cell r="F96">
            <v>8931</v>
          </cell>
          <cell r="G96">
            <v>95.06</v>
          </cell>
        </row>
        <row r="97">
          <cell r="A97" t="str">
            <v>03.300.01</v>
          </cell>
          <cell r="B97" t="str">
            <v>Concreto magro</v>
          </cell>
          <cell r="C97" t="str">
            <v xml:space="preserve"> </v>
          </cell>
          <cell r="D97" t="str">
            <v xml:space="preserve"> </v>
          </cell>
          <cell r="E97" t="str">
            <v>m3</v>
          </cell>
          <cell r="F97">
            <v>2188</v>
          </cell>
          <cell r="G97">
            <v>105.69</v>
          </cell>
        </row>
        <row r="98">
          <cell r="A98" t="str">
            <v>03.325.00</v>
          </cell>
          <cell r="B98" t="str">
            <v xml:space="preserve">Concreto fck= 18 MPa-contr. raz. uso ger. </v>
          </cell>
          <cell r="C98" t="str">
            <v xml:space="preserve"> </v>
          </cell>
          <cell r="D98" t="str">
            <v xml:space="preserve"> </v>
          </cell>
          <cell r="E98" t="str">
            <v>m3</v>
          </cell>
          <cell r="F98">
            <v>18011</v>
          </cell>
          <cell r="G98">
            <v>144.27000000000001</v>
          </cell>
        </row>
        <row r="99">
          <cell r="A99" t="str">
            <v>03.353.00</v>
          </cell>
          <cell r="B99" t="str">
            <v>Forn., preparo e colocação nas formas, de aço CA-50</v>
          </cell>
          <cell r="C99" t="str">
            <v xml:space="preserve"> </v>
          </cell>
          <cell r="D99" t="str">
            <v xml:space="preserve"> </v>
          </cell>
          <cell r="E99" t="str">
            <v>kg</v>
          </cell>
          <cell r="F99">
            <v>2046258</v>
          </cell>
          <cell r="G99">
            <v>2.59</v>
          </cell>
        </row>
        <row r="100">
          <cell r="A100" t="str">
            <v>03.371.01</v>
          </cell>
          <cell r="B100" t="str">
            <v>Formas de placa compensada resinada</v>
          </cell>
          <cell r="C100" t="str">
            <v xml:space="preserve"> </v>
          </cell>
          <cell r="D100" t="str">
            <v xml:space="preserve"> </v>
          </cell>
          <cell r="E100" t="str">
            <v>m2</v>
          </cell>
          <cell r="F100">
            <v>3180</v>
          </cell>
          <cell r="G100">
            <v>21.86</v>
          </cell>
        </row>
        <row r="101">
          <cell r="F101" t="str">
            <v>SUB-TOTAL</v>
          </cell>
        </row>
        <row r="103">
          <cell r="B103" t="str">
            <v>PAVIMENTAÇÃO</v>
          </cell>
        </row>
        <row r="104">
          <cell r="A104" t="str">
            <v>02.000.00</v>
          </cell>
          <cell r="B104" t="str">
            <v>Regularização do subleito</v>
          </cell>
          <cell r="C104" t="str">
            <v xml:space="preserve"> </v>
          </cell>
          <cell r="D104" t="str">
            <v xml:space="preserve"> </v>
          </cell>
          <cell r="E104" t="str">
            <v>m2</v>
          </cell>
          <cell r="F104">
            <v>286192</v>
          </cell>
          <cell r="G104">
            <v>0.3</v>
          </cell>
        </row>
        <row r="105">
          <cell r="A105" t="str">
            <v>DER53130</v>
          </cell>
          <cell r="B105" t="str">
            <v>Camada de macadame seco</v>
          </cell>
          <cell r="C105" t="str">
            <v xml:space="preserve"> </v>
          </cell>
          <cell r="D105" t="str">
            <v xml:space="preserve"> </v>
          </cell>
          <cell r="E105" t="str">
            <v>m3</v>
          </cell>
          <cell r="F105">
            <v>56007</v>
          </cell>
          <cell r="G105">
            <v>21.86</v>
          </cell>
        </row>
        <row r="106">
          <cell r="A106" t="str">
            <v>02.230.00</v>
          </cell>
          <cell r="B106" t="str">
            <v>Base brita graduada</v>
          </cell>
          <cell r="C106" t="str">
            <v>DNER-ES303/97</v>
          </cell>
          <cell r="D106" t="str">
            <v xml:space="preserve"> </v>
          </cell>
          <cell r="E106" t="str">
            <v>m3</v>
          </cell>
          <cell r="F106">
            <v>40388</v>
          </cell>
          <cell r="G106">
            <v>28.06</v>
          </cell>
        </row>
        <row r="107">
          <cell r="A107" t="str">
            <v>02.300.00</v>
          </cell>
          <cell r="B107" t="str">
            <v>Imprimação - Fornecimento, transporte e execução</v>
          </cell>
          <cell r="C107" t="str">
            <v>DNER-ES306/97</v>
          </cell>
          <cell r="D107" t="str">
            <v xml:space="preserve"> </v>
          </cell>
          <cell r="E107" t="str">
            <v>m2</v>
          </cell>
          <cell r="F107">
            <v>264571</v>
          </cell>
          <cell r="G107">
            <v>1.1100000000000001</v>
          </cell>
        </row>
        <row r="108">
          <cell r="A108" t="str">
            <v>02.400.00</v>
          </cell>
          <cell r="B108" t="str">
            <v>Pintura de ligação - Fornec., transporte e execução</v>
          </cell>
          <cell r="C108" t="str">
            <v>DNER-ES307/97</v>
          </cell>
          <cell r="D108" t="str">
            <v xml:space="preserve"> </v>
          </cell>
          <cell r="E108" t="str">
            <v>m2</v>
          </cell>
          <cell r="F108">
            <v>804691.72</v>
          </cell>
          <cell r="G108">
            <v>0.41</v>
          </cell>
        </row>
        <row r="109">
          <cell r="A109" t="str">
            <v>02.540.01</v>
          </cell>
          <cell r="B109" t="str">
            <v>Concreto betuminoso usinado a quente - usina 100/140 t/h</v>
          </cell>
          <cell r="C109" t="str">
            <v>DNER-ES313/97</v>
          </cell>
          <cell r="D109" t="str">
            <v xml:space="preserve"> </v>
          </cell>
          <cell r="E109" t="str">
            <v>t</v>
          </cell>
          <cell r="F109">
            <v>99087</v>
          </cell>
          <cell r="G109">
            <v>67.64</v>
          </cell>
        </row>
        <row r="110">
          <cell r="A110" t="str">
            <v>DER82200a</v>
          </cell>
          <cell r="B110" t="str">
            <v>Remoção de camada granular</v>
          </cell>
          <cell r="C110" t="str">
            <v xml:space="preserve"> </v>
          </cell>
          <cell r="D110" t="str">
            <v xml:space="preserve"> </v>
          </cell>
          <cell r="E110" t="str">
            <v>m3</v>
          </cell>
          <cell r="F110">
            <v>6475</v>
          </cell>
          <cell r="G110">
            <v>4.67</v>
          </cell>
        </row>
        <row r="111">
          <cell r="A111" t="str">
            <v>DER82200</v>
          </cell>
          <cell r="B111" t="str">
            <v>Remoção de revestimento de CBUQ</v>
          </cell>
          <cell r="C111" t="str">
            <v xml:space="preserve"> </v>
          </cell>
          <cell r="D111" t="str">
            <v xml:space="preserve"> </v>
          </cell>
          <cell r="E111" t="str">
            <v>m3</v>
          </cell>
          <cell r="F111">
            <v>6474</v>
          </cell>
          <cell r="G111">
            <v>5.73</v>
          </cell>
        </row>
        <row r="112">
          <cell r="F112" t="str">
            <v>SUB-TOTAL</v>
          </cell>
        </row>
        <row r="114">
          <cell r="B114" t="str">
            <v>DRENAGEM</v>
          </cell>
        </row>
        <row r="115">
          <cell r="A115" t="str">
            <v>04.000.00</v>
          </cell>
          <cell r="B115" t="str">
            <v>Escavação manual em material de 1a categoria</v>
          </cell>
          <cell r="C115" t="str">
            <v xml:space="preserve"> </v>
          </cell>
          <cell r="D115" t="str">
            <v xml:space="preserve"> </v>
          </cell>
          <cell r="E115" t="str">
            <v>m3</v>
          </cell>
          <cell r="F115">
            <v>544</v>
          </cell>
          <cell r="G115">
            <v>17.57</v>
          </cell>
        </row>
        <row r="116">
          <cell r="A116" t="str">
            <v>04.001.00</v>
          </cell>
          <cell r="B116" t="str">
            <v>Escavação mecânica em material de 1a categoria</v>
          </cell>
          <cell r="C116" t="str">
            <v xml:space="preserve"> </v>
          </cell>
          <cell r="D116" t="str">
            <v xml:space="preserve"> </v>
          </cell>
          <cell r="E116" t="str">
            <v>m3</v>
          </cell>
          <cell r="F116">
            <v>14374</v>
          </cell>
          <cell r="G116">
            <v>2.09</v>
          </cell>
        </row>
        <row r="117">
          <cell r="A117" t="str">
            <v>04.011.00</v>
          </cell>
          <cell r="B117" t="str">
            <v>Escavação mecânica em material de 2a categoria</v>
          </cell>
          <cell r="C117" t="str">
            <v xml:space="preserve"> </v>
          </cell>
          <cell r="D117" t="str">
            <v xml:space="preserve"> </v>
          </cell>
          <cell r="E117" t="str">
            <v>m3</v>
          </cell>
          <cell r="F117">
            <v>20</v>
          </cell>
          <cell r="G117">
            <v>0.9</v>
          </cell>
        </row>
        <row r="118">
          <cell r="A118" t="str">
            <v>04.001.01</v>
          </cell>
          <cell r="B118" t="str">
            <v>Escavação mecânica,reaterro e compactação (material de 1a categoria)</v>
          </cell>
          <cell r="C118" t="str">
            <v xml:space="preserve"> </v>
          </cell>
          <cell r="D118" t="str">
            <v xml:space="preserve"> </v>
          </cell>
          <cell r="E118" t="str">
            <v>m3</v>
          </cell>
          <cell r="F118">
            <v>3037</v>
          </cell>
          <cell r="G118">
            <v>3.03</v>
          </cell>
        </row>
        <row r="119">
          <cell r="A119" t="str">
            <v>04.400.02</v>
          </cell>
          <cell r="B119" t="str">
            <v>Valeta de prot. de cortes c/ revest. vegetal VPC 02</v>
          </cell>
          <cell r="C119" t="str">
            <v xml:space="preserve"> </v>
          </cell>
          <cell r="D119" t="str">
            <v xml:space="preserve"> </v>
          </cell>
          <cell r="E119" t="str">
            <v>m</v>
          </cell>
          <cell r="F119">
            <v>7610</v>
          </cell>
          <cell r="G119">
            <v>23.24</v>
          </cell>
        </row>
        <row r="120">
          <cell r="A120" t="str">
            <v>04.401.01</v>
          </cell>
          <cell r="B120" t="str">
            <v>Valeta de prot. de aterro c/ revest. vegetal VPA 01</v>
          </cell>
          <cell r="C120" t="str">
            <v xml:space="preserve"> </v>
          </cell>
          <cell r="D120" t="str">
            <v xml:space="preserve"> </v>
          </cell>
          <cell r="E120" t="str">
            <v>m</v>
          </cell>
          <cell r="F120">
            <v>6358</v>
          </cell>
          <cell r="G120">
            <v>31.98</v>
          </cell>
        </row>
        <row r="121">
          <cell r="A121" t="str">
            <v>04.401.02</v>
          </cell>
          <cell r="B121" t="str">
            <v>Valeta de prot. de aterro c/ revest. vegetal VPA 02</v>
          </cell>
          <cell r="C121" t="str">
            <v xml:space="preserve"> </v>
          </cell>
          <cell r="D121" t="str">
            <v xml:space="preserve"> </v>
          </cell>
          <cell r="E121" t="str">
            <v>m</v>
          </cell>
          <cell r="F121">
            <v>19035</v>
          </cell>
          <cell r="G121">
            <v>24.32</v>
          </cell>
        </row>
        <row r="122">
          <cell r="A122" t="str">
            <v>04.500.06</v>
          </cell>
          <cell r="B122" t="str">
            <v>Dreno longit. profundo p/cortes em solo- DPS 06</v>
          </cell>
          <cell r="C122" t="str">
            <v>DNER-ES292/97</v>
          </cell>
          <cell r="D122" t="str">
            <v xml:space="preserve"> </v>
          </cell>
          <cell r="E122" t="str">
            <v>m</v>
          </cell>
          <cell r="F122">
            <v>3836</v>
          </cell>
          <cell r="G122">
            <v>34.94</v>
          </cell>
        </row>
        <row r="123">
          <cell r="A123" t="str">
            <v>04.502.02</v>
          </cell>
          <cell r="B123" t="str">
            <v>Boca de saída p/ dreno longit. profundo- BSD 02</v>
          </cell>
          <cell r="C123" t="str">
            <v xml:space="preserve"> </v>
          </cell>
          <cell r="D123" t="str">
            <v xml:space="preserve"> </v>
          </cell>
          <cell r="E123" t="str">
            <v>un</v>
          </cell>
          <cell r="F123">
            <v>24</v>
          </cell>
          <cell r="G123">
            <v>49.08</v>
          </cell>
        </row>
        <row r="124">
          <cell r="A124" t="str">
            <v>04.510.03</v>
          </cell>
          <cell r="B124" t="str">
            <v>Dreno sub- superficial- DSS 03</v>
          </cell>
          <cell r="C124" t="str">
            <v>DNER-ES294/97</v>
          </cell>
          <cell r="D124" t="str">
            <v xml:space="preserve"> </v>
          </cell>
          <cell r="E124" t="str">
            <v>m</v>
          </cell>
          <cell r="F124">
            <v>13990</v>
          </cell>
          <cell r="G124">
            <v>3.71</v>
          </cell>
        </row>
        <row r="125">
          <cell r="A125" t="str">
            <v>04.511.01</v>
          </cell>
          <cell r="B125" t="str">
            <v>Boca de saída p/ dreno sub-superficial-BSD 03</v>
          </cell>
          <cell r="C125" t="str">
            <v xml:space="preserve"> </v>
          </cell>
          <cell r="D125" t="str">
            <v xml:space="preserve"> </v>
          </cell>
          <cell r="E125" t="str">
            <v>un</v>
          </cell>
          <cell r="F125">
            <v>50</v>
          </cell>
          <cell r="G125">
            <v>20.86</v>
          </cell>
        </row>
        <row r="126">
          <cell r="A126" t="str">
            <v>04.900.03</v>
          </cell>
          <cell r="B126" t="str">
            <v>Sarjeta triangular de concreto-STC 03</v>
          </cell>
          <cell r="C126" t="str">
            <v>DNER-ES288/97</v>
          </cell>
          <cell r="D126" t="str">
            <v xml:space="preserve"> </v>
          </cell>
          <cell r="E126" t="str">
            <v>m</v>
          </cell>
          <cell r="F126">
            <v>440</v>
          </cell>
          <cell r="G126">
            <v>16.02</v>
          </cell>
        </row>
        <row r="127">
          <cell r="A127" t="str">
            <v>04.900.04</v>
          </cell>
          <cell r="B127" t="str">
            <v>Sarjeta triangular de concreto-STC 04</v>
          </cell>
          <cell r="C127" t="str">
            <v>DNER-ES288/97</v>
          </cell>
          <cell r="D127" t="str">
            <v xml:space="preserve"> </v>
          </cell>
          <cell r="E127" t="str">
            <v>m</v>
          </cell>
          <cell r="F127">
            <v>847</v>
          </cell>
          <cell r="G127">
            <v>12.93</v>
          </cell>
        </row>
        <row r="128">
          <cell r="A128" t="str">
            <v>04.900.21</v>
          </cell>
          <cell r="B128" t="str">
            <v>Sarjeta de cant. central de concreto-SCC 01</v>
          </cell>
          <cell r="C128" t="str">
            <v>DNER-ES288/97</v>
          </cell>
          <cell r="D128" t="str">
            <v xml:space="preserve"> </v>
          </cell>
          <cell r="E128" t="str">
            <v>m</v>
          </cell>
          <cell r="F128">
            <v>13109</v>
          </cell>
          <cell r="G128">
            <v>13.85</v>
          </cell>
        </row>
        <row r="129">
          <cell r="A129" t="str">
            <v>04.900.22</v>
          </cell>
          <cell r="B129" t="str">
            <v>Sarjeta de cant. central de concreto-SCC 02</v>
          </cell>
          <cell r="C129" t="str">
            <v>DNER-ES288/97</v>
          </cell>
          <cell r="D129" t="str">
            <v xml:space="preserve"> </v>
          </cell>
          <cell r="E129" t="str">
            <v>m</v>
          </cell>
          <cell r="F129">
            <v>3154</v>
          </cell>
          <cell r="G129">
            <v>19.170000000000002</v>
          </cell>
        </row>
        <row r="130">
          <cell r="A130" t="str">
            <v>DER78150b</v>
          </cell>
          <cell r="B130" t="str">
            <v>Caixa coletora de sarjeta - CCS, D=40cm E H=1,00m</v>
          </cell>
          <cell r="C130" t="str">
            <v xml:space="preserve"> </v>
          </cell>
          <cell r="D130" t="str">
            <v xml:space="preserve"> </v>
          </cell>
          <cell r="E130" t="str">
            <v>un</v>
          </cell>
          <cell r="F130">
            <v>3</v>
          </cell>
          <cell r="G130">
            <v>382.07</v>
          </cell>
        </row>
        <row r="131">
          <cell r="A131" t="str">
            <v>DER78150c</v>
          </cell>
          <cell r="B131" t="str">
            <v>Caixa coletora de sarjeta - CCS, D=40cm E H=1,50m</v>
          </cell>
          <cell r="C131" t="str">
            <v xml:space="preserve"> </v>
          </cell>
          <cell r="D131" t="str">
            <v xml:space="preserve"> </v>
          </cell>
          <cell r="E131" t="str">
            <v>un</v>
          </cell>
          <cell r="F131">
            <v>8</v>
          </cell>
          <cell r="G131">
            <v>503.68</v>
          </cell>
        </row>
        <row r="132">
          <cell r="A132" t="str">
            <v>DER78150d</v>
          </cell>
          <cell r="B132" t="str">
            <v>Caixa coletora de sarjeta - CCS, D=40cm E H=2,00m</v>
          </cell>
          <cell r="C132" t="str">
            <v xml:space="preserve"> </v>
          </cell>
          <cell r="D132" t="str">
            <v xml:space="preserve"> </v>
          </cell>
          <cell r="E132" t="str">
            <v>un</v>
          </cell>
          <cell r="F132">
            <v>1</v>
          </cell>
          <cell r="G132">
            <v>625.26</v>
          </cell>
        </row>
        <row r="133">
          <cell r="A133" t="str">
            <v>DER78150a</v>
          </cell>
          <cell r="B133" t="str">
            <v>Caixa coletora de sarjeta - CCS, D=60cm E H=1,5m</v>
          </cell>
          <cell r="C133" t="str">
            <v xml:space="preserve"> </v>
          </cell>
          <cell r="D133" t="str">
            <v xml:space="preserve"> </v>
          </cell>
          <cell r="E133" t="str">
            <v>un</v>
          </cell>
          <cell r="F133">
            <v>7</v>
          </cell>
          <cell r="G133">
            <v>500.45</v>
          </cell>
        </row>
        <row r="134">
          <cell r="A134" t="str">
            <v>04.101.01</v>
          </cell>
          <cell r="B134" t="str">
            <v>Boca de BSTC D=0.60m-normal</v>
          </cell>
          <cell r="C134" t="str">
            <v>DNER-ES284/97</v>
          </cell>
          <cell r="D134" t="str">
            <v xml:space="preserve"> </v>
          </cell>
          <cell r="E134" t="str">
            <v>un</v>
          </cell>
          <cell r="F134">
            <v>23</v>
          </cell>
          <cell r="G134">
            <v>299.62</v>
          </cell>
        </row>
        <row r="135">
          <cell r="A135" t="str">
            <v>04.930.01</v>
          </cell>
          <cell r="B135" t="str">
            <v>Caixa coletora de sarjeta-CCS 01</v>
          </cell>
          <cell r="C135" t="str">
            <v>DNER-ES287/97</v>
          </cell>
          <cell r="D135" t="str">
            <v xml:space="preserve"> </v>
          </cell>
          <cell r="E135" t="str">
            <v>un</v>
          </cell>
          <cell r="F135">
            <v>13</v>
          </cell>
          <cell r="G135">
            <v>568.85</v>
          </cell>
        </row>
        <row r="136">
          <cell r="A136" t="str">
            <v>04.930.02</v>
          </cell>
          <cell r="B136" t="str">
            <v>Caixa coletora de sarjeta-CCS 02</v>
          </cell>
          <cell r="C136" t="str">
            <v>DNER-ES287/97</v>
          </cell>
          <cell r="D136" t="str">
            <v xml:space="preserve"> </v>
          </cell>
          <cell r="E136" t="str">
            <v>un</v>
          </cell>
          <cell r="F136">
            <v>2</v>
          </cell>
          <cell r="G136">
            <v>555.63</v>
          </cell>
        </row>
        <row r="137">
          <cell r="A137" t="str">
            <v>04.930.03</v>
          </cell>
          <cell r="B137" t="str">
            <v>Caixa coletora de sarjeta-CCS 03</v>
          </cell>
          <cell r="C137" t="str">
            <v>DNER-ES287/97</v>
          </cell>
          <cell r="D137" t="str">
            <v xml:space="preserve"> </v>
          </cell>
          <cell r="E137" t="str">
            <v>un</v>
          </cell>
          <cell r="F137">
            <v>4</v>
          </cell>
          <cell r="G137">
            <v>542.39</v>
          </cell>
        </row>
        <row r="138">
          <cell r="A138" t="str">
            <v>04.930.05</v>
          </cell>
          <cell r="B138" t="str">
            <v>Caixa coletora de sarjeta-CCS 05</v>
          </cell>
          <cell r="C138" t="str">
            <v>DNER-ES287/97</v>
          </cell>
          <cell r="D138" t="str">
            <v xml:space="preserve"> </v>
          </cell>
          <cell r="E138" t="str">
            <v>un</v>
          </cell>
          <cell r="F138">
            <v>5</v>
          </cell>
          <cell r="G138">
            <v>715.16</v>
          </cell>
        </row>
        <row r="139">
          <cell r="A139" t="str">
            <v>04.930.09</v>
          </cell>
          <cell r="B139" t="str">
            <v>Caixa coletora de sarjeta-CCS 09</v>
          </cell>
          <cell r="C139" t="str">
            <v>DNER-ES287/97</v>
          </cell>
          <cell r="D139" t="str">
            <v xml:space="preserve"> </v>
          </cell>
          <cell r="E139" t="str">
            <v>un</v>
          </cell>
          <cell r="F139">
            <v>2</v>
          </cell>
          <cell r="G139">
            <v>860.7</v>
          </cell>
        </row>
        <row r="140">
          <cell r="A140" t="str">
            <v>04.930.10</v>
          </cell>
          <cell r="B140" t="str">
            <v>Caixa coletora de sarjeta-CCS 10</v>
          </cell>
          <cell r="C140" t="str">
            <v>DNER-ES287/97</v>
          </cell>
          <cell r="D140" t="str">
            <v xml:space="preserve"> </v>
          </cell>
          <cell r="E140" t="str">
            <v>un</v>
          </cell>
          <cell r="F140">
            <v>1</v>
          </cell>
          <cell r="G140">
            <v>846.69</v>
          </cell>
        </row>
        <row r="141">
          <cell r="A141" t="str">
            <v>04.930.11</v>
          </cell>
          <cell r="B141" t="str">
            <v>Caixa coletora de sarjeta-CCS 11</v>
          </cell>
          <cell r="C141" t="str">
            <v>DNER-ES287/97</v>
          </cell>
          <cell r="D141" t="str">
            <v xml:space="preserve"> </v>
          </cell>
          <cell r="E141" t="str">
            <v>un</v>
          </cell>
          <cell r="F141">
            <v>2</v>
          </cell>
          <cell r="G141">
            <v>832.67</v>
          </cell>
        </row>
        <row r="142">
          <cell r="A142" t="str">
            <v>DER78300</v>
          </cell>
          <cell r="B142" t="str">
            <v>Caixa coletora de sarjeta - CCS, D=100cm E H=1,50m</v>
          </cell>
          <cell r="C142" t="str">
            <v xml:space="preserve"> </v>
          </cell>
          <cell r="D142" t="str">
            <v xml:space="preserve"> </v>
          </cell>
          <cell r="E142" t="str">
            <v>un</v>
          </cell>
          <cell r="F142">
            <v>4</v>
          </cell>
          <cell r="G142">
            <v>449.54</v>
          </cell>
        </row>
        <row r="143">
          <cell r="A143" t="str">
            <v>DER77150a</v>
          </cell>
          <cell r="B143" t="str">
            <v>Caixa coletora de talvegue - CCT, D=40cm E H=1,00m</v>
          </cell>
          <cell r="C143" t="str">
            <v xml:space="preserve"> </v>
          </cell>
          <cell r="D143" t="str">
            <v xml:space="preserve"> </v>
          </cell>
          <cell r="E143" t="str">
            <v>un</v>
          </cell>
          <cell r="F143">
            <v>2</v>
          </cell>
          <cell r="G143">
            <v>388.24</v>
          </cell>
        </row>
        <row r="144">
          <cell r="A144" t="str">
            <v>DER77150b</v>
          </cell>
          <cell r="B144" t="str">
            <v>Caixa coletora de talvegue - CCT, D=40cm E H=1,50m</v>
          </cell>
          <cell r="C144" t="str">
            <v xml:space="preserve"> </v>
          </cell>
          <cell r="D144" t="str">
            <v xml:space="preserve"> </v>
          </cell>
          <cell r="E144" t="str">
            <v>un</v>
          </cell>
          <cell r="F144">
            <v>1</v>
          </cell>
          <cell r="G144">
            <v>510.91</v>
          </cell>
        </row>
        <row r="145">
          <cell r="A145" t="str">
            <v>DER77150c</v>
          </cell>
          <cell r="B145" t="str">
            <v>Caixa coletora de talvegue - CCT, D=60cm E H=1,00m</v>
          </cell>
          <cell r="C145" t="str">
            <v xml:space="preserve"> </v>
          </cell>
          <cell r="D145" t="str">
            <v xml:space="preserve"> </v>
          </cell>
          <cell r="E145" t="str">
            <v>un</v>
          </cell>
          <cell r="F145">
            <v>1</v>
          </cell>
          <cell r="G145">
            <v>320.83</v>
          </cell>
        </row>
        <row r="146">
          <cell r="A146" t="str">
            <v>DER77150</v>
          </cell>
          <cell r="B146" t="str">
            <v>Caixa coletora de talvegue - CCT, D=100cm E H=1,50m</v>
          </cell>
          <cell r="C146" t="str">
            <v xml:space="preserve"> </v>
          </cell>
          <cell r="D146" t="str">
            <v xml:space="preserve"> </v>
          </cell>
          <cell r="E146" t="str">
            <v>un</v>
          </cell>
          <cell r="F146">
            <v>3</v>
          </cell>
          <cell r="G146">
            <v>410.6</v>
          </cell>
        </row>
        <row r="147">
          <cell r="A147" t="str">
            <v>04.960.01</v>
          </cell>
          <cell r="B147" t="str">
            <v>Boca de lobo simples c/ grelha de concreto-BLS 01</v>
          </cell>
          <cell r="C147" t="str">
            <v xml:space="preserve"> </v>
          </cell>
          <cell r="D147" t="str">
            <v xml:space="preserve"> </v>
          </cell>
          <cell r="E147" t="str">
            <v>un</v>
          </cell>
          <cell r="F147">
            <v>2</v>
          </cell>
          <cell r="G147">
            <v>203.51</v>
          </cell>
        </row>
        <row r="148">
          <cell r="A148" t="str">
            <v>04.960.02</v>
          </cell>
          <cell r="B148" t="str">
            <v>Boca de lobo simples c/ grelha de concreto-BLS 02</v>
          </cell>
          <cell r="C148" t="str">
            <v xml:space="preserve"> </v>
          </cell>
          <cell r="D148" t="str">
            <v xml:space="preserve"> </v>
          </cell>
          <cell r="E148" t="str">
            <v>un</v>
          </cell>
          <cell r="F148">
            <v>8</v>
          </cell>
          <cell r="G148">
            <v>257.83999999999997</v>
          </cell>
        </row>
        <row r="149">
          <cell r="A149" t="str">
            <v>P 04.100.07</v>
          </cell>
          <cell r="B149" t="str">
            <v>Execução de galerias D=0,40 c/ lastro de brita</v>
          </cell>
          <cell r="C149" t="str">
            <v xml:space="preserve"> </v>
          </cell>
          <cell r="D149" t="str">
            <v xml:space="preserve"> </v>
          </cell>
          <cell r="E149" t="str">
            <v>m</v>
          </cell>
          <cell r="F149">
            <v>420</v>
          </cell>
          <cell r="G149">
            <v>41.68</v>
          </cell>
        </row>
        <row r="150">
          <cell r="A150" t="str">
            <v>P 04.100.09</v>
          </cell>
          <cell r="B150" t="str">
            <v>Execução de galerias D=0,60 c/ lastro de brita</v>
          </cell>
          <cell r="C150" t="str">
            <v xml:space="preserve"> </v>
          </cell>
          <cell r="D150" t="str">
            <v xml:space="preserve"> </v>
          </cell>
          <cell r="E150" t="str">
            <v>m</v>
          </cell>
          <cell r="F150">
            <v>110</v>
          </cell>
          <cell r="G150">
            <v>100.67</v>
          </cell>
        </row>
        <row r="151">
          <cell r="A151" t="str">
            <v>P 04.100.13</v>
          </cell>
          <cell r="B151" t="str">
            <v>Execução de galerias D=0,80 c/ lastro de brita</v>
          </cell>
          <cell r="C151" t="str">
            <v xml:space="preserve"> </v>
          </cell>
          <cell r="D151" t="str">
            <v xml:space="preserve"> </v>
          </cell>
          <cell r="E151" t="str">
            <v>m</v>
          </cell>
          <cell r="F151">
            <v>24</v>
          </cell>
          <cell r="G151">
            <v>53.83</v>
          </cell>
        </row>
        <row r="152">
          <cell r="A152" t="str">
            <v>P 04.100.08</v>
          </cell>
          <cell r="B152" t="str">
            <v>Execução de galerias D=0,40 c/ lastro de concreto</v>
          </cell>
          <cell r="C152" t="str">
            <v xml:space="preserve"> </v>
          </cell>
          <cell r="D152" t="str">
            <v xml:space="preserve"> </v>
          </cell>
          <cell r="E152" t="str">
            <v>m</v>
          </cell>
          <cell r="F152">
            <v>535</v>
          </cell>
          <cell r="G152">
            <v>58.65</v>
          </cell>
        </row>
        <row r="153">
          <cell r="A153" t="str">
            <v>P 04.100.10</v>
          </cell>
          <cell r="B153" t="str">
            <v>Execução de galerias D=0,60 c/ lastro de concreto</v>
          </cell>
          <cell r="C153" t="str">
            <v xml:space="preserve"> </v>
          </cell>
          <cell r="D153" t="str">
            <v xml:space="preserve"> </v>
          </cell>
          <cell r="E153" t="str">
            <v>m</v>
          </cell>
          <cell r="F153">
            <v>363</v>
          </cell>
          <cell r="G153">
            <v>131.66</v>
          </cell>
        </row>
        <row r="154">
          <cell r="A154" t="str">
            <v>DER72350b</v>
          </cell>
          <cell r="B154" t="str">
            <v>Boca para BSTC D=40cm - Normal</v>
          </cell>
          <cell r="C154" t="str">
            <v xml:space="preserve"> </v>
          </cell>
          <cell r="D154" t="str">
            <v xml:space="preserve"> </v>
          </cell>
          <cell r="E154" t="str">
            <v>un</v>
          </cell>
          <cell r="F154">
            <v>12</v>
          </cell>
          <cell r="G154">
            <v>147.57</v>
          </cell>
        </row>
        <row r="155">
          <cell r="A155" t="str">
            <v>04.100.01</v>
          </cell>
          <cell r="B155" t="str">
            <v>Corpo de BSTC D=0.60m</v>
          </cell>
          <cell r="C155" t="str">
            <v>DNER-ES284/97</v>
          </cell>
          <cell r="D155" t="str">
            <v xml:space="preserve"> </v>
          </cell>
          <cell r="E155" t="str">
            <v xml:space="preserve">m </v>
          </cell>
          <cell r="F155">
            <v>35</v>
          </cell>
          <cell r="G155">
            <v>139.21</v>
          </cell>
        </row>
        <row r="156">
          <cell r="A156" t="str">
            <v>DER72450</v>
          </cell>
          <cell r="B156" t="str">
            <v>Boca para BSTC D=80cm - Normal</v>
          </cell>
          <cell r="C156" t="str">
            <v xml:space="preserve"> </v>
          </cell>
          <cell r="D156" t="str">
            <v xml:space="preserve"> </v>
          </cell>
          <cell r="E156" t="str">
            <v>un</v>
          </cell>
          <cell r="F156">
            <v>2</v>
          </cell>
          <cell r="G156">
            <v>401.45</v>
          </cell>
        </row>
        <row r="157">
          <cell r="A157" t="str">
            <v>P 04.100.06</v>
          </cell>
          <cell r="B157" t="str">
            <v>Galeria D=0,40m envelopada</v>
          </cell>
          <cell r="C157" t="str">
            <v xml:space="preserve"> </v>
          </cell>
          <cell r="D157" t="str">
            <v xml:space="preserve"> </v>
          </cell>
          <cell r="E157" t="str">
            <v>m</v>
          </cell>
          <cell r="F157">
            <v>15</v>
          </cell>
          <cell r="G157">
            <v>103.37</v>
          </cell>
        </row>
        <row r="158">
          <cell r="A158" t="str">
            <v>04.963.01</v>
          </cell>
          <cell r="B158" t="str">
            <v>Poço de visita- PVI 01</v>
          </cell>
          <cell r="C158" t="str">
            <v xml:space="preserve"> </v>
          </cell>
          <cell r="D158" t="str">
            <v xml:space="preserve"> </v>
          </cell>
          <cell r="E158" t="str">
            <v>un</v>
          </cell>
          <cell r="F158">
            <v>1</v>
          </cell>
          <cell r="G158">
            <v>493.1</v>
          </cell>
        </row>
        <row r="159">
          <cell r="A159" t="str">
            <v>04.940.02</v>
          </cell>
          <cell r="B159" t="str">
            <v>Descida d’água tipo rápido- canal retangular-DAR 02</v>
          </cell>
          <cell r="C159" t="str">
            <v>DNER-ES291/97</v>
          </cell>
          <cell r="D159" t="str">
            <v xml:space="preserve"> </v>
          </cell>
          <cell r="E159" t="str">
            <v>m</v>
          </cell>
          <cell r="F159">
            <v>4</v>
          </cell>
          <cell r="G159">
            <v>57.28</v>
          </cell>
        </row>
        <row r="160">
          <cell r="A160" t="str">
            <v>P 04.100.08a</v>
          </cell>
          <cell r="B160" t="str">
            <v>Execução de travessia D=0,40 c/ lastro de concreto p/execução de desvio durante a obra</v>
          </cell>
          <cell r="C160" t="str">
            <v xml:space="preserve"> </v>
          </cell>
          <cell r="D160" t="str">
            <v xml:space="preserve"> </v>
          </cell>
          <cell r="E160" t="str">
            <v>m</v>
          </cell>
          <cell r="F160">
            <v>1055</v>
          </cell>
          <cell r="G160">
            <v>58.65</v>
          </cell>
        </row>
        <row r="161">
          <cell r="A161" t="str">
            <v>04.990.06</v>
          </cell>
          <cell r="B161" t="str">
            <v>Transposição de segmentos de sarjetas- TSS 06</v>
          </cell>
          <cell r="C161" t="str">
            <v>DNER-ES289/97</v>
          </cell>
          <cell r="D161" t="str">
            <v xml:space="preserve"> </v>
          </cell>
          <cell r="E161" t="str">
            <v>m</v>
          </cell>
          <cell r="F161">
            <v>12</v>
          </cell>
          <cell r="G161">
            <v>79.02</v>
          </cell>
        </row>
        <row r="162">
          <cell r="F162" t="str">
            <v>SUB-TOTAL</v>
          </cell>
        </row>
        <row r="164">
          <cell r="B164" t="str">
            <v>OBRAS DE ARTE CORRENTES</v>
          </cell>
        </row>
        <row r="165">
          <cell r="A165" t="str">
            <v>04.001.01</v>
          </cell>
          <cell r="B165" t="str">
            <v>Escavação mecânica,reaterro e compactação (material de 1a categoria)</v>
          </cell>
          <cell r="C165" t="str">
            <v xml:space="preserve"> </v>
          </cell>
          <cell r="D165" t="str">
            <v xml:space="preserve"> </v>
          </cell>
          <cell r="E165" t="str">
            <v>m3</v>
          </cell>
          <cell r="F165">
            <v>12147</v>
          </cell>
          <cell r="G165">
            <v>3.03</v>
          </cell>
        </row>
        <row r="166">
          <cell r="A166" t="str">
            <v>04.100.01</v>
          </cell>
          <cell r="B166" t="str">
            <v>Corpo de BSTC D=0.60m</v>
          </cell>
          <cell r="C166" t="str">
            <v>DNER-ES284/97</v>
          </cell>
          <cell r="D166" t="str">
            <v xml:space="preserve"> </v>
          </cell>
          <cell r="E166" t="str">
            <v xml:space="preserve">m </v>
          </cell>
          <cell r="F166">
            <v>17</v>
          </cell>
          <cell r="G166">
            <v>139.21</v>
          </cell>
        </row>
        <row r="167">
          <cell r="A167" t="str">
            <v>04.100.02</v>
          </cell>
          <cell r="B167" t="str">
            <v>Corpo de BSTC D=0.80m</v>
          </cell>
          <cell r="C167" t="str">
            <v>DNER-ES284/97</v>
          </cell>
          <cell r="D167" t="str">
            <v xml:space="preserve"> </v>
          </cell>
          <cell r="E167" t="str">
            <v xml:space="preserve">m </v>
          </cell>
          <cell r="F167">
            <v>347</v>
          </cell>
          <cell r="G167">
            <v>201.98</v>
          </cell>
        </row>
        <row r="168">
          <cell r="A168" t="str">
            <v>P 04.100.11</v>
          </cell>
          <cell r="B168" t="str">
            <v>Galeria D=0,80m envelopada</v>
          </cell>
          <cell r="C168" t="str">
            <v xml:space="preserve"> </v>
          </cell>
          <cell r="D168" t="str">
            <v xml:space="preserve"> </v>
          </cell>
          <cell r="E168" t="str">
            <v>m</v>
          </cell>
          <cell r="F168">
            <v>10</v>
          </cell>
          <cell r="G168">
            <v>263.04000000000002</v>
          </cell>
        </row>
        <row r="169">
          <cell r="A169" t="str">
            <v>04.100.03</v>
          </cell>
          <cell r="B169" t="str">
            <v>Corpo de BSTC D=1.00m</v>
          </cell>
          <cell r="C169" t="str">
            <v>DNER-ES284/97</v>
          </cell>
          <cell r="D169" t="str">
            <v xml:space="preserve"> </v>
          </cell>
          <cell r="E169" t="str">
            <v xml:space="preserve">m </v>
          </cell>
          <cell r="F169">
            <v>262</v>
          </cell>
          <cell r="G169">
            <v>280.33</v>
          </cell>
        </row>
        <row r="170">
          <cell r="A170" t="str">
            <v>04.100.04</v>
          </cell>
          <cell r="B170" t="str">
            <v>Corpo de BSTC D=1.20m</v>
          </cell>
          <cell r="C170" t="str">
            <v>DNER-ES284/97</v>
          </cell>
          <cell r="D170" t="str">
            <v xml:space="preserve"> </v>
          </cell>
          <cell r="E170" t="str">
            <v xml:space="preserve">m </v>
          </cell>
          <cell r="F170">
            <v>25</v>
          </cell>
          <cell r="G170">
            <v>381.37</v>
          </cell>
        </row>
        <row r="171">
          <cell r="A171" t="str">
            <v>04.101.01</v>
          </cell>
          <cell r="B171" t="str">
            <v>Boca de BSTC D=0.60m-normal</v>
          </cell>
          <cell r="C171" t="str">
            <v>DNER-ES284/97</v>
          </cell>
          <cell r="D171" t="str">
            <v xml:space="preserve"> </v>
          </cell>
          <cell r="E171" t="str">
            <v>un</v>
          </cell>
          <cell r="F171">
            <v>2</v>
          </cell>
          <cell r="G171">
            <v>299.62</v>
          </cell>
        </row>
        <row r="172">
          <cell r="A172" t="str">
            <v>04.101.02</v>
          </cell>
          <cell r="B172" t="str">
            <v>Boca de BSTC D=0.80m-normal</v>
          </cell>
          <cell r="C172" t="str">
            <v>DNER-ES284/97</v>
          </cell>
          <cell r="D172" t="str">
            <v xml:space="preserve"> </v>
          </cell>
          <cell r="E172" t="str">
            <v>un</v>
          </cell>
          <cell r="F172">
            <v>16</v>
          </cell>
          <cell r="G172">
            <v>494.05</v>
          </cell>
        </row>
        <row r="173">
          <cell r="A173" t="str">
            <v>04.101.03</v>
          </cell>
          <cell r="B173" t="str">
            <v>Boca de BSTC D=1.00m-normal</v>
          </cell>
          <cell r="C173" t="str">
            <v>DNER-ES284/97</v>
          </cell>
          <cell r="D173" t="str">
            <v xml:space="preserve"> </v>
          </cell>
          <cell r="E173" t="str">
            <v>un</v>
          </cell>
          <cell r="F173">
            <v>9</v>
          </cell>
          <cell r="G173">
            <v>757.56</v>
          </cell>
        </row>
        <row r="174">
          <cell r="A174" t="str">
            <v>04.101.04</v>
          </cell>
          <cell r="B174" t="str">
            <v>Boca de BSTC D=1.20m-normal</v>
          </cell>
          <cell r="C174" t="str">
            <v>DNER-ES284/97</v>
          </cell>
          <cell r="D174" t="str">
            <v xml:space="preserve"> </v>
          </cell>
          <cell r="E174" t="str">
            <v>un</v>
          </cell>
          <cell r="F174">
            <v>5</v>
          </cell>
          <cell r="G174">
            <v>1087.17</v>
          </cell>
        </row>
        <row r="175">
          <cell r="A175" t="str">
            <v>04.101.05</v>
          </cell>
          <cell r="B175" t="str">
            <v>Boca de BSTC D=1.50m-normal</v>
          </cell>
          <cell r="C175" t="str">
            <v>DNER-ES284/97</v>
          </cell>
          <cell r="D175" t="str">
            <v xml:space="preserve"> </v>
          </cell>
          <cell r="E175" t="str">
            <v>un</v>
          </cell>
          <cell r="F175">
            <v>2</v>
          </cell>
          <cell r="G175">
            <v>1942.12</v>
          </cell>
        </row>
        <row r="176">
          <cell r="A176" t="str">
            <v>04.110.01</v>
          </cell>
          <cell r="B176" t="str">
            <v>Corpo de BDTC D=1.00m</v>
          </cell>
          <cell r="C176" t="str">
            <v>DNER-ES284/97</v>
          </cell>
          <cell r="D176" t="str">
            <v xml:space="preserve"> </v>
          </cell>
          <cell r="E176" t="str">
            <v>m</v>
          </cell>
          <cell r="F176">
            <v>428</v>
          </cell>
          <cell r="G176">
            <v>572.14</v>
          </cell>
        </row>
        <row r="177">
          <cell r="A177" t="str">
            <v>04.110.02</v>
          </cell>
          <cell r="B177" t="str">
            <v>Corpo de BDTC D=1.20m</v>
          </cell>
          <cell r="C177" t="str">
            <v>DNER-ES284/97</v>
          </cell>
          <cell r="D177" t="str">
            <v xml:space="preserve"> </v>
          </cell>
          <cell r="E177" t="str">
            <v>m</v>
          </cell>
          <cell r="F177">
            <v>60</v>
          </cell>
          <cell r="G177">
            <v>745.38</v>
          </cell>
        </row>
        <row r="178">
          <cell r="A178" t="str">
            <v>P04.110.00</v>
          </cell>
          <cell r="B178" t="str">
            <v>Corpo de BDTC D=0.80m c/ laje de concreto</v>
          </cell>
          <cell r="C178" t="str">
            <v xml:space="preserve"> </v>
          </cell>
          <cell r="D178" t="str">
            <v xml:space="preserve"> </v>
          </cell>
          <cell r="E178" t="str">
            <v>m</v>
          </cell>
          <cell r="F178">
            <v>15</v>
          </cell>
          <cell r="G178">
            <v>335.3</v>
          </cell>
        </row>
        <row r="179">
          <cell r="A179" t="str">
            <v>04.111.01</v>
          </cell>
          <cell r="B179" t="str">
            <v>Boca de BDTC D=1.00m-normal</v>
          </cell>
          <cell r="C179" t="str">
            <v>DNER-ES284/97</v>
          </cell>
          <cell r="D179" t="str">
            <v xml:space="preserve"> </v>
          </cell>
          <cell r="E179" t="str">
            <v>un</v>
          </cell>
          <cell r="F179">
            <v>22</v>
          </cell>
          <cell r="G179">
            <v>1056.6199999999999</v>
          </cell>
        </row>
        <row r="180">
          <cell r="A180" t="str">
            <v>04.111.02</v>
          </cell>
          <cell r="B180" t="str">
            <v>Boca de BDTC D=1.20m-normal</v>
          </cell>
          <cell r="C180" t="str">
            <v>DNER-ES284/97</v>
          </cell>
          <cell r="D180" t="str">
            <v xml:space="preserve"> </v>
          </cell>
          <cell r="E180" t="str">
            <v>un</v>
          </cell>
          <cell r="F180">
            <v>2</v>
          </cell>
          <cell r="G180">
            <v>1521.54</v>
          </cell>
        </row>
        <row r="181">
          <cell r="A181" t="str">
            <v>P04.111.01</v>
          </cell>
          <cell r="B181" t="str">
            <v>Boca de BDTC D=0.80m</v>
          </cell>
          <cell r="C181" t="str">
            <v xml:space="preserve"> </v>
          </cell>
          <cell r="D181" t="str">
            <v xml:space="preserve"> </v>
          </cell>
          <cell r="E181" t="str">
            <v>un</v>
          </cell>
          <cell r="F181">
            <v>1</v>
          </cell>
          <cell r="G181">
            <v>560.76</v>
          </cell>
        </row>
        <row r="182">
          <cell r="A182" t="str">
            <v>04.120.01</v>
          </cell>
          <cell r="B182" t="str">
            <v>Corpo de BTTC D=1.00m</v>
          </cell>
          <cell r="C182" t="str">
            <v>DNER-ES284/97</v>
          </cell>
          <cell r="D182" t="str">
            <v xml:space="preserve"> </v>
          </cell>
          <cell r="E182" t="str">
            <v>m</v>
          </cell>
          <cell r="F182">
            <v>131</v>
          </cell>
          <cell r="G182">
            <v>808.8</v>
          </cell>
        </row>
        <row r="183">
          <cell r="A183" t="str">
            <v>04.120.02</v>
          </cell>
          <cell r="B183" t="str">
            <v>Corpo de BTTC D=1.20m</v>
          </cell>
          <cell r="C183" t="str">
            <v>DNER-ES284/97</v>
          </cell>
          <cell r="D183" t="str">
            <v xml:space="preserve"> </v>
          </cell>
          <cell r="E183" t="str">
            <v>m</v>
          </cell>
          <cell r="F183">
            <v>97</v>
          </cell>
          <cell r="G183">
            <v>1110.23</v>
          </cell>
        </row>
        <row r="184">
          <cell r="A184" t="str">
            <v>04.121.01</v>
          </cell>
          <cell r="B184" t="str">
            <v>Boca de BTTC D=1.00m-normal</v>
          </cell>
          <cell r="C184" t="str">
            <v xml:space="preserve"> </v>
          </cell>
          <cell r="D184" t="str">
            <v xml:space="preserve"> </v>
          </cell>
          <cell r="E184" t="str">
            <v>un</v>
          </cell>
          <cell r="F184">
            <v>6</v>
          </cell>
          <cell r="G184">
            <v>1356.87</v>
          </cell>
        </row>
        <row r="185">
          <cell r="A185" t="str">
            <v>04.121.02</v>
          </cell>
          <cell r="B185" t="str">
            <v>Boca de BTTC D=1.20m-normal</v>
          </cell>
          <cell r="C185" t="str">
            <v xml:space="preserve"> </v>
          </cell>
          <cell r="D185" t="str">
            <v xml:space="preserve"> </v>
          </cell>
          <cell r="E185" t="str">
            <v>un</v>
          </cell>
          <cell r="F185">
            <v>2</v>
          </cell>
          <cell r="G185">
            <v>1955.59</v>
          </cell>
        </row>
        <row r="186">
          <cell r="A186" t="str">
            <v>04.200.06</v>
          </cell>
          <cell r="B186" t="str">
            <v>Corpo de BSCC 2.00x2.00m-H=1.00 a 2.50m</v>
          </cell>
          <cell r="C186" t="str">
            <v>DNER-ES286/97</v>
          </cell>
          <cell r="D186" t="str">
            <v xml:space="preserve"> </v>
          </cell>
          <cell r="E186" t="str">
            <v>m</v>
          </cell>
          <cell r="F186">
            <v>21</v>
          </cell>
          <cell r="G186">
            <v>661.97</v>
          </cell>
        </row>
        <row r="187">
          <cell r="A187" t="str">
            <v>04.200.07</v>
          </cell>
          <cell r="B187" t="str">
            <v>Corpo de BSCC 2.50x2.50m-H=1.00 a 2.50m</v>
          </cell>
          <cell r="C187" t="str">
            <v>DNER-ES286/97</v>
          </cell>
          <cell r="D187" t="str">
            <v xml:space="preserve"> </v>
          </cell>
          <cell r="E187" t="str">
            <v>m</v>
          </cell>
          <cell r="F187">
            <v>52</v>
          </cell>
          <cell r="G187">
            <v>975.93</v>
          </cell>
        </row>
        <row r="188">
          <cell r="A188" t="str">
            <v>04.201.02</v>
          </cell>
          <cell r="B188" t="str">
            <v>Boca de BSCC 2.00x2.00m - normal</v>
          </cell>
          <cell r="C188" t="str">
            <v xml:space="preserve"> </v>
          </cell>
          <cell r="D188" t="str">
            <v xml:space="preserve"> </v>
          </cell>
          <cell r="E188" t="str">
            <v>un</v>
          </cell>
          <cell r="F188">
            <v>2</v>
          </cell>
          <cell r="G188">
            <v>4874.24</v>
          </cell>
        </row>
        <row r="189">
          <cell r="A189" t="str">
            <v>04.201.03</v>
          </cell>
          <cell r="B189" t="str">
            <v>Boca de BSCC 2.50x2.50m - normal</v>
          </cell>
          <cell r="C189" t="str">
            <v xml:space="preserve"> </v>
          </cell>
          <cell r="D189" t="str">
            <v xml:space="preserve"> </v>
          </cell>
          <cell r="E189" t="str">
            <v>un</v>
          </cell>
          <cell r="F189">
            <v>3</v>
          </cell>
          <cell r="G189">
            <v>6579.56</v>
          </cell>
        </row>
        <row r="190">
          <cell r="A190" t="str">
            <v>04.210.01</v>
          </cell>
          <cell r="B190" t="str">
            <v>Corpo de BDCC 1.50x1.50m-H=0 a 1.00m</v>
          </cell>
          <cell r="C190" t="str">
            <v>DNER-ES286/97</v>
          </cell>
          <cell r="D190" t="str">
            <v xml:space="preserve"> </v>
          </cell>
          <cell r="E190" t="str">
            <v>m</v>
          </cell>
          <cell r="F190">
            <v>40</v>
          </cell>
          <cell r="G190">
            <v>864.14</v>
          </cell>
        </row>
        <row r="191">
          <cell r="A191" t="str">
            <v>04.211.01</v>
          </cell>
          <cell r="B191" t="str">
            <v>Boca de BDCC 1.50x1.50m - normal</v>
          </cell>
          <cell r="C191" t="str">
            <v xml:space="preserve"> </v>
          </cell>
          <cell r="D191" t="str">
            <v xml:space="preserve"> </v>
          </cell>
          <cell r="E191" t="str">
            <v>un</v>
          </cell>
          <cell r="F191">
            <v>2</v>
          </cell>
          <cell r="G191">
            <v>3642.66</v>
          </cell>
        </row>
        <row r="192">
          <cell r="A192" t="str">
            <v>04.220.09</v>
          </cell>
          <cell r="B192" t="str">
            <v>Corpo de BTCC 1.50x1.50m-H=2.50 a 5.00m</v>
          </cell>
          <cell r="C192" t="str">
            <v>DNER-ES286/97</v>
          </cell>
          <cell r="D192" t="str">
            <v xml:space="preserve"> </v>
          </cell>
          <cell r="E192" t="str">
            <v>m</v>
          </cell>
          <cell r="F192">
            <v>17</v>
          </cell>
          <cell r="G192">
            <v>1221.79</v>
          </cell>
        </row>
        <row r="193">
          <cell r="A193" t="str">
            <v>04.221.01</v>
          </cell>
          <cell r="B193" t="str">
            <v>Boca de BTCC 1.50x1.50m - normal</v>
          </cell>
          <cell r="C193" t="str">
            <v xml:space="preserve"> </v>
          </cell>
          <cell r="D193" t="str">
            <v xml:space="preserve"> </v>
          </cell>
          <cell r="E193" t="str">
            <v>un</v>
          </cell>
          <cell r="F193">
            <v>2</v>
          </cell>
          <cell r="G193">
            <v>4561.4799999999996</v>
          </cell>
        </row>
        <row r="194">
          <cell r="A194" t="str">
            <v>04.999.01</v>
          </cell>
          <cell r="B194" t="str">
            <v>Remoção de bueiros existentes</v>
          </cell>
          <cell r="C194" t="str">
            <v xml:space="preserve"> </v>
          </cell>
          <cell r="D194" t="str">
            <v xml:space="preserve"> </v>
          </cell>
          <cell r="E194" t="str">
            <v>m</v>
          </cell>
          <cell r="F194">
            <v>717</v>
          </cell>
          <cell r="G194">
            <v>13.06</v>
          </cell>
        </row>
        <row r="195">
          <cell r="A195" t="str">
            <v>04.999.01a</v>
          </cell>
          <cell r="B195" t="str">
            <v>Limpeza de bueiro e revestimento com tela galvanizada e concreto</v>
          </cell>
          <cell r="C195" t="str">
            <v xml:space="preserve"> </v>
          </cell>
          <cell r="D195" t="str">
            <v xml:space="preserve"> </v>
          </cell>
          <cell r="E195" t="str">
            <v>m</v>
          </cell>
          <cell r="F195">
            <v>92.84</v>
          </cell>
          <cell r="G195">
            <v>44.18</v>
          </cell>
        </row>
        <row r="196">
          <cell r="A196" t="str">
            <v>04.999.02</v>
          </cell>
          <cell r="B196" t="str">
            <v>Demolição de dispositivos de concreto</v>
          </cell>
          <cell r="C196" t="str">
            <v>DNER-ES296/97</v>
          </cell>
          <cell r="D196" t="str">
            <v xml:space="preserve"> </v>
          </cell>
          <cell r="E196" t="str">
            <v>m3</v>
          </cell>
          <cell r="F196">
            <v>238</v>
          </cell>
          <cell r="G196">
            <v>12.58</v>
          </cell>
        </row>
        <row r="197">
          <cell r="A197" t="str">
            <v>P 04.100.23</v>
          </cell>
          <cell r="B197" t="str">
            <v>Bueiro Met.Corrug.circular, T.Armco,  c/Epoxy-bonded, MP-100, D=1,50 m, E=2,0mm</v>
          </cell>
          <cell r="C197" t="str">
            <v xml:space="preserve"> </v>
          </cell>
          <cell r="D197" t="str">
            <v xml:space="preserve"> </v>
          </cell>
          <cell r="E197" t="str">
            <v>m</v>
          </cell>
          <cell r="F197">
            <v>35</v>
          </cell>
          <cell r="G197">
            <v>510.8</v>
          </cell>
        </row>
        <row r="198">
          <cell r="A198" t="str">
            <v>P 04.100.19</v>
          </cell>
          <cell r="B198" t="str">
            <v>Tunnel liner plate, c/Epoxy-bonded, D=1,20m, E=2,70mm</v>
          </cell>
          <cell r="C198" t="str">
            <v xml:space="preserve"> </v>
          </cell>
          <cell r="D198" t="str">
            <v xml:space="preserve"> </v>
          </cell>
          <cell r="E198" t="str">
            <v>m</v>
          </cell>
          <cell r="F198">
            <v>45</v>
          </cell>
          <cell r="G198">
            <v>923.09</v>
          </cell>
        </row>
        <row r="199">
          <cell r="A199" t="str">
            <v>P 04.100.20</v>
          </cell>
          <cell r="B199" t="str">
            <v>Tunnel liner plate, c/Epoxy-bonded, D=1,40m, E=2,70mm</v>
          </cell>
          <cell r="C199" t="str">
            <v xml:space="preserve"> </v>
          </cell>
          <cell r="D199" t="str">
            <v xml:space="preserve"> </v>
          </cell>
          <cell r="E199" t="str">
            <v>m</v>
          </cell>
          <cell r="F199">
            <v>49</v>
          </cell>
          <cell r="G199">
            <v>1029.42</v>
          </cell>
        </row>
        <row r="200">
          <cell r="A200" t="str">
            <v>DER72450a</v>
          </cell>
          <cell r="B200" t="str">
            <v>Boca para BSTM D=140cm - Normal</v>
          </cell>
          <cell r="C200" t="str">
            <v xml:space="preserve"> </v>
          </cell>
          <cell r="D200" t="str">
            <v xml:space="preserve"> </v>
          </cell>
          <cell r="E200" t="str">
            <v>un</v>
          </cell>
          <cell r="F200">
            <v>2</v>
          </cell>
          <cell r="G200">
            <v>690.23</v>
          </cell>
        </row>
        <row r="202">
          <cell r="F202" t="str">
            <v>SUB-TOTAL</v>
          </cell>
        </row>
        <row r="204">
          <cell r="B204" t="str">
            <v>OBRAS COMPLEMENTARES</v>
          </cell>
        </row>
        <row r="205">
          <cell r="A205" t="str">
            <v>05.100.00</v>
          </cell>
          <cell r="B205" t="str">
            <v>Enleivamento</v>
          </cell>
          <cell r="C205" t="str">
            <v>DNER-ES341/97</v>
          </cell>
          <cell r="D205" t="str">
            <v xml:space="preserve"> </v>
          </cell>
          <cell r="E205" t="str">
            <v>m2</v>
          </cell>
          <cell r="F205">
            <v>144229</v>
          </cell>
          <cell r="G205">
            <v>2.06</v>
          </cell>
        </row>
        <row r="206">
          <cell r="A206" t="str">
            <v>05.102.00</v>
          </cell>
          <cell r="B206" t="str">
            <v>Hidrossemeadura</v>
          </cell>
          <cell r="C206" t="str">
            <v>DNER-ES341/97</v>
          </cell>
          <cell r="D206" t="str">
            <v xml:space="preserve"> </v>
          </cell>
          <cell r="E206" t="str">
            <v>m2</v>
          </cell>
          <cell r="F206">
            <v>656277</v>
          </cell>
          <cell r="G206">
            <v>0.49</v>
          </cell>
        </row>
        <row r="207">
          <cell r="A207" t="str">
            <v>P 05.100.02</v>
          </cell>
          <cell r="B207" t="str">
            <v>Fornecimento e plantio de árvore selecionada</v>
          </cell>
          <cell r="C207" t="str">
            <v xml:space="preserve"> </v>
          </cell>
          <cell r="D207" t="str">
            <v xml:space="preserve"> </v>
          </cell>
          <cell r="E207" t="str">
            <v>un</v>
          </cell>
          <cell r="F207">
            <v>4122</v>
          </cell>
          <cell r="G207">
            <v>6.02</v>
          </cell>
        </row>
        <row r="208">
          <cell r="A208" t="str">
            <v>DER80050</v>
          </cell>
          <cell r="B208" t="str">
            <v>Remoção e recolocação de cercas de arame farpado</v>
          </cell>
          <cell r="C208" t="str">
            <v xml:space="preserve"> </v>
          </cell>
          <cell r="D208" t="str">
            <v xml:space="preserve"> </v>
          </cell>
          <cell r="E208" t="str">
            <v>m</v>
          </cell>
          <cell r="F208">
            <v>7200</v>
          </cell>
          <cell r="G208">
            <v>3.23</v>
          </cell>
        </row>
        <row r="209">
          <cell r="A209" t="str">
            <v>06.400.01</v>
          </cell>
          <cell r="B209" t="str">
            <v>Cercas de arame farpado c/ mourao de concreto</v>
          </cell>
          <cell r="C209" t="str">
            <v xml:space="preserve"> </v>
          </cell>
          <cell r="D209" t="str">
            <v xml:space="preserve"> </v>
          </cell>
          <cell r="E209" t="str">
            <v>m</v>
          </cell>
          <cell r="F209">
            <v>19200</v>
          </cell>
          <cell r="G209">
            <v>8.76</v>
          </cell>
        </row>
        <row r="210">
          <cell r="A210" t="str">
            <v>P 05.100.04</v>
          </cell>
          <cell r="B210" t="str">
            <v>Alambrado c/tela galvanizada c/mourões de concreto h=2,00m</v>
          </cell>
          <cell r="C210" t="str">
            <v xml:space="preserve"> </v>
          </cell>
          <cell r="D210" t="str">
            <v xml:space="preserve"> </v>
          </cell>
          <cell r="E210" t="str">
            <v>m</v>
          </cell>
          <cell r="F210">
            <v>810</v>
          </cell>
          <cell r="G210">
            <v>38.340000000000003</v>
          </cell>
        </row>
        <row r="211">
          <cell r="A211" t="str">
            <v>P 05.100.05</v>
          </cell>
          <cell r="B211" t="str">
            <v xml:space="preserve">Portão duas folhas 4,20 x 2,00m, c/tela de aço galvanizado </v>
          </cell>
          <cell r="C211" t="str">
            <v xml:space="preserve"> </v>
          </cell>
          <cell r="D211" t="str">
            <v xml:space="preserve"> </v>
          </cell>
          <cell r="E211" t="str">
            <v>un</v>
          </cell>
          <cell r="F211">
            <v>1</v>
          </cell>
          <cell r="G211">
            <v>2020.74</v>
          </cell>
        </row>
        <row r="212">
          <cell r="A212" t="str">
            <v>P 05.300.00</v>
          </cell>
          <cell r="B212" t="str">
            <v>Abrigos para passageiros</v>
          </cell>
          <cell r="C212" t="str">
            <v xml:space="preserve"> </v>
          </cell>
          <cell r="D212" t="str">
            <v xml:space="preserve"> </v>
          </cell>
          <cell r="E212" t="str">
            <v>un</v>
          </cell>
          <cell r="F212">
            <v>7</v>
          </cell>
          <cell r="G212">
            <v>832.7</v>
          </cell>
        </row>
        <row r="213">
          <cell r="A213" t="str">
            <v>R1</v>
          </cell>
          <cell r="B213" t="str">
            <v>Remanejamento de Rede de Baixa Tensão (220/380V)</v>
          </cell>
          <cell r="C213" t="str">
            <v xml:space="preserve"> </v>
          </cell>
          <cell r="D213" t="str">
            <v xml:space="preserve"> </v>
          </cell>
          <cell r="E213" t="str">
            <v>m</v>
          </cell>
          <cell r="F213">
            <v>650</v>
          </cell>
          <cell r="G213">
            <v>4.7</v>
          </cell>
        </row>
        <row r="214">
          <cell r="A214" t="str">
            <v>R2</v>
          </cell>
          <cell r="B214" t="str">
            <v>Remanejamento de Rede de Alta Tensão (138kV)</v>
          </cell>
          <cell r="C214" t="str">
            <v xml:space="preserve"> </v>
          </cell>
          <cell r="D214" t="str">
            <v xml:space="preserve"> </v>
          </cell>
          <cell r="E214" t="str">
            <v>m</v>
          </cell>
          <cell r="F214">
            <v>930</v>
          </cell>
          <cell r="G214">
            <v>6.2</v>
          </cell>
        </row>
        <row r="215">
          <cell r="A215" t="str">
            <v>R8</v>
          </cell>
          <cell r="B215" t="str">
            <v>Remanejamento de Poste de Concreto 9/150</v>
          </cell>
          <cell r="C215" t="str">
            <v xml:space="preserve"> </v>
          </cell>
          <cell r="D215" t="str">
            <v xml:space="preserve"> </v>
          </cell>
          <cell r="E215" t="str">
            <v>un</v>
          </cell>
          <cell r="F215">
            <v>7</v>
          </cell>
          <cell r="G215">
            <v>75</v>
          </cell>
        </row>
        <row r="216">
          <cell r="A216" t="str">
            <v>R9</v>
          </cell>
          <cell r="B216" t="str">
            <v>Remanejamento de Poste de Concreto 9/300</v>
          </cell>
          <cell r="C216" t="str">
            <v xml:space="preserve"> </v>
          </cell>
          <cell r="D216" t="str">
            <v xml:space="preserve"> </v>
          </cell>
          <cell r="E216" t="str">
            <v>un</v>
          </cell>
          <cell r="F216">
            <v>2</v>
          </cell>
          <cell r="G216">
            <v>75</v>
          </cell>
        </row>
        <row r="217">
          <cell r="A217" t="str">
            <v>R22</v>
          </cell>
          <cell r="B217" t="str">
            <v>Remanejamento de Poste de Concreto 09/300 c/ transformador</v>
          </cell>
          <cell r="C217" t="str">
            <v xml:space="preserve"> </v>
          </cell>
          <cell r="D217" t="str">
            <v xml:space="preserve"> </v>
          </cell>
          <cell r="E217" t="str">
            <v>un</v>
          </cell>
          <cell r="F217">
            <v>1</v>
          </cell>
          <cell r="G217">
            <v>290</v>
          </cell>
        </row>
        <row r="218">
          <cell r="A218" t="str">
            <v>R10</v>
          </cell>
          <cell r="B218" t="str">
            <v>Remanejamento de Poste de Concreto 10/150</v>
          </cell>
          <cell r="C218" t="str">
            <v xml:space="preserve"> </v>
          </cell>
          <cell r="D218" t="str">
            <v xml:space="preserve"> </v>
          </cell>
          <cell r="E218" t="str">
            <v>un</v>
          </cell>
          <cell r="F218">
            <v>17</v>
          </cell>
          <cell r="G218">
            <v>75</v>
          </cell>
        </row>
        <row r="219">
          <cell r="A219" t="str">
            <v>R11</v>
          </cell>
          <cell r="B219" t="str">
            <v>Remanejamento de Poste de Concreto 10/300</v>
          </cell>
          <cell r="C219" t="str">
            <v xml:space="preserve"> </v>
          </cell>
          <cell r="D219" t="str">
            <v xml:space="preserve"> </v>
          </cell>
          <cell r="E219" t="str">
            <v>un</v>
          </cell>
          <cell r="F219">
            <v>16</v>
          </cell>
          <cell r="G219">
            <v>75</v>
          </cell>
        </row>
        <row r="220">
          <cell r="A220" t="str">
            <v>R12</v>
          </cell>
          <cell r="B220" t="str">
            <v>Remanejamento de Poste de Concreto 10/600</v>
          </cell>
          <cell r="C220" t="str">
            <v xml:space="preserve"> </v>
          </cell>
          <cell r="D220" t="str">
            <v xml:space="preserve"> </v>
          </cell>
          <cell r="E220" t="str">
            <v>un</v>
          </cell>
          <cell r="F220">
            <v>2</v>
          </cell>
          <cell r="G220">
            <v>75</v>
          </cell>
        </row>
        <row r="221">
          <cell r="A221" t="str">
            <v>R18</v>
          </cell>
          <cell r="B221" t="str">
            <v>Remanejamento de Poste de Concreto 10/150 c/ 3 pétalas (400W) instalado</v>
          </cell>
          <cell r="C221" t="str">
            <v xml:space="preserve"> </v>
          </cell>
          <cell r="D221" t="str">
            <v xml:space="preserve"> </v>
          </cell>
          <cell r="E221" t="str">
            <v>un</v>
          </cell>
          <cell r="F221">
            <v>2</v>
          </cell>
          <cell r="G221">
            <v>250</v>
          </cell>
        </row>
        <row r="222">
          <cell r="A222" t="str">
            <v>R25</v>
          </cell>
          <cell r="B222" t="str">
            <v>Remanejamento de Poste Metálico 20m c/ 3 pétalas instalado</v>
          </cell>
          <cell r="C222" t="str">
            <v xml:space="preserve"> </v>
          </cell>
          <cell r="D222" t="str">
            <v xml:space="preserve"> </v>
          </cell>
          <cell r="E222" t="str">
            <v>un</v>
          </cell>
          <cell r="F222">
            <v>1</v>
          </cell>
          <cell r="G222">
            <v>350</v>
          </cell>
        </row>
        <row r="223">
          <cell r="A223" t="str">
            <v>R26</v>
          </cell>
          <cell r="B223" t="str">
            <v>Remanejamento de Poste Metálico 20m c/ 4 pétalas instalado</v>
          </cell>
          <cell r="C223" t="str">
            <v xml:space="preserve"> </v>
          </cell>
          <cell r="D223" t="str">
            <v xml:space="preserve"> </v>
          </cell>
          <cell r="E223" t="str">
            <v>un</v>
          </cell>
          <cell r="F223">
            <v>2</v>
          </cell>
          <cell r="G223">
            <v>410</v>
          </cell>
        </row>
        <row r="224">
          <cell r="A224" t="str">
            <v>R3</v>
          </cell>
          <cell r="B224" t="str">
            <v>Remanejamento de Rede de Telefonia</v>
          </cell>
          <cell r="C224" t="str">
            <v xml:space="preserve"> </v>
          </cell>
          <cell r="D224" t="str">
            <v xml:space="preserve"> </v>
          </cell>
          <cell r="E224" t="str">
            <v>m</v>
          </cell>
          <cell r="F224">
            <v>360</v>
          </cell>
          <cell r="G224">
            <v>2</v>
          </cell>
        </row>
        <row r="225">
          <cell r="A225" t="str">
            <v>R28</v>
          </cell>
          <cell r="B225" t="str">
            <v>Remanejamento de Canalização de água em Ferro Fundido, 100mm</v>
          </cell>
          <cell r="C225" t="str">
            <v xml:space="preserve"> </v>
          </cell>
          <cell r="D225" t="str">
            <v xml:space="preserve"> </v>
          </cell>
          <cell r="E225" t="str">
            <v>m</v>
          </cell>
          <cell r="F225">
            <v>800</v>
          </cell>
          <cell r="G225">
            <v>234.18</v>
          </cell>
        </row>
        <row r="226">
          <cell r="B226" t="str">
            <v>Placas de aproximação( 02 unidades)p/Viaduto nº1</v>
          </cell>
        </row>
        <row r="227">
          <cell r="A227" t="str">
            <v>03.371.01</v>
          </cell>
          <cell r="B227" t="str">
            <v>Formas de placa compensada resinada</v>
          </cell>
          <cell r="C227" t="str">
            <v xml:space="preserve"> </v>
          </cell>
          <cell r="D227" t="str">
            <v xml:space="preserve"> </v>
          </cell>
          <cell r="E227" t="str">
            <v>m2</v>
          </cell>
          <cell r="F227">
            <v>16</v>
          </cell>
          <cell r="G227">
            <v>21.86</v>
          </cell>
        </row>
        <row r="228">
          <cell r="A228" t="str">
            <v>03.353.00</v>
          </cell>
          <cell r="B228" t="str">
            <v>Forn., preparo e colocação nas formas, de aço CA-50</v>
          </cell>
          <cell r="C228" t="str">
            <v xml:space="preserve"> </v>
          </cell>
          <cell r="D228" t="str">
            <v xml:space="preserve"> </v>
          </cell>
          <cell r="E228" t="str">
            <v>kg</v>
          </cell>
          <cell r="F228">
            <v>1814</v>
          </cell>
          <cell r="G228">
            <v>2.59</v>
          </cell>
        </row>
        <row r="229">
          <cell r="A229" t="str">
            <v>P 03.327.01</v>
          </cell>
          <cell r="B229" t="str">
            <v xml:space="preserve">Concreto fck= 25 MPa-contr. raz. uso ger. </v>
          </cell>
          <cell r="C229" t="str">
            <v xml:space="preserve"> </v>
          </cell>
          <cell r="D229" t="str">
            <v xml:space="preserve"> </v>
          </cell>
          <cell r="E229" t="str">
            <v>m3</v>
          </cell>
          <cell r="F229">
            <v>22</v>
          </cell>
          <cell r="G229">
            <v>163.22</v>
          </cell>
        </row>
        <row r="230">
          <cell r="B230" t="str">
            <v>Placas de aproximação( 02 unidades)p/Viaduto nº2</v>
          </cell>
        </row>
        <row r="231">
          <cell r="A231" t="str">
            <v>03.371.01</v>
          </cell>
          <cell r="B231" t="str">
            <v>Formas de placa compensada resinada</v>
          </cell>
          <cell r="C231" t="str">
            <v xml:space="preserve"> </v>
          </cell>
          <cell r="D231" t="str">
            <v xml:space="preserve"> </v>
          </cell>
          <cell r="E231" t="str">
            <v>m2</v>
          </cell>
          <cell r="F231">
            <v>16</v>
          </cell>
          <cell r="G231">
            <v>21.86</v>
          </cell>
        </row>
        <row r="232">
          <cell r="A232" t="str">
            <v>03.353.00</v>
          </cell>
          <cell r="B232" t="str">
            <v>Forn., preparo e colocação nas formas, de aço CA-50</v>
          </cell>
          <cell r="C232" t="str">
            <v xml:space="preserve"> </v>
          </cell>
          <cell r="D232" t="str">
            <v xml:space="preserve"> </v>
          </cell>
          <cell r="E232" t="str">
            <v>kg</v>
          </cell>
          <cell r="F232">
            <v>1814</v>
          </cell>
          <cell r="G232">
            <v>2.59</v>
          </cell>
        </row>
        <row r="233">
          <cell r="A233" t="str">
            <v>P 03.327.01</v>
          </cell>
          <cell r="B233" t="str">
            <v xml:space="preserve">Concreto fck= 25 MPa-contr. raz. uso ger. </v>
          </cell>
          <cell r="C233" t="str">
            <v xml:space="preserve"> </v>
          </cell>
          <cell r="D233" t="str">
            <v xml:space="preserve"> </v>
          </cell>
          <cell r="E233" t="str">
            <v>m3</v>
          </cell>
          <cell r="F233">
            <v>22</v>
          </cell>
          <cell r="G233">
            <v>163.22</v>
          </cell>
        </row>
        <row r="235">
          <cell r="G235" t="str">
            <v>SUB-TOTAL</v>
          </cell>
        </row>
        <row r="237">
          <cell r="G237" t="str">
            <v>TOTAL</v>
          </cell>
        </row>
      </sheetData>
      <sheetData sheetId="8">
        <row r="14">
          <cell r="A14" t="str">
            <v>01.000.00</v>
          </cell>
          <cell r="B14" t="str">
            <v>Desmatamento,destocamento e limpeza de área com árvore até 0,15m</v>
          </cell>
          <cell r="C14" t="str">
            <v>DNER-ES278/97</v>
          </cell>
          <cell r="D14" t="str">
            <v xml:space="preserve"> </v>
          </cell>
          <cell r="E14" t="str">
            <v>m2</v>
          </cell>
          <cell r="F14">
            <v>36000</v>
          </cell>
          <cell r="G14">
            <v>7.0000000000000007E-2</v>
          </cell>
        </row>
        <row r="15">
          <cell r="A15" t="str">
            <v>01.010.00</v>
          </cell>
          <cell r="B15" t="str">
            <v>Desmatamento e destocamento árvores de 0,15m a 0,30m</v>
          </cell>
          <cell r="C15" t="str">
            <v>DNER-ES278/97</v>
          </cell>
          <cell r="D15" t="str">
            <v xml:space="preserve"> </v>
          </cell>
          <cell r="E15" t="str">
            <v>un</v>
          </cell>
          <cell r="F15">
            <v>360</v>
          </cell>
          <cell r="G15">
            <v>8.92</v>
          </cell>
        </row>
        <row r="16">
          <cell r="A16" t="str">
            <v>01.011.00</v>
          </cell>
          <cell r="B16" t="str">
            <v>Desmatamento e destocamento árvores superior a 0,30m</v>
          </cell>
          <cell r="C16" t="str">
            <v>DNER-ES278/97</v>
          </cell>
          <cell r="D16" t="str">
            <v xml:space="preserve"> </v>
          </cell>
          <cell r="E16" t="str">
            <v>un</v>
          </cell>
          <cell r="F16">
            <v>180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01.100.12</v>
          </cell>
          <cell r="B18" t="str">
            <v>Escavação,carga e transportes de material de 1a categoria DMT= 600 a 800m</v>
          </cell>
          <cell r="C18" t="str">
            <v>DNER-ES280/97</v>
          </cell>
          <cell r="D18" t="str">
            <v xml:space="preserve"> </v>
          </cell>
          <cell r="E18" t="str">
            <v>m3</v>
          </cell>
          <cell r="F18">
            <v>325</v>
          </cell>
          <cell r="G18">
            <v>2.19</v>
          </cell>
        </row>
        <row r="19">
          <cell r="A19" t="str">
            <v>01.100.18</v>
          </cell>
          <cell r="B19" t="str">
            <v>Escavação,carga e transportes de material de 1a categoria DMT= 1800 a 2000m</v>
          </cell>
          <cell r="C19" t="str">
            <v>DNER-ES280/97</v>
          </cell>
          <cell r="D19" t="str">
            <v xml:space="preserve"> </v>
          </cell>
          <cell r="E19" t="str">
            <v>m3</v>
          </cell>
          <cell r="F19">
            <v>2295</v>
          </cell>
          <cell r="G19">
            <v>2.92</v>
          </cell>
        </row>
        <row r="20">
          <cell r="A20" t="str">
            <v>01.100.19</v>
          </cell>
          <cell r="B20" t="str">
            <v>Escavação,carga e transportes de material de 1a categoria DMT= 2000 a 3000m</v>
          </cell>
          <cell r="C20" t="str">
            <v>DNER-ES280/97</v>
          </cell>
          <cell r="D20" t="str">
            <v xml:space="preserve"> </v>
          </cell>
          <cell r="E20" t="str">
            <v>m3</v>
          </cell>
          <cell r="F20">
            <v>4475</v>
          </cell>
          <cell r="G20">
            <v>3.26</v>
          </cell>
        </row>
        <row r="21">
          <cell r="A21" t="str">
            <v>DER50260</v>
          </cell>
          <cell r="B21" t="str">
            <v>Esc.  Carga e Transp. de mat. 1a cat. c/ CB 5000&lt;DMT&lt;6000m</v>
          </cell>
          <cell r="C21" t="str">
            <v xml:space="preserve"> </v>
          </cell>
          <cell r="D21" t="str">
            <v xml:space="preserve"> </v>
          </cell>
          <cell r="E21" t="str">
            <v>m3</v>
          </cell>
          <cell r="F21">
            <v>1223</v>
          </cell>
          <cell r="G21">
            <v>4.29</v>
          </cell>
        </row>
        <row r="22">
          <cell r="A22" t="str">
            <v>DER50290</v>
          </cell>
          <cell r="B22" t="str">
            <v>Esc.  Carga e Transp. de mat. 1a cat. c/ CB 8000&lt;DMT&lt;9000m</v>
          </cell>
          <cell r="C22" t="str">
            <v xml:space="preserve"> </v>
          </cell>
          <cell r="D22" t="str">
            <v xml:space="preserve"> </v>
          </cell>
          <cell r="E22" t="str">
            <v>m3</v>
          </cell>
          <cell r="F22">
            <v>2097</v>
          </cell>
          <cell r="G22">
            <v>5.79</v>
          </cell>
        </row>
        <row r="23">
          <cell r="A23" t="str">
            <v>01.101.12</v>
          </cell>
          <cell r="B23" t="str">
            <v>Escavação,carga e transportes de material de 2a categoria,c/CB,  DMT 600 a 800m</v>
          </cell>
          <cell r="C23" t="str">
            <v>DNER-ES280/97</v>
          </cell>
          <cell r="D23" t="str">
            <v xml:space="preserve"> </v>
          </cell>
          <cell r="E23" t="str">
            <v>m3</v>
          </cell>
          <cell r="F23">
            <v>2276</v>
          </cell>
          <cell r="G23">
            <v>3.23</v>
          </cell>
        </row>
        <row r="24">
          <cell r="A24" t="str">
            <v>01.101.18</v>
          </cell>
          <cell r="B24" t="str">
            <v>Escavação,carga e transportes de material de 2a categoria,c/CB,  DMT 1800 a 2000m</v>
          </cell>
          <cell r="C24" t="str">
            <v>DNER-ES280/97</v>
          </cell>
          <cell r="D24" t="str">
            <v xml:space="preserve"> </v>
          </cell>
          <cell r="E24" t="str">
            <v>m3</v>
          </cell>
          <cell r="F24">
            <v>2295</v>
          </cell>
          <cell r="G24">
            <v>4.1399999999999997</v>
          </cell>
        </row>
        <row r="25">
          <cell r="A25" t="str">
            <v>01.101.19</v>
          </cell>
          <cell r="B25" t="str">
            <v>Escavação,carga e transportes de material de 2a categoria,c/CB,  DMT 2000 a 3000m</v>
          </cell>
          <cell r="C25" t="str">
            <v>DNER-ES280/97</v>
          </cell>
          <cell r="D25" t="str">
            <v xml:space="preserve"> </v>
          </cell>
          <cell r="E25" t="str">
            <v>m3</v>
          </cell>
          <cell r="F25">
            <v>5527</v>
          </cell>
          <cell r="G25">
            <v>4.51</v>
          </cell>
        </row>
        <row r="26">
          <cell r="A26" t="str">
            <v>DER51250</v>
          </cell>
          <cell r="B26" t="str">
            <v>Escavação,carga e transportes de material de 2a categoria DMT 5000 a 6000m</v>
          </cell>
          <cell r="C26" t="str">
            <v xml:space="preserve"> </v>
          </cell>
          <cell r="D26" t="str">
            <v xml:space="preserve"> </v>
          </cell>
          <cell r="E26" t="str">
            <v>m3</v>
          </cell>
          <cell r="F26">
            <v>1842</v>
          </cell>
          <cell r="G26">
            <v>5.7</v>
          </cell>
        </row>
        <row r="27">
          <cell r="A27" t="str">
            <v>DER51280</v>
          </cell>
          <cell r="B27" t="str">
            <v>Escavação,carga e transportes de material de 2a categoria DMT 8000 a 9000m</v>
          </cell>
          <cell r="C27" t="str">
            <v xml:space="preserve"> </v>
          </cell>
          <cell r="D27" t="str">
            <v xml:space="preserve"> </v>
          </cell>
          <cell r="E27" t="str">
            <v>m3</v>
          </cell>
          <cell r="F27">
            <v>2097</v>
          </cell>
          <cell r="G27">
            <v>7.48</v>
          </cell>
        </row>
        <row r="28">
          <cell r="A28" t="str">
            <v>DER51310</v>
          </cell>
          <cell r="B28" t="str">
            <v>Escavação,carga e transportes de material de 2a categoria DMT 12000 a 14000m</v>
          </cell>
          <cell r="C28" t="str">
            <v xml:space="preserve"> </v>
          </cell>
          <cell r="D28" t="str">
            <v xml:space="preserve"> </v>
          </cell>
          <cell r="E28" t="str">
            <v>m3</v>
          </cell>
          <cell r="F28">
            <v>4665</v>
          </cell>
          <cell r="G28">
            <v>10.14</v>
          </cell>
        </row>
        <row r="29">
          <cell r="A29" t="str">
            <v>DER51320</v>
          </cell>
          <cell r="B29" t="str">
            <v>Escavação,carga e transportes de material de 2a categoria DMT 14000 a 16000m</v>
          </cell>
          <cell r="C29" t="str">
            <v xml:space="preserve"> </v>
          </cell>
          <cell r="D29" t="str">
            <v xml:space="preserve"> </v>
          </cell>
          <cell r="E29" t="str">
            <v>m3</v>
          </cell>
          <cell r="F29">
            <v>8592</v>
          </cell>
          <cell r="G29">
            <v>11.31</v>
          </cell>
        </row>
        <row r="30">
          <cell r="A30" t="str">
            <v>DER51360</v>
          </cell>
          <cell r="B30" t="str">
            <v>Escavação,carga e transportes de material de 2a categoria DMT 22000 a 24000m</v>
          </cell>
          <cell r="C30" t="str">
            <v xml:space="preserve"> </v>
          </cell>
          <cell r="D30" t="str">
            <v xml:space="preserve"> </v>
          </cell>
          <cell r="E30" t="str">
            <v>m3</v>
          </cell>
          <cell r="F30">
            <v>1500</v>
          </cell>
          <cell r="G30">
            <v>16.04</v>
          </cell>
        </row>
        <row r="31">
          <cell r="A31" t="str">
            <v>DER52090</v>
          </cell>
          <cell r="B31" t="str">
            <v>Esc. Carga e Transp. de solos moles 600&lt;DMT&lt;=800m</v>
          </cell>
          <cell r="C31" t="str">
            <v xml:space="preserve"> </v>
          </cell>
          <cell r="D31" t="str">
            <v xml:space="preserve"> </v>
          </cell>
          <cell r="E31" t="str">
            <v>m3</v>
          </cell>
          <cell r="F31">
            <v>8592</v>
          </cell>
          <cell r="G31">
            <v>4.6399999999999997</v>
          </cell>
        </row>
        <row r="32">
          <cell r="A32" t="str">
            <v>DER52095</v>
          </cell>
          <cell r="B32" t="str">
            <v>Esc. Carga e Transp. de solos moles 800&lt;DMT&lt;=1000m</v>
          </cell>
          <cell r="C32" t="str">
            <v xml:space="preserve"> </v>
          </cell>
          <cell r="D32" t="str">
            <v xml:space="preserve"> </v>
          </cell>
          <cell r="E32" t="str">
            <v>m3</v>
          </cell>
          <cell r="F32">
            <v>2097</v>
          </cell>
          <cell r="G32">
            <v>4.7</v>
          </cell>
        </row>
        <row r="33">
          <cell r="A33" t="str">
            <v>DER52105</v>
          </cell>
          <cell r="B33" t="str">
            <v>Esc. Carga e Transp. de solos moles 2000&lt;DMT&lt;=3000m</v>
          </cell>
          <cell r="C33" t="str">
            <v xml:space="preserve"> </v>
          </cell>
          <cell r="D33" t="str">
            <v xml:space="preserve"> </v>
          </cell>
          <cell r="E33" t="str">
            <v>m3</v>
          </cell>
          <cell r="F33">
            <v>1010</v>
          </cell>
          <cell r="G33">
            <v>5.77</v>
          </cell>
        </row>
        <row r="34">
          <cell r="A34" t="str">
            <v>DER52106</v>
          </cell>
          <cell r="B34" t="str">
            <v>Esc. Carga e Transp. de solos moles 3000&lt;DMT&lt;=4000m</v>
          </cell>
          <cell r="C34" t="str">
            <v xml:space="preserve"> </v>
          </cell>
          <cell r="D34" t="str">
            <v xml:space="preserve"> </v>
          </cell>
          <cell r="E34" t="str">
            <v>m3</v>
          </cell>
          <cell r="F34">
            <v>3665</v>
          </cell>
          <cell r="G34">
            <v>6.37</v>
          </cell>
        </row>
        <row r="35">
          <cell r="A35" t="str">
            <v>01.510.00</v>
          </cell>
          <cell r="B35" t="str">
            <v>Compactação de aterros a 95% Proctor Normal</v>
          </cell>
          <cell r="C35" t="str">
            <v>DNER-ES282/97</v>
          </cell>
          <cell r="D35" t="str">
            <v xml:space="preserve"> </v>
          </cell>
          <cell r="E35" t="str">
            <v>m3</v>
          </cell>
          <cell r="F35">
            <v>5906</v>
          </cell>
          <cell r="G35">
            <v>0.79</v>
          </cell>
        </row>
        <row r="36">
          <cell r="A36" t="str">
            <v>01.511.00</v>
          </cell>
          <cell r="B36" t="str">
            <v>Compactação de aterros a 100% Proctor Normal</v>
          </cell>
          <cell r="C36" t="str">
            <v>DNER-ES282/97</v>
          </cell>
          <cell r="D36" t="str">
            <v xml:space="preserve"> </v>
          </cell>
          <cell r="E36" t="str">
            <v>m3</v>
          </cell>
          <cell r="F36">
            <v>3477</v>
          </cell>
          <cell r="G36">
            <v>1.36</v>
          </cell>
        </row>
        <row r="37">
          <cell r="F37" t="str">
            <v>SUB-TOTAL</v>
          </cell>
        </row>
        <row r="39">
          <cell r="B39" t="str">
            <v>PAVIMENTAÇÃO</v>
          </cell>
        </row>
        <row r="40">
          <cell r="A40" t="str">
            <v>02.000.00</v>
          </cell>
          <cell r="B40" t="str">
            <v>Regularização do subleito</v>
          </cell>
          <cell r="C40" t="str">
            <v xml:space="preserve"> </v>
          </cell>
          <cell r="D40" t="str">
            <v xml:space="preserve"> </v>
          </cell>
          <cell r="E40" t="str">
            <v>m2</v>
          </cell>
          <cell r="F40">
            <v>11690</v>
          </cell>
          <cell r="G40">
            <v>0.3</v>
          </cell>
        </row>
        <row r="41">
          <cell r="A41" t="str">
            <v>P01.401.00</v>
          </cell>
          <cell r="B41" t="str">
            <v>Revestimento Primário</v>
          </cell>
          <cell r="C41" t="str">
            <v xml:space="preserve"> </v>
          </cell>
          <cell r="D41" t="str">
            <v xml:space="preserve"> </v>
          </cell>
          <cell r="E41" t="str">
            <v>m3</v>
          </cell>
          <cell r="F41">
            <v>2245</v>
          </cell>
          <cell r="G41">
            <v>11.75</v>
          </cell>
        </row>
        <row r="42">
          <cell r="F42" t="str">
            <v>SUB-TOTAL</v>
          </cell>
        </row>
        <row r="43">
          <cell r="B43" t="str">
            <v>DRENAGEM</v>
          </cell>
        </row>
        <row r="44">
          <cell r="A44" t="str">
            <v>04.000.00</v>
          </cell>
          <cell r="B44" t="str">
            <v>Escavação manual em material de 1a categoria</v>
          </cell>
          <cell r="C44" t="str">
            <v xml:space="preserve"> </v>
          </cell>
          <cell r="D44" t="str">
            <v xml:space="preserve"> </v>
          </cell>
          <cell r="E44" t="str">
            <v>m3</v>
          </cell>
          <cell r="F44">
            <v>52</v>
          </cell>
          <cell r="G44">
            <v>17.57</v>
          </cell>
        </row>
        <row r="45">
          <cell r="A45" t="str">
            <v>04.001.00</v>
          </cell>
          <cell r="B45" t="str">
            <v>Escavação mecânica em material de 1a categoria</v>
          </cell>
          <cell r="C45" t="str">
            <v xml:space="preserve"> </v>
          </cell>
          <cell r="D45" t="str">
            <v xml:space="preserve"> </v>
          </cell>
          <cell r="E45" t="str">
            <v>m3</v>
          </cell>
          <cell r="F45">
            <v>1344</v>
          </cell>
          <cell r="G45">
            <v>2.09</v>
          </cell>
        </row>
        <row r="46">
          <cell r="A46" t="str">
            <v>04.001.01</v>
          </cell>
          <cell r="B46" t="str">
            <v>Escavação mecânica,reaterro e compactação (material de 1a categoria)</v>
          </cell>
          <cell r="C46" t="str">
            <v xml:space="preserve"> </v>
          </cell>
          <cell r="D46" t="str">
            <v xml:space="preserve"> </v>
          </cell>
          <cell r="E46" t="str">
            <v>m3</v>
          </cell>
          <cell r="F46">
            <v>255</v>
          </cell>
          <cell r="G46">
            <v>3.03</v>
          </cell>
        </row>
        <row r="47">
          <cell r="A47" t="str">
            <v>04.401.02</v>
          </cell>
          <cell r="B47" t="str">
            <v>Valeta de prot. de aterro c/ revest. vegetal VPA 02</v>
          </cell>
          <cell r="C47" t="str">
            <v xml:space="preserve"> </v>
          </cell>
          <cell r="D47" t="str">
            <v xml:space="preserve"> </v>
          </cell>
          <cell r="E47" t="str">
            <v>m</v>
          </cell>
          <cell r="F47">
            <v>517</v>
          </cell>
          <cell r="G47">
            <v>24.32</v>
          </cell>
        </row>
        <row r="48">
          <cell r="A48" t="str">
            <v>04.900.21</v>
          </cell>
          <cell r="B48" t="str">
            <v>Sarjeta de cant. central de concreto-SCC 01</v>
          </cell>
          <cell r="C48" t="str">
            <v>DNER-ES288/97</v>
          </cell>
          <cell r="D48" t="str">
            <v xml:space="preserve"> </v>
          </cell>
          <cell r="E48" t="str">
            <v>m</v>
          </cell>
          <cell r="F48">
            <v>627</v>
          </cell>
          <cell r="G48">
            <v>13.85</v>
          </cell>
        </row>
        <row r="49">
          <cell r="A49" t="str">
            <v>04.900.22</v>
          </cell>
          <cell r="B49" t="str">
            <v>Sarjeta de cant. central de concreto-SCC 02</v>
          </cell>
          <cell r="C49" t="str">
            <v>DNER-ES288/97</v>
          </cell>
          <cell r="D49" t="str">
            <v xml:space="preserve"> </v>
          </cell>
          <cell r="E49" t="str">
            <v>m</v>
          </cell>
          <cell r="F49">
            <v>110</v>
          </cell>
          <cell r="G49">
            <v>19.170000000000002</v>
          </cell>
        </row>
        <row r="50">
          <cell r="A50" t="str">
            <v>04.900.33</v>
          </cell>
          <cell r="B50" t="str">
            <v>Sarjeta triangular de grama-STG 03</v>
          </cell>
          <cell r="C50" t="str">
            <v xml:space="preserve"> </v>
          </cell>
          <cell r="D50" t="str">
            <v xml:space="preserve"> </v>
          </cell>
          <cell r="E50" t="str">
            <v>m</v>
          </cell>
          <cell r="F50">
            <v>451</v>
          </cell>
          <cell r="G50">
            <v>10.61</v>
          </cell>
        </row>
        <row r="51">
          <cell r="A51" t="str">
            <v>04.900.34</v>
          </cell>
          <cell r="B51" t="str">
            <v>Sarjeta triangular de grama-STG 04</v>
          </cell>
          <cell r="C51" t="str">
            <v xml:space="preserve"> </v>
          </cell>
          <cell r="D51" t="str">
            <v xml:space="preserve"> </v>
          </cell>
          <cell r="E51" t="str">
            <v>m</v>
          </cell>
          <cell r="F51">
            <v>715</v>
          </cell>
          <cell r="G51">
            <v>8.4700000000000006</v>
          </cell>
        </row>
        <row r="52">
          <cell r="F52" t="str">
            <v>SUB-TOTAL</v>
          </cell>
        </row>
        <row r="54">
          <cell r="B54" t="str">
            <v>OBRAS DE ARTE CORRENTES</v>
          </cell>
        </row>
        <row r="55">
          <cell r="A55" t="str">
            <v>04.001.00</v>
          </cell>
          <cell r="B55" t="str">
            <v>Escavação mecânica em material de 1a categoria</v>
          </cell>
          <cell r="C55" t="str">
            <v xml:space="preserve"> </v>
          </cell>
          <cell r="D55" t="str">
            <v xml:space="preserve"> </v>
          </cell>
          <cell r="E55" t="str">
            <v>m3</v>
          </cell>
          <cell r="F55">
            <v>1075.2</v>
          </cell>
          <cell r="G55">
            <v>2.09</v>
          </cell>
        </row>
        <row r="56">
          <cell r="A56" t="str">
            <v>04.001.01</v>
          </cell>
          <cell r="B56" t="str">
            <v>Escavação mecânica,reaterro e compactação (material de 1a categoria)</v>
          </cell>
          <cell r="C56" t="str">
            <v xml:space="preserve"> </v>
          </cell>
          <cell r="D56" t="str">
            <v xml:space="preserve"> </v>
          </cell>
          <cell r="E56" t="str">
            <v>m3</v>
          </cell>
          <cell r="F56">
            <v>1020</v>
          </cell>
          <cell r="G56">
            <v>3.03</v>
          </cell>
        </row>
        <row r="57">
          <cell r="A57" t="str">
            <v>04.100.02</v>
          </cell>
          <cell r="B57" t="str">
            <v>Corpo de BSTC D=0.80m</v>
          </cell>
          <cell r="C57" t="str">
            <v>DNER-ES284/97</v>
          </cell>
          <cell r="D57" t="str">
            <v xml:space="preserve"> </v>
          </cell>
          <cell r="E57" t="str">
            <v xml:space="preserve">m </v>
          </cell>
          <cell r="F57">
            <v>65</v>
          </cell>
          <cell r="G57">
            <v>201.98</v>
          </cell>
        </row>
        <row r="58">
          <cell r="A58" t="str">
            <v>04.101.02</v>
          </cell>
          <cell r="B58" t="str">
            <v>Boca de BSTC D=0.80m-normal</v>
          </cell>
          <cell r="C58" t="str">
            <v xml:space="preserve"> </v>
          </cell>
          <cell r="D58" t="str">
            <v xml:space="preserve"> </v>
          </cell>
          <cell r="E58" t="str">
            <v>un</v>
          </cell>
          <cell r="F58">
            <v>4</v>
          </cell>
          <cell r="G58">
            <v>494.05</v>
          </cell>
        </row>
        <row r="59">
          <cell r="A59" t="str">
            <v>DER72950</v>
          </cell>
          <cell r="B59" t="str">
            <v>Boca de BSTC D=2,00m-normal</v>
          </cell>
          <cell r="C59" t="str">
            <v xml:space="preserve"> </v>
          </cell>
          <cell r="D59" t="str">
            <v xml:space="preserve"> </v>
          </cell>
          <cell r="E59" t="str">
            <v>un</v>
          </cell>
          <cell r="F59">
            <v>2</v>
          </cell>
          <cell r="G59">
            <v>1469.87</v>
          </cell>
        </row>
        <row r="60">
          <cell r="A60" t="str">
            <v>P04.110.00</v>
          </cell>
          <cell r="B60" t="str">
            <v>Corpo de BDTC D=0.80m c/ laje de concreto</v>
          </cell>
          <cell r="C60" t="str">
            <v xml:space="preserve"> </v>
          </cell>
          <cell r="D60" t="str">
            <v xml:space="preserve"> </v>
          </cell>
          <cell r="E60" t="str">
            <v>m</v>
          </cell>
          <cell r="F60">
            <v>92</v>
          </cell>
          <cell r="G60">
            <v>335.3</v>
          </cell>
        </row>
        <row r="61">
          <cell r="A61" t="str">
            <v>P04.111.01</v>
          </cell>
          <cell r="B61" t="str">
            <v>Boca de BDTC D=0.80m</v>
          </cell>
          <cell r="C61" t="str">
            <v xml:space="preserve"> </v>
          </cell>
          <cell r="D61" t="str">
            <v xml:space="preserve"> </v>
          </cell>
          <cell r="E61" t="str">
            <v>un</v>
          </cell>
          <cell r="F61">
            <v>4</v>
          </cell>
          <cell r="G61">
            <v>560.76</v>
          </cell>
        </row>
        <row r="62">
          <cell r="A62" t="str">
            <v>04.200.02</v>
          </cell>
          <cell r="B62" t="str">
            <v>Corpo de BSCC 2.00x2.00m-H=0 a 1.00m</v>
          </cell>
          <cell r="C62" t="str">
            <v>DNER-ES286/97</v>
          </cell>
          <cell r="D62" t="str">
            <v xml:space="preserve"> </v>
          </cell>
          <cell r="E62" t="str">
            <v>m</v>
          </cell>
          <cell r="F62">
            <v>21</v>
          </cell>
          <cell r="G62">
            <v>737.8</v>
          </cell>
        </row>
        <row r="63">
          <cell r="A63" t="str">
            <v>04.201.02</v>
          </cell>
          <cell r="B63" t="str">
            <v>Boca de BSCC 2.00x2.00m - normal</v>
          </cell>
          <cell r="C63" t="str">
            <v xml:space="preserve"> </v>
          </cell>
          <cell r="D63" t="str">
            <v xml:space="preserve"> </v>
          </cell>
          <cell r="E63" t="str">
            <v>un</v>
          </cell>
          <cell r="F63">
            <v>2</v>
          </cell>
          <cell r="G63">
            <v>4874.24</v>
          </cell>
        </row>
        <row r="64">
          <cell r="A64" t="str">
            <v>P 04.100.21</v>
          </cell>
          <cell r="B64" t="str">
            <v>Tunnel liner plate, c/Epoxy-bonded, D=2,00m, E=2,70mm</v>
          </cell>
          <cell r="C64" t="str">
            <v xml:space="preserve"> </v>
          </cell>
          <cell r="D64" t="str">
            <v xml:space="preserve"> </v>
          </cell>
          <cell r="E64" t="str">
            <v>m</v>
          </cell>
          <cell r="F64">
            <v>44.5</v>
          </cell>
          <cell r="G64">
            <v>1370.71</v>
          </cell>
        </row>
        <row r="65">
          <cell r="A65" t="str">
            <v>04.999.02</v>
          </cell>
          <cell r="B65" t="str">
            <v>Demolição de dispositivos de concreto</v>
          </cell>
          <cell r="C65" t="str">
            <v>DNER-ES296/97</v>
          </cell>
          <cell r="D65" t="str">
            <v xml:space="preserve"> </v>
          </cell>
          <cell r="E65" t="str">
            <v>m3</v>
          </cell>
          <cell r="F65">
            <v>25</v>
          </cell>
          <cell r="G65">
            <v>12.58</v>
          </cell>
        </row>
        <row r="66">
          <cell r="F66" t="str">
            <v>SUB-TOTAL</v>
          </cell>
        </row>
        <row r="67">
          <cell r="B67" t="str">
            <v>OBRAS COMPLEMENTARES</v>
          </cell>
        </row>
        <row r="68">
          <cell r="A68" t="str">
            <v>05.100.00</v>
          </cell>
          <cell r="B68" t="str">
            <v>Enleivamento</v>
          </cell>
          <cell r="C68" t="str">
            <v>DNER-ES341/97</v>
          </cell>
          <cell r="D68" t="str">
            <v xml:space="preserve"> </v>
          </cell>
          <cell r="E68" t="str">
            <v>m2</v>
          </cell>
          <cell r="F68">
            <v>8136</v>
          </cell>
          <cell r="G68">
            <v>2.06</v>
          </cell>
        </row>
        <row r="69">
          <cell r="A69" t="str">
            <v>05.102.00</v>
          </cell>
          <cell r="B69" t="str">
            <v>Hidrossemeadura</v>
          </cell>
          <cell r="C69" t="str">
            <v>DNER-ES341/97</v>
          </cell>
          <cell r="D69" t="str">
            <v xml:space="preserve"> </v>
          </cell>
          <cell r="E69" t="str">
            <v>m2</v>
          </cell>
          <cell r="F69">
            <v>420</v>
          </cell>
          <cell r="G69">
            <v>0.49</v>
          </cell>
        </row>
        <row r="70">
          <cell r="A70" t="str">
            <v>P 05.100.02</v>
          </cell>
          <cell r="B70" t="str">
            <v>Fornecimento e plantio de árvore selecionada</v>
          </cell>
          <cell r="C70" t="str">
            <v xml:space="preserve"> </v>
          </cell>
          <cell r="D70" t="str">
            <v xml:space="preserve"> </v>
          </cell>
          <cell r="E70" t="str">
            <v>un</v>
          </cell>
          <cell r="F70">
            <v>95</v>
          </cell>
          <cell r="G70">
            <v>6.02</v>
          </cell>
        </row>
      </sheetData>
      <sheetData sheetId="9">
        <row r="14">
          <cell r="A14" t="str">
            <v>01.000.00</v>
          </cell>
          <cell r="B14" t="str">
            <v>Desmatamento,destocamento e limpeza de área com árvore até 0,15m</v>
          </cell>
          <cell r="C14" t="str">
            <v>DNER-ES278/97</v>
          </cell>
          <cell r="D14" t="str">
            <v xml:space="preserve"> </v>
          </cell>
          <cell r="E14" t="str">
            <v>m2</v>
          </cell>
          <cell r="F14">
            <v>154200</v>
          </cell>
          <cell r="G14">
            <v>7.0000000000000007E-2</v>
          </cell>
        </row>
        <row r="15">
          <cell r="A15" t="str">
            <v>01.010.00</v>
          </cell>
          <cell r="B15" t="str">
            <v>Desmatamento e destocamento árvores de 0,15m a 0,30m</v>
          </cell>
          <cell r="C15" t="str">
            <v>DNER-ES278/97</v>
          </cell>
          <cell r="D15" t="str">
            <v xml:space="preserve"> </v>
          </cell>
          <cell r="E15" t="str">
            <v>un</v>
          </cell>
          <cell r="F15">
            <v>1542</v>
          </cell>
          <cell r="G15">
            <v>8.92</v>
          </cell>
        </row>
        <row r="16">
          <cell r="A16" t="str">
            <v>01.011.00</v>
          </cell>
          <cell r="B16" t="str">
            <v>Desmatamento e destocamento árvores superior a 0,30m</v>
          </cell>
          <cell r="C16" t="str">
            <v>DNER-ES278/97</v>
          </cell>
          <cell r="D16" t="str">
            <v xml:space="preserve"> </v>
          </cell>
          <cell r="E16" t="str">
            <v>un</v>
          </cell>
          <cell r="F16">
            <v>771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3580</v>
          </cell>
          <cell r="G18">
            <v>1.89</v>
          </cell>
        </row>
        <row r="19">
          <cell r="A19" t="str">
            <v>01.100.10</v>
          </cell>
          <cell r="B19" t="str">
            <v>Escavação,carga e transportes de material de 1a categoria DMT= 200 a 400m</v>
          </cell>
          <cell r="C19" t="str">
            <v>DNER-ES280/97</v>
          </cell>
          <cell r="D19" t="str">
            <v xml:space="preserve"> </v>
          </cell>
          <cell r="E19" t="str">
            <v>m3</v>
          </cell>
          <cell r="F19">
            <v>389</v>
          </cell>
          <cell r="G19">
            <v>1.98</v>
          </cell>
        </row>
        <row r="20">
          <cell r="A20" t="str">
            <v>01.100.11</v>
          </cell>
          <cell r="B20" t="str">
            <v>Escavação,carga e transportes de material de 1a categoria DMT= 400 a 600m</v>
          </cell>
          <cell r="C20" t="str">
            <v>DNER-ES280/97</v>
          </cell>
          <cell r="D20" t="str">
            <v xml:space="preserve"> </v>
          </cell>
          <cell r="E20" t="str">
            <v>m3</v>
          </cell>
          <cell r="F20">
            <v>1207</v>
          </cell>
          <cell r="G20">
            <v>2.12</v>
          </cell>
        </row>
        <row r="21">
          <cell r="A21" t="str">
            <v>01.100.12</v>
          </cell>
          <cell r="B21" t="str">
            <v>Escavação,carga e transportes de material de 1a categoria DMT= 600 a 800m</v>
          </cell>
          <cell r="C21" t="str">
            <v>DNER-ES280/97</v>
          </cell>
          <cell r="D21" t="str">
            <v xml:space="preserve"> </v>
          </cell>
          <cell r="E21" t="str">
            <v>m3</v>
          </cell>
          <cell r="F21">
            <v>2411</v>
          </cell>
          <cell r="G21">
            <v>2.19</v>
          </cell>
        </row>
        <row r="22">
          <cell r="A22" t="str">
            <v>01.100.13</v>
          </cell>
          <cell r="B22" t="str">
            <v>Escavação,carga e transportes de material de 1a categoria DMT= 800 a 1000m</v>
          </cell>
          <cell r="C22" t="str">
            <v>DNER-ES280/97</v>
          </cell>
          <cell r="D22" t="str">
            <v xml:space="preserve"> </v>
          </cell>
          <cell r="E22" t="str">
            <v>m3</v>
          </cell>
          <cell r="F22">
            <v>5249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18027</v>
          </cell>
          <cell r="G23">
            <v>2.4</v>
          </cell>
        </row>
        <row r="24">
          <cell r="A24" t="str">
            <v>01.100.15</v>
          </cell>
          <cell r="B24" t="str">
            <v>Escavação,carga e transportes de material de 1a categoria DMT= 1200 a 1400m</v>
          </cell>
          <cell r="C24" t="str">
            <v>DNER-ES280/97</v>
          </cell>
          <cell r="D24" t="str">
            <v xml:space="preserve"> </v>
          </cell>
          <cell r="E24" t="str">
            <v>m3</v>
          </cell>
          <cell r="F24">
            <v>5127</v>
          </cell>
          <cell r="G24">
            <v>2.62</v>
          </cell>
        </row>
        <row r="25">
          <cell r="A25" t="str">
            <v>01.100.16</v>
          </cell>
          <cell r="B25" t="str">
            <v>Escavação,carga e transportes de material de 1a  categoria DMT 1400 a 1600m</v>
          </cell>
          <cell r="C25" t="str">
            <v>DNER-ES280/97</v>
          </cell>
          <cell r="D25" t="str">
            <v xml:space="preserve"> </v>
          </cell>
          <cell r="E25" t="str">
            <v>m3</v>
          </cell>
          <cell r="F25">
            <v>2145</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1313</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1078</v>
          </cell>
          <cell r="G27">
            <v>2.92</v>
          </cell>
        </row>
        <row r="28">
          <cell r="A28" t="str">
            <v>01.100.19</v>
          </cell>
          <cell r="B28" t="str">
            <v>Escavação,carga e transportes de material de 1a categoria DMT= 2000 a 3000m</v>
          </cell>
          <cell r="C28" t="str">
            <v>DNER-ES280/97</v>
          </cell>
          <cell r="D28" t="str">
            <v xml:space="preserve"> </v>
          </cell>
          <cell r="E28" t="str">
            <v>m3</v>
          </cell>
          <cell r="F28">
            <v>16291</v>
          </cell>
          <cell r="G28">
            <v>3.26</v>
          </cell>
        </row>
        <row r="29">
          <cell r="A29" t="str">
            <v>DER50260</v>
          </cell>
          <cell r="B29" t="str">
            <v>Esc.  Carga e Transp. de mat. 1a cat. c/ CB 5000&lt;DMT&lt;6000m</v>
          </cell>
          <cell r="C29" t="str">
            <v xml:space="preserve"> </v>
          </cell>
          <cell r="D29" t="str">
            <v xml:space="preserve"> </v>
          </cell>
          <cell r="E29" t="str">
            <v>m3</v>
          </cell>
          <cell r="F29">
            <v>808</v>
          </cell>
          <cell r="G29">
            <v>4.29</v>
          </cell>
        </row>
        <row r="30">
          <cell r="A30" t="str">
            <v>DER50270</v>
          </cell>
          <cell r="B30" t="str">
            <v>Esc.  Carga e Transp. de mat. 1a cat. c/ CB 6000&lt;DMT&lt;7000m</v>
          </cell>
          <cell r="C30" t="str">
            <v xml:space="preserve"> </v>
          </cell>
          <cell r="D30" t="str">
            <v xml:space="preserve"> </v>
          </cell>
          <cell r="E30" t="str">
            <v>m3</v>
          </cell>
          <cell r="F30">
            <v>6239</v>
          </cell>
          <cell r="G30">
            <v>4.79</v>
          </cell>
        </row>
        <row r="31">
          <cell r="A31" t="str">
            <v>DER50315</v>
          </cell>
          <cell r="B31" t="str">
            <v>Esc.  Carga e Transp. de mat. 1a cat. c/ CB 12000&lt;DMT&lt;14000m</v>
          </cell>
          <cell r="C31" t="str">
            <v xml:space="preserve"> </v>
          </cell>
          <cell r="D31" t="str">
            <v xml:space="preserve"> </v>
          </cell>
          <cell r="E31" t="str">
            <v>m3</v>
          </cell>
          <cell r="F31">
            <v>16257</v>
          </cell>
          <cell r="G31">
            <v>8.0299999999999994</v>
          </cell>
        </row>
        <row r="32">
          <cell r="A32" t="str">
            <v>01.101.09</v>
          </cell>
          <cell r="B32" t="str">
            <v>Escavação,carga e transportes de material de 2a categoria,c/CB, DMT 50 a 200m</v>
          </cell>
          <cell r="C32" t="str">
            <v>DNER-ES280/97</v>
          </cell>
          <cell r="D32" t="str">
            <v xml:space="preserve"> </v>
          </cell>
          <cell r="E32" t="str">
            <v>m3</v>
          </cell>
          <cell r="F32">
            <v>100</v>
          </cell>
          <cell r="G32">
            <v>2.85</v>
          </cell>
        </row>
        <row r="33">
          <cell r="A33" t="str">
            <v>01.101.10</v>
          </cell>
          <cell r="B33" t="str">
            <v>Escavação,carga e transportes de material de 2a categoria,c/CB,  DMT 200 a 400m</v>
          </cell>
          <cell r="C33" t="str">
            <v>DNER-ES280/97</v>
          </cell>
          <cell r="D33" t="str">
            <v xml:space="preserve"> </v>
          </cell>
          <cell r="E33" t="str">
            <v>m3</v>
          </cell>
          <cell r="F33">
            <v>100</v>
          </cell>
          <cell r="G33">
            <v>2.97</v>
          </cell>
        </row>
        <row r="34">
          <cell r="A34" t="str">
            <v>01.101.11</v>
          </cell>
          <cell r="B34" t="str">
            <v>Escavação,carga e transportes de material de 2a categoria,c/CB,  DMT 400 a 600m</v>
          </cell>
          <cell r="C34" t="str">
            <v>DNER-ES280/97</v>
          </cell>
          <cell r="D34" t="str">
            <v xml:space="preserve"> </v>
          </cell>
          <cell r="E34" t="str">
            <v>m3</v>
          </cell>
          <cell r="F34">
            <v>100</v>
          </cell>
          <cell r="G34">
            <v>3.15</v>
          </cell>
        </row>
        <row r="35">
          <cell r="A35" t="str">
            <v>01.101.12</v>
          </cell>
          <cell r="B35" t="str">
            <v>Escavação,carga e transportes de material de 2a categoria,c/CB,  DMT 600 a 800m</v>
          </cell>
          <cell r="C35" t="str">
            <v>DNER-ES280/97</v>
          </cell>
          <cell r="D35" t="str">
            <v xml:space="preserve"> </v>
          </cell>
          <cell r="E35" t="str">
            <v>m3</v>
          </cell>
          <cell r="F35">
            <v>4759</v>
          </cell>
          <cell r="G35">
            <v>3.23</v>
          </cell>
        </row>
        <row r="36">
          <cell r="A36" t="str">
            <v>01.101.13</v>
          </cell>
          <cell r="B36" t="str">
            <v>Escavação,carga e transportes de material de 2a categoria,c/CB,  DMT 800 a 1 000m</v>
          </cell>
          <cell r="C36" t="str">
            <v>DNER-ES280/97</v>
          </cell>
          <cell r="D36" t="str">
            <v xml:space="preserve"> </v>
          </cell>
          <cell r="E36" t="str">
            <v>m3</v>
          </cell>
          <cell r="F36">
            <v>100</v>
          </cell>
          <cell r="G36">
            <v>3.42</v>
          </cell>
        </row>
        <row r="37">
          <cell r="A37" t="str">
            <v>01.101.14</v>
          </cell>
          <cell r="B37" t="str">
            <v>Escavação,carga e transportes de material de 2a categoria,c/CB,  DMT 1000 a 1200m</v>
          </cell>
          <cell r="C37" t="str">
            <v>DNER-ES280/97</v>
          </cell>
          <cell r="D37" t="str">
            <v xml:space="preserve"> </v>
          </cell>
          <cell r="E37" t="str">
            <v>m3</v>
          </cell>
          <cell r="F37">
            <v>12018</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570</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238</v>
          </cell>
          <cell r="G39">
            <v>3.87</v>
          </cell>
        </row>
        <row r="40">
          <cell r="A40" t="str">
            <v>01.101.17</v>
          </cell>
          <cell r="B40" t="str">
            <v>Escavação,carga e transportes de material de 2a categoria,c/CB,  DMT 1600 a 1800m</v>
          </cell>
          <cell r="C40" t="str">
            <v>DNER-ES280/97</v>
          </cell>
          <cell r="D40" t="str">
            <v xml:space="preserve"> </v>
          </cell>
          <cell r="E40" t="str">
            <v>m3</v>
          </cell>
          <cell r="F40">
            <v>100</v>
          </cell>
          <cell r="G40">
            <v>3.99</v>
          </cell>
        </row>
        <row r="41">
          <cell r="A41" t="str">
            <v>01.101.18</v>
          </cell>
          <cell r="B41" t="str">
            <v>Escavação,carga e transportes de material de 2a categoria,c/CB,  DMT 1800 a 2000m</v>
          </cell>
          <cell r="C41" t="str">
            <v>DNER-ES280/97</v>
          </cell>
          <cell r="D41" t="str">
            <v xml:space="preserve"> </v>
          </cell>
          <cell r="E41" t="str">
            <v>m3</v>
          </cell>
          <cell r="F41">
            <v>235</v>
          </cell>
          <cell r="G41">
            <v>4.1399999999999997</v>
          </cell>
        </row>
        <row r="42">
          <cell r="A42" t="str">
            <v>01.101.19</v>
          </cell>
          <cell r="B42" t="str">
            <v>Escavação,carga e transportes de material de 2a categoria,c/CB,  DMT 2000 a 3000m</v>
          </cell>
          <cell r="C42" t="str">
            <v>DNER-ES280/97</v>
          </cell>
          <cell r="D42" t="str">
            <v xml:space="preserve"> </v>
          </cell>
          <cell r="E42" t="str">
            <v>m3</v>
          </cell>
          <cell r="F42">
            <v>557</v>
          </cell>
          <cell r="G42">
            <v>4.51</v>
          </cell>
        </row>
        <row r="43">
          <cell r="A43" t="str">
            <v>DER51250</v>
          </cell>
          <cell r="B43" t="str">
            <v>Escavação,carga e transportes de material de 2a categoria DMT 5000 a 6000m</v>
          </cell>
          <cell r="C43" t="str">
            <v xml:space="preserve"> </v>
          </cell>
          <cell r="D43" t="str">
            <v xml:space="preserve"> </v>
          </cell>
          <cell r="E43" t="str">
            <v>m3</v>
          </cell>
          <cell r="F43">
            <v>1802</v>
          </cell>
          <cell r="G43">
            <v>5.7</v>
          </cell>
        </row>
        <row r="44">
          <cell r="A44" t="str">
            <v>DER51260</v>
          </cell>
          <cell r="B44" t="str">
            <v>Escavação,carga e transportes de material de 2a categoria DMT 6000 a 7000m</v>
          </cell>
          <cell r="C44" t="str">
            <v xml:space="preserve"> </v>
          </cell>
          <cell r="D44" t="str">
            <v xml:space="preserve"> </v>
          </cell>
          <cell r="E44" t="str">
            <v>m3</v>
          </cell>
          <cell r="F44">
            <v>1248</v>
          </cell>
          <cell r="G44">
            <v>6.34</v>
          </cell>
        </row>
        <row r="45">
          <cell r="A45" t="str">
            <v>DER51310</v>
          </cell>
          <cell r="B45" t="str">
            <v>Escavação,carga e transportes de material de 2a categoria DMT 12000 a 14000m</v>
          </cell>
          <cell r="C45" t="str">
            <v xml:space="preserve"> </v>
          </cell>
          <cell r="D45" t="str">
            <v xml:space="preserve"> </v>
          </cell>
          <cell r="E45" t="str">
            <v>m3</v>
          </cell>
          <cell r="F45">
            <v>100</v>
          </cell>
          <cell r="G45">
            <v>10.14</v>
          </cell>
        </row>
        <row r="46">
          <cell r="A46" t="str">
            <v>DER52095</v>
          </cell>
          <cell r="B46" t="str">
            <v>Esc. Carga e Transp. de solos moles 800&lt;DMT&lt;=1000m</v>
          </cell>
          <cell r="C46" t="str">
            <v xml:space="preserve"> </v>
          </cell>
          <cell r="D46" t="str">
            <v xml:space="preserve"> </v>
          </cell>
          <cell r="E46" t="str">
            <v>m3</v>
          </cell>
          <cell r="F46">
            <v>808</v>
          </cell>
          <cell r="G46">
            <v>4.7</v>
          </cell>
        </row>
        <row r="47">
          <cell r="A47" t="str">
            <v>DER52101</v>
          </cell>
          <cell r="B47" t="str">
            <v>Esc. Carga e Transp. de solos moles 1200&lt;DMT&lt;=1400m</v>
          </cell>
          <cell r="C47" t="str">
            <v xml:space="preserve"> </v>
          </cell>
          <cell r="D47" t="str">
            <v xml:space="preserve"> </v>
          </cell>
          <cell r="E47" t="str">
            <v>m3</v>
          </cell>
          <cell r="F47">
            <v>1500</v>
          </cell>
          <cell r="G47">
            <v>4.74</v>
          </cell>
        </row>
        <row r="48">
          <cell r="A48" t="str">
            <v>DER52105</v>
          </cell>
          <cell r="B48" t="str">
            <v>Esc. Carga e Transp. de solos moles 2000&lt;DMT&lt;=3000m</v>
          </cell>
          <cell r="C48" t="str">
            <v xml:space="preserve"> </v>
          </cell>
          <cell r="D48" t="str">
            <v xml:space="preserve"> </v>
          </cell>
          <cell r="E48" t="str">
            <v>m3</v>
          </cell>
          <cell r="F48">
            <v>1222</v>
          </cell>
          <cell r="G48">
            <v>5.77</v>
          </cell>
        </row>
        <row r="49">
          <cell r="A49" t="str">
            <v>DER52106</v>
          </cell>
          <cell r="B49" t="str">
            <v>Esc. Carga e Transp. de solos moles 3000&lt;DMT&lt;=4000m</v>
          </cell>
          <cell r="C49" t="str">
            <v xml:space="preserve"> </v>
          </cell>
          <cell r="D49" t="str">
            <v xml:space="preserve"> </v>
          </cell>
          <cell r="E49" t="str">
            <v>m3</v>
          </cell>
          <cell r="F49">
            <v>3135</v>
          </cell>
          <cell r="G49">
            <v>6.37</v>
          </cell>
        </row>
        <row r="50">
          <cell r="A50" t="str">
            <v>01.510.00</v>
          </cell>
          <cell r="B50" t="str">
            <v>Compactação de aterros a 95% Proctor Normal</v>
          </cell>
          <cell r="C50" t="str">
            <v>DNER-ES282/97</v>
          </cell>
          <cell r="D50" t="str">
            <v xml:space="preserve"> </v>
          </cell>
          <cell r="E50" t="str">
            <v>m3</v>
          </cell>
          <cell r="F50">
            <v>48343</v>
          </cell>
          <cell r="G50">
            <v>0.79</v>
          </cell>
        </row>
        <row r="51">
          <cell r="A51" t="str">
            <v>01.511.00</v>
          </cell>
          <cell r="B51" t="str">
            <v>Compactação de aterros a 100% Proctor Normal</v>
          </cell>
          <cell r="C51" t="str">
            <v>DNER-ES282/97</v>
          </cell>
          <cell r="D51" t="str">
            <v xml:space="preserve"> </v>
          </cell>
          <cell r="E51" t="str">
            <v>m3</v>
          </cell>
          <cell r="F51">
            <v>22313</v>
          </cell>
          <cell r="G51">
            <v>1.36</v>
          </cell>
        </row>
        <row r="52">
          <cell r="F52" t="str">
            <v>SUB-TOTAL</v>
          </cell>
        </row>
        <row r="54">
          <cell r="B54" t="str">
            <v>PAVIMENTAÇÃO</v>
          </cell>
        </row>
        <row r="55">
          <cell r="A55" t="str">
            <v>02.000.00</v>
          </cell>
          <cell r="B55" t="str">
            <v>Regularização do subleito</v>
          </cell>
          <cell r="C55" t="str">
            <v xml:space="preserve"> </v>
          </cell>
          <cell r="D55" t="str">
            <v xml:space="preserve"> </v>
          </cell>
          <cell r="E55" t="str">
            <v>m2</v>
          </cell>
          <cell r="F55">
            <v>104259</v>
          </cell>
          <cell r="G55">
            <v>0.3</v>
          </cell>
        </row>
        <row r="56">
          <cell r="A56" t="str">
            <v>DER53130</v>
          </cell>
          <cell r="B56" t="str">
            <v>Camada de macadame seco</v>
          </cell>
          <cell r="C56" t="str">
            <v xml:space="preserve"> </v>
          </cell>
          <cell r="D56" t="str">
            <v xml:space="preserve"> </v>
          </cell>
          <cell r="E56" t="str">
            <v>m3</v>
          </cell>
          <cell r="F56">
            <v>17459</v>
          </cell>
          <cell r="G56">
            <v>21.86</v>
          </cell>
        </row>
        <row r="57">
          <cell r="A57" t="str">
            <v>02.230.00</v>
          </cell>
          <cell r="B57" t="str">
            <v>Base brita graduada</v>
          </cell>
          <cell r="C57" t="str">
            <v>DNER-ES303/97</v>
          </cell>
          <cell r="D57" t="str">
            <v xml:space="preserve"> </v>
          </cell>
          <cell r="E57" t="str">
            <v>m3</v>
          </cell>
          <cell r="F57">
            <v>13838</v>
          </cell>
          <cell r="G57">
            <v>28.06</v>
          </cell>
        </row>
        <row r="58">
          <cell r="A58" t="str">
            <v>02.300.00</v>
          </cell>
          <cell r="B58" t="str">
            <v>Imprimação - Fornecimento, transporte e execução</v>
          </cell>
          <cell r="C58" t="str">
            <v>DNER-ES306/97</v>
          </cell>
          <cell r="D58" t="str">
            <v xml:space="preserve"> </v>
          </cell>
          <cell r="E58" t="str">
            <v>m2</v>
          </cell>
          <cell r="F58">
            <v>92533</v>
          </cell>
          <cell r="G58">
            <v>1.1100000000000001</v>
          </cell>
        </row>
        <row r="59">
          <cell r="A59" t="str">
            <v>02.400.00</v>
          </cell>
          <cell r="B59" t="str">
            <v>Pintura de ligação - Fornec., transporte e execução</v>
          </cell>
          <cell r="C59" t="str">
            <v>DNER-ES307/97</v>
          </cell>
          <cell r="D59" t="str">
            <v xml:space="preserve"> </v>
          </cell>
          <cell r="E59" t="str">
            <v>m2</v>
          </cell>
          <cell r="F59">
            <v>170839</v>
          </cell>
          <cell r="G59">
            <v>0.41</v>
          </cell>
        </row>
        <row r="60">
          <cell r="A60" t="str">
            <v>02.540.01</v>
          </cell>
          <cell r="B60" t="str">
            <v>Concreto betuminoso usinado a quente - usina 100/140 t/h</v>
          </cell>
          <cell r="C60" t="str">
            <v>DNER-ES313/97</v>
          </cell>
          <cell r="D60" t="str">
            <v xml:space="preserve"> </v>
          </cell>
          <cell r="E60" t="str">
            <v>t</v>
          </cell>
          <cell r="F60">
            <v>19054</v>
          </cell>
          <cell r="G60">
            <v>67.64</v>
          </cell>
        </row>
        <row r="61">
          <cell r="A61" t="str">
            <v>DER82200</v>
          </cell>
          <cell r="B61" t="str">
            <v>Remoção de revestimento de CBUQ</v>
          </cell>
          <cell r="C61" t="str">
            <v xml:space="preserve"> </v>
          </cell>
          <cell r="D61" t="str">
            <v xml:space="preserve"> </v>
          </cell>
          <cell r="E61" t="str">
            <v>m3</v>
          </cell>
          <cell r="F61">
            <v>1526</v>
          </cell>
          <cell r="G61">
            <v>5.73</v>
          </cell>
        </row>
        <row r="62">
          <cell r="A62" t="str">
            <v>DER82200a</v>
          </cell>
          <cell r="B62" t="str">
            <v>Remoção de camada granular</v>
          </cell>
          <cell r="C62" t="str">
            <v xml:space="preserve"> </v>
          </cell>
          <cell r="D62" t="str">
            <v xml:space="preserve"> </v>
          </cell>
          <cell r="E62" t="str">
            <v>m3</v>
          </cell>
          <cell r="F62">
            <v>1526</v>
          </cell>
          <cell r="G62">
            <v>4.67</v>
          </cell>
        </row>
        <row r="63">
          <cell r="A63" t="str">
            <v>DER82150</v>
          </cell>
          <cell r="B63" t="str">
            <v>Remoção de pavimento a paralelelpípedo</v>
          </cell>
          <cell r="C63" t="str">
            <v xml:space="preserve"> </v>
          </cell>
          <cell r="D63" t="str">
            <v xml:space="preserve"> </v>
          </cell>
          <cell r="E63" t="str">
            <v>m2</v>
          </cell>
          <cell r="F63">
            <v>2238</v>
          </cell>
          <cell r="G63">
            <v>0.62</v>
          </cell>
        </row>
        <row r="64">
          <cell r="F64"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142</v>
          </cell>
          <cell r="G66">
            <v>17.57</v>
          </cell>
        </row>
        <row r="67">
          <cell r="A67" t="str">
            <v>04.001.00</v>
          </cell>
          <cell r="B67" t="str">
            <v>Escavação mecânica em material de 1a categoria</v>
          </cell>
          <cell r="C67" t="str">
            <v xml:space="preserve"> </v>
          </cell>
          <cell r="D67" t="str">
            <v xml:space="preserve"> </v>
          </cell>
          <cell r="E67" t="str">
            <v>m3</v>
          </cell>
          <cell r="F67">
            <v>2950</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928.4</v>
          </cell>
          <cell r="G68">
            <v>3.03</v>
          </cell>
        </row>
        <row r="69">
          <cell r="A69" t="str">
            <v>04.401.01</v>
          </cell>
          <cell r="B69" t="str">
            <v>Valeta de prot. de aterro c/ revest. vegetal VPA 01</v>
          </cell>
          <cell r="C69" t="str">
            <v xml:space="preserve"> </v>
          </cell>
          <cell r="D69" t="str">
            <v xml:space="preserve"> </v>
          </cell>
          <cell r="E69" t="str">
            <v>m</v>
          </cell>
          <cell r="F69">
            <v>1908</v>
          </cell>
          <cell r="G69">
            <v>31.98</v>
          </cell>
        </row>
        <row r="70">
          <cell r="A70" t="str">
            <v>04.401.02</v>
          </cell>
          <cell r="B70" t="str">
            <v>Valeta de prot. de aterro c/ revest. vegetal VPA 02</v>
          </cell>
          <cell r="C70" t="str">
            <v xml:space="preserve"> </v>
          </cell>
          <cell r="D70" t="str">
            <v xml:space="preserve"> </v>
          </cell>
          <cell r="E70" t="str">
            <v>m</v>
          </cell>
          <cell r="F70">
            <v>836</v>
          </cell>
          <cell r="G70">
            <v>24.32</v>
          </cell>
        </row>
        <row r="71">
          <cell r="A71" t="str">
            <v>04.500.06</v>
          </cell>
          <cell r="B71" t="str">
            <v>Dreno longit. profundo p/cortes em solo- DPS 06</v>
          </cell>
          <cell r="C71" t="str">
            <v>DNER-ES292/97</v>
          </cell>
          <cell r="D71" t="str">
            <v xml:space="preserve"> </v>
          </cell>
          <cell r="E71" t="str">
            <v>m</v>
          </cell>
          <cell r="F71">
            <v>1243</v>
          </cell>
          <cell r="G71">
            <v>34.94</v>
          </cell>
        </row>
        <row r="72">
          <cell r="A72" t="str">
            <v>04.502.02</v>
          </cell>
          <cell r="B72" t="str">
            <v>Boca de saída p/ dreno longit. profundo- BSD 02</v>
          </cell>
          <cell r="C72" t="str">
            <v xml:space="preserve"> </v>
          </cell>
          <cell r="D72" t="str">
            <v xml:space="preserve"> </v>
          </cell>
          <cell r="E72" t="str">
            <v>un</v>
          </cell>
          <cell r="F72">
            <v>2</v>
          </cell>
          <cell r="G72">
            <v>49.08</v>
          </cell>
        </row>
        <row r="73">
          <cell r="A73" t="str">
            <v>04.510.03</v>
          </cell>
          <cell r="B73" t="str">
            <v>Dreno sub- superficial- DSS 03</v>
          </cell>
          <cell r="C73" t="str">
            <v>DNER-ES294/97</v>
          </cell>
          <cell r="D73" t="str">
            <v xml:space="preserve"> </v>
          </cell>
          <cell r="E73" t="str">
            <v>m</v>
          </cell>
          <cell r="F73">
            <v>3497</v>
          </cell>
          <cell r="G73">
            <v>3.71</v>
          </cell>
        </row>
        <row r="74">
          <cell r="A74" t="str">
            <v>04.511.01</v>
          </cell>
          <cell r="B74" t="str">
            <v>Boca de saída p/ dreno sub-superficial-BSD 03</v>
          </cell>
          <cell r="C74" t="str">
            <v xml:space="preserve"> </v>
          </cell>
          <cell r="D74" t="str">
            <v xml:space="preserve"> </v>
          </cell>
          <cell r="E74" t="str">
            <v>un</v>
          </cell>
          <cell r="F74">
            <v>5</v>
          </cell>
          <cell r="G74">
            <v>20.86</v>
          </cell>
        </row>
        <row r="75">
          <cell r="A75" t="str">
            <v>04.900.21</v>
          </cell>
          <cell r="B75" t="str">
            <v>Sarjeta de cant. central de concreto-SCC 01</v>
          </cell>
          <cell r="C75" t="str">
            <v>DNER-ES288/97</v>
          </cell>
          <cell r="D75" t="str">
            <v xml:space="preserve"> </v>
          </cell>
          <cell r="E75" t="str">
            <v>m</v>
          </cell>
          <cell r="F75">
            <v>3036</v>
          </cell>
          <cell r="G75">
            <v>13.85</v>
          </cell>
        </row>
        <row r="76">
          <cell r="A76" t="str">
            <v>04.900.22</v>
          </cell>
          <cell r="B76" t="str">
            <v>Sarjeta de cant. central de concreto-SCC 02</v>
          </cell>
          <cell r="C76" t="str">
            <v>DNER-ES288/97</v>
          </cell>
          <cell r="D76" t="str">
            <v xml:space="preserve"> </v>
          </cell>
          <cell r="E76" t="str">
            <v>m</v>
          </cell>
          <cell r="F76">
            <v>638</v>
          </cell>
          <cell r="G76">
            <v>19.170000000000002</v>
          </cell>
        </row>
        <row r="77">
          <cell r="A77" t="str">
            <v>04.900.03</v>
          </cell>
          <cell r="B77" t="str">
            <v>Sarjeta triangular de concreto-STC 03</v>
          </cell>
          <cell r="C77" t="str">
            <v>DNER-ES288/97</v>
          </cell>
          <cell r="D77" t="str">
            <v xml:space="preserve"> </v>
          </cell>
          <cell r="E77" t="str">
            <v>m</v>
          </cell>
          <cell r="F77">
            <v>55</v>
          </cell>
          <cell r="G77">
            <v>16.02</v>
          </cell>
        </row>
        <row r="78">
          <cell r="A78" t="str">
            <v>04.910.05</v>
          </cell>
          <cell r="B78" t="str">
            <v>Meio-fio de concreto-MFC 05</v>
          </cell>
          <cell r="C78" t="str">
            <v>DNER-ES290/97</v>
          </cell>
          <cell r="D78" t="str">
            <v xml:space="preserve"> </v>
          </cell>
          <cell r="E78" t="str">
            <v>m</v>
          </cell>
          <cell r="F78">
            <v>21252</v>
          </cell>
          <cell r="G78">
            <v>10.54</v>
          </cell>
        </row>
        <row r="79">
          <cell r="A79" t="str">
            <v>DER78150b</v>
          </cell>
          <cell r="B79" t="str">
            <v>Caixa coletora de sarjeta - CCS, D=40cm E H=1,00m</v>
          </cell>
          <cell r="C79" t="str">
            <v xml:space="preserve"> </v>
          </cell>
          <cell r="D79" t="str">
            <v xml:space="preserve"> </v>
          </cell>
          <cell r="E79" t="str">
            <v>un</v>
          </cell>
          <cell r="F79">
            <v>4</v>
          </cell>
          <cell r="G79">
            <v>382.07</v>
          </cell>
        </row>
        <row r="80">
          <cell r="A80" t="str">
            <v>DER78150c</v>
          </cell>
          <cell r="B80" t="str">
            <v>Caixa coletora de sarjeta - CCS, D=40cm E H=1,50m</v>
          </cell>
          <cell r="C80" t="str">
            <v xml:space="preserve"> </v>
          </cell>
          <cell r="D80" t="str">
            <v xml:space="preserve"> </v>
          </cell>
          <cell r="E80" t="str">
            <v>un</v>
          </cell>
          <cell r="F80">
            <v>2</v>
          </cell>
          <cell r="G80">
            <v>503.68</v>
          </cell>
        </row>
        <row r="81">
          <cell r="A81" t="str">
            <v>DER78150a</v>
          </cell>
          <cell r="B81" t="str">
            <v>Caixa coletora de sarjeta - CCS, D=60cm E H=1,5m</v>
          </cell>
          <cell r="C81" t="str">
            <v xml:space="preserve"> </v>
          </cell>
          <cell r="D81" t="str">
            <v xml:space="preserve"> </v>
          </cell>
          <cell r="E81" t="str">
            <v>un</v>
          </cell>
          <cell r="F81">
            <v>1</v>
          </cell>
          <cell r="G81">
            <v>500.45</v>
          </cell>
        </row>
        <row r="82">
          <cell r="A82" t="str">
            <v>04.930.01</v>
          </cell>
          <cell r="B82" t="str">
            <v>Caixa coletora de sarjeta-CCS 01</v>
          </cell>
          <cell r="C82" t="str">
            <v>DNER-ES287/97</v>
          </cell>
          <cell r="D82" t="str">
            <v xml:space="preserve"> </v>
          </cell>
          <cell r="E82" t="str">
            <v>un</v>
          </cell>
          <cell r="F82">
            <v>1</v>
          </cell>
          <cell r="G82">
            <v>568.85</v>
          </cell>
        </row>
        <row r="83">
          <cell r="A83" t="str">
            <v>04.931.03</v>
          </cell>
          <cell r="B83" t="str">
            <v>Caixa coletora de talvegue-CCT 03</v>
          </cell>
          <cell r="C83" t="str">
            <v>DNER-ES287/97</v>
          </cell>
          <cell r="D83" t="str">
            <v xml:space="preserve"> </v>
          </cell>
          <cell r="E83" t="str">
            <v>un</v>
          </cell>
          <cell r="F83">
            <v>2</v>
          </cell>
          <cell r="G83">
            <v>551.65</v>
          </cell>
        </row>
        <row r="84">
          <cell r="A84" t="str">
            <v>04.931.02</v>
          </cell>
          <cell r="B84" t="str">
            <v>Caixa coletora de talvegue-CCT 02</v>
          </cell>
          <cell r="C84" t="str">
            <v>DNER-ES287/97</v>
          </cell>
          <cell r="D84" t="str">
            <v xml:space="preserve"> </v>
          </cell>
          <cell r="E84" t="str">
            <v>un</v>
          </cell>
          <cell r="F84">
            <v>1</v>
          </cell>
          <cell r="G84">
            <v>564.34</v>
          </cell>
        </row>
        <row r="85">
          <cell r="A85" t="str">
            <v>04.960.01</v>
          </cell>
          <cell r="B85" t="str">
            <v>Boca de lobo simples c/ grelha de concreto-BLS 01</v>
          </cell>
          <cell r="C85" t="str">
            <v xml:space="preserve"> </v>
          </cell>
          <cell r="D85" t="str">
            <v xml:space="preserve"> </v>
          </cell>
          <cell r="E85" t="str">
            <v>un</v>
          </cell>
          <cell r="F85">
            <v>12</v>
          </cell>
          <cell r="G85">
            <v>203.51</v>
          </cell>
        </row>
        <row r="86">
          <cell r="A86" t="str">
            <v>04.960.02</v>
          </cell>
          <cell r="B86" t="str">
            <v>Boca de lobo simples c/ grelha de concreto-BLS 02</v>
          </cell>
          <cell r="C86" t="str">
            <v xml:space="preserve"> </v>
          </cell>
          <cell r="D86" t="str">
            <v xml:space="preserve"> </v>
          </cell>
          <cell r="E86" t="str">
            <v>un</v>
          </cell>
          <cell r="F86">
            <v>13</v>
          </cell>
          <cell r="G86">
            <v>257.83999999999997</v>
          </cell>
        </row>
        <row r="87">
          <cell r="A87" t="str">
            <v>04.960.03</v>
          </cell>
          <cell r="B87" t="str">
            <v>Boca de lobo simples c/ grelha de concreto-BLS 03</v>
          </cell>
          <cell r="C87" t="str">
            <v xml:space="preserve"> </v>
          </cell>
          <cell r="D87" t="str">
            <v xml:space="preserve"> </v>
          </cell>
          <cell r="E87" t="str">
            <v>un</v>
          </cell>
          <cell r="F87">
            <v>7</v>
          </cell>
          <cell r="G87">
            <v>312.23</v>
          </cell>
        </row>
        <row r="88">
          <cell r="A88" t="str">
            <v>04.961.02</v>
          </cell>
          <cell r="B88" t="str">
            <v>Boca de lobo dupla c/ grelha de concreto-BLD 02</v>
          </cell>
          <cell r="C88" t="str">
            <v xml:space="preserve"> </v>
          </cell>
          <cell r="D88" t="str">
            <v xml:space="preserve"> </v>
          </cell>
          <cell r="E88" t="str">
            <v>un</v>
          </cell>
          <cell r="F88">
            <v>3</v>
          </cell>
          <cell r="G88">
            <v>476.56</v>
          </cell>
        </row>
        <row r="89">
          <cell r="A89" t="str">
            <v>04.999.01</v>
          </cell>
          <cell r="B89" t="str">
            <v>Remoção de bueiros existentes</v>
          </cell>
          <cell r="C89" t="str">
            <v xml:space="preserve"> </v>
          </cell>
          <cell r="D89" t="str">
            <v xml:space="preserve"> </v>
          </cell>
          <cell r="E89" t="str">
            <v>m</v>
          </cell>
          <cell r="F89">
            <v>65</v>
          </cell>
          <cell r="G89">
            <v>13.06</v>
          </cell>
        </row>
        <row r="90">
          <cell r="A90" t="str">
            <v>04.999.02</v>
          </cell>
          <cell r="B90" t="str">
            <v>Demolição de dispositivos de concreto</v>
          </cell>
          <cell r="C90" t="str">
            <v>DNER-ES296/97</v>
          </cell>
          <cell r="D90" t="str">
            <v xml:space="preserve"> </v>
          </cell>
          <cell r="E90" t="str">
            <v>m3</v>
          </cell>
          <cell r="F90">
            <v>69.599999999999994</v>
          </cell>
          <cell r="G90">
            <v>12.58</v>
          </cell>
        </row>
        <row r="91">
          <cell r="A91" t="str">
            <v>P 04.100.07</v>
          </cell>
          <cell r="B91" t="str">
            <v>Execução de galerias D=0,40 c/ lastro de brita</v>
          </cell>
          <cell r="C91" t="str">
            <v xml:space="preserve"> </v>
          </cell>
          <cell r="D91" t="str">
            <v xml:space="preserve"> </v>
          </cell>
          <cell r="E91" t="str">
            <v>m</v>
          </cell>
          <cell r="F91">
            <v>2037</v>
          </cell>
          <cell r="G91">
            <v>41.68</v>
          </cell>
        </row>
        <row r="92">
          <cell r="A92" t="str">
            <v>P 04.100.09</v>
          </cell>
          <cell r="B92" t="str">
            <v>Execução de galerias D=0,60 c/ lastro de brita</v>
          </cell>
          <cell r="C92" t="str">
            <v xml:space="preserve"> </v>
          </cell>
          <cell r="D92" t="str">
            <v xml:space="preserve"> </v>
          </cell>
          <cell r="E92" t="str">
            <v>m</v>
          </cell>
          <cell r="F92">
            <v>529</v>
          </cell>
          <cell r="G92">
            <v>100.67</v>
          </cell>
        </row>
        <row r="93">
          <cell r="A93" t="str">
            <v>P 04.100.08</v>
          </cell>
          <cell r="B93" t="str">
            <v>Execução de galerias D=0,40 c/ lastro de concreto</v>
          </cell>
          <cell r="C93" t="str">
            <v xml:space="preserve"> </v>
          </cell>
          <cell r="D93" t="str">
            <v xml:space="preserve"> </v>
          </cell>
          <cell r="E93" t="str">
            <v>m</v>
          </cell>
          <cell r="F93">
            <v>287</v>
          </cell>
          <cell r="G93">
            <v>58.65</v>
          </cell>
        </row>
        <row r="94">
          <cell r="A94" t="str">
            <v>P 04.100.10</v>
          </cell>
          <cell r="B94" t="str">
            <v>Execução de galerias D=0,60 c/ lastro de concreto</v>
          </cell>
          <cell r="C94" t="str">
            <v xml:space="preserve"> </v>
          </cell>
          <cell r="D94" t="str">
            <v xml:space="preserve"> </v>
          </cell>
          <cell r="E94" t="str">
            <v>m</v>
          </cell>
          <cell r="F94">
            <v>111</v>
          </cell>
          <cell r="G94">
            <v>131.66</v>
          </cell>
        </row>
        <row r="95">
          <cell r="A95" t="str">
            <v>DER72350b</v>
          </cell>
          <cell r="B95" t="str">
            <v>Boca para BSTC D=40cm - Normal</v>
          </cell>
          <cell r="C95" t="str">
            <v xml:space="preserve"> </v>
          </cell>
          <cell r="D95" t="str">
            <v xml:space="preserve"> </v>
          </cell>
          <cell r="E95" t="str">
            <v>un</v>
          </cell>
          <cell r="F95">
            <v>4</v>
          </cell>
          <cell r="G95">
            <v>147.57</v>
          </cell>
        </row>
        <row r="96">
          <cell r="A96" t="str">
            <v>04.101.01</v>
          </cell>
          <cell r="B96" t="str">
            <v>Boca de BSTC D=0.60m-normal</v>
          </cell>
          <cell r="C96" t="str">
            <v>DNER-ES284/97</v>
          </cell>
          <cell r="D96" t="str">
            <v xml:space="preserve"> </v>
          </cell>
          <cell r="E96" t="str">
            <v>un</v>
          </cell>
          <cell r="F96">
            <v>6</v>
          </cell>
          <cell r="G96">
            <v>299.62</v>
          </cell>
        </row>
        <row r="97">
          <cell r="A97" t="str">
            <v>P 04.100.06</v>
          </cell>
          <cell r="B97" t="str">
            <v>Galeria D=0,40m envelopada</v>
          </cell>
          <cell r="C97" t="str">
            <v xml:space="preserve"> </v>
          </cell>
          <cell r="D97" t="str">
            <v xml:space="preserve"> </v>
          </cell>
          <cell r="E97" t="str">
            <v>m</v>
          </cell>
          <cell r="F97">
            <v>36</v>
          </cell>
          <cell r="G97">
            <v>103.37</v>
          </cell>
        </row>
        <row r="98">
          <cell r="A98" t="str">
            <v>P 04.100.12</v>
          </cell>
          <cell r="B98" t="str">
            <v>Galeria D=0,60m envelopada</v>
          </cell>
          <cell r="C98" t="str">
            <v xml:space="preserve"> </v>
          </cell>
          <cell r="D98" t="str">
            <v xml:space="preserve"> </v>
          </cell>
          <cell r="E98" t="str">
            <v>m</v>
          </cell>
          <cell r="F98">
            <v>23</v>
          </cell>
          <cell r="G98">
            <v>191.7</v>
          </cell>
        </row>
        <row r="99">
          <cell r="A99" t="str">
            <v>P.04.100.14</v>
          </cell>
          <cell r="B99" t="str">
            <v>Caixa de ligação e passagem BSTC, D=80cm, H=1,00m</v>
          </cell>
          <cell r="C99" t="str">
            <v xml:space="preserve"> </v>
          </cell>
          <cell r="D99" t="str">
            <v xml:space="preserve"> </v>
          </cell>
          <cell r="E99" t="str">
            <v>un</v>
          </cell>
          <cell r="F99">
            <v>1</v>
          </cell>
          <cell r="G99">
            <v>451.1</v>
          </cell>
        </row>
        <row r="100">
          <cell r="A100" t="str">
            <v>P.04.100.15</v>
          </cell>
          <cell r="B100" t="str">
            <v>Caixa de ligação e passagem BSTC,  D=1,00m, H=1,50m</v>
          </cell>
          <cell r="C100" t="str">
            <v xml:space="preserve"> </v>
          </cell>
          <cell r="D100" t="str">
            <v xml:space="preserve"> </v>
          </cell>
          <cell r="E100" t="str">
            <v>un</v>
          </cell>
          <cell r="F100">
            <v>1</v>
          </cell>
          <cell r="G100">
            <v>741.5</v>
          </cell>
        </row>
        <row r="101">
          <cell r="A101" t="str">
            <v>P.04.100.16</v>
          </cell>
          <cell r="B101" t="str">
            <v>Caixa de ligação e passagem BDTC,  D=1,00m, H=1,50m</v>
          </cell>
          <cell r="C101" t="str">
            <v xml:space="preserve"> </v>
          </cell>
          <cell r="D101" t="str">
            <v xml:space="preserve"> </v>
          </cell>
          <cell r="E101" t="str">
            <v>un</v>
          </cell>
          <cell r="F101">
            <v>1</v>
          </cell>
          <cell r="G101">
            <v>1174.79</v>
          </cell>
        </row>
        <row r="102">
          <cell r="A102" t="str">
            <v>04.962.01</v>
          </cell>
          <cell r="B102" t="str">
            <v>Caixa de ligação e passagem- CLP 01</v>
          </cell>
          <cell r="C102" t="str">
            <v>DNER-ES287/97</v>
          </cell>
          <cell r="D102" t="str">
            <v xml:space="preserve"> </v>
          </cell>
          <cell r="E102" t="str">
            <v>un</v>
          </cell>
          <cell r="F102">
            <v>5</v>
          </cell>
          <cell r="G102">
            <v>371.03</v>
          </cell>
        </row>
        <row r="103">
          <cell r="A103" t="str">
            <v>04.962.02</v>
          </cell>
          <cell r="B103" t="str">
            <v>Caixa de ligação e passagem- CLP 02</v>
          </cell>
          <cell r="C103" t="str">
            <v>DNER-ES287/97</v>
          </cell>
          <cell r="D103" t="str">
            <v xml:space="preserve"> </v>
          </cell>
          <cell r="E103" t="str">
            <v>un</v>
          </cell>
          <cell r="F103">
            <v>3</v>
          </cell>
          <cell r="G103">
            <v>359.92</v>
          </cell>
        </row>
        <row r="104">
          <cell r="A104" t="str">
            <v>04.962.07</v>
          </cell>
          <cell r="B104" t="str">
            <v>Caixa de ligação e passagem- CLP 07</v>
          </cell>
          <cell r="C104" t="str">
            <v>DNER-ES287/97</v>
          </cell>
          <cell r="D104" t="str">
            <v xml:space="preserve"> </v>
          </cell>
          <cell r="E104" t="str">
            <v>un</v>
          </cell>
          <cell r="F104">
            <v>1</v>
          </cell>
          <cell r="G104">
            <v>443.2</v>
          </cell>
        </row>
        <row r="105">
          <cell r="A105" t="str">
            <v>04.962.08</v>
          </cell>
          <cell r="B105" t="str">
            <v>Caixa de ligação e passagem- CLP 08</v>
          </cell>
          <cell r="C105" t="str">
            <v>DNER-ES287/97</v>
          </cell>
          <cell r="D105" t="str">
            <v xml:space="preserve"> </v>
          </cell>
          <cell r="E105" t="str">
            <v>un</v>
          </cell>
          <cell r="F105">
            <v>1</v>
          </cell>
          <cell r="G105">
            <v>431.6</v>
          </cell>
        </row>
        <row r="106">
          <cell r="A106" t="str">
            <v>04.963.01</v>
          </cell>
          <cell r="B106" t="str">
            <v>Poço de visita- PVI 01</v>
          </cell>
          <cell r="C106" t="str">
            <v xml:space="preserve"> </v>
          </cell>
          <cell r="D106" t="str">
            <v xml:space="preserve"> </v>
          </cell>
          <cell r="E106" t="str">
            <v>un</v>
          </cell>
          <cell r="F106">
            <v>1</v>
          </cell>
          <cell r="G106">
            <v>493.1</v>
          </cell>
        </row>
        <row r="107">
          <cell r="A107" t="str">
            <v>04.963.02</v>
          </cell>
          <cell r="B107" t="str">
            <v>Poço de visita- PVI 02</v>
          </cell>
          <cell r="C107" t="str">
            <v xml:space="preserve"> </v>
          </cell>
          <cell r="D107" t="str">
            <v xml:space="preserve"> </v>
          </cell>
          <cell r="E107" t="str">
            <v>un</v>
          </cell>
          <cell r="F107">
            <v>1</v>
          </cell>
          <cell r="G107">
            <v>481.49</v>
          </cell>
        </row>
        <row r="108">
          <cell r="A108" t="str">
            <v>04.963.31</v>
          </cell>
          <cell r="B108" t="str">
            <v>Chaminé dos poços de visita- CPV 01</v>
          </cell>
          <cell r="C108" t="str">
            <v xml:space="preserve"> </v>
          </cell>
          <cell r="D108" t="str">
            <v xml:space="preserve"> </v>
          </cell>
          <cell r="E108" t="str">
            <v>un</v>
          </cell>
          <cell r="F108">
            <v>1</v>
          </cell>
          <cell r="G108">
            <v>368.29</v>
          </cell>
        </row>
        <row r="109">
          <cell r="F109" t="str">
            <v>SUB-TOTAL</v>
          </cell>
        </row>
        <row r="111">
          <cell r="B111" t="str">
            <v>OBRAS DE ARTE CORRENTES</v>
          </cell>
        </row>
        <row r="112">
          <cell r="A112" t="str">
            <v>04.001.01</v>
          </cell>
          <cell r="B112" t="str">
            <v>Escavação mecânica,reaterro e compactação (material de 1a categoria)</v>
          </cell>
          <cell r="C112" t="str">
            <v xml:space="preserve"> </v>
          </cell>
          <cell r="D112" t="str">
            <v xml:space="preserve"> </v>
          </cell>
          <cell r="E112" t="str">
            <v>m3</v>
          </cell>
          <cell r="F112">
            <v>3714</v>
          </cell>
          <cell r="G112">
            <v>3.03</v>
          </cell>
        </row>
        <row r="113">
          <cell r="A113" t="str">
            <v>DER66050</v>
          </cell>
          <cell r="B113" t="str">
            <v>Corpo de BSTC D=50cm c/ lastro de brita</v>
          </cell>
          <cell r="C113" t="str">
            <v xml:space="preserve"> </v>
          </cell>
          <cell r="D113" t="str">
            <v xml:space="preserve"> </v>
          </cell>
          <cell r="E113" t="str">
            <v>m</v>
          </cell>
          <cell r="F113">
            <v>18</v>
          </cell>
          <cell r="G113">
            <v>54.42</v>
          </cell>
        </row>
        <row r="114">
          <cell r="A114" t="str">
            <v>DER72350a</v>
          </cell>
          <cell r="B114" t="str">
            <v>Boca para BSTC D=50cm - Normal</v>
          </cell>
          <cell r="C114" t="str">
            <v xml:space="preserve"> </v>
          </cell>
          <cell r="D114" t="str">
            <v xml:space="preserve"> </v>
          </cell>
          <cell r="E114" t="str">
            <v>un</v>
          </cell>
          <cell r="F114">
            <v>1</v>
          </cell>
          <cell r="G114">
            <v>157.56</v>
          </cell>
        </row>
        <row r="115">
          <cell r="A115" t="str">
            <v>04.100.02</v>
          </cell>
          <cell r="B115" t="str">
            <v>Corpo de BSTC D=0.80m</v>
          </cell>
          <cell r="C115" t="str">
            <v>DNER-ES284/97</v>
          </cell>
          <cell r="D115" t="str">
            <v xml:space="preserve"> </v>
          </cell>
          <cell r="E115" t="str">
            <v xml:space="preserve">m </v>
          </cell>
          <cell r="F115">
            <v>99</v>
          </cell>
          <cell r="G115">
            <v>201.98</v>
          </cell>
        </row>
        <row r="116">
          <cell r="A116" t="str">
            <v>04.100.03</v>
          </cell>
          <cell r="B116" t="str">
            <v>Corpo de BSTC D=1.00m</v>
          </cell>
          <cell r="C116" t="str">
            <v>DNER-ES284/97</v>
          </cell>
          <cell r="D116" t="str">
            <v xml:space="preserve"> </v>
          </cell>
          <cell r="E116" t="str">
            <v xml:space="preserve">m </v>
          </cell>
          <cell r="F116">
            <v>200</v>
          </cell>
          <cell r="G116">
            <v>280.33</v>
          </cell>
        </row>
        <row r="117">
          <cell r="A117" t="str">
            <v>04.101.02</v>
          </cell>
          <cell r="B117" t="str">
            <v>Boca de BSTC D=0.80m-normal</v>
          </cell>
          <cell r="C117" t="str">
            <v>DNER-ES284/97</v>
          </cell>
          <cell r="D117" t="str">
            <v xml:space="preserve"> </v>
          </cell>
          <cell r="E117" t="str">
            <v>un</v>
          </cell>
          <cell r="F117">
            <v>4</v>
          </cell>
          <cell r="G117">
            <v>494.05</v>
          </cell>
        </row>
        <row r="118">
          <cell r="A118" t="str">
            <v>04.101.03</v>
          </cell>
          <cell r="B118" t="str">
            <v>Boca de BSTC D=1.00m-normal</v>
          </cell>
          <cell r="C118" t="str">
            <v>DNER-ES284/97</v>
          </cell>
          <cell r="D118" t="str">
            <v xml:space="preserve"> </v>
          </cell>
          <cell r="E118" t="str">
            <v>un</v>
          </cell>
          <cell r="F118">
            <v>3</v>
          </cell>
          <cell r="G118">
            <v>757.56</v>
          </cell>
        </row>
        <row r="119">
          <cell r="A119" t="str">
            <v>04.101.05</v>
          </cell>
          <cell r="B119" t="str">
            <v>Boca de BSTC D=1.50m-normal</v>
          </cell>
          <cell r="C119" t="str">
            <v>DNER-ES284/97</v>
          </cell>
          <cell r="D119" t="str">
            <v xml:space="preserve"> </v>
          </cell>
          <cell r="E119" t="str">
            <v>un</v>
          </cell>
          <cell r="F119">
            <v>3</v>
          </cell>
          <cell r="G119">
            <v>1942.12</v>
          </cell>
        </row>
        <row r="120">
          <cell r="A120" t="str">
            <v>04.110.01</v>
          </cell>
          <cell r="B120" t="str">
            <v>Corpo de BDTC D=1.00m</v>
          </cell>
          <cell r="C120" t="str">
            <v>DNER-ES284/97</v>
          </cell>
          <cell r="D120" t="str">
            <v xml:space="preserve"> </v>
          </cell>
          <cell r="E120" t="str">
            <v>m</v>
          </cell>
          <cell r="F120">
            <v>142</v>
          </cell>
          <cell r="G120">
            <v>572.14</v>
          </cell>
        </row>
        <row r="121">
          <cell r="A121" t="str">
            <v>04.110.02</v>
          </cell>
          <cell r="B121" t="str">
            <v>Corpo de BDTC D=1.20m</v>
          </cell>
          <cell r="C121" t="str">
            <v>DNER-ES284/97</v>
          </cell>
          <cell r="D121" t="str">
            <v xml:space="preserve"> </v>
          </cell>
          <cell r="E121" t="str">
            <v>m</v>
          </cell>
          <cell r="F121">
            <v>78</v>
          </cell>
          <cell r="G121">
            <v>745.38</v>
          </cell>
        </row>
        <row r="122">
          <cell r="A122" t="str">
            <v>04.111.01</v>
          </cell>
          <cell r="B122" t="str">
            <v>Boca de BDTC D=1.00m-normal</v>
          </cell>
          <cell r="C122" t="str">
            <v>DNER-ES284/97</v>
          </cell>
          <cell r="D122" t="str">
            <v xml:space="preserve"> </v>
          </cell>
          <cell r="E122" t="str">
            <v>un</v>
          </cell>
          <cell r="F122">
            <v>5</v>
          </cell>
          <cell r="G122">
            <v>1056.6199999999999</v>
          </cell>
        </row>
        <row r="123">
          <cell r="A123" t="str">
            <v>04.111.02</v>
          </cell>
          <cell r="B123" t="str">
            <v>Boca de BDTC D=1.20m-normal</v>
          </cell>
          <cell r="C123" t="str">
            <v>DNER-ES284/97</v>
          </cell>
          <cell r="D123" t="str">
            <v xml:space="preserve"> </v>
          </cell>
          <cell r="E123" t="str">
            <v>un</v>
          </cell>
          <cell r="F123">
            <v>2</v>
          </cell>
          <cell r="G123">
            <v>1521.54</v>
          </cell>
        </row>
        <row r="124">
          <cell r="A124" t="str">
            <v>DER67700</v>
          </cell>
          <cell r="B124" t="str">
            <v>Corpo de BTTC D=0.80m c/enrocamento e laje</v>
          </cell>
          <cell r="C124" t="str">
            <v xml:space="preserve"> </v>
          </cell>
          <cell r="D124" t="str">
            <v xml:space="preserve"> </v>
          </cell>
          <cell r="E124" t="str">
            <v>m</v>
          </cell>
          <cell r="F124">
            <v>31</v>
          </cell>
          <cell r="G124">
            <v>599.96</v>
          </cell>
        </row>
        <row r="125">
          <cell r="A125" t="str">
            <v>DER73550</v>
          </cell>
          <cell r="B125" t="str">
            <v>Boca de BTTC D=0,80m-normal</v>
          </cell>
          <cell r="C125" t="str">
            <v xml:space="preserve"> </v>
          </cell>
          <cell r="D125" t="str">
            <v xml:space="preserve"> </v>
          </cell>
          <cell r="E125" t="str">
            <v>un</v>
          </cell>
          <cell r="F125">
            <v>2</v>
          </cell>
          <cell r="G125">
            <v>685.42</v>
          </cell>
        </row>
        <row r="126">
          <cell r="A126" t="str">
            <v>P 04.100.23</v>
          </cell>
          <cell r="B126" t="str">
            <v>Bueiro Met.Corrug.circular, T.Armco,  c/Epoxy-bonded, MP-100, D=1,50 m, E=2,0mm</v>
          </cell>
          <cell r="C126" t="str">
            <v xml:space="preserve"> </v>
          </cell>
          <cell r="D126" t="str">
            <v xml:space="preserve"> </v>
          </cell>
          <cell r="E126" t="str">
            <v>m</v>
          </cell>
          <cell r="F126">
            <v>54</v>
          </cell>
          <cell r="G126">
            <v>510.8</v>
          </cell>
        </row>
        <row r="127">
          <cell r="F127" t="str">
            <v>SUB-TOTAL</v>
          </cell>
        </row>
        <row r="128">
          <cell r="B128" t="str">
            <v>OBRAS COMPLEMENTARES</v>
          </cell>
        </row>
        <row r="129">
          <cell r="A129" t="str">
            <v>05.100.00</v>
          </cell>
          <cell r="B129" t="str">
            <v>Enleivamento</v>
          </cell>
          <cell r="C129" t="str">
            <v>DNER-ES341/97</v>
          </cell>
          <cell r="D129" t="str">
            <v xml:space="preserve"> </v>
          </cell>
          <cell r="E129" t="str">
            <v>m2</v>
          </cell>
          <cell r="F129">
            <v>77733</v>
          </cell>
          <cell r="G129">
            <v>2.06</v>
          </cell>
        </row>
        <row r="130">
          <cell r="A130" t="str">
            <v>P 05.100.02</v>
          </cell>
          <cell r="B130" t="str">
            <v>Fornecimento e plantio de árvore selecionada</v>
          </cell>
          <cell r="C130" t="str">
            <v xml:space="preserve"> </v>
          </cell>
          <cell r="D130" t="str">
            <v xml:space="preserve"> </v>
          </cell>
          <cell r="E130" t="str">
            <v>un</v>
          </cell>
          <cell r="F130">
            <v>251</v>
          </cell>
          <cell r="G130">
            <v>6.02</v>
          </cell>
        </row>
        <row r="131">
          <cell r="A131" t="str">
            <v>05.102.00</v>
          </cell>
          <cell r="B131" t="str">
            <v>Hidrossemeadura</v>
          </cell>
          <cell r="C131" t="str">
            <v>DNER-ES341/97</v>
          </cell>
          <cell r="D131" t="str">
            <v xml:space="preserve"> </v>
          </cell>
          <cell r="E131" t="str">
            <v>m2</v>
          </cell>
          <cell r="F131">
            <v>241</v>
          </cell>
          <cell r="G131">
            <v>0.49</v>
          </cell>
        </row>
        <row r="132">
          <cell r="A132" t="str">
            <v>DER81950</v>
          </cell>
          <cell r="B132" t="str">
            <v>Calçada em lastro de brita c/revestimento em concreto</v>
          </cell>
          <cell r="C132" t="str">
            <v xml:space="preserve"> </v>
          </cell>
          <cell r="D132" t="str">
            <v xml:space="preserve"> </v>
          </cell>
          <cell r="E132" t="str">
            <v>m2</v>
          </cell>
          <cell r="F132">
            <v>13620</v>
          </cell>
          <cell r="G132">
            <v>8.94</v>
          </cell>
        </row>
        <row r="133">
          <cell r="A133" t="str">
            <v>05.301.01</v>
          </cell>
          <cell r="B133" t="str">
            <v>Alvenaria tijolos</v>
          </cell>
          <cell r="C133" t="str">
            <v xml:space="preserve"> </v>
          </cell>
          <cell r="D133" t="str">
            <v xml:space="preserve"> </v>
          </cell>
          <cell r="E133" t="str">
            <v>m2</v>
          </cell>
          <cell r="F133">
            <v>200</v>
          </cell>
          <cell r="G133">
            <v>24.32</v>
          </cell>
        </row>
        <row r="134">
          <cell r="A134" t="str">
            <v>P 05.300.00</v>
          </cell>
          <cell r="B134" t="str">
            <v>Abrigos para passageiros</v>
          </cell>
          <cell r="C134" t="str">
            <v xml:space="preserve"> </v>
          </cell>
          <cell r="D134" t="str">
            <v xml:space="preserve"> </v>
          </cell>
          <cell r="E134" t="str">
            <v>un</v>
          </cell>
          <cell r="F134">
            <v>8</v>
          </cell>
          <cell r="G134">
            <v>832.7</v>
          </cell>
        </row>
      </sheetData>
      <sheetData sheetId="10">
        <row r="14">
          <cell r="A14" t="str">
            <v>01.000.00</v>
          </cell>
          <cell r="B14" t="str">
            <v>Desmatamento,destocamento e limpeza de área com árvore até 0,15m</v>
          </cell>
          <cell r="C14" t="str">
            <v>DNER-ES278/97</v>
          </cell>
          <cell r="D14" t="str">
            <v xml:space="preserve"> </v>
          </cell>
          <cell r="E14" t="str">
            <v>m2</v>
          </cell>
          <cell r="F14">
            <v>50000</v>
          </cell>
          <cell r="G14">
            <v>7.0000000000000007E-2</v>
          </cell>
        </row>
        <row r="15">
          <cell r="A15" t="str">
            <v>01.010.00</v>
          </cell>
          <cell r="B15" t="str">
            <v>Desmatamento e destocamento árvores de 0,15m a 0,30m</v>
          </cell>
          <cell r="C15" t="str">
            <v>DNER-ES278/97</v>
          </cell>
          <cell r="D15" t="str">
            <v xml:space="preserve"> </v>
          </cell>
          <cell r="E15" t="str">
            <v>un</v>
          </cell>
          <cell r="F15">
            <v>200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01.100.12</v>
          </cell>
          <cell r="B17" t="str">
            <v>Escavação,carga e transportes de material de 1a categoria DMT= 600 a 800m</v>
          </cell>
          <cell r="C17" t="str">
            <v>DNER-ES280/97</v>
          </cell>
          <cell r="D17" t="str">
            <v xml:space="preserve"> </v>
          </cell>
          <cell r="E17" t="str">
            <v>m3</v>
          </cell>
          <cell r="F17">
            <v>113272</v>
          </cell>
          <cell r="G17">
            <v>2.19</v>
          </cell>
        </row>
        <row r="18">
          <cell r="A18" t="str">
            <v>01.100.19</v>
          </cell>
          <cell r="B18" t="str">
            <v>Escavação,carga e transportes de material de 1a categoria DMT= 2000 a 3000m</v>
          </cell>
          <cell r="C18" t="str">
            <v>DNER-ES280/97</v>
          </cell>
          <cell r="D18" t="str">
            <v xml:space="preserve"> </v>
          </cell>
          <cell r="E18" t="str">
            <v>m3</v>
          </cell>
          <cell r="F18">
            <v>14085</v>
          </cell>
          <cell r="G18">
            <v>3.26</v>
          </cell>
        </row>
        <row r="19">
          <cell r="A19" t="str">
            <v>DER50385</v>
          </cell>
          <cell r="B19" t="str">
            <v>Esc.  Carga e Transp. de mat. 1a cat. c/ CB 26000&lt;DMT&lt;28000m</v>
          </cell>
          <cell r="C19" t="str">
            <v xml:space="preserve"> </v>
          </cell>
          <cell r="D19" t="str">
            <v xml:space="preserve"> </v>
          </cell>
          <cell r="E19" t="str">
            <v>m3</v>
          </cell>
          <cell r="F19">
            <v>17676</v>
          </cell>
          <cell r="G19">
            <v>15.02</v>
          </cell>
        </row>
        <row r="20">
          <cell r="A20" t="str">
            <v>01.101.12</v>
          </cell>
          <cell r="B20" t="str">
            <v>Escavação,carga e transportes de material de 2a categoria,c/CB,  DMT 600 a 800m</v>
          </cell>
          <cell r="C20" t="str">
            <v>DNER-ES280/97</v>
          </cell>
          <cell r="D20" t="str">
            <v xml:space="preserve"> </v>
          </cell>
          <cell r="E20" t="str">
            <v>m3</v>
          </cell>
          <cell r="F20">
            <v>75515</v>
          </cell>
          <cell r="G20">
            <v>3.23</v>
          </cell>
        </row>
        <row r="21">
          <cell r="A21" t="str">
            <v>01.101.19</v>
          </cell>
          <cell r="B21" t="str">
            <v>Escavação,carga e transportes de material de 2a categoria,c/CB,  DMT 2000 a 3000m</v>
          </cell>
          <cell r="C21" t="str">
            <v>DNER-ES280/97</v>
          </cell>
          <cell r="D21" t="str">
            <v xml:space="preserve"> </v>
          </cell>
          <cell r="E21" t="str">
            <v>m3</v>
          </cell>
          <cell r="F21">
            <v>12149</v>
          </cell>
          <cell r="G21">
            <v>4.51</v>
          </cell>
        </row>
        <row r="22">
          <cell r="A22" t="str">
            <v>DER52101</v>
          </cell>
          <cell r="B22" t="str">
            <v>Esc. Carga e Transp. de solos moles 1200&lt;DMT&lt;=1400m</v>
          </cell>
          <cell r="C22" t="str">
            <v xml:space="preserve"> </v>
          </cell>
          <cell r="D22" t="str">
            <v xml:space="preserve"> </v>
          </cell>
          <cell r="E22" t="str">
            <v>m3</v>
          </cell>
          <cell r="F22">
            <v>13597</v>
          </cell>
          <cell r="G22">
            <v>4.74</v>
          </cell>
        </row>
        <row r="23">
          <cell r="A23" t="str">
            <v>01.510.00</v>
          </cell>
          <cell r="B23" t="str">
            <v>Compactação de aterros a 95% Proctor Normal</v>
          </cell>
          <cell r="C23" t="str">
            <v>DNER-ES282/97</v>
          </cell>
          <cell r="D23" t="str">
            <v xml:space="preserve"> </v>
          </cell>
          <cell r="E23" t="str">
            <v>m3</v>
          </cell>
          <cell r="F23">
            <v>168653</v>
          </cell>
          <cell r="G23">
            <v>0.79</v>
          </cell>
        </row>
        <row r="24">
          <cell r="A24" t="str">
            <v>01.511.00</v>
          </cell>
          <cell r="B24" t="str">
            <v>Compactação de aterros a 100% Proctor Normal</v>
          </cell>
          <cell r="C24" t="str">
            <v>DNER-ES282/97</v>
          </cell>
          <cell r="D24" t="str">
            <v xml:space="preserve"> </v>
          </cell>
          <cell r="E24" t="str">
            <v>m3</v>
          </cell>
          <cell r="F24">
            <v>21862</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54585</v>
          </cell>
          <cell r="G28">
            <v>0.3</v>
          </cell>
        </row>
        <row r="29">
          <cell r="A29" t="str">
            <v>DER53130</v>
          </cell>
          <cell r="B29" t="str">
            <v>Camada de macadame seco</v>
          </cell>
          <cell r="C29" t="str">
            <v xml:space="preserve"> </v>
          </cell>
          <cell r="D29" t="str">
            <v xml:space="preserve"> </v>
          </cell>
          <cell r="E29" t="str">
            <v>m3</v>
          </cell>
          <cell r="F29">
            <v>9402</v>
          </cell>
          <cell r="G29">
            <v>21.86</v>
          </cell>
        </row>
        <row r="30">
          <cell r="A30" t="str">
            <v>02.230.00</v>
          </cell>
          <cell r="B30" t="str">
            <v>Base brita graduada</v>
          </cell>
          <cell r="C30" t="str">
            <v>DNER-ES303/97</v>
          </cell>
          <cell r="D30" t="str">
            <v xml:space="preserve"> </v>
          </cell>
          <cell r="E30" t="str">
            <v>m3</v>
          </cell>
          <cell r="F30">
            <v>7485</v>
          </cell>
          <cell r="G30">
            <v>28.06</v>
          </cell>
        </row>
        <row r="31">
          <cell r="A31" t="str">
            <v>02.300.00</v>
          </cell>
          <cell r="B31" t="str">
            <v>Imprimação - Fornecimento, transporte e execução</v>
          </cell>
          <cell r="C31" t="str">
            <v>DNER-ES306/97</v>
          </cell>
          <cell r="D31" t="str">
            <v xml:space="preserve"> </v>
          </cell>
          <cell r="E31" t="str">
            <v>m2</v>
          </cell>
          <cell r="F31">
            <v>49751</v>
          </cell>
          <cell r="G31">
            <v>1.1100000000000001</v>
          </cell>
        </row>
        <row r="32">
          <cell r="A32" t="str">
            <v>02.400.00</v>
          </cell>
          <cell r="B32" t="str">
            <v>Pintura de ligação - Fornec., transporte e execução</v>
          </cell>
          <cell r="C32" t="str">
            <v>DNER-ES307/97</v>
          </cell>
          <cell r="D32" t="str">
            <v xml:space="preserve"> </v>
          </cell>
          <cell r="E32" t="str">
            <v>m2</v>
          </cell>
          <cell r="F32">
            <v>113720</v>
          </cell>
          <cell r="G32">
            <v>0.41</v>
          </cell>
        </row>
        <row r="33">
          <cell r="A33" t="str">
            <v>02.540.01</v>
          </cell>
          <cell r="B33" t="str">
            <v>Concreto betuminoso usinado a quente - usina 100/140 t/h</v>
          </cell>
          <cell r="C33" t="str">
            <v>DNER-ES313/97</v>
          </cell>
          <cell r="D33" t="str">
            <v xml:space="preserve"> </v>
          </cell>
          <cell r="E33" t="str">
            <v>t</v>
          </cell>
          <cell r="F33">
            <v>13239</v>
          </cell>
          <cell r="G33">
            <v>67.64</v>
          </cell>
        </row>
        <row r="34">
          <cell r="A34" t="str">
            <v>DER82200a</v>
          </cell>
          <cell r="B34" t="str">
            <v>Remoção de camada granular</v>
          </cell>
          <cell r="C34" t="str">
            <v xml:space="preserve"> </v>
          </cell>
          <cell r="D34" t="str">
            <v xml:space="preserve"> </v>
          </cell>
          <cell r="E34" t="str">
            <v>m3</v>
          </cell>
          <cell r="F34">
            <v>1626</v>
          </cell>
          <cell r="G34">
            <v>4.67</v>
          </cell>
        </row>
        <row r="35">
          <cell r="A35" t="str">
            <v>DER82200</v>
          </cell>
          <cell r="B35" t="str">
            <v>Remoção de revestimento de CBUQ</v>
          </cell>
          <cell r="C35" t="str">
            <v xml:space="preserve"> </v>
          </cell>
          <cell r="D35" t="str">
            <v xml:space="preserve"> </v>
          </cell>
          <cell r="E35" t="str">
            <v>m3</v>
          </cell>
          <cell r="F35">
            <v>1626</v>
          </cell>
          <cell r="G35">
            <v>5.73</v>
          </cell>
        </row>
        <row r="36">
          <cell r="F36" t="str">
            <v>SUB-TOTAL</v>
          </cell>
        </row>
        <row r="38">
          <cell r="B38" t="str">
            <v>DRENAGEM</v>
          </cell>
        </row>
        <row r="39">
          <cell r="A39" t="str">
            <v>04.000.00</v>
          </cell>
          <cell r="B39" t="str">
            <v>Escavação manual em material de 1a categoria</v>
          </cell>
          <cell r="C39" t="str">
            <v xml:space="preserve"> </v>
          </cell>
          <cell r="D39" t="str">
            <v xml:space="preserve"> </v>
          </cell>
          <cell r="E39" t="str">
            <v>m3</v>
          </cell>
          <cell r="F39">
            <v>157</v>
          </cell>
          <cell r="G39">
            <v>17.57</v>
          </cell>
        </row>
        <row r="40">
          <cell r="A40" t="str">
            <v>04.001.00</v>
          </cell>
          <cell r="B40" t="str">
            <v>Escavação mecânica em material de 1a categoria</v>
          </cell>
          <cell r="C40" t="str">
            <v xml:space="preserve"> </v>
          </cell>
          <cell r="D40" t="str">
            <v xml:space="preserve"> </v>
          </cell>
          <cell r="E40" t="str">
            <v>m3</v>
          </cell>
          <cell r="F40">
            <v>1085</v>
          </cell>
          <cell r="G40">
            <v>2.09</v>
          </cell>
        </row>
        <row r="41">
          <cell r="A41" t="str">
            <v>04.001.01</v>
          </cell>
          <cell r="B41" t="str">
            <v>Escavação mecânica,reaterro e compactação (material de 1a categoria)</v>
          </cell>
          <cell r="C41" t="str">
            <v xml:space="preserve"> </v>
          </cell>
          <cell r="D41" t="str">
            <v xml:space="preserve"> </v>
          </cell>
          <cell r="E41" t="str">
            <v>m3</v>
          </cell>
          <cell r="F41">
            <v>1888</v>
          </cell>
          <cell r="G41">
            <v>3.03</v>
          </cell>
        </row>
        <row r="42">
          <cell r="A42" t="str">
            <v>04.401.02</v>
          </cell>
          <cell r="B42" t="str">
            <v>Valeta de prot. de aterro c/ revest. vegetal VPA 02</v>
          </cell>
          <cell r="C42" t="str">
            <v xml:space="preserve"> </v>
          </cell>
          <cell r="D42" t="str">
            <v xml:space="preserve"> </v>
          </cell>
          <cell r="E42" t="str">
            <v>m</v>
          </cell>
          <cell r="F42">
            <v>805</v>
          </cell>
          <cell r="G42">
            <v>24.32</v>
          </cell>
        </row>
        <row r="43">
          <cell r="A43" t="str">
            <v>04.500.06</v>
          </cell>
          <cell r="B43" t="str">
            <v>Dreno longit. profundo p/cortes em solo- DPS 06</v>
          </cell>
          <cell r="C43" t="str">
            <v>DNER-ES292/97</v>
          </cell>
          <cell r="D43" t="str">
            <v xml:space="preserve"> </v>
          </cell>
          <cell r="E43" t="str">
            <v>m</v>
          </cell>
          <cell r="F43">
            <v>1023</v>
          </cell>
          <cell r="G43">
            <v>34.94</v>
          </cell>
        </row>
        <row r="44">
          <cell r="A44" t="str">
            <v>04.502.02</v>
          </cell>
          <cell r="B44" t="str">
            <v>Boca de saída p/ dreno longit. profundo- BSD 02</v>
          </cell>
          <cell r="C44" t="str">
            <v xml:space="preserve"> </v>
          </cell>
          <cell r="D44" t="str">
            <v xml:space="preserve"> </v>
          </cell>
          <cell r="E44" t="str">
            <v>un</v>
          </cell>
          <cell r="F44">
            <v>4</v>
          </cell>
          <cell r="G44">
            <v>49.08</v>
          </cell>
        </row>
        <row r="45">
          <cell r="A45" t="str">
            <v>04.510.03</v>
          </cell>
          <cell r="B45" t="str">
            <v>Dreno sub- superficial- DSS 03</v>
          </cell>
          <cell r="C45" t="str">
            <v>DNER-ES294/97</v>
          </cell>
          <cell r="D45" t="str">
            <v xml:space="preserve"> </v>
          </cell>
          <cell r="E45" t="str">
            <v>m</v>
          </cell>
          <cell r="F45">
            <v>1095</v>
          </cell>
          <cell r="G45">
            <v>3.71</v>
          </cell>
        </row>
        <row r="46">
          <cell r="A46" t="str">
            <v>04.511.01</v>
          </cell>
          <cell r="B46" t="str">
            <v>Boca de saída p/ dreno sub-superficial-BSD 03</v>
          </cell>
          <cell r="C46" t="str">
            <v xml:space="preserve"> </v>
          </cell>
          <cell r="D46" t="str">
            <v xml:space="preserve"> </v>
          </cell>
          <cell r="E46" t="str">
            <v>un</v>
          </cell>
          <cell r="F46">
            <v>6</v>
          </cell>
          <cell r="G46">
            <v>20.86</v>
          </cell>
        </row>
        <row r="47">
          <cell r="A47" t="str">
            <v>04.900.04</v>
          </cell>
          <cell r="B47" t="str">
            <v>Sarjeta triangular de concreto-STC 04</v>
          </cell>
          <cell r="C47" t="str">
            <v>DNER-ES288/97</v>
          </cell>
          <cell r="D47" t="str">
            <v xml:space="preserve"> </v>
          </cell>
          <cell r="E47" t="str">
            <v>m</v>
          </cell>
          <cell r="F47">
            <v>264</v>
          </cell>
          <cell r="G47">
            <v>12.93</v>
          </cell>
        </row>
        <row r="48">
          <cell r="A48" t="str">
            <v>04.900.21</v>
          </cell>
          <cell r="B48" t="str">
            <v>Sarjeta de cant. central de concreto-SCC 01</v>
          </cell>
          <cell r="C48" t="str">
            <v>DNER-ES288/97</v>
          </cell>
          <cell r="D48" t="str">
            <v xml:space="preserve"> </v>
          </cell>
          <cell r="E48" t="str">
            <v>m</v>
          </cell>
          <cell r="F48">
            <v>678</v>
          </cell>
          <cell r="G48">
            <v>13.85</v>
          </cell>
        </row>
        <row r="49">
          <cell r="A49" t="str">
            <v>04.900.22</v>
          </cell>
          <cell r="B49" t="str">
            <v>Sarjeta de cant. central de concreto-SCC 02</v>
          </cell>
          <cell r="C49" t="str">
            <v>DNER-ES288/97</v>
          </cell>
          <cell r="D49" t="str">
            <v xml:space="preserve"> </v>
          </cell>
          <cell r="E49" t="str">
            <v>m</v>
          </cell>
          <cell r="F49">
            <v>572</v>
          </cell>
          <cell r="G49">
            <v>19.170000000000002</v>
          </cell>
        </row>
        <row r="50">
          <cell r="A50" t="str">
            <v>04.910.05</v>
          </cell>
          <cell r="B50" t="str">
            <v>Meio-fio de concreto-MFC 05</v>
          </cell>
          <cell r="C50" t="str">
            <v>DNER-ES290/97</v>
          </cell>
          <cell r="D50" t="str">
            <v xml:space="preserve"> </v>
          </cell>
          <cell r="E50" t="str">
            <v>m</v>
          </cell>
          <cell r="F50">
            <v>2286</v>
          </cell>
          <cell r="G50">
            <v>10.54</v>
          </cell>
        </row>
        <row r="51">
          <cell r="A51" t="str">
            <v>DER78150a</v>
          </cell>
          <cell r="B51" t="str">
            <v>Caixa coletora de sarjeta - CCS, D=60cm E H=1,5m</v>
          </cell>
          <cell r="C51" t="str">
            <v xml:space="preserve"> </v>
          </cell>
          <cell r="D51" t="str">
            <v xml:space="preserve"> </v>
          </cell>
          <cell r="E51" t="str">
            <v>un</v>
          </cell>
          <cell r="F51">
            <v>2</v>
          </cell>
          <cell r="G51">
            <v>500.45</v>
          </cell>
        </row>
        <row r="52">
          <cell r="A52" t="str">
            <v>04.930.01</v>
          </cell>
          <cell r="B52" t="str">
            <v>Caixa coletora de sarjeta-CCS 01</v>
          </cell>
          <cell r="C52" t="str">
            <v>DNER-ES287/97</v>
          </cell>
          <cell r="D52" t="str">
            <v xml:space="preserve"> </v>
          </cell>
          <cell r="E52" t="str">
            <v>un</v>
          </cell>
          <cell r="F52">
            <v>2</v>
          </cell>
          <cell r="G52">
            <v>568.85</v>
          </cell>
        </row>
        <row r="53">
          <cell r="A53" t="str">
            <v>04.941.03</v>
          </cell>
          <cell r="B53" t="str">
            <v>Descida d'água de aterros em degraus-DAD 03</v>
          </cell>
          <cell r="C53" t="str">
            <v>DNER-ES291/97</v>
          </cell>
          <cell r="D53" t="str">
            <v xml:space="preserve"> </v>
          </cell>
          <cell r="E53" t="str">
            <v>m</v>
          </cell>
          <cell r="F53">
            <v>3</v>
          </cell>
          <cell r="G53">
            <v>79.97</v>
          </cell>
        </row>
        <row r="54">
          <cell r="A54" t="str">
            <v>04.950.01</v>
          </cell>
          <cell r="B54" t="str">
            <v>Dissipador de energia- DES 01</v>
          </cell>
          <cell r="C54" t="str">
            <v>DNER-ES283/97</v>
          </cell>
          <cell r="D54" t="str">
            <v xml:space="preserve"> </v>
          </cell>
          <cell r="E54" t="str">
            <v>un</v>
          </cell>
          <cell r="F54">
            <v>3</v>
          </cell>
          <cell r="G54">
            <v>93</v>
          </cell>
        </row>
        <row r="55">
          <cell r="A55" t="str">
            <v>04.960.01</v>
          </cell>
          <cell r="B55" t="str">
            <v>Boca de lobo simples c/ grelha de concreto-BLS 01</v>
          </cell>
          <cell r="C55" t="str">
            <v xml:space="preserve"> </v>
          </cell>
          <cell r="D55" t="str">
            <v xml:space="preserve"> </v>
          </cell>
          <cell r="E55" t="str">
            <v>un</v>
          </cell>
          <cell r="F55">
            <v>4</v>
          </cell>
          <cell r="G55">
            <v>203.51</v>
          </cell>
        </row>
        <row r="56">
          <cell r="A56" t="str">
            <v>04.960.02</v>
          </cell>
          <cell r="B56" t="str">
            <v>Boca de lobo simples c/ grelha de concreto-BLS 02</v>
          </cell>
          <cell r="C56" t="str">
            <v xml:space="preserve"> </v>
          </cell>
          <cell r="D56" t="str">
            <v xml:space="preserve"> </v>
          </cell>
          <cell r="E56" t="str">
            <v>un</v>
          </cell>
          <cell r="F56">
            <v>4</v>
          </cell>
          <cell r="G56">
            <v>257.83999999999997</v>
          </cell>
        </row>
        <row r="57">
          <cell r="A57" t="str">
            <v>04.962.01</v>
          </cell>
          <cell r="B57" t="str">
            <v>Caixa de ligação e passagem- CLP 01</v>
          </cell>
          <cell r="C57" t="str">
            <v>DNER-ES287/97</v>
          </cell>
          <cell r="D57" t="str">
            <v xml:space="preserve"> </v>
          </cell>
          <cell r="E57" t="str">
            <v>un</v>
          </cell>
          <cell r="F57">
            <v>1</v>
          </cell>
          <cell r="G57">
            <v>371.03</v>
          </cell>
        </row>
        <row r="58">
          <cell r="A58" t="str">
            <v>04.962.15</v>
          </cell>
          <cell r="B58" t="str">
            <v>Caixa de ligação e passagem- CLP 15</v>
          </cell>
          <cell r="C58" t="str">
            <v>DNER-ES287/97</v>
          </cell>
          <cell r="D58" t="str">
            <v xml:space="preserve"> </v>
          </cell>
          <cell r="E58" t="str">
            <v>un</v>
          </cell>
          <cell r="F58">
            <v>1</v>
          </cell>
          <cell r="G58">
            <v>683.07</v>
          </cell>
        </row>
        <row r="59">
          <cell r="A59" t="str">
            <v>P 04.100.07</v>
          </cell>
          <cell r="B59" t="str">
            <v>Execução de galerias D=0,40 c/ lastro de brita</v>
          </cell>
          <cell r="C59" t="str">
            <v xml:space="preserve"> </v>
          </cell>
          <cell r="D59" t="str">
            <v xml:space="preserve"> </v>
          </cell>
          <cell r="E59" t="str">
            <v>m</v>
          </cell>
          <cell r="F59">
            <v>317</v>
          </cell>
          <cell r="G59">
            <v>41.68</v>
          </cell>
        </row>
        <row r="60">
          <cell r="A60" t="str">
            <v>P 04.100.09</v>
          </cell>
          <cell r="B60" t="str">
            <v>Execução de galerias D=0,60 c/ lastro de brita</v>
          </cell>
          <cell r="C60" t="str">
            <v xml:space="preserve"> </v>
          </cell>
          <cell r="D60" t="str">
            <v xml:space="preserve"> </v>
          </cell>
          <cell r="E60" t="str">
            <v>m</v>
          </cell>
          <cell r="F60">
            <v>40</v>
          </cell>
          <cell r="G60">
            <v>100.67</v>
          </cell>
        </row>
        <row r="61">
          <cell r="A61" t="str">
            <v>P 04.100.08</v>
          </cell>
          <cell r="B61" t="str">
            <v>Execução de galerias D=0,40 c/ lastro de concreto</v>
          </cell>
          <cell r="C61" t="str">
            <v xml:space="preserve"> </v>
          </cell>
          <cell r="D61" t="str">
            <v xml:space="preserve"> </v>
          </cell>
          <cell r="E61" t="str">
            <v>m</v>
          </cell>
          <cell r="F61">
            <v>86</v>
          </cell>
          <cell r="G61">
            <v>58.65</v>
          </cell>
        </row>
        <row r="62">
          <cell r="A62" t="str">
            <v>P 04.100.10</v>
          </cell>
          <cell r="B62" t="str">
            <v>Execução de galerias D=0,60 c/ lastro de concreto</v>
          </cell>
          <cell r="C62" t="str">
            <v xml:space="preserve"> </v>
          </cell>
          <cell r="D62" t="str">
            <v xml:space="preserve"> </v>
          </cell>
          <cell r="E62" t="str">
            <v>m</v>
          </cell>
          <cell r="F62">
            <v>198</v>
          </cell>
          <cell r="G62">
            <v>131.66</v>
          </cell>
        </row>
        <row r="63">
          <cell r="A63" t="str">
            <v>DER72350b</v>
          </cell>
          <cell r="B63" t="str">
            <v>Boca para BSTC D=40cm - Normal</v>
          </cell>
          <cell r="C63" t="str">
            <v xml:space="preserve"> </v>
          </cell>
          <cell r="D63" t="str">
            <v xml:space="preserve"> </v>
          </cell>
          <cell r="E63" t="str">
            <v>un</v>
          </cell>
          <cell r="F63">
            <v>4</v>
          </cell>
          <cell r="G63">
            <v>147.57</v>
          </cell>
        </row>
        <row r="64">
          <cell r="A64" t="str">
            <v>04.101.01</v>
          </cell>
          <cell r="B64" t="str">
            <v>Boca de BSTC D=0.60m-normal</v>
          </cell>
          <cell r="C64" t="str">
            <v>DNER-ES284/97</v>
          </cell>
          <cell r="D64" t="str">
            <v xml:space="preserve"> </v>
          </cell>
          <cell r="E64" t="str">
            <v>un</v>
          </cell>
          <cell r="F64">
            <v>5</v>
          </cell>
          <cell r="G64">
            <v>299.62</v>
          </cell>
        </row>
        <row r="65">
          <cell r="A65" t="str">
            <v>04.963.03</v>
          </cell>
          <cell r="B65" t="str">
            <v>Poço de visita- PVI 03</v>
          </cell>
          <cell r="C65" t="str">
            <v xml:space="preserve"> </v>
          </cell>
          <cell r="D65" t="str">
            <v xml:space="preserve"> </v>
          </cell>
          <cell r="E65" t="str">
            <v>un</v>
          </cell>
          <cell r="F65">
            <v>1</v>
          </cell>
          <cell r="G65">
            <v>569.29</v>
          </cell>
        </row>
        <row r="66">
          <cell r="A66" t="str">
            <v>04.991.01</v>
          </cell>
          <cell r="B66" t="str">
            <v>Tampa de concreto p/ caixa coletora(4 nervuras)-TCC 01</v>
          </cell>
          <cell r="C66" t="str">
            <v xml:space="preserve"> </v>
          </cell>
          <cell r="D66" t="str">
            <v xml:space="preserve"> </v>
          </cell>
          <cell r="E66" t="str">
            <v>un</v>
          </cell>
          <cell r="F66">
            <v>1</v>
          </cell>
          <cell r="G66">
            <v>48.34</v>
          </cell>
        </row>
        <row r="67">
          <cell r="F67" t="str">
            <v>SUB-TOTAL</v>
          </cell>
        </row>
        <row r="69">
          <cell r="B69" t="str">
            <v>OBRAS DE ARTE ESPECIAIS</v>
          </cell>
        </row>
        <row r="70">
          <cell r="B70" t="str">
            <v>Infra e Mesoestrutura</v>
          </cell>
        </row>
        <row r="71">
          <cell r="A71" t="str">
            <v>DER90150</v>
          </cell>
          <cell r="B71" t="str">
            <v>Escavação em tubulão a céu aberto em material de 1ªcateg.</v>
          </cell>
          <cell r="C71" t="str">
            <v xml:space="preserve"> </v>
          </cell>
          <cell r="D71" t="str">
            <v xml:space="preserve"> </v>
          </cell>
          <cell r="E71" t="str">
            <v>m3</v>
          </cell>
          <cell r="F71">
            <v>90</v>
          </cell>
          <cell r="G71">
            <v>184.89</v>
          </cell>
        </row>
        <row r="72">
          <cell r="A72" t="str">
            <v>DER90160</v>
          </cell>
          <cell r="B72" t="str">
            <v>Escavação em tubulão a céu aberto em material de 3ªcateg.</v>
          </cell>
          <cell r="C72" t="str">
            <v xml:space="preserve"> </v>
          </cell>
          <cell r="D72" t="str">
            <v xml:space="preserve"> </v>
          </cell>
          <cell r="E72" t="str">
            <v>m3</v>
          </cell>
          <cell r="F72">
            <v>1</v>
          </cell>
          <cell r="G72">
            <v>640.85</v>
          </cell>
        </row>
        <row r="73">
          <cell r="A73" t="str">
            <v>DER90170</v>
          </cell>
          <cell r="B73" t="str">
            <v>Escavação em tubulão sob ar comprimido em material de 1ªcateg.</v>
          </cell>
          <cell r="C73" t="str">
            <v xml:space="preserve"> </v>
          </cell>
          <cell r="D73" t="str">
            <v xml:space="preserve"> </v>
          </cell>
          <cell r="E73" t="str">
            <v>m3</v>
          </cell>
          <cell r="F73">
            <v>1</v>
          </cell>
          <cell r="G73">
            <v>742.04</v>
          </cell>
        </row>
        <row r="74">
          <cell r="A74" t="str">
            <v>DER90180</v>
          </cell>
          <cell r="B74" t="str">
            <v>Escavação em tubulão sob ar comprimido em material de 3ªcateg.</v>
          </cell>
          <cell r="C74" t="str">
            <v xml:space="preserve"> </v>
          </cell>
          <cell r="D74" t="str">
            <v xml:space="preserve"> </v>
          </cell>
          <cell r="E74" t="str">
            <v>m3</v>
          </cell>
          <cell r="F74">
            <v>110</v>
          </cell>
          <cell r="G74">
            <v>1154.25</v>
          </cell>
        </row>
        <row r="75">
          <cell r="A75" t="str">
            <v>03.371.00</v>
          </cell>
          <cell r="B75" t="str">
            <v>Formas de madeira compensada</v>
          </cell>
          <cell r="C75" t="str">
            <v xml:space="preserve"> </v>
          </cell>
          <cell r="D75" t="str">
            <v xml:space="preserve"> </v>
          </cell>
          <cell r="E75" t="str">
            <v>m2</v>
          </cell>
          <cell r="F75">
            <v>331</v>
          </cell>
          <cell r="G75">
            <v>21.86</v>
          </cell>
        </row>
        <row r="76">
          <cell r="A76" t="str">
            <v>03.371.02</v>
          </cell>
          <cell r="B76" t="str">
            <v>Formas de placa compensada plastificada</v>
          </cell>
          <cell r="C76" t="str">
            <v xml:space="preserve"> </v>
          </cell>
          <cell r="D76" t="str">
            <v xml:space="preserve"> </v>
          </cell>
          <cell r="E76" t="str">
            <v>m2</v>
          </cell>
          <cell r="F76">
            <v>210</v>
          </cell>
          <cell r="G76">
            <v>30.76</v>
          </cell>
        </row>
        <row r="77">
          <cell r="A77" t="str">
            <v>03.353.00</v>
          </cell>
          <cell r="B77" t="str">
            <v>Forn., preparo e colocação nas formas, de aço CA-50</v>
          </cell>
          <cell r="C77" t="str">
            <v xml:space="preserve"> </v>
          </cell>
          <cell r="D77" t="str">
            <v xml:space="preserve"> </v>
          </cell>
          <cell r="E77" t="str">
            <v>kg</v>
          </cell>
          <cell r="F77">
            <v>11325</v>
          </cell>
          <cell r="G77">
            <v>2.59</v>
          </cell>
        </row>
        <row r="78">
          <cell r="A78" t="str">
            <v>P 03.327.01</v>
          </cell>
          <cell r="B78" t="str">
            <v xml:space="preserve">Concreto fck= 25 MPa-contr. raz. uso ger. </v>
          </cell>
          <cell r="C78" t="str">
            <v xml:space="preserve"> </v>
          </cell>
          <cell r="D78" t="str">
            <v xml:space="preserve"> </v>
          </cell>
          <cell r="E78" t="str">
            <v>m3</v>
          </cell>
          <cell r="F78">
            <v>252</v>
          </cell>
          <cell r="G78">
            <v>163.22</v>
          </cell>
        </row>
        <row r="79">
          <cell r="B79" t="str">
            <v>Superestrutura</v>
          </cell>
        </row>
        <row r="80">
          <cell r="A80" t="str">
            <v>OAE6</v>
          </cell>
          <cell r="B80" t="str">
            <v>Escoramento metálico comum (cimbramento)</v>
          </cell>
          <cell r="C80" t="str">
            <v xml:space="preserve"> </v>
          </cell>
          <cell r="D80" t="str">
            <v xml:space="preserve"> </v>
          </cell>
          <cell r="E80" t="str">
            <v>m3</v>
          </cell>
          <cell r="F80">
            <v>9500</v>
          </cell>
          <cell r="G80">
            <v>27.58</v>
          </cell>
        </row>
        <row r="81">
          <cell r="A81" t="str">
            <v>03.371.02</v>
          </cell>
          <cell r="B81" t="str">
            <v>Formas de placa compensada plastificada</v>
          </cell>
          <cell r="C81" t="str">
            <v xml:space="preserve"> </v>
          </cell>
          <cell r="D81" t="str">
            <v xml:space="preserve"> </v>
          </cell>
          <cell r="E81" t="str">
            <v>m2</v>
          </cell>
          <cell r="F81">
            <v>2606</v>
          </cell>
          <cell r="G81">
            <v>30.76</v>
          </cell>
        </row>
        <row r="82">
          <cell r="A82" t="str">
            <v>03.371.00</v>
          </cell>
          <cell r="B82" t="str">
            <v>Formas de madeira compensada</v>
          </cell>
          <cell r="C82" t="str">
            <v xml:space="preserve"> </v>
          </cell>
          <cell r="D82" t="str">
            <v xml:space="preserve"> </v>
          </cell>
          <cell r="E82" t="str">
            <v>m2</v>
          </cell>
          <cell r="F82">
            <v>928</v>
          </cell>
          <cell r="G82">
            <v>21.86</v>
          </cell>
        </row>
        <row r="83">
          <cell r="A83" t="str">
            <v>03.353.00</v>
          </cell>
          <cell r="B83" t="str">
            <v>Forn., preparo e colocação nas formas, de aço CA-50</v>
          </cell>
          <cell r="C83" t="str">
            <v xml:space="preserve"> </v>
          </cell>
          <cell r="D83" t="str">
            <v xml:space="preserve"> </v>
          </cell>
          <cell r="E83" t="str">
            <v>kg</v>
          </cell>
          <cell r="F83">
            <v>119265</v>
          </cell>
          <cell r="G83">
            <v>2.59</v>
          </cell>
        </row>
        <row r="84">
          <cell r="A84" t="str">
            <v>OAE4</v>
          </cell>
          <cell r="B84" t="str">
            <v>Armadura de protensão, fornecimento, bainhas, ancoragens, operações de protensão</v>
          </cell>
          <cell r="C84" t="str">
            <v xml:space="preserve"> </v>
          </cell>
          <cell r="D84" t="str">
            <v xml:space="preserve"> </v>
          </cell>
          <cell r="E84" t="str">
            <v>kg</v>
          </cell>
          <cell r="F84">
            <v>45662</v>
          </cell>
          <cell r="G84">
            <v>19.28</v>
          </cell>
        </row>
        <row r="85">
          <cell r="A85" t="str">
            <v>OAE19</v>
          </cell>
          <cell r="B85" t="str">
            <v>Injeção de nata (cabos 12 varas 1/2")</v>
          </cell>
          <cell r="C85" t="str">
            <v xml:space="preserve"> </v>
          </cell>
          <cell r="D85" t="str">
            <v xml:space="preserve"> </v>
          </cell>
          <cell r="E85" t="str">
            <v>m</v>
          </cell>
          <cell r="F85">
            <v>1841.2</v>
          </cell>
          <cell r="G85">
            <v>3.65</v>
          </cell>
        </row>
        <row r="86">
          <cell r="A86" t="str">
            <v>OAE1</v>
          </cell>
          <cell r="B86" t="str">
            <v>Ancoragem ativa - Fornecimento, instalação e protensão</v>
          </cell>
          <cell r="C86" t="str">
            <v xml:space="preserve"> </v>
          </cell>
          <cell r="D86" t="str">
            <v xml:space="preserve"> </v>
          </cell>
          <cell r="E86" t="str">
            <v>un</v>
          </cell>
          <cell r="F86">
            <v>48</v>
          </cell>
          <cell r="G86">
            <v>682.29</v>
          </cell>
        </row>
        <row r="87">
          <cell r="A87" t="str">
            <v>03.330.00</v>
          </cell>
          <cell r="B87" t="str">
            <v>Concreto fck= 35 MPa-contr. raz. uso ger.</v>
          </cell>
          <cell r="C87" t="str">
            <v xml:space="preserve"> </v>
          </cell>
          <cell r="D87" t="str">
            <v xml:space="preserve"> </v>
          </cell>
          <cell r="E87" t="str">
            <v>m3</v>
          </cell>
          <cell r="F87">
            <v>1403</v>
          </cell>
          <cell r="G87">
            <v>166.78</v>
          </cell>
        </row>
        <row r="88">
          <cell r="B88" t="str">
            <v>Diversos</v>
          </cell>
        </row>
        <row r="89">
          <cell r="A89" t="str">
            <v>03.510.00</v>
          </cell>
          <cell r="B89" t="str">
            <v>Aparelho de apoio em neoprene</v>
          </cell>
          <cell r="C89" t="str">
            <v xml:space="preserve"> </v>
          </cell>
          <cell r="D89" t="str">
            <v xml:space="preserve"> </v>
          </cell>
          <cell r="E89" t="str">
            <v>kg</v>
          </cell>
          <cell r="F89">
            <v>665</v>
          </cell>
          <cell r="G89">
            <v>86.94</v>
          </cell>
        </row>
        <row r="90">
          <cell r="A90" t="str">
            <v>03.700.01</v>
          </cell>
          <cell r="B90" t="str">
            <v>Guarda corpo em concreto Fck = 18 MPa</v>
          </cell>
          <cell r="C90" t="str">
            <v xml:space="preserve"> </v>
          </cell>
          <cell r="D90" t="str">
            <v xml:space="preserve"> </v>
          </cell>
          <cell r="E90" t="str">
            <v>m</v>
          </cell>
          <cell r="F90">
            <v>148</v>
          </cell>
          <cell r="G90">
            <v>80.150000000000006</v>
          </cell>
        </row>
        <row r="91">
          <cell r="B91" t="str">
            <v>Barreiras de segurança (C.A.) Tipo New Jersey (312 m)</v>
          </cell>
        </row>
        <row r="92">
          <cell r="A92" t="str">
            <v>03.371.01</v>
          </cell>
          <cell r="B92" t="str">
            <v>Formas de placa compensada resinada</v>
          </cell>
          <cell r="C92" t="str">
            <v xml:space="preserve"> </v>
          </cell>
          <cell r="D92" t="str">
            <v xml:space="preserve"> </v>
          </cell>
          <cell r="E92" t="str">
            <v>m2</v>
          </cell>
          <cell r="F92">
            <v>561.6</v>
          </cell>
          <cell r="G92">
            <v>21.86</v>
          </cell>
        </row>
        <row r="93">
          <cell r="A93" t="str">
            <v>03.353.00</v>
          </cell>
          <cell r="B93" t="str">
            <v>Forn., preparo e colocação nas formas, de aço CA-50</v>
          </cell>
          <cell r="C93" t="str">
            <v xml:space="preserve"> </v>
          </cell>
          <cell r="D93" t="str">
            <v xml:space="preserve"> </v>
          </cell>
          <cell r="E93" t="str">
            <v>kg</v>
          </cell>
          <cell r="F93">
            <v>4368</v>
          </cell>
          <cell r="G93">
            <v>2.59</v>
          </cell>
        </row>
        <row r="94">
          <cell r="A94" t="str">
            <v>03.326.00</v>
          </cell>
          <cell r="B94" t="str">
            <v xml:space="preserve">Concreto fck= 20 MPa-contr. raz. uso ger. </v>
          </cell>
          <cell r="C94" t="str">
            <v xml:space="preserve"> </v>
          </cell>
          <cell r="D94" t="str">
            <v xml:space="preserve"> </v>
          </cell>
          <cell r="E94" t="str">
            <v>m3</v>
          </cell>
          <cell r="F94">
            <v>73</v>
          </cell>
          <cell r="G94">
            <v>149.19999999999999</v>
          </cell>
        </row>
        <row r="95">
          <cell r="B95" t="str">
            <v>Placas de aproximação( 04 unidades)</v>
          </cell>
        </row>
        <row r="96">
          <cell r="A96" t="str">
            <v>03.371.00</v>
          </cell>
          <cell r="B96" t="str">
            <v>Formas de madeira compensada</v>
          </cell>
          <cell r="C96" t="str">
            <v xml:space="preserve"> </v>
          </cell>
          <cell r="D96" t="str">
            <v xml:space="preserve"> </v>
          </cell>
          <cell r="E96" t="str">
            <v>m2</v>
          </cell>
          <cell r="F96">
            <v>32</v>
          </cell>
          <cell r="G96">
            <v>21.86</v>
          </cell>
        </row>
        <row r="97">
          <cell r="A97" t="str">
            <v>03.353.00</v>
          </cell>
          <cell r="B97" t="str">
            <v>Forn., preparo e colocação nas formas, de aço CA-50</v>
          </cell>
          <cell r="C97" t="str">
            <v xml:space="preserve"> </v>
          </cell>
          <cell r="D97" t="str">
            <v xml:space="preserve"> </v>
          </cell>
          <cell r="E97" t="str">
            <v>kg</v>
          </cell>
          <cell r="F97">
            <v>3968</v>
          </cell>
          <cell r="G97">
            <v>2.59</v>
          </cell>
        </row>
        <row r="98">
          <cell r="A98" t="str">
            <v>03.326.00</v>
          </cell>
          <cell r="B98" t="str">
            <v xml:space="preserve">Concreto fck= 20 MPa-contr. raz. uso ger. </v>
          </cell>
          <cell r="C98" t="str">
            <v xml:space="preserve"> </v>
          </cell>
          <cell r="D98" t="str">
            <v xml:space="preserve"> </v>
          </cell>
          <cell r="E98" t="str">
            <v>m3</v>
          </cell>
          <cell r="F98">
            <v>38</v>
          </cell>
          <cell r="G98">
            <v>149.19999999999999</v>
          </cell>
        </row>
        <row r="99">
          <cell r="B99" t="str">
            <v>Drenos</v>
          </cell>
        </row>
        <row r="100">
          <cell r="A100" t="str">
            <v>P 03.991.01c</v>
          </cell>
          <cell r="B100" t="str">
            <v>Dreno de FF D= 100 mm x 500mm</v>
          </cell>
          <cell r="C100" t="str">
            <v xml:space="preserve"> </v>
          </cell>
          <cell r="D100" t="str">
            <v xml:space="preserve"> </v>
          </cell>
          <cell r="E100" t="str">
            <v>un</v>
          </cell>
          <cell r="F100">
            <v>40</v>
          </cell>
          <cell r="G100">
            <v>15.64</v>
          </cell>
        </row>
        <row r="101">
          <cell r="A101" t="str">
            <v>P 03.991.01b</v>
          </cell>
          <cell r="B101" t="str">
            <v>Dreno de FF D= 50 mm x 500mm</v>
          </cell>
          <cell r="C101" t="str">
            <v xml:space="preserve"> </v>
          </cell>
          <cell r="D101" t="str">
            <v xml:space="preserve"> </v>
          </cell>
          <cell r="E101" t="str">
            <v>un</v>
          </cell>
          <cell r="F101">
            <v>30</v>
          </cell>
          <cell r="G101">
            <v>6.63</v>
          </cell>
        </row>
        <row r="102">
          <cell r="A102" t="str">
            <v>P 03.991.01a</v>
          </cell>
          <cell r="B102" t="str">
            <v>Dreno de FF D= 30 mm x 750mm</v>
          </cell>
          <cell r="C102" t="str">
            <v xml:space="preserve"> </v>
          </cell>
          <cell r="D102" t="str">
            <v xml:space="preserve"> </v>
          </cell>
          <cell r="E102" t="str">
            <v>un</v>
          </cell>
          <cell r="F102">
            <v>40</v>
          </cell>
          <cell r="G102">
            <v>6.25</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6227</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2241</v>
          </cell>
          <cell r="G108">
            <v>14.14</v>
          </cell>
        </row>
        <row r="109">
          <cell r="A109" t="str">
            <v>P 05.100.02</v>
          </cell>
          <cell r="B109" t="str">
            <v>Fornecimento e plantio de árvore selecionada</v>
          </cell>
          <cell r="C109" t="str">
            <v xml:space="preserve"> </v>
          </cell>
          <cell r="D109" t="str">
            <v xml:space="preserve"> </v>
          </cell>
          <cell r="E109" t="str">
            <v>un</v>
          </cell>
          <cell r="F109">
            <v>246</v>
          </cell>
          <cell r="G109">
            <v>6.02</v>
          </cell>
        </row>
        <row r="110">
          <cell r="A110" t="str">
            <v>DER81950</v>
          </cell>
          <cell r="B110" t="str">
            <v>Calçada em lastro de brita c/revestimento em concreto</v>
          </cell>
          <cell r="C110" t="str">
            <v xml:space="preserve"> </v>
          </cell>
          <cell r="D110" t="str">
            <v xml:space="preserve"> </v>
          </cell>
          <cell r="E110" t="str">
            <v>m2</v>
          </cell>
          <cell r="F110">
            <v>1000</v>
          </cell>
          <cell r="G110">
            <v>8.94</v>
          </cell>
        </row>
        <row r="111">
          <cell r="A111" t="str">
            <v>05.301.00</v>
          </cell>
          <cell r="B111" t="str">
            <v>Alvenaria de pedra argamassada</v>
          </cell>
          <cell r="C111" t="str">
            <v xml:space="preserve"> </v>
          </cell>
          <cell r="D111" t="str">
            <v xml:space="preserve"> </v>
          </cell>
          <cell r="E111" t="str">
            <v>m3</v>
          </cell>
          <cell r="F111">
            <v>60</v>
          </cell>
          <cell r="G111">
            <v>101.58</v>
          </cell>
        </row>
        <row r="112">
          <cell r="A112" t="str">
            <v>PI 01</v>
          </cell>
          <cell r="B112" t="str">
            <v>Poste de aço galv. a fogo, c/ 20,0m de alt. p/ instal. tipo engastado</v>
          </cell>
          <cell r="C112" t="str">
            <v xml:space="preserve"> </v>
          </cell>
          <cell r="D112" t="str">
            <v xml:space="preserve"> </v>
          </cell>
          <cell r="E112" t="str">
            <v>un</v>
          </cell>
          <cell r="F112">
            <v>7</v>
          </cell>
          <cell r="G112">
            <v>2662.25</v>
          </cell>
        </row>
        <row r="113">
          <cell r="A113" t="str">
            <v>PI 02</v>
          </cell>
          <cell r="B113" t="str">
            <v>Poste de aço galvanizado a fogo, c/ 10,0m de alt. p/instal.na lat. dos viadutos</v>
          </cell>
          <cell r="C113" t="str">
            <v xml:space="preserve"> </v>
          </cell>
          <cell r="D113" t="str">
            <v xml:space="preserve"> </v>
          </cell>
          <cell r="E113" t="str">
            <v>un</v>
          </cell>
          <cell r="F113">
            <v>8</v>
          </cell>
          <cell r="G113">
            <v>500</v>
          </cell>
        </row>
        <row r="114">
          <cell r="A114" t="str">
            <v>PI 03</v>
          </cell>
          <cell r="B114" t="str">
            <v xml:space="preserve">Luminária p/ iluminação pública ref.HRC-612 da Philips ou similar </v>
          </cell>
          <cell r="C114" t="str">
            <v xml:space="preserve"> </v>
          </cell>
          <cell r="D114" t="str">
            <v xml:space="preserve"> </v>
          </cell>
          <cell r="E114" t="str">
            <v>un</v>
          </cell>
          <cell r="F114">
            <v>12</v>
          </cell>
          <cell r="G114">
            <v>400</v>
          </cell>
        </row>
        <row r="115">
          <cell r="A115" t="str">
            <v>PI 04</v>
          </cell>
          <cell r="B115" t="str">
            <v xml:space="preserve">Luminária p/ iluminação pública ref.SRC-612 da Philips ou similar </v>
          </cell>
          <cell r="C115" t="str">
            <v xml:space="preserve"> </v>
          </cell>
          <cell r="D115" t="str">
            <v xml:space="preserve"> </v>
          </cell>
          <cell r="E115" t="str">
            <v>un</v>
          </cell>
          <cell r="F115">
            <v>22</v>
          </cell>
          <cell r="G115">
            <v>425.5</v>
          </cell>
        </row>
        <row r="116">
          <cell r="A116" t="str">
            <v>PI 07</v>
          </cell>
          <cell r="B116" t="str">
            <v>Suporte p/ luminária tipo ZGP402 da Philips ou similar</v>
          </cell>
          <cell r="C116" t="str">
            <v xml:space="preserve"> </v>
          </cell>
          <cell r="D116" t="str">
            <v xml:space="preserve"> </v>
          </cell>
          <cell r="E116" t="str">
            <v>un</v>
          </cell>
          <cell r="F116">
            <v>7</v>
          </cell>
          <cell r="G116">
            <v>100</v>
          </cell>
        </row>
        <row r="117">
          <cell r="A117" t="str">
            <v>PI 08</v>
          </cell>
          <cell r="B117" t="str">
            <v>Suporte p/ luminária tipo ZGP401 da Philips ou similar</v>
          </cell>
          <cell r="C117" t="str">
            <v xml:space="preserve"> </v>
          </cell>
          <cell r="D117" t="str">
            <v xml:space="preserve"> </v>
          </cell>
          <cell r="E117" t="str">
            <v>un</v>
          </cell>
          <cell r="F117">
            <v>20</v>
          </cell>
          <cell r="G117">
            <v>81.650000000000006</v>
          </cell>
        </row>
        <row r="118">
          <cell r="A118" t="str">
            <v>PI 09</v>
          </cell>
          <cell r="B118" t="str">
            <v>Lâmpada a vapor de sódio 400W, alta pressão, base E40</v>
          </cell>
          <cell r="C118" t="str">
            <v xml:space="preserve"> </v>
          </cell>
          <cell r="D118" t="str">
            <v xml:space="preserve"> </v>
          </cell>
          <cell r="E118" t="str">
            <v>un</v>
          </cell>
          <cell r="F118">
            <v>22</v>
          </cell>
          <cell r="G118">
            <v>33.35</v>
          </cell>
        </row>
        <row r="119">
          <cell r="A119" t="str">
            <v>PI 10</v>
          </cell>
          <cell r="B119" t="str">
            <v>Lâmpada a vapor de mercúrio 250W, alta pressão, base E40</v>
          </cell>
          <cell r="C119" t="str">
            <v xml:space="preserve"> </v>
          </cell>
          <cell r="D119" t="str">
            <v xml:space="preserve"> </v>
          </cell>
          <cell r="E119" t="str">
            <v>un</v>
          </cell>
          <cell r="F119">
            <v>12</v>
          </cell>
          <cell r="G119">
            <v>28.75</v>
          </cell>
        </row>
        <row r="120">
          <cell r="A120" t="str">
            <v>PI 14</v>
          </cell>
          <cell r="B120" t="str">
            <v>Caixa de passagem para instalação aparente D=50mm, tipo T</v>
          </cell>
          <cell r="C120" t="str">
            <v xml:space="preserve"> </v>
          </cell>
          <cell r="D120" t="str">
            <v xml:space="preserve"> </v>
          </cell>
          <cell r="E120" t="str">
            <v>un</v>
          </cell>
          <cell r="F120">
            <v>120</v>
          </cell>
          <cell r="G120">
            <v>4.08</v>
          </cell>
        </row>
        <row r="121">
          <cell r="A121" t="str">
            <v>PI 22</v>
          </cell>
          <cell r="B121" t="str">
            <v>Base completa com fusível Diazed, 6A, retardado, incluíndo tampa, anel de proteção e ajuste</v>
          </cell>
          <cell r="C121" t="str">
            <v xml:space="preserve"> </v>
          </cell>
          <cell r="D121" t="str">
            <v xml:space="preserve"> </v>
          </cell>
          <cell r="E121" t="str">
            <v>un</v>
          </cell>
          <cell r="F121">
            <v>34</v>
          </cell>
          <cell r="G121">
            <v>8.6300000000000008</v>
          </cell>
        </row>
        <row r="122">
          <cell r="A122" t="str">
            <v>PI 23</v>
          </cell>
          <cell r="B122" t="str">
            <v>Contator tripolar a seco, p/ corrente alternada - 55 A, para uso em rede 380/220V - 60Hz</v>
          </cell>
          <cell r="C122" t="str">
            <v xml:space="preserve"> </v>
          </cell>
          <cell r="D122" t="str">
            <v xml:space="preserve"> </v>
          </cell>
          <cell r="E122" t="str">
            <v>un</v>
          </cell>
          <cell r="F122">
            <v>5</v>
          </cell>
          <cell r="G122">
            <v>234.6</v>
          </cell>
        </row>
        <row r="123">
          <cell r="A123" t="str">
            <v>PI 24</v>
          </cell>
          <cell r="B123" t="str">
            <v>Fita elétrica auto fusão a base de borracha EPR</v>
          </cell>
          <cell r="C123" t="str">
            <v xml:space="preserve"> </v>
          </cell>
          <cell r="D123" t="str">
            <v xml:space="preserve"> </v>
          </cell>
          <cell r="E123" t="str">
            <v>un</v>
          </cell>
          <cell r="F123">
            <v>5</v>
          </cell>
          <cell r="G123">
            <v>6.39</v>
          </cell>
        </row>
        <row r="124">
          <cell r="A124" t="str">
            <v>PI 25</v>
          </cell>
          <cell r="B124" t="str">
            <v>Fita adesiva plástica isolante</v>
          </cell>
          <cell r="C124" t="str">
            <v xml:space="preserve"> </v>
          </cell>
          <cell r="D124" t="str">
            <v xml:space="preserve"> </v>
          </cell>
          <cell r="E124" t="str">
            <v>un</v>
          </cell>
          <cell r="F124">
            <v>8</v>
          </cell>
          <cell r="G124">
            <v>3.84</v>
          </cell>
        </row>
        <row r="125">
          <cell r="A125" t="str">
            <v>PI 26</v>
          </cell>
          <cell r="B125" t="str">
            <v>Relé fotoelétrico c/ suporte para fixação galv. com furo 18mm</v>
          </cell>
          <cell r="C125" t="str">
            <v xml:space="preserve"> </v>
          </cell>
          <cell r="D125" t="str">
            <v xml:space="preserve"> </v>
          </cell>
          <cell r="E125" t="str">
            <v>un</v>
          </cell>
          <cell r="F125">
            <v>5</v>
          </cell>
          <cell r="G125">
            <v>11.5</v>
          </cell>
        </row>
        <row r="126">
          <cell r="A126" t="str">
            <v>PI 27</v>
          </cell>
          <cell r="B126" t="str">
            <v>Cabo isolado p/ 1000V, bitola 35mm²</v>
          </cell>
          <cell r="C126" t="str">
            <v xml:space="preserve"> </v>
          </cell>
          <cell r="D126" t="str">
            <v xml:space="preserve"> </v>
          </cell>
          <cell r="E126" t="str">
            <v>m</v>
          </cell>
          <cell r="F126">
            <v>3600</v>
          </cell>
          <cell r="G126">
            <v>1.55</v>
          </cell>
        </row>
        <row r="127">
          <cell r="A127" t="str">
            <v>PI 28</v>
          </cell>
          <cell r="B127" t="str">
            <v>Eletroduto de aço tipo pesado 100mm</v>
          </cell>
          <cell r="C127" t="str">
            <v xml:space="preserve"> </v>
          </cell>
          <cell r="D127" t="str">
            <v xml:space="preserve"> </v>
          </cell>
          <cell r="E127" t="str">
            <v>m</v>
          </cell>
          <cell r="F127">
            <v>120</v>
          </cell>
          <cell r="G127">
            <v>28.55</v>
          </cell>
        </row>
        <row r="128">
          <cell r="A128" t="str">
            <v>PI 29</v>
          </cell>
          <cell r="B128" t="str">
            <v>Curva em alumínio fundido de alta resistência, fixação por encaixe,50mm</v>
          </cell>
          <cell r="C128" t="str">
            <v xml:space="preserve"> </v>
          </cell>
          <cell r="D128" t="str">
            <v xml:space="preserve"> </v>
          </cell>
          <cell r="E128" t="str">
            <v>un</v>
          </cell>
          <cell r="F128">
            <v>2</v>
          </cell>
          <cell r="G128">
            <v>18.75</v>
          </cell>
        </row>
        <row r="129">
          <cell r="A129" t="str">
            <v>PI 30</v>
          </cell>
          <cell r="B129" t="str">
            <v>Haste para aterramento aço-cobre D 13x2400mm</v>
          </cell>
          <cell r="C129" t="str">
            <v xml:space="preserve"> </v>
          </cell>
          <cell r="D129" t="str">
            <v xml:space="preserve"> </v>
          </cell>
          <cell r="E129" t="str">
            <v>un</v>
          </cell>
          <cell r="F129">
            <v>15</v>
          </cell>
          <cell r="G129">
            <v>6.04</v>
          </cell>
        </row>
        <row r="130">
          <cell r="A130" t="str">
            <v>PI 31</v>
          </cell>
          <cell r="B130" t="str">
            <v>Cabo de cobre nú meio duro, 7 fios 2AWG</v>
          </cell>
          <cell r="C130" t="str">
            <v xml:space="preserve"> </v>
          </cell>
          <cell r="D130" t="str">
            <v xml:space="preserve"> </v>
          </cell>
          <cell r="E130" t="str">
            <v>kg</v>
          </cell>
          <cell r="F130">
            <v>10</v>
          </cell>
          <cell r="G130">
            <v>7.02</v>
          </cell>
        </row>
        <row r="131">
          <cell r="A131" t="str">
            <v>PI 32</v>
          </cell>
          <cell r="B131" t="str">
            <v>Conetor paralelo, liga alumínio tronco 1/0-4 AWG e derivação 2-4AWG</v>
          </cell>
          <cell r="C131" t="str">
            <v xml:space="preserve"> </v>
          </cell>
          <cell r="D131" t="str">
            <v xml:space="preserve"> </v>
          </cell>
          <cell r="E131" t="str">
            <v>un</v>
          </cell>
          <cell r="F131">
            <v>10</v>
          </cell>
          <cell r="G131">
            <v>1.04</v>
          </cell>
        </row>
        <row r="132">
          <cell r="A132" t="str">
            <v>PI 33</v>
          </cell>
          <cell r="B132" t="str">
            <v>Tubo de aço galvanizado, vara de 6m e 50mm</v>
          </cell>
          <cell r="C132" t="str">
            <v xml:space="preserve"> </v>
          </cell>
          <cell r="D132" t="str">
            <v xml:space="preserve"> </v>
          </cell>
          <cell r="E132" t="str">
            <v>un</v>
          </cell>
          <cell r="F132">
            <v>2</v>
          </cell>
          <cell r="G132">
            <v>74.06</v>
          </cell>
        </row>
        <row r="133">
          <cell r="A133" t="str">
            <v>PI 34</v>
          </cell>
          <cell r="B133" t="str">
            <v>Construção de caixa tipo SP, ou pré-instalada com as mesmas características</v>
          </cell>
          <cell r="C133" t="str">
            <v xml:space="preserve"> </v>
          </cell>
          <cell r="D133" t="str">
            <v xml:space="preserve"> </v>
          </cell>
          <cell r="E133" t="str">
            <v>un</v>
          </cell>
          <cell r="F133">
            <v>19</v>
          </cell>
          <cell r="G133">
            <v>180</v>
          </cell>
        </row>
        <row r="134">
          <cell r="A134" t="str">
            <v>PI 35</v>
          </cell>
          <cell r="B134" t="str">
            <v>Construção de embasamento p/ poste tipo engastado, 20m de altura</v>
          </cell>
          <cell r="C134" t="str">
            <v xml:space="preserve"> </v>
          </cell>
          <cell r="D134" t="str">
            <v xml:space="preserve"> </v>
          </cell>
          <cell r="E134" t="str">
            <v>un</v>
          </cell>
          <cell r="F134">
            <v>7</v>
          </cell>
          <cell r="G134">
            <v>494</v>
          </cell>
        </row>
        <row r="135">
          <cell r="A135" t="str">
            <v>PI 36</v>
          </cell>
          <cell r="B135" t="str">
            <v>Construção de embasamento p/ poste tipo engastado, concreto duplo T, 10m de altura</v>
          </cell>
          <cell r="C135" t="str">
            <v xml:space="preserve"> </v>
          </cell>
          <cell r="D135" t="str">
            <v xml:space="preserve"> </v>
          </cell>
          <cell r="E135" t="str">
            <v>un</v>
          </cell>
          <cell r="F135">
            <v>12</v>
          </cell>
          <cell r="G135">
            <v>285</v>
          </cell>
        </row>
        <row r="136">
          <cell r="A136" t="str">
            <v>PI 38</v>
          </cell>
          <cell r="B136" t="str">
            <v>Confecção de emendas retas ou derivação em cabos classe 1000V, c/ conector à compressão</v>
          </cell>
          <cell r="C136" t="str">
            <v xml:space="preserve"> </v>
          </cell>
          <cell r="D136" t="str">
            <v xml:space="preserve"> </v>
          </cell>
          <cell r="E136" t="str">
            <v>un</v>
          </cell>
          <cell r="F136">
            <v>20</v>
          </cell>
          <cell r="G136">
            <v>4.5</v>
          </cell>
        </row>
        <row r="137">
          <cell r="A137" t="str">
            <v>PI 39</v>
          </cell>
          <cell r="B137" t="str">
            <v>Fixação de haste de terra e conexão ao neutro</v>
          </cell>
          <cell r="C137" t="str">
            <v xml:space="preserve"> </v>
          </cell>
          <cell r="D137" t="str">
            <v xml:space="preserve"> </v>
          </cell>
          <cell r="E137" t="str">
            <v>un</v>
          </cell>
          <cell r="F137">
            <v>15</v>
          </cell>
          <cell r="G137">
            <v>35</v>
          </cell>
        </row>
        <row r="138">
          <cell r="A138" t="str">
            <v>PI 40</v>
          </cell>
          <cell r="B138" t="str">
            <v>Montagem eletromecân.de iluminação a 17,5m de alt., formada p/2 pétalas, c/ fixação dos equip.</v>
          </cell>
          <cell r="C138" t="str">
            <v xml:space="preserve"> </v>
          </cell>
          <cell r="D138" t="str">
            <v xml:space="preserve"> </v>
          </cell>
          <cell r="E138" t="str">
            <v>un</v>
          </cell>
          <cell r="F138">
            <v>7</v>
          </cell>
          <cell r="G138">
            <v>550</v>
          </cell>
        </row>
        <row r="139">
          <cell r="A139" t="str">
            <v>PI 41</v>
          </cell>
          <cell r="B139" t="str">
            <v>Instalação de tubo de aço vara de 6m e curva de entrada de cabos na lateral do poste c/ fix. dutos</v>
          </cell>
          <cell r="C139" t="str">
            <v xml:space="preserve"> </v>
          </cell>
          <cell r="D139" t="str">
            <v xml:space="preserve"> </v>
          </cell>
          <cell r="E139" t="str">
            <v>un</v>
          </cell>
          <cell r="F139">
            <v>2</v>
          </cell>
          <cell r="G139">
            <v>200</v>
          </cell>
        </row>
        <row r="140">
          <cell r="A140" t="str">
            <v>PI 42</v>
          </cell>
          <cell r="B140" t="str">
            <v>Instalação de poste de aço de 20m de altura engastado</v>
          </cell>
          <cell r="C140" t="str">
            <v xml:space="preserve"> </v>
          </cell>
          <cell r="D140" t="str">
            <v xml:space="preserve"> </v>
          </cell>
          <cell r="E140" t="str">
            <v>un</v>
          </cell>
          <cell r="F140">
            <v>7</v>
          </cell>
          <cell r="G140">
            <v>250</v>
          </cell>
        </row>
        <row r="141">
          <cell r="A141" t="str">
            <v>PI 43</v>
          </cell>
          <cell r="B141" t="str">
            <v>Travessia de pista asfáltica p/ lançamento dutos aço tipo pesado 100mm</v>
          </cell>
          <cell r="C141" t="str">
            <v xml:space="preserve"> </v>
          </cell>
          <cell r="D141" t="str">
            <v xml:space="preserve"> </v>
          </cell>
          <cell r="E141" t="str">
            <v>m</v>
          </cell>
          <cell r="F141">
            <v>60</v>
          </cell>
          <cell r="G141">
            <v>70</v>
          </cell>
        </row>
        <row r="142">
          <cell r="A142" t="str">
            <v>PI 44</v>
          </cell>
          <cell r="B142" t="str">
            <v>Montagem eletromecânica de luminária 10,0m de altura, c/ fixação dos equip.e conexões elétricos</v>
          </cell>
          <cell r="C142" t="str">
            <v xml:space="preserve"> </v>
          </cell>
          <cell r="D142" t="str">
            <v xml:space="preserve"> </v>
          </cell>
          <cell r="E142" t="str">
            <v>un</v>
          </cell>
          <cell r="F142">
            <v>20</v>
          </cell>
          <cell r="G142">
            <v>60</v>
          </cell>
        </row>
        <row r="143">
          <cell r="A143" t="str">
            <v>PI 46</v>
          </cell>
          <cell r="B143" t="str">
            <v>Fixação de eletroduto de aço vara 3m ao longo das passarelas</v>
          </cell>
          <cell r="C143" t="str">
            <v xml:space="preserve"> </v>
          </cell>
          <cell r="D143" t="str">
            <v xml:space="preserve"> </v>
          </cell>
          <cell r="E143" t="str">
            <v>un</v>
          </cell>
          <cell r="F143">
            <v>120</v>
          </cell>
          <cell r="G143">
            <v>30</v>
          </cell>
        </row>
        <row r="144">
          <cell r="A144" t="str">
            <v>PI 51</v>
          </cell>
          <cell r="B144" t="str">
            <v>Eletoduto de PVC corrugado tipo Kanalex ou similar, 50 mm</v>
          </cell>
          <cell r="C144" t="str">
            <v xml:space="preserve"> </v>
          </cell>
          <cell r="D144" t="str">
            <v xml:space="preserve"> </v>
          </cell>
          <cell r="E144" t="str">
            <v>m</v>
          </cell>
          <cell r="F144">
            <v>415</v>
          </cell>
          <cell r="G144">
            <v>3.02</v>
          </cell>
        </row>
        <row r="145">
          <cell r="A145" t="str">
            <v>PI 56</v>
          </cell>
          <cell r="B145" t="str">
            <v>Cabo isolado p/ 1000V, 4 mm² de alumínio</v>
          </cell>
          <cell r="C145" t="str">
            <v xml:space="preserve"> </v>
          </cell>
          <cell r="D145" t="str">
            <v xml:space="preserve"> </v>
          </cell>
          <cell r="E145" t="str">
            <v>m</v>
          </cell>
          <cell r="F145">
            <v>440</v>
          </cell>
          <cell r="G145">
            <v>0.37</v>
          </cell>
        </row>
        <row r="146">
          <cell r="A146" t="str">
            <v>PI 63</v>
          </cell>
          <cell r="B146" t="str">
            <v>Eletroduto de aço galvanizado, d=50mm, vara de 3m</v>
          </cell>
          <cell r="C146" t="str">
            <v xml:space="preserve"> </v>
          </cell>
          <cell r="D146" t="str">
            <v xml:space="preserve"> </v>
          </cell>
          <cell r="E146" t="str">
            <v>un</v>
          </cell>
          <cell r="F146">
            <v>120</v>
          </cell>
          <cell r="G146">
            <v>40</v>
          </cell>
        </row>
        <row r="147">
          <cell r="A147" t="str">
            <v>PI 64</v>
          </cell>
          <cell r="B147" t="str">
            <v>Caixa de passagem p/ instalação aparente, D=50mm, tipo E</v>
          </cell>
          <cell r="C147" t="str">
            <v xml:space="preserve"> </v>
          </cell>
          <cell r="D147" t="str">
            <v xml:space="preserve"> </v>
          </cell>
          <cell r="E147" t="str">
            <v>un</v>
          </cell>
          <cell r="F147">
            <v>10</v>
          </cell>
          <cell r="G147">
            <v>20</v>
          </cell>
        </row>
        <row r="148">
          <cell r="A148" t="str">
            <v>PI 65</v>
          </cell>
          <cell r="B148" t="str">
            <v>Cabo de alumínio 1/0</v>
          </cell>
          <cell r="C148" t="str">
            <v xml:space="preserve"> </v>
          </cell>
          <cell r="D148" t="str">
            <v xml:space="preserve"> </v>
          </cell>
          <cell r="E148" t="str">
            <v>m</v>
          </cell>
          <cell r="F148">
            <v>450</v>
          </cell>
          <cell r="G148">
            <v>1.7</v>
          </cell>
        </row>
        <row r="149">
          <cell r="A149" t="str">
            <v>PI 66</v>
          </cell>
          <cell r="B149" t="str">
            <v>Cabo isolado p/ 1000 V, 6 mm2 de alumínio</v>
          </cell>
          <cell r="C149" t="str">
            <v xml:space="preserve"> </v>
          </cell>
          <cell r="D149" t="str">
            <v xml:space="preserve"> </v>
          </cell>
          <cell r="E149" t="str">
            <v>m</v>
          </cell>
          <cell r="F149">
            <v>140</v>
          </cell>
          <cell r="G149">
            <v>1</v>
          </cell>
        </row>
        <row r="150">
          <cell r="A150" t="str">
            <v>PI 68</v>
          </cell>
          <cell r="B150" t="str">
            <v>Instalação poste metálico c/ base, 10m de altura na lateral do viaduto</v>
          </cell>
          <cell r="C150" t="str">
            <v xml:space="preserve"> </v>
          </cell>
          <cell r="D150" t="str">
            <v xml:space="preserve"> </v>
          </cell>
          <cell r="E150" t="str">
            <v>un</v>
          </cell>
          <cell r="F150">
            <v>8</v>
          </cell>
          <cell r="G150">
            <v>100</v>
          </cell>
        </row>
        <row r="151">
          <cell r="A151" t="str">
            <v>PI 57</v>
          </cell>
          <cell r="B151" t="str">
            <v>Lançamento de cabos em eletroduto de PVC corrugado</v>
          </cell>
          <cell r="C151" t="str">
            <v xml:space="preserve"> </v>
          </cell>
          <cell r="D151" t="str">
            <v xml:space="preserve"> </v>
          </cell>
          <cell r="E151" t="str">
            <v>m</v>
          </cell>
          <cell r="F151">
            <v>415</v>
          </cell>
          <cell r="G151">
            <v>3</v>
          </cell>
        </row>
        <row r="152">
          <cell r="A152" t="str">
            <v>PI 37</v>
          </cell>
          <cell r="B152" t="str">
            <v>Lançamento de cabos em dutos de aço, classe 1000V, circuito trifásico mais neutro, e monofásico</v>
          </cell>
          <cell r="C152" t="str">
            <v xml:space="preserve"> </v>
          </cell>
          <cell r="D152" t="str">
            <v xml:space="preserve"> </v>
          </cell>
          <cell r="E152" t="str">
            <v>m</v>
          </cell>
          <cell r="F152">
            <v>60</v>
          </cell>
          <cell r="G152">
            <v>4</v>
          </cell>
        </row>
        <row r="153">
          <cell r="A153" t="str">
            <v>PI 69</v>
          </cell>
          <cell r="B153" t="str">
            <v>Instalação de poste concreto duplo T, 10m de altura, engastado</v>
          </cell>
          <cell r="C153" t="str">
            <v xml:space="preserve"> </v>
          </cell>
          <cell r="D153" t="str">
            <v xml:space="preserve"> </v>
          </cell>
          <cell r="E153" t="str">
            <v>un</v>
          </cell>
          <cell r="F153">
            <v>12</v>
          </cell>
          <cell r="G153">
            <v>200</v>
          </cell>
        </row>
        <row r="154">
          <cell r="A154" t="str">
            <v>R1</v>
          </cell>
          <cell r="B154" t="str">
            <v>Remanejamento de Rede de Baixa Tensão (220/380V)</v>
          </cell>
          <cell r="C154" t="str">
            <v xml:space="preserve"> </v>
          </cell>
          <cell r="D154" t="str">
            <v xml:space="preserve"> </v>
          </cell>
          <cell r="E154" t="str">
            <v>m</v>
          </cell>
          <cell r="F154">
            <v>550</v>
          </cell>
          <cell r="G154">
            <v>4.7</v>
          </cell>
        </row>
        <row r="155">
          <cell r="A155" t="str">
            <v>R2</v>
          </cell>
          <cell r="B155" t="str">
            <v>Remanejamento de Rede de Alta Tensão (138kV)</v>
          </cell>
          <cell r="C155" t="str">
            <v xml:space="preserve"> </v>
          </cell>
          <cell r="D155" t="str">
            <v xml:space="preserve"> </v>
          </cell>
          <cell r="E155" t="str">
            <v>m</v>
          </cell>
          <cell r="F155">
            <v>530</v>
          </cell>
          <cell r="G155">
            <v>6.2</v>
          </cell>
        </row>
        <row r="156">
          <cell r="A156" t="str">
            <v>R10</v>
          </cell>
          <cell r="B156" t="str">
            <v>Remanejamento de Poste de Concreto 10/150</v>
          </cell>
          <cell r="C156" t="str">
            <v xml:space="preserve"> </v>
          </cell>
          <cell r="D156" t="str">
            <v xml:space="preserve"> </v>
          </cell>
          <cell r="E156" t="str">
            <v>un</v>
          </cell>
          <cell r="F156">
            <v>14</v>
          </cell>
          <cell r="G156">
            <v>75</v>
          </cell>
        </row>
        <row r="157">
          <cell r="A157" t="str">
            <v>R11</v>
          </cell>
          <cell r="B157" t="str">
            <v>Remanejamento de Poste de Concreto 10/300</v>
          </cell>
          <cell r="C157" t="str">
            <v xml:space="preserve"> </v>
          </cell>
          <cell r="D157" t="str">
            <v xml:space="preserve"> </v>
          </cell>
          <cell r="E157" t="str">
            <v>un</v>
          </cell>
          <cell r="F157">
            <v>1</v>
          </cell>
          <cell r="G157">
            <v>75</v>
          </cell>
        </row>
        <row r="158">
          <cell r="A158" t="str">
            <v>R12</v>
          </cell>
          <cell r="B158" t="str">
            <v>Remanejamento de Poste de Concreto 10/600</v>
          </cell>
          <cell r="C158" t="str">
            <v xml:space="preserve"> </v>
          </cell>
          <cell r="D158" t="str">
            <v xml:space="preserve"> </v>
          </cell>
          <cell r="E158" t="str">
            <v>un</v>
          </cell>
          <cell r="F158">
            <v>1</v>
          </cell>
          <cell r="G158">
            <v>75</v>
          </cell>
        </row>
        <row r="159">
          <cell r="A159" t="str">
            <v>R14</v>
          </cell>
          <cell r="B159" t="str">
            <v>Remanejamento de Poste de Concreto 11/300</v>
          </cell>
          <cell r="C159" t="str">
            <v xml:space="preserve"> </v>
          </cell>
          <cell r="D159" t="str">
            <v xml:space="preserve"> </v>
          </cell>
          <cell r="E159" t="str">
            <v>un</v>
          </cell>
          <cell r="F159">
            <v>6</v>
          </cell>
          <cell r="G159">
            <v>75</v>
          </cell>
        </row>
        <row r="160">
          <cell r="A160" t="str">
            <v>R27</v>
          </cell>
          <cell r="B160" t="str">
            <v>Remanejamento de Poste de Madeira</v>
          </cell>
          <cell r="C160" t="str">
            <v xml:space="preserve"> </v>
          </cell>
          <cell r="D160" t="str">
            <v xml:space="preserve"> </v>
          </cell>
          <cell r="E160" t="str">
            <v>un</v>
          </cell>
          <cell r="F160">
            <v>2</v>
          </cell>
          <cell r="G160">
            <v>70</v>
          </cell>
        </row>
        <row r="161">
          <cell r="A161" t="str">
            <v>R20</v>
          </cell>
          <cell r="B161" t="str">
            <v>Remanejamento de Poste de Concreto 10/300 c/ 3 pétalas (400W) instalado</v>
          </cell>
          <cell r="C161" t="str">
            <v xml:space="preserve"> </v>
          </cell>
          <cell r="D161" t="str">
            <v xml:space="preserve"> </v>
          </cell>
          <cell r="E161" t="str">
            <v>un</v>
          </cell>
          <cell r="F161">
            <v>4</v>
          </cell>
          <cell r="G161">
            <v>250</v>
          </cell>
        </row>
        <row r="162">
          <cell r="A162" t="str">
            <v>R20A</v>
          </cell>
          <cell r="B162" t="str">
            <v>Remanejamento de Poste de Concreto 11/300 c/ 3 pétalas (400W) instalado</v>
          </cell>
          <cell r="C162" t="str">
            <v xml:space="preserve"> </v>
          </cell>
          <cell r="D162" t="str">
            <v xml:space="preserve"> </v>
          </cell>
          <cell r="E162" t="str">
            <v>un</v>
          </cell>
          <cell r="F162">
            <v>4</v>
          </cell>
          <cell r="G162">
            <v>250</v>
          </cell>
        </row>
        <row r="163">
          <cell r="A163" t="str">
            <v>R18</v>
          </cell>
          <cell r="B163" t="str">
            <v>Remanejamento de Poste de Concreto 10/150 c/ 3 pétalas (400W) instalado</v>
          </cell>
          <cell r="C163" t="str">
            <v xml:space="preserve"> </v>
          </cell>
          <cell r="D163" t="str">
            <v xml:space="preserve"> </v>
          </cell>
          <cell r="E163" t="str">
            <v>un</v>
          </cell>
          <cell r="F163">
            <v>2</v>
          </cell>
          <cell r="G163">
            <v>250</v>
          </cell>
        </row>
        <row r="164">
          <cell r="A164" t="str">
            <v>R3</v>
          </cell>
          <cell r="B164" t="str">
            <v>Remanejamento de Rede de Telefonia</v>
          </cell>
          <cell r="C164" t="str">
            <v xml:space="preserve"> </v>
          </cell>
          <cell r="D164" t="str">
            <v xml:space="preserve"> </v>
          </cell>
          <cell r="E164" t="str">
            <v>m</v>
          </cell>
          <cell r="F164">
            <v>300</v>
          </cell>
          <cell r="G164">
            <v>2</v>
          </cell>
        </row>
        <row r="165">
          <cell r="A165" t="str">
            <v>R29</v>
          </cell>
          <cell r="B165" t="str">
            <v>Remanejamento de Canalização de água em PVC, 40mm</v>
          </cell>
          <cell r="C165" t="str">
            <v xml:space="preserve"> </v>
          </cell>
          <cell r="D165" t="str">
            <v xml:space="preserve"> </v>
          </cell>
          <cell r="E165" t="str">
            <v>m</v>
          </cell>
          <cell r="F165">
            <v>440</v>
          </cell>
          <cell r="G165">
            <v>22.79</v>
          </cell>
        </row>
      </sheetData>
      <sheetData sheetId="11">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2733</v>
          </cell>
          <cell r="G17">
            <v>1.98</v>
          </cell>
        </row>
        <row r="18">
          <cell r="A18" t="str">
            <v>01.100.14</v>
          </cell>
          <cell r="B18" t="str">
            <v>Escavação,carga e transportes de material de 1a categoria DMT= 1000 a 1200m</v>
          </cell>
          <cell r="C18" t="str">
            <v>DNER-ES280/97</v>
          </cell>
          <cell r="D18" t="str">
            <v xml:space="preserve"> </v>
          </cell>
          <cell r="E18" t="str">
            <v>m3</v>
          </cell>
          <cell r="F18">
            <v>1490</v>
          </cell>
          <cell r="G18">
            <v>2.4</v>
          </cell>
        </row>
        <row r="19">
          <cell r="A19" t="str">
            <v>DER50260</v>
          </cell>
          <cell r="B19" t="str">
            <v>Esc.  Carga e Transp. de mat. 1a cat. c/ CB 5000&lt;DMT&lt;6000m</v>
          </cell>
          <cell r="C19" t="str">
            <v xml:space="preserve"> </v>
          </cell>
          <cell r="D19" t="str">
            <v xml:space="preserve"> </v>
          </cell>
          <cell r="E19" t="str">
            <v>m3</v>
          </cell>
          <cell r="F19">
            <v>7702</v>
          </cell>
          <cell r="G19">
            <v>4.29</v>
          </cell>
        </row>
        <row r="20">
          <cell r="A20" t="str">
            <v>DER50385</v>
          </cell>
          <cell r="B20" t="str">
            <v>Esc.  Carga e Transp. de mat. 1a cat. c/ CB 26000&lt;DMT&lt;28000m</v>
          </cell>
          <cell r="C20" t="str">
            <v xml:space="preserve"> </v>
          </cell>
          <cell r="D20" t="str">
            <v xml:space="preserve"> </v>
          </cell>
          <cell r="E20" t="str">
            <v>m3</v>
          </cell>
          <cell r="F20">
            <v>20309</v>
          </cell>
          <cell r="G20">
            <v>15.02</v>
          </cell>
        </row>
        <row r="21">
          <cell r="A21" t="str">
            <v>01.101.14</v>
          </cell>
          <cell r="B21" t="str">
            <v>Escavação,carga e transportes de material de 2a categoria,c/CB,  DMT 1000 a 1200m</v>
          </cell>
          <cell r="C21" t="str">
            <v>DNER-ES280/97</v>
          </cell>
          <cell r="D21" t="str">
            <v xml:space="preserve"> </v>
          </cell>
          <cell r="E21" t="str">
            <v>m3</v>
          </cell>
          <cell r="F21">
            <v>2985</v>
          </cell>
          <cell r="G21">
            <v>3.49</v>
          </cell>
        </row>
        <row r="22">
          <cell r="A22" t="str">
            <v>DER51250</v>
          </cell>
          <cell r="B22" t="str">
            <v>Escavação,carga e transportes de material de 2a categoria DMT 5000 a 6000m</v>
          </cell>
          <cell r="C22" t="str">
            <v xml:space="preserve"> </v>
          </cell>
          <cell r="D22" t="str">
            <v xml:space="preserve"> </v>
          </cell>
          <cell r="E22" t="str">
            <v>m3</v>
          </cell>
          <cell r="F22">
            <v>5134</v>
          </cell>
          <cell r="G22">
            <v>5.7</v>
          </cell>
        </row>
        <row r="23">
          <cell r="A23" t="str">
            <v>DER52105</v>
          </cell>
          <cell r="B23" t="str">
            <v>Esc. Carga e Transp. de solos moles 2000&lt;DMT&lt;=3000m</v>
          </cell>
          <cell r="C23" t="str">
            <v xml:space="preserve"> </v>
          </cell>
          <cell r="D23" t="str">
            <v xml:space="preserve"> </v>
          </cell>
          <cell r="E23" t="str">
            <v>m3</v>
          </cell>
          <cell r="F23">
            <v>15622</v>
          </cell>
          <cell r="G23">
            <v>5.77</v>
          </cell>
        </row>
        <row r="24">
          <cell r="A24" t="str">
            <v>01.510.00</v>
          </cell>
          <cell r="B24" t="str">
            <v>Compactação de aterros a 95% Proctor Normal</v>
          </cell>
          <cell r="C24" t="str">
            <v>DNER-ES282/97</v>
          </cell>
          <cell r="D24" t="str">
            <v xml:space="preserve"> </v>
          </cell>
          <cell r="E24" t="str">
            <v>m3</v>
          </cell>
          <cell r="F24">
            <v>25992</v>
          </cell>
          <cell r="G24">
            <v>0.79</v>
          </cell>
        </row>
        <row r="25">
          <cell r="A25" t="str">
            <v>01.511.00</v>
          </cell>
          <cell r="B25" t="str">
            <v>Compactação de aterros a 100% Proctor Normal</v>
          </cell>
          <cell r="C25" t="str">
            <v>DNER-ES282/97</v>
          </cell>
          <cell r="D25" t="str">
            <v xml:space="preserve"> </v>
          </cell>
          <cell r="E25" t="str">
            <v>m3</v>
          </cell>
          <cell r="F25">
            <v>2444</v>
          </cell>
          <cell r="G25">
            <v>1.36</v>
          </cell>
        </row>
        <row r="26">
          <cell r="A26" t="str">
            <v>P 10.000.06</v>
          </cell>
          <cell r="B26" t="str">
            <v>Aterro reforçado c/ elementos Terramesh (0,50x1,00x4,00m)(malha 8x10) ou similar</v>
          </cell>
          <cell r="C26" t="str">
            <v xml:space="preserve"> </v>
          </cell>
          <cell r="D26" t="str">
            <v xml:space="preserve"> </v>
          </cell>
          <cell r="E26" t="str">
            <v>un</v>
          </cell>
          <cell r="F26">
            <v>1011</v>
          </cell>
          <cell r="G26">
            <v>321.67</v>
          </cell>
        </row>
        <row r="27">
          <cell r="A27" t="str">
            <v>P 10.000.05</v>
          </cell>
          <cell r="B27" t="str">
            <v>Aterro reforçado c/ elementos Terramesh (1,00x1,00x4,00m)(malha 8x10) ou similar</v>
          </cell>
          <cell r="C27" t="str">
            <v xml:space="preserve"> </v>
          </cell>
          <cell r="D27" t="str">
            <v xml:space="preserve"> </v>
          </cell>
          <cell r="E27" t="str">
            <v>un</v>
          </cell>
          <cell r="F27">
            <v>591</v>
          </cell>
          <cell r="G27">
            <v>414.83</v>
          </cell>
        </row>
        <row r="28">
          <cell r="A28" t="str">
            <v>DER82660</v>
          </cell>
          <cell r="B28" t="str">
            <v>Gabião caixa em PVC c/ h=100cm</v>
          </cell>
          <cell r="C28" t="str">
            <v xml:space="preserve"> </v>
          </cell>
          <cell r="D28" t="str">
            <v xml:space="preserve"> </v>
          </cell>
          <cell r="E28" t="str">
            <v>m3</v>
          </cell>
          <cell r="F28">
            <v>195</v>
          </cell>
          <cell r="G28">
            <v>122.97</v>
          </cell>
        </row>
        <row r="29">
          <cell r="A29" t="str">
            <v>09.517.04</v>
          </cell>
          <cell r="B29" t="str">
            <v>Pedra de mão</v>
          </cell>
          <cell r="C29" t="str">
            <v xml:space="preserve"> </v>
          </cell>
          <cell r="D29" t="str">
            <v xml:space="preserve"> </v>
          </cell>
          <cell r="E29" t="str">
            <v>m3</v>
          </cell>
          <cell r="F29">
            <v>2746</v>
          </cell>
          <cell r="G29">
            <v>11.92</v>
          </cell>
        </row>
        <row r="30">
          <cell r="A30">
            <v>9000032</v>
          </cell>
          <cell r="B30" t="str">
            <v>Manta Geotextil 200g/m2</v>
          </cell>
          <cell r="C30">
            <v>0</v>
          </cell>
          <cell r="D30">
            <v>0</v>
          </cell>
          <cell r="E30" t="str">
            <v>m2</v>
          </cell>
          <cell r="F30">
            <v>4730</v>
          </cell>
          <cell r="G30">
            <v>5.83</v>
          </cell>
        </row>
        <row r="31">
          <cell r="F31" t="str">
            <v>SUB-TOTAL</v>
          </cell>
        </row>
        <row r="33">
          <cell r="B33" t="str">
            <v>PAVIMENTAÇÃO</v>
          </cell>
        </row>
        <row r="34">
          <cell r="A34" t="str">
            <v>02.000.00</v>
          </cell>
          <cell r="B34" t="str">
            <v>Regularização do subleito</v>
          </cell>
          <cell r="C34" t="str">
            <v xml:space="preserve"> </v>
          </cell>
          <cell r="D34" t="str">
            <v xml:space="preserve"> </v>
          </cell>
          <cell r="E34" t="str">
            <v>m2</v>
          </cell>
          <cell r="F34">
            <v>51009</v>
          </cell>
          <cell r="G34">
            <v>0.3</v>
          </cell>
        </row>
        <row r="35">
          <cell r="A35" t="str">
            <v>DER53130</v>
          </cell>
          <cell r="B35" t="str">
            <v>Camada de macadame seco</v>
          </cell>
          <cell r="C35" t="str">
            <v xml:space="preserve"> </v>
          </cell>
          <cell r="D35" t="str">
            <v xml:space="preserve"> </v>
          </cell>
          <cell r="E35" t="str">
            <v>m3</v>
          </cell>
          <cell r="F35">
            <v>10024</v>
          </cell>
          <cell r="G35">
            <v>21.86</v>
          </cell>
        </row>
        <row r="36">
          <cell r="A36" t="str">
            <v>02.230.00</v>
          </cell>
          <cell r="B36" t="str">
            <v>Base brita graduada</v>
          </cell>
          <cell r="C36" t="str">
            <v>DNER-ES303/97</v>
          </cell>
          <cell r="D36" t="str">
            <v xml:space="preserve"> </v>
          </cell>
          <cell r="E36" t="str">
            <v>m3</v>
          </cell>
          <cell r="F36">
            <v>7284</v>
          </cell>
          <cell r="G36">
            <v>28.06</v>
          </cell>
        </row>
        <row r="37">
          <cell r="A37" t="str">
            <v>02.300.00</v>
          </cell>
          <cell r="B37" t="str">
            <v>Imprimação - Fornecimento, transporte e execução</v>
          </cell>
          <cell r="C37" t="str">
            <v>DNER-ES306/97</v>
          </cell>
          <cell r="D37" t="str">
            <v xml:space="preserve"> </v>
          </cell>
          <cell r="E37" t="str">
            <v>m2</v>
          </cell>
          <cell r="F37">
            <v>47887</v>
          </cell>
          <cell r="G37">
            <v>1.1100000000000001</v>
          </cell>
        </row>
        <row r="38">
          <cell r="A38" t="str">
            <v>02.400.00</v>
          </cell>
          <cell r="B38" t="str">
            <v>Pintura de ligação - Fornec., transporte e execução</v>
          </cell>
          <cell r="C38" t="str">
            <v>DNER-ES307/97</v>
          </cell>
          <cell r="D38" t="str">
            <v xml:space="preserve"> </v>
          </cell>
          <cell r="E38" t="str">
            <v>m2</v>
          </cell>
          <cell r="F38">
            <v>124282</v>
          </cell>
          <cell r="G38">
            <v>0.41</v>
          </cell>
        </row>
        <row r="39">
          <cell r="A39" t="str">
            <v>02.540.01</v>
          </cell>
          <cell r="B39" t="str">
            <v>Concreto betuminoso usinado a quente - usina 100/140 t/h</v>
          </cell>
          <cell r="C39" t="str">
            <v>DNER-ES313/97</v>
          </cell>
          <cell r="D39" t="str">
            <v xml:space="preserve"> </v>
          </cell>
          <cell r="E39" t="str">
            <v>t</v>
          </cell>
          <cell r="F39">
            <v>14670.5</v>
          </cell>
          <cell r="G39">
            <v>67.64</v>
          </cell>
        </row>
        <row r="40">
          <cell r="A40" t="str">
            <v>DER82200a</v>
          </cell>
          <cell r="B40" t="str">
            <v>Remoção de camada granular</v>
          </cell>
          <cell r="C40" t="str">
            <v xml:space="preserve"> </v>
          </cell>
          <cell r="D40" t="str">
            <v xml:space="preserve"> </v>
          </cell>
          <cell r="E40" t="str">
            <v>m3</v>
          </cell>
          <cell r="F40">
            <v>546</v>
          </cell>
          <cell r="G40">
            <v>4.67</v>
          </cell>
        </row>
        <row r="41">
          <cell r="A41" t="str">
            <v>DER82200</v>
          </cell>
          <cell r="B41" t="str">
            <v>Remoção de revestimento de CBUQ</v>
          </cell>
          <cell r="C41" t="str">
            <v xml:space="preserve"> </v>
          </cell>
          <cell r="D41" t="str">
            <v xml:space="preserve"> </v>
          </cell>
          <cell r="E41" t="str">
            <v>m3</v>
          </cell>
          <cell r="F41">
            <v>545</v>
          </cell>
          <cell r="G41">
            <v>5.73</v>
          </cell>
        </row>
        <row r="42">
          <cell r="F42" t="str">
            <v>SUB-TOTAL</v>
          </cell>
        </row>
        <row r="44">
          <cell r="B44" t="str">
            <v>DRENAGEM</v>
          </cell>
        </row>
        <row r="45">
          <cell r="A45" t="str">
            <v>04.000.00</v>
          </cell>
          <cell r="B45" t="str">
            <v>Escavação manual em material de 1a categoria</v>
          </cell>
          <cell r="C45" t="str">
            <v xml:space="preserve"> </v>
          </cell>
          <cell r="D45" t="str">
            <v xml:space="preserve"> </v>
          </cell>
          <cell r="E45" t="str">
            <v>m3</v>
          </cell>
          <cell r="F45">
            <v>48</v>
          </cell>
          <cell r="G45">
            <v>17.57</v>
          </cell>
        </row>
        <row r="46">
          <cell r="A46" t="str">
            <v>04.001.00</v>
          </cell>
          <cell r="B46" t="str">
            <v>Escavação mecânica em material de 1a categoria</v>
          </cell>
          <cell r="C46" t="str">
            <v xml:space="preserve"> </v>
          </cell>
          <cell r="D46" t="str">
            <v xml:space="preserve"> </v>
          </cell>
          <cell r="E46" t="str">
            <v>m3</v>
          </cell>
          <cell r="F46">
            <v>1400</v>
          </cell>
          <cell r="G46">
            <v>2.09</v>
          </cell>
        </row>
        <row r="47">
          <cell r="A47" t="str">
            <v>04.001.01</v>
          </cell>
          <cell r="B47" t="str">
            <v>Escavação mecânica,reaterro e compactação (material de 1a categoria)</v>
          </cell>
          <cell r="C47" t="str">
            <v xml:space="preserve"> </v>
          </cell>
          <cell r="D47" t="str">
            <v xml:space="preserve"> </v>
          </cell>
          <cell r="E47" t="str">
            <v>m3</v>
          </cell>
          <cell r="F47">
            <v>912</v>
          </cell>
          <cell r="G47">
            <v>3.03</v>
          </cell>
        </row>
        <row r="48">
          <cell r="A48" t="str">
            <v>04.401.02</v>
          </cell>
          <cell r="B48" t="str">
            <v>Valeta de prot. de aterro c/ revest. vegetal VPA 02</v>
          </cell>
          <cell r="C48" t="str">
            <v xml:space="preserve"> </v>
          </cell>
          <cell r="D48" t="str">
            <v xml:space="preserve"> </v>
          </cell>
          <cell r="E48" t="str">
            <v>m</v>
          </cell>
          <cell r="F48">
            <v>1091</v>
          </cell>
          <cell r="G48">
            <v>24.32</v>
          </cell>
        </row>
        <row r="49">
          <cell r="A49" t="str">
            <v>04.500.06</v>
          </cell>
          <cell r="B49" t="str">
            <v>Dreno longit. profundo p/cortes em solo- DPS 06</v>
          </cell>
          <cell r="C49" t="str">
            <v>DNER-ES292/97</v>
          </cell>
          <cell r="D49" t="str">
            <v xml:space="preserve"> </v>
          </cell>
          <cell r="E49" t="str">
            <v>m</v>
          </cell>
          <cell r="F49">
            <v>627</v>
          </cell>
          <cell r="G49">
            <v>34.94</v>
          </cell>
        </row>
        <row r="50">
          <cell r="A50" t="str">
            <v>04.502.02</v>
          </cell>
          <cell r="B50" t="str">
            <v>Boca de saída p/ dreno longit. profundo- BSD 02</v>
          </cell>
          <cell r="C50" t="str">
            <v xml:space="preserve"> </v>
          </cell>
          <cell r="D50" t="str">
            <v xml:space="preserve"> </v>
          </cell>
          <cell r="E50" t="str">
            <v>un</v>
          </cell>
          <cell r="F50">
            <v>6</v>
          </cell>
          <cell r="G50">
            <v>49.08</v>
          </cell>
        </row>
        <row r="51">
          <cell r="A51" t="str">
            <v>04.510.03</v>
          </cell>
          <cell r="B51" t="str">
            <v>Dreno sub- superficial- DSS 03</v>
          </cell>
          <cell r="C51" t="str">
            <v>DNER-ES294/97</v>
          </cell>
          <cell r="D51" t="str">
            <v xml:space="preserve"> </v>
          </cell>
          <cell r="E51" t="str">
            <v>m</v>
          </cell>
          <cell r="F51">
            <v>1662</v>
          </cell>
          <cell r="G51">
            <v>3.71</v>
          </cell>
        </row>
        <row r="52">
          <cell r="A52" t="str">
            <v>04.511.01</v>
          </cell>
          <cell r="B52" t="str">
            <v>Boca de saída p/ dreno sub-superficial-BSD 03</v>
          </cell>
          <cell r="C52" t="str">
            <v xml:space="preserve"> </v>
          </cell>
          <cell r="D52" t="str">
            <v xml:space="preserve"> </v>
          </cell>
          <cell r="E52" t="str">
            <v>un</v>
          </cell>
          <cell r="F52">
            <v>8</v>
          </cell>
          <cell r="G52">
            <v>20.86</v>
          </cell>
        </row>
        <row r="53">
          <cell r="A53" t="str">
            <v>04.900.21</v>
          </cell>
          <cell r="B53" t="str">
            <v>Sarjeta de cant. central de concreto-SCC 01</v>
          </cell>
          <cell r="C53" t="str">
            <v>DNER-ES288/97</v>
          </cell>
          <cell r="D53" t="str">
            <v xml:space="preserve"> </v>
          </cell>
          <cell r="E53" t="str">
            <v>m</v>
          </cell>
          <cell r="F53">
            <v>822</v>
          </cell>
          <cell r="G53">
            <v>13.85</v>
          </cell>
        </row>
        <row r="54">
          <cell r="A54" t="str">
            <v>04.910.05</v>
          </cell>
          <cell r="B54" t="str">
            <v>Meio-fio de concreto-MFC 05</v>
          </cell>
          <cell r="C54" t="str">
            <v>DNER-ES290/97</v>
          </cell>
          <cell r="D54" t="str">
            <v xml:space="preserve"> </v>
          </cell>
          <cell r="E54" t="str">
            <v>m</v>
          </cell>
          <cell r="F54">
            <v>1758</v>
          </cell>
          <cell r="G54">
            <v>10.54</v>
          </cell>
        </row>
        <row r="55">
          <cell r="A55" t="str">
            <v>DER78150a</v>
          </cell>
          <cell r="B55" t="str">
            <v>Caixa coletora de sarjeta - CCS, D=60cm E H=1,5m</v>
          </cell>
          <cell r="C55" t="str">
            <v xml:space="preserve"> </v>
          </cell>
          <cell r="D55" t="str">
            <v xml:space="preserve"> </v>
          </cell>
          <cell r="E55" t="str">
            <v>un</v>
          </cell>
          <cell r="F55">
            <v>1</v>
          </cell>
          <cell r="G55">
            <v>500.45</v>
          </cell>
        </row>
        <row r="56">
          <cell r="A56" t="str">
            <v>04.930.01</v>
          </cell>
          <cell r="B56" t="str">
            <v>Caixa coletora de sarjeta-CCS 01</v>
          </cell>
          <cell r="C56" t="str">
            <v>DNER-ES287/97</v>
          </cell>
          <cell r="D56" t="str">
            <v xml:space="preserve"> </v>
          </cell>
          <cell r="E56" t="str">
            <v>un</v>
          </cell>
          <cell r="F56">
            <v>3</v>
          </cell>
          <cell r="G56">
            <v>568.85</v>
          </cell>
        </row>
        <row r="57">
          <cell r="A57" t="str">
            <v>04.930.05</v>
          </cell>
          <cell r="B57" t="str">
            <v>Caixa coletora de sarjeta-CCS 05</v>
          </cell>
          <cell r="C57" t="str">
            <v>DNER-ES287/97</v>
          </cell>
          <cell r="D57" t="str">
            <v xml:space="preserve"> </v>
          </cell>
          <cell r="E57" t="str">
            <v>un</v>
          </cell>
          <cell r="F57">
            <v>2</v>
          </cell>
          <cell r="G57">
            <v>715.16</v>
          </cell>
        </row>
        <row r="58">
          <cell r="A58" t="str">
            <v>04.930.11</v>
          </cell>
          <cell r="B58" t="str">
            <v>Caixa coletora de sarjeta-CCS 11</v>
          </cell>
          <cell r="C58" t="str">
            <v>DNER-ES287/97</v>
          </cell>
          <cell r="D58" t="str">
            <v xml:space="preserve"> </v>
          </cell>
          <cell r="E58" t="str">
            <v>un</v>
          </cell>
          <cell r="F58">
            <v>2</v>
          </cell>
          <cell r="G58">
            <v>832.67</v>
          </cell>
        </row>
        <row r="59">
          <cell r="A59" t="str">
            <v>04.950.02</v>
          </cell>
          <cell r="B59" t="str">
            <v>Dissipador de energia- DES 02</v>
          </cell>
          <cell r="C59" t="str">
            <v>DNER-ES283/97</v>
          </cell>
          <cell r="D59" t="str">
            <v xml:space="preserve"> </v>
          </cell>
          <cell r="E59" t="str">
            <v>un</v>
          </cell>
          <cell r="F59">
            <v>1</v>
          </cell>
          <cell r="G59">
            <v>110.58</v>
          </cell>
        </row>
        <row r="60">
          <cell r="A60" t="str">
            <v>04.960.01</v>
          </cell>
          <cell r="B60" t="str">
            <v>Boca de lobo simples c/ grelha de concreto-BLS 01</v>
          </cell>
          <cell r="C60" t="str">
            <v xml:space="preserve"> </v>
          </cell>
          <cell r="D60" t="str">
            <v xml:space="preserve"> </v>
          </cell>
          <cell r="E60" t="str">
            <v>un</v>
          </cell>
          <cell r="F60">
            <v>10</v>
          </cell>
          <cell r="G60">
            <v>203.51</v>
          </cell>
        </row>
        <row r="61">
          <cell r="A61" t="str">
            <v>04.960.02</v>
          </cell>
          <cell r="B61" t="str">
            <v>Boca de lobo simples c/ grelha de concreto-BLS 02</v>
          </cell>
          <cell r="C61" t="str">
            <v xml:space="preserve"> </v>
          </cell>
          <cell r="D61" t="str">
            <v xml:space="preserve"> </v>
          </cell>
          <cell r="E61" t="str">
            <v>un</v>
          </cell>
          <cell r="F61">
            <v>4</v>
          </cell>
          <cell r="G61">
            <v>257.83999999999997</v>
          </cell>
        </row>
        <row r="62">
          <cell r="A62" t="str">
            <v>04.960.03</v>
          </cell>
          <cell r="B62" t="str">
            <v>Boca de lobo simples c/ grelha de concreto-BLS 03</v>
          </cell>
          <cell r="C62" t="str">
            <v xml:space="preserve"> </v>
          </cell>
          <cell r="D62" t="str">
            <v xml:space="preserve"> </v>
          </cell>
          <cell r="E62" t="str">
            <v>un</v>
          </cell>
          <cell r="F62">
            <v>2</v>
          </cell>
          <cell r="G62">
            <v>312.23</v>
          </cell>
        </row>
        <row r="63">
          <cell r="A63" t="str">
            <v>04.962.04</v>
          </cell>
          <cell r="B63" t="str">
            <v>Caixa de ligação e passagem- CLP 04</v>
          </cell>
          <cell r="C63" t="str">
            <v>DNER-ES287/97</v>
          </cell>
          <cell r="D63" t="str">
            <v xml:space="preserve"> </v>
          </cell>
          <cell r="E63" t="str">
            <v>un</v>
          </cell>
          <cell r="F63">
            <v>1</v>
          </cell>
          <cell r="G63">
            <v>645.97</v>
          </cell>
        </row>
        <row r="64">
          <cell r="A64" t="str">
            <v>04.963.01</v>
          </cell>
          <cell r="B64" t="str">
            <v>Poço de visita- PVI 01</v>
          </cell>
          <cell r="C64" t="str">
            <v xml:space="preserve"> </v>
          </cell>
          <cell r="D64" t="str">
            <v xml:space="preserve"> </v>
          </cell>
          <cell r="E64" t="str">
            <v>un</v>
          </cell>
          <cell r="F64">
            <v>1</v>
          </cell>
          <cell r="G64">
            <v>493.1</v>
          </cell>
        </row>
        <row r="65">
          <cell r="A65" t="str">
            <v>P 04.100.07</v>
          </cell>
          <cell r="B65" t="str">
            <v>Execução de galerias D=0,40 c/ lastro de brita</v>
          </cell>
          <cell r="C65" t="str">
            <v xml:space="preserve"> </v>
          </cell>
          <cell r="D65" t="str">
            <v xml:space="preserve"> </v>
          </cell>
          <cell r="E65" t="str">
            <v>m</v>
          </cell>
          <cell r="F65">
            <v>102</v>
          </cell>
          <cell r="G65">
            <v>41.68</v>
          </cell>
        </row>
        <row r="66">
          <cell r="A66" t="str">
            <v>P 04.100.09</v>
          </cell>
          <cell r="B66" t="str">
            <v>Execução de galerias D=0,60 c/ lastro de brita</v>
          </cell>
          <cell r="C66" t="str">
            <v xml:space="preserve"> </v>
          </cell>
          <cell r="D66" t="str">
            <v xml:space="preserve"> </v>
          </cell>
          <cell r="E66" t="str">
            <v>m</v>
          </cell>
          <cell r="F66">
            <v>124</v>
          </cell>
          <cell r="G66">
            <v>100.67</v>
          </cell>
        </row>
        <row r="67">
          <cell r="A67" t="str">
            <v>P 04.100.10</v>
          </cell>
          <cell r="B67" t="str">
            <v>Execução de galerias D=0,60 c/ lastro de concreto</v>
          </cell>
          <cell r="C67" t="str">
            <v xml:space="preserve"> </v>
          </cell>
          <cell r="D67" t="str">
            <v xml:space="preserve"> </v>
          </cell>
          <cell r="E67" t="str">
            <v>m</v>
          </cell>
          <cell r="F67">
            <v>37</v>
          </cell>
          <cell r="G67">
            <v>131.66</v>
          </cell>
        </row>
        <row r="68">
          <cell r="A68" t="str">
            <v>04.101.01</v>
          </cell>
          <cell r="B68" t="str">
            <v>Boca de BSTC D=0.60m-normal</v>
          </cell>
          <cell r="C68" t="str">
            <v>DNER-ES284/97</v>
          </cell>
          <cell r="D68" t="str">
            <v xml:space="preserve"> </v>
          </cell>
          <cell r="E68" t="str">
            <v>un</v>
          </cell>
          <cell r="F68">
            <v>2</v>
          </cell>
          <cell r="G68">
            <v>299.62</v>
          </cell>
        </row>
        <row r="69">
          <cell r="A69" t="str">
            <v>P04.901.43</v>
          </cell>
          <cell r="B69" t="str">
            <v>Canaleta c/ grelha de concreto</v>
          </cell>
          <cell r="C69" t="str">
            <v xml:space="preserve"> </v>
          </cell>
          <cell r="D69" t="str">
            <v xml:space="preserve"> </v>
          </cell>
          <cell r="E69" t="str">
            <v>m</v>
          </cell>
          <cell r="F69">
            <v>297</v>
          </cell>
          <cell r="G69">
            <v>77.42</v>
          </cell>
        </row>
        <row r="70">
          <cell r="A70" t="str">
            <v>P.04.100.18</v>
          </cell>
          <cell r="B70" t="str">
            <v>Caixa coletora de canaleta c/ H=2,00m</v>
          </cell>
          <cell r="C70" t="str">
            <v xml:space="preserve"> </v>
          </cell>
          <cell r="D70" t="str">
            <v xml:space="preserve"> </v>
          </cell>
          <cell r="E70" t="str">
            <v>un</v>
          </cell>
          <cell r="F70">
            <v>1</v>
          </cell>
          <cell r="G70">
            <v>676.37</v>
          </cell>
        </row>
        <row r="71">
          <cell r="F71" t="str">
            <v>SUB-TOTAL</v>
          </cell>
        </row>
        <row r="73">
          <cell r="B73" t="str">
            <v>OBRAS DE ARTE ESPECIAIS</v>
          </cell>
        </row>
        <row r="74">
          <cell r="B74" t="str">
            <v>(Quatro tabuleiros)</v>
          </cell>
        </row>
        <row r="75">
          <cell r="B75" t="str">
            <v>Infra e Mesoestrutura</v>
          </cell>
        </row>
        <row r="76">
          <cell r="A76" t="str">
            <v>DER90150</v>
          </cell>
          <cell r="B76" t="str">
            <v>Escavação em tubulão a céu aberto em material de 1ªcateg.</v>
          </cell>
          <cell r="C76" t="str">
            <v xml:space="preserve"> </v>
          </cell>
          <cell r="D76" t="str">
            <v xml:space="preserve"> </v>
          </cell>
          <cell r="E76" t="str">
            <v>m3</v>
          </cell>
          <cell r="F76">
            <v>1</v>
          </cell>
          <cell r="G76">
            <v>184.89</v>
          </cell>
        </row>
        <row r="77">
          <cell r="A77" t="str">
            <v>DER90160</v>
          </cell>
          <cell r="B77" t="str">
            <v>Escavação em tubulão a céu aberto em material de 3ªcateg.</v>
          </cell>
          <cell r="C77" t="str">
            <v xml:space="preserve"> </v>
          </cell>
          <cell r="D77" t="str">
            <v xml:space="preserve"> </v>
          </cell>
          <cell r="E77" t="str">
            <v>m3</v>
          </cell>
          <cell r="F77">
            <v>1</v>
          </cell>
          <cell r="G77">
            <v>640.85</v>
          </cell>
        </row>
        <row r="78">
          <cell r="A78" t="str">
            <v>DER90170</v>
          </cell>
          <cell r="B78" t="str">
            <v>Escavação em tubulão sob ar comprimido em material de 1ªcateg.</v>
          </cell>
          <cell r="C78" t="str">
            <v xml:space="preserve"> </v>
          </cell>
          <cell r="D78" t="str">
            <v xml:space="preserve"> </v>
          </cell>
          <cell r="E78" t="str">
            <v>m3</v>
          </cell>
          <cell r="F78">
            <v>140</v>
          </cell>
          <cell r="G78">
            <v>742.04</v>
          </cell>
        </row>
        <row r="79">
          <cell r="A79" t="str">
            <v>DER90180</v>
          </cell>
          <cell r="B79" t="str">
            <v>Escavação em tubulão sob ar comprimido em material de 3ªcateg.</v>
          </cell>
          <cell r="C79" t="str">
            <v xml:space="preserve"> </v>
          </cell>
          <cell r="D79" t="str">
            <v xml:space="preserve"> </v>
          </cell>
          <cell r="E79" t="str">
            <v>m3</v>
          </cell>
          <cell r="F79">
            <v>82</v>
          </cell>
          <cell r="G79">
            <v>1154.25</v>
          </cell>
        </row>
        <row r="80">
          <cell r="A80" t="str">
            <v>03.371.01</v>
          </cell>
          <cell r="B80" t="str">
            <v>Formas de placa compensada resinada</v>
          </cell>
          <cell r="C80" t="str">
            <v xml:space="preserve"> </v>
          </cell>
          <cell r="D80" t="str">
            <v xml:space="preserve"> </v>
          </cell>
          <cell r="E80" t="str">
            <v>m2</v>
          </cell>
          <cell r="F80">
            <v>879</v>
          </cell>
          <cell r="G80">
            <v>21.86</v>
          </cell>
        </row>
        <row r="81">
          <cell r="A81" t="str">
            <v>03.353.00</v>
          </cell>
          <cell r="B81" t="str">
            <v>Forn., preparo e colocação nas formas, de aço CA-50</v>
          </cell>
          <cell r="C81" t="str">
            <v xml:space="preserve"> </v>
          </cell>
          <cell r="D81" t="str">
            <v xml:space="preserve"> </v>
          </cell>
          <cell r="E81" t="str">
            <v>kg</v>
          </cell>
          <cell r="F81">
            <v>11438</v>
          </cell>
          <cell r="G81">
            <v>2.59</v>
          </cell>
        </row>
        <row r="82">
          <cell r="A82" t="str">
            <v>P 03.327.01</v>
          </cell>
          <cell r="B82" t="str">
            <v xml:space="preserve">Concreto fck= 25 MPa-contr. raz. uso ger. </v>
          </cell>
          <cell r="C82" t="str">
            <v xml:space="preserve"> </v>
          </cell>
          <cell r="D82" t="str">
            <v xml:space="preserve"> </v>
          </cell>
          <cell r="E82" t="str">
            <v>m3</v>
          </cell>
          <cell r="F82">
            <v>266</v>
          </cell>
          <cell r="G82">
            <v>163.22</v>
          </cell>
        </row>
        <row r="83">
          <cell r="B83" t="str">
            <v>Superestrutura</v>
          </cell>
        </row>
        <row r="84">
          <cell r="A84" t="str">
            <v>03.371.02</v>
          </cell>
          <cell r="B84" t="str">
            <v>Formas de placa compensada plastificada</v>
          </cell>
          <cell r="C84" t="str">
            <v xml:space="preserve"> </v>
          </cell>
          <cell r="D84" t="str">
            <v xml:space="preserve"> </v>
          </cell>
          <cell r="E84" t="str">
            <v>m2</v>
          </cell>
          <cell r="F84">
            <v>5127</v>
          </cell>
          <cell r="G84">
            <v>30.76</v>
          </cell>
        </row>
        <row r="85">
          <cell r="A85" t="str">
            <v>03.353.00</v>
          </cell>
          <cell r="B85" t="str">
            <v>Forn., preparo e colocação nas formas, de aço CA-50</v>
          </cell>
          <cell r="C85" t="str">
            <v xml:space="preserve"> </v>
          </cell>
          <cell r="D85" t="str">
            <v xml:space="preserve"> </v>
          </cell>
          <cell r="E85" t="str">
            <v>kg</v>
          </cell>
          <cell r="F85">
            <v>143680</v>
          </cell>
          <cell r="G85">
            <v>2.59</v>
          </cell>
        </row>
        <row r="86">
          <cell r="A86" t="str">
            <v>OAE17</v>
          </cell>
          <cell r="B86" t="str">
            <v>Transporte e lançamento de pré-lages</v>
          </cell>
          <cell r="C86" t="str">
            <v xml:space="preserve"> </v>
          </cell>
          <cell r="D86" t="str">
            <v xml:space="preserve"> </v>
          </cell>
          <cell r="E86" t="str">
            <v>un</v>
          </cell>
          <cell r="F86">
            <v>1368</v>
          </cell>
          <cell r="G86">
            <v>23.47</v>
          </cell>
        </row>
        <row r="87">
          <cell r="A87" t="str">
            <v>OAE18</v>
          </cell>
          <cell r="B87" t="str">
            <v>Transporte e lançamento de vigas pré-moldadas</v>
          </cell>
          <cell r="C87" t="str">
            <v xml:space="preserve"> </v>
          </cell>
          <cell r="D87" t="str">
            <v xml:space="preserve"> </v>
          </cell>
          <cell r="E87" t="str">
            <v>un</v>
          </cell>
          <cell r="F87">
            <v>80</v>
          </cell>
          <cell r="G87">
            <v>1281.27</v>
          </cell>
        </row>
        <row r="88">
          <cell r="A88" t="str">
            <v>03.330.00</v>
          </cell>
          <cell r="B88" t="str">
            <v>Concreto fck= 35 MPa-contr. raz. uso ger.</v>
          </cell>
          <cell r="C88" t="str">
            <v xml:space="preserve"> </v>
          </cell>
          <cell r="D88" t="str">
            <v xml:space="preserve"> </v>
          </cell>
          <cell r="E88" t="str">
            <v>m3</v>
          </cell>
          <cell r="F88">
            <v>755</v>
          </cell>
          <cell r="G88">
            <v>166.78</v>
          </cell>
        </row>
        <row r="89">
          <cell r="B89" t="str">
            <v>Diversos</v>
          </cell>
        </row>
        <row r="90">
          <cell r="B90" t="str">
            <v>Barreiras de segurança (C.A.) Tipo New Jersey (312 m)</v>
          </cell>
        </row>
        <row r="91">
          <cell r="A91" t="str">
            <v>03.371.01</v>
          </cell>
          <cell r="B91" t="str">
            <v>Formas de placa compensada resinada</v>
          </cell>
          <cell r="C91" t="str">
            <v xml:space="preserve"> </v>
          </cell>
          <cell r="D91" t="str">
            <v xml:space="preserve"> </v>
          </cell>
          <cell r="E91" t="str">
            <v>m2</v>
          </cell>
          <cell r="F91">
            <v>561</v>
          </cell>
          <cell r="G91">
            <v>21.86</v>
          </cell>
        </row>
        <row r="92">
          <cell r="A92" t="str">
            <v>03.353.00</v>
          </cell>
          <cell r="B92" t="str">
            <v>Forn., preparo e colocação nas formas, de aço CA-50</v>
          </cell>
          <cell r="C92" t="str">
            <v xml:space="preserve"> </v>
          </cell>
          <cell r="D92" t="str">
            <v xml:space="preserve"> </v>
          </cell>
          <cell r="E92" t="str">
            <v>kg</v>
          </cell>
          <cell r="F92">
            <v>4656</v>
          </cell>
          <cell r="G92">
            <v>2.59</v>
          </cell>
        </row>
        <row r="93">
          <cell r="A93" t="str">
            <v>P 03.327.01</v>
          </cell>
          <cell r="B93" t="str">
            <v xml:space="preserve">Concreto fck= 25 MPa-contr. raz. uso ger. </v>
          </cell>
          <cell r="C93" t="str">
            <v xml:space="preserve"> </v>
          </cell>
          <cell r="D93" t="str">
            <v xml:space="preserve"> </v>
          </cell>
          <cell r="E93" t="str">
            <v>m3</v>
          </cell>
          <cell r="F93">
            <v>72</v>
          </cell>
          <cell r="G93">
            <v>163.22</v>
          </cell>
        </row>
        <row r="94">
          <cell r="B94" t="str">
            <v>Placas de aproximação( 08 unidades)</v>
          </cell>
        </row>
        <row r="95">
          <cell r="A95" t="str">
            <v>03.371.00</v>
          </cell>
          <cell r="B95" t="str">
            <v>Formas de madeira compensada</v>
          </cell>
          <cell r="C95" t="str">
            <v xml:space="preserve"> </v>
          </cell>
          <cell r="D95" t="str">
            <v xml:space="preserve"> </v>
          </cell>
          <cell r="E95" t="str">
            <v>m2</v>
          </cell>
          <cell r="F95">
            <v>73</v>
          </cell>
          <cell r="G95">
            <v>21.86</v>
          </cell>
        </row>
        <row r="96">
          <cell r="A96" t="str">
            <v>03.353.00</v>
          </cell>
          <cell r="B96" t="str">
            <v>Forn., preparo e colocação nas formas, de aço CA-50</v>
          </cell>
          <cell r="C96" t="str">
            <v xml:space="preserve"> </v>
          </cell>
          <cell r="D96" t="str">
            <v xml:space="preserve"> </v>
          </cell>
          <cell r="E96" t="str">
            <v>kg</v>
          </cell>
          <cell r="F96">
            <v>7432</v>
          </cell>
          <cell r="G96">
            <v>2.59</v>
          </cell>
        </row>
        <row r="97">
          <cell r="A97" t="str">
            <v>P 03.327.01</v>
          </cell>
          <cell r="B97" t="str">
            <v xml:space="preserve">Concreto fck= 25 MPa-contr. raz. uso ger. </v>
          </cell>
          <cell r="C97" t="str">
            <v xml:space="preserve"> </v>
          </cell>
          <cell r="D97" t="str">
            <v xml:space="preserve"> </v>
          </cell>
          <cell r="E97" t="str">
            <v>m3</v>
          </cell>
          <cell r="F97">
            <v>108</v>
          </cell>
          <cell r="G97">
            <v>163.22</v>
          </cell>
        </row>
        <row r="98">
          <cell r="B98" t="str">
            <v>Drenos</v>
          </cell>
        </row>
        <row r="99">
          <cell r="A99" t="str">
            <v>P 03.991.01f</v>
          </cell>
          <cell r="B99" t="str">
            <v>Dreno de FF D= 150 mm x 400mm</v>
          </cell>
          <cell r="C99" t="str">
            <v xml:space="preserve"> </v>
          </cell>
          <cell r="D99" t="str">
            <v xml:space="preserve"> </v>
          </cell>
          <cell r="E99" t="str">
            <v>un</v>
          </cell>
          <cell r="F99">
            <v>36</v>
          </cell>
          <cell r="G99">
            <v>20.37</v>
          </cell>
        </row>
        <row r="100">
          <cell r="F100" t="str">
            <v>SUB-TOTAL</v>
          </cell>
        </row>
        <row r="101">
          <cell r="B101" t="str">
            <v>OBRAS COMPLEMENTARES</v>
          </cell>
        </row>
        <row r="102">
          <cell r="A102" t="str">
            <v>05.100.00</v>
          </cell>
          <cell r="B102" t="str">
            <v>Enleivamento</v>
          </cell>
          <cell r="C102" t="str">
            <v>DNER-ES341/97</v>
          </cell>
          <cell r="D102" t="str">
            <v xml:space="preserve"> </v>
          </cell>
          <cell r="E102" t="str">
            <v>m2</v>
          </cell>
          <cell r="F102">
            <v>26014</v>
          </cell>
          <cell r="G102">
            <v>2.06</v>
          </cell>
        </row>
        <row r="103">
          <cell r="A103" t="str">
            <v>DER53460a</v>
          </cell>
          <cell r="B103" t="str">
            <v>Calçamento com briquetes de 6 cm</v>
          </cell>
          <cell r="C103" t="str">
            <v xml:space="preserve"> </v>
          </cell>
          <cell r="D103" t="str">
            <v xml:space="preserve"> </v>
          </cell>
          <cell r="E103" t="str">
            <v>m2</v>
          </cell>
          <cell r="F103">
            <v>1100</v>
          </cell>
          <cell r="G103">
            <v>20.48</v>
          </cell>
        </row>
        <row r="104">
          <cell r="A104" t="str">
            <v>P 05.100.01</v>
          </cell>
          <cell r="B104" t="str">
            <v>Fornecimento e plantio de lírio amarelo</v>
          </cell>
          <cell r="C104" t="str">
            <v xml:space="preserve"> </v>
          </cell>
          <cell r="D104" t="str">
            <v xml:space="preserve"> </v>
          </cell>
          <cell r="E104" t="str">
            <v>m2</v>
          </cell>
          <cell r="F104">
            <v>146</v>
          </cell>
          <cell r="G104">
            <v>14.14</v>
          </cell>
        </row>
        <row r="105">
          <cell r="A105" t="str">
            <v>P 05.100.02</v>
          </cell>
          <cell r="B105" t="str">
            <v>Fornecimento e plantio de árvore selecionada</v>
          </cell>
          <cell r="C105" t="str">
            <v xml:space="preserve"> </v>
          </cell>
          <cell r="D105" t="str">
            <v xml:space="preserve"> </v>
          </cell>
          <cell r="E105" t="str">
            <v>un</v>
          </cell>
          <cell r="F105">
            <v>130</v>
          </cell>
          <cell r="G105">
            <v>6.02</v>
          </cell>
        </row>
        <row r="106">
          <cell r="A106" t="str">
            <v>05.102.00</v>
          </cell>
          <cell r="B106" t="str">
            <v>Hidrossemeadura</v>
          </cell>
          <cell r="C106" t="str">
            <v>DNER-ES341/97</v>
          </cell>
          <cell r="D106" t="str">
            <v xml:space="preserve"> </v>
          </cell>
          <cell r="E106" t="str">
            <v>m2</v>
          </cell>
          <cell r="F106">
            <v>6318</v>
          </cell>
          <cell r="G106">
            <v>0.49</v>
          </cell>
        </row>
        <row r="107">
          <cell r="A107" t="str">
            <v>DER81950</v>
          </cell>
          <cell r="B107" t="str">
            <v>Calçada em lastro de brita c/revestimento em concreto</v>
          </cell>
          <cell r="C107" t="str">
            <v xml:space="preserve"> </v>
          </cell>
          <cell r="D107" t="str">
            <v xml:space="preserve"> </v>
          </cell>
          <cell r="E107" t="str">
            <v>m2</v>
          </cell>
          <cell r="F107">
            <v>1400</v>
          </cell>
          <cell r="G107">
            <v>8.94</v>
          </cell>
        </row>
        <row r="108">
          <cell r="A108" t="str">
            <v>P 06.030.00</v>
          </cell>
          <cell r="B108" t="str">
            <v>Barreira de segurança simples</v>
          </cell>
          <cell r="C108" t="str">
            <v xml:space="preserve"> </v>
          </cell>
          <cell r="D108" t="str">
            <v xml:space="preserve"> </v>
          </cell>
          <cell r="E108" t="str">
            <v>m</v>
          </cell>
          <cell r="F108">
            <v>492</v>
          </cell>
          <cell r="G108">
            <v>52.16</v>
          </cell>
        </row>
        <row r="109">
          <cell r="A109" t="str">
            <v>PI 01</v>
          </cell>
          <cell r="B109" t="str">
            <v>Poste de aço galv. a fogo, c/ 20,0m de alt. p/ instal. tipo engastado</v>
          </cell>
          <cell r="C109" t="str">
            <v xml:space="preserve"> </v>
          </cell>
          <cell r="D109" t="str">
            <v xml:space="preserve"> </v>
          </cell>
          <cell r="E109" t="str">
            <v>un</v>
          </cell>
          <cell r="F109">
            <v>10</v>
          </cell>
          <cell r="G109">
            <v>2662.25</v>
          </cell>
        </row>
        <row r="110">
          <cell r="A110" t="str">
            <v>PI 04</v>
          </cell>
          <cell r="B110" t="str">
            <v xml:space="preserve">Luminária p/ iluminação pública ref.SRC-612 da Philips ou similar </v>
          </cell>
          <cell r="C110" t="str">
            <v xml:space="preserve"> </v>
          </cell>
          <cell r="D110" t="str">
            <v xml:space="preserve"> </v>
          </cell>
          <cell r="E110" t="str">
            <v>un</v>
          </cell>
          <cell r="F110">
            <v>20</v>
          </cell>
          <cell r="G110">
            <v>425.5</v>
          </cell>
        </row>
        <row r="111">
          <cell r="A111" t="str">
            <v>PI 07</v>
          </cell>
          <cell r="B111" t="str">
            <v>Suporte p/ luminária tipo ZGP402 da Philips ou similar</v>
          </cell>
          <cell r="C111" t="str">
            <v xml:space="preserve"> </v>
          </cell>
          <cell r="D111" t="str">
            <v xml:space="preserve"> </v>
          </cell>
          <cell r="E111" t="str">
            <v>un</v>
          </cell>
          <cell r="F111">
            <v>10</v>
          </cell>
          <cell r="G111">
            <v>100</v>
          </cell>
        </row>
        <row r="112">
          <cell r="A112" t="str">
            <v>PI 09</v>
          </cell>
          <cell r="B112" t="str">
            <v>Lâmpada a vapor de sódio 400W, alta pressão, base E40</v>
          </cell>
          <cell r="C112" t="str">
            <v xml:space="preserve"> </v>
          </cell>
          <cell r="D112" t="str">
            <v xml:space="preserve"> </v>
          </cell>
          <cell r="E112" t="str">
            <v>un</v>
          </cell>
          <cell r="F112">
            <v>20</v>
          </cell>
          <cell r="G112">
            <v>33.35</v>
          </cell>
        </row>
        <row r="113">
          <cell r="A113" t="str">
            <v>PI 10</v>
          </cell>
          <cell r="B113" t="str">
            <v>Lâmpada a vapor de mercúrio 250W, alta pressão, base E40</v>
          </cell>
          <cell r="C113" t="str">
            <v xml:space="preserve"> </v>
          </cell>
          <cell r="D113" t="str">
            <v xml:space="preserve"> </v>
          </cell>
          <cell r="E113" t="str">
            <v>un</v>
          </cell>
          <cell r="F113">
            <v>17</v>
          </cell>
          <cell r="G113">
            <v>28.75</v>
          </cell>
        </row>
        <row r="114">
          <cell r="A114" t="str">
            <v>PI 22</v>
          </cell>
          <cell r="B114" t="str">
            <v>Base completa com fusível Diazed, 6A, retardado, incluíndo tampa, anel de proteção e ajuste</v>
          </cell>
          <cell r="C114" t="str">
            <v xml:space="preserve"> </v>
          </cell>
          <cell r="D114" t="str">
            <v xml:space="preserve"> </v>
          </cell>
          <cell r="E114" t="str">
            <v>un</v>
          </cell>
          <cell r="F114">
            <v>29</v>
          </cell>
          <cell r="G114">
            <v>8.6300000000000008</v>
          </cell>
        </row>
        <row r="115">
          <cell r="A115" t="str">
            <v>PI 23</v>
          </cell>
          <cell r="B115" t="str">
            <v>Contator tripolar a seco, p/ corrente alternada - 55 A, para uso em rede 380/220V - 60Hz</v>
          </cell>
          <cell r="C115" t="str">
            <v xml:space="preserve"> </v>
          </cell>
          <cell r="D115" t="str">
            <v xml:space="preserve"> </v>
          </cell>
          <cell r="E115" t="str">
            <v>un</v>
          </cell>
          <cell r="F115">
            <v>5</v>
          </cell>
          <cell r="G115">
            <v>234.6</v>
          </cell>
        </row>
        <row r="116">
          <cell r="A116" t="str">
            <v>PI 24</v>
          </cell>
          <cell r="B116" t="str">
            <v>Fita elétrica auto fusão a base de borracha EPR</v>
          </cell>
          <cell r="C116" t="str">
            <v xml:space="preserve"> </v>
          </cell>
          <cell r="D116" t="str">
            <v xml:space="preserve"> </v>
          </cell>
          <cell r="E116" t="str">
            <v>un</v>
          </cell>
          <cell r="F116">
            <v>5</v>
          </cell>
          <cell r="G116">
            <v>6.39</v>
          </cell>
        </row>
        <row r="117">
          <cell r="A117" t="str">
            <v>PI 25</v>
          </cell>
          <cell r="B117" t="str">
            <v>Fita adesiva plástica isolante</v>
          </cell>
          <cell r="C117" t="str">
            <v xml:space="preserve"> </v>
          </cell>
          <cell r="D117" t="str">
            <v xml:space="preserve"> </v>
          </cell>
          <cell r="E117" t="str">
            <v>un</v>
          </cell>
          <cell r="F117">
            <v>5</v>
          </cell>
          <cell r="G117">
            <v>3.84</v>
          </cell>
        </row>
        <row r="118">
          <cell r="A118" t="str">
            <v>PI 26</v>
          </cell>
          <cell r="B118" t="str">
            <v>Relé fotoelétrico c/ suporte para fixação galv. com furo 18mm</v>
          </cell>
          <cell r="C118" t="str">
            <v xml:space="preserve"> </v>
          </cell>
          <cell r="D118" t="str">
            <v xml:space="preserve"> </v>
          </cell>
          <cell r="E118" t="str">
            <v>un</v>
          </cell>
          <cell r="F118">
            <v>5</v>
          </cell>
          <cell r="G118">
            <v>11.5</v>
          </cell>
        </row>
        <row r="119">
          <cell r="A119" t="str">
            <v>PI 27</v>
          </cell>
          <cell r="B119" t="str">
            <v>Cabo isolado p/ 1000V, bitola 35mm²</v>
          </cell>
          <cell r="C119" t="str">
            <v xml:space="preserve"> </v>
          </cell>
          <cell r="D119" t="str">
            <v xml:space="preserve"> </v>
          </cell>
          <cell r="E119" t="str">
            <v>m</v>
          </cell>
          <cell r="F119">
            <v>1900</v>
          </cell>
          <cell r="G119">
            <v>1.55</v>
          </cell>
        </row>
        <row r="120">
          <cell r="A120" t="str">
            <v>PI 28</v>
          </cell>
          <cell r="B120" t="str">
            <v>Eletroduto de aço tipo pesado 100mm</v>
          </cell>
          <cell r="C120" t="str">
            <v xml:space="preserve"> </v>
          </cell>
          <cell r="D120" t="str">
            <v xml:space="preserve"> </v>
          </cell>
          <cell r="E120" t="str">
            <v>m</v>
          </cell>
          <cell r="F120">
            <v>230</v>
          </cell>
          <cell r="G120">
            <v>28.55</v>
          </cell>
        </row>
        <row r="121">
          <cell r="A121" t="str">
            <v>PI 54</v>
          </cell>
          <cell r="B121" t="str">
            <v>Eletroduto de PVC corrugado tipo Kanalex ou similar, D=100mm</v>
          </cell>
          <cell r="C121" t="str">
            <v xml:space="preserve"> </v>
          </cell>
          <cell r="D121" t="str">
            <v xml:space="preserve"> </v>
          </cell>
          <cell r="E121" t="str">
            <v>m</v>
          </cell>
          <cell r="F121">
            <v>180</v>
          </cell>
          <cell r="G121">
            <v>4.95</v>
          </cell>
        </row>
        <row r="122">
          <cell r="A122" t="str">
            <v>PI 30</v>
          </cell>
          <cell r="B122" t="str">
            <v>Haste para aterramento aço-cobre D 13x2400mm</v>
          </cell>
          <cell r="C122" t="str">
            <v xml:space="preserve"> </v>
          </cell>
          <cell r="D122" t="str">
            <v xml:space="preserve"> </v>
          </cell>
          <cell r="E122" t="str">
            <v>un</v>
          </cell>
          <cell r="F122">
            <v>20</v>
          </cell>
          <cell r="G122">
            <v>6.04</v>
          </cell>
        </row>
        <row r="123">
          <cell r="A123" t="str">
            <v>PI 31</v>
          </cell>
          <cell r="B123" t="str">
            <v>Cabo de cobre nú meio duro, 7 fios 2AWG</v>
          </cell>
          <cell r="C123" t="str">
            <v xml:space="preserve"> </v>
          </cell>
          <cell r="D123" t="str">
            <v xml:space="preserve"> </v>
          </cell>
          <cell r="E123" t="str">
            <v>kg</v>
          </cell>
          <cell r="F123">
            <v>10</v>
          </cell>
          <cell r="G123">
            <v>7.02</v>
          </cell>
        </row>
        <row r="124">
          <cell r="A124" t="str">
            <v>PI 20</v>
          </cell>
          <cell r="B124" t="str">
            <v>Poste de concreto duplo T 10m, 150 daN</v>
          </cell>
          <cell r="C124" t="str">
            <v xml:space="preserve"> </v>
          </cell>
          <cell r="D124" t="str">
            <v xml:space="preserve"> </v>
          </cell>
          <cell r="E124" t="str">
            <v>un</v>
          </cell>
          <cell r="F124">
            <v>9</v>
          </cell>
          <cell r="G124">
            <v>200</v>
          </cell>
        </row>
        <row r="125">
          <cell r="A125" t="str">
            <v>PI 50</v>
          </cell>
          <cell r="B125" t="str">
            <v>Cabo isolado, de alumínio singelo, bitola 4 mm² - estimada</v>
          </cell>
          <cell r="C125" t="str">
            <v xml:space="preserve"> </v>
          </cell>
          <cell r="D125" t="str">
            <v xml:space="preserve"> </v>
          </cell>
          <cell r="E125" t="str">
            <v>m</v>
          </cell>
          <cell r="F125">
            <v>400</v>
          </cell>
          <cell r="G125">
            <v>0.35</v>
          </cell>
        </row>
        <row r="126">
          <cell r="A126" t="str">
            <v>PI 34</v>
          </cell>
          <cell r="B126" t="str">
            <v>Construção de caixa tipo SP, ou pré-instalada com as mesmas características</v>
          </cell>
          <cell r="C126" t="str">
            <v xml:space="preserve"> </v>
          </cell>
          <cell r="D126" t="str">
            <v xml:space="preserve"> </v>
          </cell>
          <cell r="E126" t="str">
            <v>un</v>
          </cell>
          <cell r="F126">
            <v>17</v>
          </cell>
          <cell r="G126">
            <v>180</v>
          </cell>
        </row>
        <row r="127">
          <cell r="A127" t="str">
            <v>PI 35</v>
          </cell>
          <cell r="B127" t="str">
            <v>Construção de embasamento p/ poste tipo engastado, 20m de altura</v>
          </cell>
          <cell r="C127" t="str">
            <v xml:space="preserve"> </v>
          </cell>
          <cell r="D127" t="str">
            <v xml:space="preserve"> </v>
          </cell>
          <cell r="E127" t="str">
            <v>un</v>
          </cell>
          <cell r="F127">
            <v>10</v>
          </cell>
          <cell r="G127">
            <v>494</v>
          </cell>
        </row>
        <row r="128">
          <cell r="A128" t="str">
            <v>PI 36</v>
          </cell>
          <cell r="B128" t="str">
            <v>Construção de embasamento p/ poste tipo engastado, concreto duplo T, 10m de altura</v>
          </cell>
          <cell r="C128" t="str">
            <v xml:space="preserve"> </v>
          </cell>
          <cell r="D128" t="str">
            <v xml:space="preserve"> </v>
          </cell>
          <cell r="E128" t="str">
            <v>un</v>
          </cell>
          <cell r="F128">
            <v>9</v>
          </cell>
          <cell r="G128">
            <v>285</v>
          </cell>
        </row>
        <row r="129">
          <cell r="A129" t="str">
            <v>PI 37</v>
          </cell>
          <cell r="B129" t="str">
            <v>Lançamento de cabos em dutos de aço, classe 1000V, circuito trifásico mais neutro, e monofásico</v>
          </cell>
          <cell r="C129" t="str">
            <v xml:space="preserve"> </v>
          </cell>
          <cell r="D129" t="str">
            <v xml:space="preserve"> </v>
          </cell>
          <cell r="E129" t="str">
            <v>m</v>
          </cell>
          <cell r="F129">
            <v>115</v>
          </cell>
          <cell r="G129">
            <v>4</v>
          </cell>
        </row>
        <row r="130">
          <cell r="A130" t="str">
            <v>PI 38</v>
          </cell>
          <cell r="B130" t="str">
            <v>Confecção de emendas retas ou derivação em cabos classe 1000V, c/ conector à compressão</v>
          </cell>
          <cell r="C130" t="str">
            <v xml:space="preserve"> </v>
          </cell>
          <cell r="D130" t="str">
            <v xml:space="preserve"> </v>
          </cell>
          <cell r="E130" t="str">
            <v>un</v>
          </cell>
          <cell r="F130">
            <v>20</v>
          </cell>
          <cell r="G130">
            <v>4.5</v>
          </cell>
        </row>
        <row r="131">
          <cell r="A131" t="str">
            <v>PI 39</v>
          </cell>
          <cell r="B131" t="str">
            <v>Fixação de haste de terra e conexão ao neutro</v>
          </cell>
          <cell r="C131" t="str">
            <v xml:space="preserve"> </v>
          </cell>
          <cell r="D131" t="str">
            <v xml:space="preserve"> </v>
          </cell>
          <cell r="E131" t="str">
            <v>un</v>
          </cell>
          <cell r="F131">
            <v>20</v>
          </cell>
          <cell r="G131">
            <v>35</v>
          </cell>
        </row>
        <row r="132">
          <cell r="A132" t="str">
            <v>PI 40</v>
          </cell>
          <cell r="B132" t="str">
            <v>Montagem eletromecân.de iluminação a 17,5m de alt., formada p/2 pétalas, c/ fixação dos equip.</v>
          </cell>
          <cell r="C132" t="str">
            <v xml:space="preserve"> </v>
          </cell>
          <cell r="D132" t="str">
            <v xml:space="preserve"> </v>
          </cell>
          <cell r="E132" t="str">
            <v>un</v>
          </cell>
          <cell r="F132">
            <v>10</v>
          </cell>
          <cell r="G132">
            <v>550</v>
          </cell>
        </row>
        <row r="133">
          <cell r="A133" t="str">
            <v>PI 57</v>
          </cell>
          <cell r="B133" t="str">
            <v>Lançamento de cabos em eletroduto de PVC corrugado</v>
          </cell>
          <cell r="C133" t="str">
            <v xml:space="preserve"> </v>
          </cell>
          <cell r="D133" t="str">
            <v xml:space="preserve"> </v>
          </cell>
          <cell r="E133" t="str">
            <v>m</v>
          </cell>
          <cell r="F133">
            <v>180</v>
          </cell>
          <cell r="G133">
            <v>3</v>
          </cell>
        </row>
        <row r="134">
          <cell r="A134" t="str">
            <v>PI 42</v>
          </cell>
          <cell r="B134" t="str">
            <v>Instalação de poste de aço de 20m de altura engastado</v>
          </cell>
          <cell r="C134" t="str">
            <v xml:space="preserve"> </v>
          </cell>
          <cell r="D134" t="str">
            <v xml:space="preserve"> </v>
          </cell>
          <cell r="E134" t="str">
            <v>un</v>
          </cell>
          <cell r="F134">
            <v>10</v>
          </cell>
          <cell r="G134">
            <v>250</v>
          </cell>
        </row>
        <row r="135">
          <cell r="A135" t="str">
            <v>PI 43</v>
          </cell>
          <cell r="B135" t="str">
            <v>Travessia de pista asfáltica p/ lançamento dutos aço tipo pesado 100mm</v>
          </cell>
          <cell r="C135" t="str">
            <v xml:space="preserve"> </v>
          </cell>
          <cell r="D135" t="str">
            <v xml:space="preserve"> </v>
          </cell>
          <cell r="E135" t="str">
            <v>m</v>
          </cell>
          <cell r="F135">
            <v>115</v>
          </cell>
          <cell r="G135">
            <v>70</v>
          </cell>
        </row>
        <row r="136">
          <cell r="A136" t="str">
            <v>PI 45</v>
          </cell>
          <cell r="B136" t="str">
            <v>Montagem eletromecânica de luminária padrão CELESC em poste de 11m de altura, duplo T,c/ fixação dos equip.e conexões elétricos</v>
          </cell>
          <cell r="C136" t="str">
            <v xml:space="preserve"> </v>
          </cell>
          <cell r="D136" t="str">
            <v xml:space="preserve"> </v>
          </cell>
          <cell r="E136" t="str">
            <v>un</v>
          </cell>
          <cell r="F136">
            <v>19</v>
          </cell>
          <cell r="G136">
            <v>35</v>
          </cell>
        </row>
        <row r="137">
          <cell r="A137" t="str">
            <v>PI 03</v>
          </cell>
          <cell r="B137" t="str">
            <v xml:space="preserve">Luminária p/ iluminação pública ref.HRC-612 da Philips ou similar </v>
          </cell>
          <cell r="C137" t="str">
            <v xml:space="preserve"> </v>
          </cell>
          <cell r="D137" t="str">
            <v xml:space="preserve"> </v>
          </cell>
          <cell r="E137" t="str">
            <v>un</v>
          </cell>
          <cell r="F137">
            <v>17</v>
          </cell>
          <cell r="G137">
            <v>400</v>
          </cell>
        </row>
        <row r="138">
          <cell r="A138" t="str">
            <v>PI 18</v>
          </cell>
          <cell r="B138" t="str">
            <v>Braço curvo p/ iluminação pública padrão CELESC</v>
          </cell>
          <cell r="C138" t="str">
            <v xml:space="preserve"> </v>
          </cell>
          <cell r="D138" t="str">
            <v xml:space="preserve"> </v>
          </cell>
          <cell r="E138" t="str">
            <v>un</v>
          </cell>
          <cell r="F138">
            <v>17</v>
          </cell>
          <cell r="G138">
            <v>6.33</v>
          </cell>
        </row>
        <row r="139">
          <cell r="A139" t="str">
            <v>PI 65</v>
          </cell>
          <cell r="B139" t="str">
            <v>Cabo de alumínio 1/0</v>
          </cell>
          <cell r="C139" t="str">
            <v xml:space="preserve"> </v>
          </cell>
          <cell r="D139" t="str">
            <v xml:space="preserve"> </v>
          </cell>
          <cell r="E139" t="str">
            <v>m</v>
          </cell>
          <cell r="F139">
            <v>3000</v>
          </cell>
          <cell r="G139">
            <v>1.7</v>
          </cell>
        </row>
        <row r="140">
          <cell r="A140" t="str">
            <v>PI 66</v>
          </cell>
          <cell r="B140" t="str">
            <v>Cabo isolado p/ 1000 V, 6 mm2 de alumínio</v>
          </cell>
          <cell r="C140" t="str">
            <v xml:space="preserve"> </v>
          </cell>
          <cell r="D140" t="str">
            <v xml:space="preserve"> </v>
          </cell>
          <cell r="E140" t="str">
            <v>m</v>
          </cell>
          <cell r="F140">
            <v>200</v>
          </cell>
          <cell r="G140">
            <v>1</v>
          </cell>
        </row>
        <row r="141">
          <cell r="A141" t="str">
            <v>PI 67</v>
          </cell>
          <cell r="B141" t="str">
            <v>Cabo isolado p/ 1000 V, 2,5 mm2 de alumínio</v>
          </cell>
          <cell r="C141" t="str">
            <v xml:space="preserve"> </v>
          </cell>
          <cell r="D141" t="str">
            <v xml:space="preserve"> </v>
          </cell>
          <cell r="E141" t="str">
            <v>m</v>
          </cell>
          <cell r="F141">
            <v>60</v>
          </cell>
          <cell r="G141">
            <v>0.6</v>
          </cell>
        </row>
        <row r="142">
          <cell r="A142" t="str">
            <v>PI 33</v>
          </cell>
          <cell r="B142" t="str">
            <v>Tubo de aço galvanizado, vara de 6m e 50mm</v>
          </cell>
          <cell r="C142" t="str">
            <v xml:space="preserve"> </v>
          </cell>
          <cell r="D142" t="str">
            <v xml:space="preserve"> </v>
          </cell>
          <cell r="E142" t="str">
            <v>un</v>
          </cell>
          <cell r="F142">
            <v>3</v>
          </cell>
          <cell r="G142">
            <v>74.06</v>
          </cell>
        </row>
        <row r="143">
          <cell r="A143" t="str">
            <v>PI 69</v>
          </cell>
          <cell r="B143" t="str">
            <v>Instalação de poste concreto duplo T, 10m de altura, engastado</v>
          </cell>
          <cell r="C143" t="str">
            <v xml:space="preserve"> </v>
          </cell>
          <cell r="D143" t="str">
            <v xml:space="preserve"> </v>
          </cell>
          <cell r="E143" t="str">
            <v>un</v>
          </cell>
          <cell r="F143">
            <v>9</v>
          </cell>
          <cell r="G143">
            <v>200</v>
          </cell>
        </row>
        <row r="144">
          <cell r="A144" t="str">
            <v>PI 41</v>
          </cell>
          <cell r="B144" t="str">
            <v>Instalação de tubo de aço vara de 6m e curva de entrada de cabos na lateral do poste c/ fix. dutos</v>
          </cell>
          <cell r="C144" t="str">
            <v xml:space="preserve"> </v>
          </cell>
          <cell r="D144" t="str">
            <v xml:space="preserve"> </v>
          </cell>
          <cell r="E144" t="str">
            <v>un</v>
          </cell>
          <cell r="F144">
            <v>3</v>
          </cell>
          <cell r="G144">
            <v>200</v>
          </cell>
        </row>
        <row r="145">
          <cell r="A145" t="str">
            <v>R1</v>
          </cell>
          <cell r="B145" t="str">
            <v>Remanejamento de Rede de Baixa Tensão (220/380V)</v>
          </cell>
          <cell r="C145" t="str">
            <v xml:space="preserve"> </v>
          </cell>
          <cell r="D145" t="str">
            <v xml:space="preserve"> </v>
          </cell>
          <cell r="E145" t="str">
            <v>m</v>
          </cell>
          <cell r="F145">
            <v>50</v>
          </cell>
          <cell r="G145">
            <v>4.7</v>
          </cell>
        </row>
        <row r="146">
          <cell r="A146" t="str">
            <v>R2</v>
          </cell>
          <cell r="B146" t="str">
            <v>Remanejamento de Rede de Alta Tensão (138kV)</v>
          </cell>
          <cell r="C146" t="str">
            <v xml:space="preserve"> </v>
          </cell>
          <cell r="D146" t="str">
            <v xml:space="preserve"> </v>
          </cell>
          <cell r="E146" t="str">
            <v>m</v>
          </cell>
          <cell r="F146">
            <v>260</v>
          </cell>
          <cell r="G146">
            <v>6.2</v>
          </cell>
        </row>
        <row r="147">
          <cell r="A147" t="str">
            <v>R10</v>
          </cell>
          <cell r="B147" t="str">
            <v>Remanejamento de Poste de Concreto 10/150</v>
          </cell>
          <cell r="C147" t="str">
            <v xml:space="preserve"> </v>
          </cell>
          <cell r="D147" t="str">
            <v xml:space="preserve"> </v>
          </cell>
          <cell r="E147" t="str">
            <v>un</v>
          </cell>
          <cell r="F147">
            <v>7</v>
          </cell>
          <cell r="G147">
            <v>75</v>
          </cell>
        </row>
        <row r="148">
          <cell r="A148" t="str">
            <v>R11</v>
          </cell>
          <cell r="B148" t="str">
            <v>Remanejamento de Poste de Concreto 10/300</v>
          </cell>
          <cell r="C148" t="str">
            <v xml:space="preserve"> </v>
          </cell>
          <cell r="D148" t="str">
            <v xml:space="preserve"> </v>
          </cell>
          <cell r="E148" t="str">
            <v>un</v>
          </cell>
          <cell r="F148">
            <v>2</v>
          </cell>
          <cell r="G148">
            <v>75</v>
          </cell>
        </row>
        <row r="149">
          <cell r="A149" t="str">
            <v>R3</v>
          </cell>
          <cell r="B149" t="str">
            <v>Remanejamento de Rede de Telefonia</v>
          </cell>
          <cell r="C149" t="str">
            <v xml:space="preserve"> </v>
          </cell>
          <cell r="D149" t="str">
            <v xml:space="preserve"> </v>
          </cell>
          <cell r="E149" t="str">
            <v>m</v>
          </cell>
          <cell r="F149">
            <v>200</v>
          </cell>
          <cell r="G149">
            <v>2</v>
          </cell>
        </row>
      </sheetData>
      <sheetData sheetId="12">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3287</v>
          </cell>
          <cell r="G17">
            <v>1.98</v>
          </cell>
        </row>
        <row r="18">
          <cell r="A18" t="str">
            <v>01.100.19</v>
          </cell>
          <cell r="B18" t="str">
            <v>Escavação,carga e transportes de material de 1a categoria DMT= 2000 a 3000m</v>
          </cell>
          <cell r="C18" t="str">
            <v>DNER-ES280/97</v>
          </cell>
          <cell r="D18" t="str">
            <v xml:space="preserve"> </v>
          </cell>
          <cell r="E18" t="str">
            <v>m3</v>
          </cell>
          <cell r="F18">
            <v>8803</v>
          </cell>
          <cell r="G18">
            <v>3.26</v>
          </cell>
        </row>
        <row r="19">
          <cell r="A19" t="str">
            <v>DER50300</v>
          </cell>
          <cell r="B19" t="str">
            <v>Esc.  Carga e Transp. de mat. 1a cat. c/ CB 9000&lt;DMT&lt;10000m</v>
          </cell>
          <cell r="C19" t="str">
            <v xml:space="preserve"> </v>
          </cell>
          <cell r="D19" t="str">
            <v xml:space="preserve"> </v>
          </cell>
          <cell r="E19" t="str">
            <v>m3</v>
          </cell>
          <cell r="F19">
            <v>913</v>
          </cell>
          <cell r="G19">
            <v>6.3</v>
          </cell>
        </row>
        <row r="20">
          <cell r="A20" t="str">
            <v>01.101.19</v>
          </cell>
          <cell r="B20" t="str">
            <v>Escavação,carga e transportes de material de 2a categoria,c/CB,  DMT 2000 a 3000m</v>
          </cell>
          <cell r="C20" t="str">
            <v>DNER-ES280/97</v>
          </cell>
          <cell r="D20" t="str">
            <v xml:space="preserve"> </v>
          </cell>
          <cell r="E20" t="str">
            <v>m3</v>
          </cell>
          <cell r="F20">
            <v>3716</v>
          </cell>
          <cell r="G20">
            <v>4.51</v>
          </cell>
        </row>
        <row r="21">
          <cell r="A21" t="str">
            <v>DER51340</v>
          </cell>
          <cell r="B21" t="str">
            <v>Escavação,carga e transportes de material de 2a categoria DMT 18000 a 20000m</v>
          </cell>
          <cell r="C21" t="str">
            <v xml:space="preserve"> </v>
          </cell>
          <cell r="D21" t="str">
            <v xml:space="preserve"> </v>
          </cell>
          <cell r="E21" t="str">
            <v>m3</v>
          </cell>
          <cell r="F21">
            <v>913</v>
          </cell>
          <cell r="G21">
            <v>13.65</v>
          </cell>
        </row>
        <row r="22">
          <cell r="A22" t="str">
            <v>DER52087</v>
          </cell>
          <cell r="B22" t="str">
            <v>Esc. Carga e Transp. de solos moles 400&lt;DMT&lt;=600m</v>
          </cell>
          <cell r="C22" t="str">
            <v xml:space="preserve"> </v>
          </cell>
          <cell r="D22" t="str">
            <v xml:space="preserve"> </v>
          </cell>
          <cell r="E22" t="str">
            <v>m3</v>
          </cell>
          <cell r="F22">
            <v>702</v>
          </cell>
          <cell r="G22">
            <v>4.5999999999999996</v>
          </cell>
        </row>
        <row r="23">
          <cell r="A23" t="str">
            <v>01.510.00</v>
          </cell>
          <cell r="B23" t="str">
            <v>Compactação de aterros a 95% Proctor Normal</v>
          </cell>
          <cell r="C23" t="str">
            <v>DNER-ES282/97</v>
          </cell>
          <cell r="D23" t="str">
            <v xml:space="preserve"> </v>
          </cell>
          <cell r="E23" t="str">
            <v>m3</v>
          </cell>
          <cell r="F23">
            <v>8376</v>
          </cell>
          <cell r="G23">
            <v>0.79</v>
          </cell>
        </row>
        <row r="24">
          <cell r="A24" t="str">
            <v>01.511.00</v>
          </cell>
          <cell r="B24" t="str">
            <v>Compactação de aterros a 100% Proctor Normal</v>
          </cell>
          <cell r="C24" t="str">
            <v>DNER-ES282/97</v>
          </cell>
          <cell r="D24" t="str">
            <v xml:space="preserve"> </v>
          </cell>
          <cell r="E24" t="str">
            <v>m3</v>
          </cell>
          <cell r="F24">
            <v>5380</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43662</v>
          </cell>
          <cell r="G28">
            <v>0.3</v>
          </cell>
        </row>
        <row r="29">
          <cell r="A29" t="str">
            <v>DER53130</v>
          </cell>
          <cell r="B29" t="str">
            <v>Camada de macadame seco</v>
          </cell>
          <cell r="C29" t="str">
            <v xml:space="preserve"> </v>
          </cell>
          <cell r="D29" t="str">
            <v xml:space="preserve"> </v>
          </cell>
          <cell r="E29" t="str">
            <v>m3</v>
          </cell>
          <cell r="F29">
            <v>8333</v>
          </cell>
          <cell r="G29">
            <v>21.86</v>
          </cell>
        </row>
        <row r="30">
          <cell r="A30" t="str">
            <v>02.230.00</v>
          </cell>
          <cell r="B30" t="str">
            <v>Base brita graduada</v>
          </cell>
          <cell r="C30" t="str">
            <v>DNER-ES303/97</v>
          </cell>
          <cell r="D30" t="str">
            <v xml:space="preserve"> </v>
          </cell>
          <cell r="E30" t="str">
            <v>m3</v>
          </cell>
          <cell r="F30">
            <v>6048</v>
          </cell>
          <cell r="G30">
            <v>28.06</v>
          </cell>
        </row>
        <row r="31">
          <cell r="A31" t="str">
            <v>02.300.00</v>
          </cell>
          <cell r="B31" t="str">
            <v>Imprimação - Fornecimento, transporte e execução</v>
          </cell>
          <cell r="C31" t="str">
            <v>DNER-ES306/97</v>
          </cell>
          <cell r="D31" t="str">
            <v xml:space="preserve"> </v>
          </cell>
          <cell r="E31" t="str">
            <v>m2</v>
          </cell>
          <cell r="F31">
            <v>39556</v>
          </cell>
          <cell r="G31">
            <v>1.1100000000000001</v>
          </cell>
        </row>
        <row r="32">
          <cell r="A32" t="str">
            <v>02.400.00</v>
          </cell>
          <cell r="B32" t="str">
            <v>Pintura de ligação - Fornec., transporte e execução</v>
          </cell>
          <cell r="C32" t="str">
            <v>DNER-ES307/97</v>
          </cell>
          <cell r="D32" t="str">
            <v xml:space="preserve"> </v>
          </cell>
          <cell r="E32" t="str">
            <v>m2</v>
          </cell>
          <cell r="F32">
            <v>101693</v>
          </cell>
          <cell r="G32">
            <v>0.41</v>
          </cell>
        </row>
        <row r="33">
          <cell r="A33" t="str">
            <v>02.540.01</v>
          </cell>
          <cell r="B33" t="str">
            <v>Concreto betuminoso usinado a quente - usina 100/140 t/h</v>
          </cell>
          <cell r="C33" t="str">
            <v>DNER-ES313/97</v>
          </cell>
          <cell r="D33" t="str">
            <v xml:space="preserve"> </v>
          </cell>
          <cell r="E33" t="str">
            <v>t</v>
          </cell>
          <cell r="F33">
            <v>10784</v>
          </cell>
          <cell r="G33">
            <v>67.64</v>
          </cell>
        </row>
        <row r="34">
          <cell r="A34" t="str">
            <v>DER82200a</v>
          </cell>
          <cell r="B34" t="str">
            <v>Remoção de camada granular</v>
          </cell>
          <cell r="C34" t="str">
            <v xml:space="preserve"> </v>
          </cell>
          <cell r="D34" t="str">
            <v xml:space="preserve"> </v>
          </cell>
          <cell r="E34" t="str">
            <v>m3</v>
          </cell>
          <cell r="F34">
            <v>491</v>
          </cell>
          <cell r="G34">
            <v>4.67</v>
          </cell>
        </row>
        <row r="35">
          <cell r="A35" t="str">
            <v>DER82200</v>
          </cell>
          <cell r="B35" t="str">
            <v>Remoção de revestimento de CBUQ</v>
          </cell>
          <cell r="C35" t="str">
            <v xml:space="preserve"> </v>
          </cell>
          <cell r="D35" t="str">
            <v xml:space="preserve"> </v>
          </cell>
          <cell r="E35" t="str">
            <v>m3</v>
          </cell>
          <cell r="F35">
            <v>491</v>
          </cell>
          <cell r="G35">
            <v>5.73</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57</v>
          </cell>
          <cell r="G38">
            <v>17.57</v>
          </cell>
        </row>
        <row r="39">
          <cell r="A39" t="str">
            <v>04.001.00</v>
          </cell>
          <cell r="B39" t="str">
            <v>Escavação mecânica em material de 1a categoria</v>
          </cell>
          <cell r="C39" t="str">
            <v xml:space="preserve"> </v>
          </cell>
          <cell r="D39" t="str">
            <v xml:space="preserve"> </v>
          </cell>
          <cell r="E39" t="str">
            <v>m3</v>
          </cell>
          <cell r="F39">
            <v>1358</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186</v>
          </cell>
          <cell r="G40">
            <v>3.03</v>
          </cell>
        </row>
        <row r="41">
          <cell r="A41" t="str">
            <v>04.401.02</v>
          </cell>
          <cell r="B41" t="str">
            <v>Valeta de prot. de aterro c/ revest. vegetal VPA 02</v>
          </cell>
          <cell r="C41" t="str">
            <v xml:space="preserve"> </v>
          </cell>
          <cell r="D41" t="str">
            <v xml:space="preserve"> </v>
          </cell>
          <cell r="E41" t="str">
            <v>m</v>
          </cell>
          <cell r="F41">
            <v>1161</v>
          </cell>
          <cell r="G41">
            <v>24.32</v>
          </cell>
        </row>
        <row r="42">
          <cell r="A42" t="str">
            <v>04.510.03</v>
          </cell>
          <cell r="B42" t="str">
            <v>Dreno sub- superficial- DSS 03</v>
          </cell>
          <cell r="C42" t="str">
            <v>DNER-ES294/97</v>
          </cell>
          <cell r="D42" t="str">
            <v xml:space="preserve"> </v>
          </cell>
          <cell r="E42" t="str">
            <v>m</v>
          </cell>
          <cell r="F42">
            <v>1032</v>
          </cell>
          <cell r="G42">
            <v>3.71</v>
          </cell>
        </row>
        <row r="43">
          <cell r="A43" t="str">
            <v>04.511.01</v>
          </cell>
          <cell r="B43" t="str">
            <v>Boca de saída p/ dreno sub-superficial-BSD 03</v>
          </cell>
          <cell r="C43" t="str">
            <v xml:space="preserve"> </v>
          </cell>
          <cell r="D43" t="str">
            <v xml:space="preserve"> </v>
          </cell>
          <cell r="E43" t="str">
            <v>un</v>
          </cell>
          <cell r="F43">
            <v>4</v>
          </cell>
          <cell r="G43">
            <v>20.86</v>
          </cell>
        </row>
        <row r="44">
          <cell r="A44" t="str">
            <v>04.900.21</v>
          </cell>
          <cell r="B44" t="str">
            <v>Sarjeta de cant. central de concreto-SCC 01</v>
          </cell>
          <cell r="C44" t="str">
            <v>DNER-ES288/97</v>
          </cell>
          <cell r="D44" t="str">
            <v xml:space="preserve"> </v>
          </cell>
          <cell r="E44" t="str">
            <v>m</v>
          </cell>
          <cell r="F44">
            <v>1850</v>
          </cell>
          <cell r="G44">
            <v>13.85</v>
          </cell>
        </row>
        <row r="45">
          <cell r="A45" t="str">
            <v>04.900.22</v>
          </cell>
          <cell r="B45" t="str">
            <v>Sarjeta de cant. central de concreto-SCC 02</v>
          </cell>
          <cell r="C45" t="str">
            <v>DNER-ES288/97</v>
          </cell>
          <cell r="D45" t="str">
            <v xml:space="preserve"> </v>
          </cell>
          <cell r="E45" t="str">
            <v>m</v>
          </cell>
          <cell r="F45">
            <v>924</v>
          </cell>
          <cell r="G45">
            <v>19.170000000000002</v>
          </cell>
        </row>
        <row r="46">
          <cell r="A46" t="str">
            <v>04.900.04</v>
          </cell>
          <cell r="B46" t="str">
            <v>Sarjeta triangular de concreto-STC 04</v>
          </cell>
          <cell r="C46" t="str">
            <v>DNER-ES288/97</v>
          </cell>
          <cell r="D46" t="str">
            <v xml:space="preserve"> </v>
          </cell>
          <cell r="E46" t="str">
            <v>m</v>
          </cell>
          <cell r="F46">
            <v>94</v>
          </cell>
          <cell r="G46">
            <v>12.93</v>
          </cell>
        </row>
        <row r="47">
          <cell r="A47" t="str">
            <v>04.910.05</v>
          </cell>
          <cell r="B47" t="str">
            <v>Meio-fio de concreto-MFC 05</v>
          </cell>
          <cell r="C47" t="str">
            <v>DNER-ES290/97</v>
          </cell>
          <cell r="D47" t="str">
            <v xml:space="preserve"> </v>
          </cell>
          <cell r="E47" t="str">
            <v>m</v>
          </cell>
          <cell r="F47">
            <v>1664</v>
          </cell>
          <cell r="G47">
            <v>10.54</v>
          </cell>
        </row>
        <row r="48">
          <cell r="A48" t="str">
            <v>DER78150b</v>
          </cell>
          <cell r="B48" t="str">
            <v>Caixa coletora de sarjeta - CCS, D=40cm E H=1,00m</v>
          </cell>
          <cell r="C48" t="str">
            <v xml:space="preserve"> </v>
          </cell>
          <cell r="D48" t="str">
            <v xml:space="preserve"> </v>
          </cell>
          <cell r="E48" t="str">
            <v>un</v>
          </cell>
          <cell r="F48">
            <v>3</v>
          </cell>
          <cell r="G48">
            <v>382.07</v>
          </cell>
        </row>
        <row r="49">
          <cell r="A49" t="str">
            <v>04.930.01</v>
          </cell>
          <cell r="B49" t="str">
            <v>Caixa coletora de sarjeta-CCS 01</v>
          </cell>
          <cell r="C49" t="str">
            <v>DNER-ES287/97</v>
          </cell>
          <cell r="D49" t="str">
            <v xml:space="preserve"> </v>
          </cell>
          <cell r="E49" t="str">
            <v>un</v>
          </cell>
          <cell r="F49">
            <v>2</v>
          </cell>
          <cell r="G49">
            <v>568.85</v>
          </cell>
        </row>
        <row r="50">
          <cell r="A50" t="str">
            <v>04.930.05</v>
          </cell>
          <cell r="B50" t="str">
            <v>Caixa coletora de sarjeta-CCS 05</v>
          </cell>
          <cell r="C50" t="str">
            <v>DNER-ES287/97</v>
          </cell>
          <cell r="D50" t="str">
            <v xml:space="preserve"> </v>
          </cell>
          <cell r="E50" t="str">
            <v>un</v>
          </cell>
          <cell r="F50">
            <v>1</v>
          </cell>
          <cell r="G50">
            <v>715.16</v>
          </cell>
        </row>
        <row r="51">
          <cell r="A51" t="str">
            <v>04.960.02</v>
          </cell>
          <cell r="B51" t="str">
            <v>Boca de lobo simples c/ grelha de concreto-BLS 02</v>
          </cell>
          <cell r="C51" t="str">
            <v xml:space="preserve"> </v>
          </cell>
          <cell r="D51" t="str">
            <v xml:space="preserve"> </v>
          </cell>
          <cell r="E51" t="str">
            <v>un</v>
          </cell>
          <cell r="F51">
            <v>4</v>
          </cell>
          <cell r="G51">
            <v>257.83999999999997</v>
          </cell>
        </row>
        <row r="52">
          <cell r="A52" t="str">
            <v>P.04.100.17</v>
          </cell>
          <cell r="B52" t="str">
            <v>Caixa de ligação e passagem BSTC,  D=40cm, H=1,50m</v>
          </cell>
          <cell r="C52" t="str">
            <v xml:space="preserve"> </v>
          </cell>
          <cell r="D52" t="str">
            <v xml:space="preserve"> </v>
          </cell>
          <cell r="E52" t="str">
            <v>un</v>
          </cell>
          <cell r="F52">
            <v>2</v>
          </cell>
          <cell r="G52">
            <v>491.32</v>
          </cell>
        </row>
        <row r="53">
          <cell r="A53" t="str">
            <v>P 04.100.07</v>
          </cell>
          <cell r="B53" t="str">
            <v>Execução de galerias D=0,40 c/ lastro de brita</v>
          </cell>
          <cell r="C53" t="str">
            <v xml:space="preserve"> </v>
          </cell>
          <cell r="D53" t="str">
            <v xml:space="preserve"> </v>
          </cell>
          <cell r="E53" t="str">
            <v>m</v>
          </cell>
          <cell r="F53">
            <v>82</v>
          </cell>
          <cell r="G53">
            <v>41.68</v>
          </cell>
        </row>
        <row r="54">
          <cell r="A54" t="str">
            <v>P 04.100.08</v>
          </cell>
          <cell r="B54" t="str">
            <v>Execução de galerias D=0,40 c/ lastro de concreto</v>
          </cell>
          <cell r="C54" t="str">
            <v xml:space="preserve"> </v>
          </cell>
          <cell r="D54" t="str">
            <v xml:space="preserve"> </v>
          </cell>
          <cell r="E54" t="str">
            <v>m</v>
          </cell>
          <cell r="F54">
            <v>103</v>
          </cell>
          <cell r="G54">
            <v>58.65</v>
          </cell>
        </row>
        <row r="55">
          <cell r="A55" t="str">
            <v>P 04.100.10</v>
          </cell>
          <cell r="B55" t="str">
            <v>Execução de galerias D=0,60 c/ lastro de concreto</v>
          </cell>
          <cell r="C55" t="str">
            <v xml:space="preserve"> </v>
          </cell>
          <cell r="D55" t="str">
            <v xml:space="preserve"> </v>
          </cell>
          <cell r="E55" t="str">
            <v>m</v>
          </cell>
          <cell r="F55">
            <v>62</v>
          </cell>
          <cell r="G55">
            <v>131.66</v>
          </cell>
        </row>
        <row r="56">
          <cell r="A56" t="str">
            <v>DER72350b</v>
          </cell>
          <cell r="B56" t="str">
            <v>Boca para BSTC D=40cm - Normal</v>
          </cell>
          <cell r="C56" t="str">
            <v xml:space="preserve"> </v>
          </cell>
          <cell r="D56" t="str">
            <v xml:space="preserve"> </v>
          </cell>
          <cell r="E56" t="str">
            <v>un</v>
          </cell>
          <cell r="F56">
            <v>5</v>
          </cell>
          <cell r="G56">
            <v>147.57</v>
          </cell>
        </row>
        <row r="57">
          <cell r="A57" t="str">
            <v>04.101.01</v>
          </cell>
          <cell r="B57" t="str">
            <v>Boca de BSTC D=0.60m-normal</v>
          </cell>
          <cell r="C57" t="str">
            <v>DNER-ES284/97</v>
          </cell>
          <cell r="D57" t="str">
            <v xml:space="preserve"> </v>
          </cell>
          <cell r="E57" t="str">
            <v>un</v>
          </cell>
          <cell r="F57">
            <v>3</v>
          </cell>
          <cell r="G57">
            <v>299.62</v>
          </cell>
        </row>
        <row r="58">
          <cell r="A58" t="str">
            <v>04.999.01</v>
          </cell>
          <cell r="B58" t="str">
            <v>Remoção de bueiros existentes</v>
          </cell>
          <cell r="C58" t="str">
            <v xml:space="preserve"> </v>
          </cell>
          <cell r="D58" t="str">
            <v xml:space="preserve"> </v>
          </cell>
          <cell r="E58" t="str">
            <v>m</v>
          </cell>
          <cell r="F58">
            <v>11</v>
          </cell>
          <cell r="G58">
            <v>13.06</v>
          </cell>
        </row>
        <row r="59">
          <cell r="A59" t="str">
            <v>04.999.02</v>
          </cell>
          <cell r="B59" t="str">
            <v>Demolição de dispositivos de concreto</v>
          </cell>
          <cell r="C59" t="str">
            <v>DNER-ES296/97</v>
          </cell>
          <cell r="D59" t="str">
            <v xml:space="preserve"> </v>
          </cell>
          <cell r="E59" t="str">
            <v>m3</v>
          </cell>
          <cell r="F59">
            <v>6</v>
          </cell>
          <cell r="G59">
            <v>12.58</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743</v>
          </cell>
          <cell r="G63">
            <v>3.03</v>
          </cell>
        </row>
        <row r="64">
          <cell r="A64" t="str">
            <v>04.100.03</v>
          </cell>
          <cell r="B64" t="str">
            <v>Corpo de BSTC D=1.00m</v>
          </cell>
          <cell r="C64" t="str">
            <v>DNER-ES284/97</v>
          </cell>
          <cell r="D64" t="str">
            <v xml:space="preserve"> </v>
          </cell>
          <cell r="E64" t="str">
            <v xml:space="preserve">m </v>
          </cell>
          <cell r="F64">
            <v>23</v>
          </cell>
          <cell r="G64">
            <v>280.33</v>
          </cell>
        </row>
        <row r="65">
          <cell r="A65" t="str">
            <v>04.101.03</v>
          </cell>
          <cell r="B65" t="str">
            <v>Boca de BSTC D=1.00m-normal</v>
          </cell>
          <cell r="C65" t="str">
            <v>DNER-ES284/97</v>
          </cell>
          <cell r="D65" t="str">
            <v xml:space="preserve"> </v>
          </cell>
          <cell r="E65" t="str">
            <v>un</v>
          </cell>
          <cell r="F65">
            <v>2</v>
          </cell>
          <cell r="G65">
            <v>757.56</v>
          </cell>
        </row>
        <row r="66">
          <cell r="A66" t="str">
            <v>04.110.02</v>
          </cell>
          <cell r="B66" t="str">
            <v>Corpo de BDTC D=1.20m</v>
          </cell>
          <cell r="C66" t="str">
            <v>DNER-ES284/97</v>
          </cell>
          <cell r="D66" t="str">
            <v xml:space="preserve"> </v>
          </cell>
          <cell r="E66" t="str">
            <v>m</v>
          </cell>
          <cell r="F66">
            <v>45</v>
          </cell>
          <cell r="G66">
            <v>745.38</v>
          </cell>
        </row>
        <row r="67">
          <cell r="A67" t="str">
            <v>04.111.02</v>
          </cell>
          <cell r="B67" t="str">
            <v>Boca de BDTC D=1.20m-normal</v>
          </cell>
          <cell r="C67" t="str">
            <v>DNER-ES284/97</v>
          </cell>
          <cell r="D67" t="str">
            <v xml:space="preserve"> </v>
          </cell>
          <cell r="E67" t="str">
            <v>un</v>
          </cell>
          <cell r="F67">
            <v>2</v>
          </cell>
          <cell r="G67">
            <v>1521.54</v>
          </cell>
        </row>
        <row r="68">
          <cell r="F68" t="str">
            <v>SUB-TOTAL</v>
          </cell>
        </row>
        <row r="69">
          <cell r="B69" t="str">
            <v>OBRAS DE ARTE ESPECIAIS</v>
          </cell>
        </row>
        <row r="70">
          <cell r="B70" t="str">
            <v>(Quatro tabuleiros)</v>
          </cell>
        </row>
        <row r="71">
          <cell r="B71" t="str">
            <v>Infra e Mesoestrutura</v>
          </cell>
        </row>
        <row r="72">
          <cell r="A72" t="str">
            <v>DER90150</v>
          </cell>
          <cell r="B72" t="str">
            <v>Escavação em tubulão a céu aberto em material de 1ªcateg.</v>
          </cell>
          <cell r="C72" t="str">
            <v xml:space="preserve"> </v>
          </cell>
          <cell r="D72" t="str">
            <v xml:space="preserve"> </v>
          </cell>
          <cell r="E72" t="str">
            <v>m3</v>
          </cell>
          <cell r="F72">
            <v>1</v>
          </cell>
          <cell r="G72">
            <v>184.89</v>
          </cell>
        </row>
        <row r="73">
          <cell r="A73" t="str">
            <v>DER90160</v>
          </cell>
          <cell r="B73" t="str">
            <v>Escavação em tubulão a céu aberto em material de 3ªcateg.</v>
          </cell>
          <cell r="C73" t="str">
            <v xml:space="preserve"> </v>
          </cell>
          <cell r="D73" t="str">
            <v xml:space="preserve"> </v>
          </cell>
          <cell r="E73" t="str">
            <v>m3</v>
          </cell>
          <cell r="F73">
            <v>1</v>
          </cell>
          <cell r="G73">
            <v>640.85</v>
          </cell>
        </row>
        <row r="74">
          <cell r="A74" t="str">
            <v>DER90170</v>
          </cell>
          <cell r="B74" t="str">
            <v>Escavação em tubulão sob ar comprimido em material de 1ªcateg.</v>
          </cell>
          <cell r="C74" t="str">
            <v xml:space="preserve"> </v>
          </cell>
          <cell r="D74" t="str">
            <v xml:space="preserve"> </v>
          </cell>
          <cell r="E74" t="str">
            <v>m3</v>
          </cell>
          <cell r="F74">
            <v>140</v>
          </cell>
          <cell r="G74">
            <v>742.04</v>
          </cell>
        </row>
        <row r="75">
          <cell r="A75" t="str">
            <v>DER90180</v>
          </cell>
          <cell r="B75" t="str">
            <v>Escavação em tubulão sob ar comprimido em material de 3ªcateg.</v>
          </cell>
          <cell r="C75" t="str">
            <v xml:space="preserve"> </v>
          </cell>
          <cell r="D75" t="str">
            <v xml:space="preserve"> </v>
          </cell>
          <cell r="E75" t="str">
            <v>m3</v>
          </cell>
          <cell r="F75">
            <v>82</v>
          </cell>
          <cell r="G75">
            <v>1154.25</v>
          </cell>
        </row>
        <row r="76">
          <cell r="A76" t="str">
            <v>03.371.01</v>
          </cell>
          <cell r="B76" t="str">
            <v>Formas de placa compensada resinada</v>
          </cell>
          <cell r="C76" t="str">
            <v xml:space="preserve"> </v>
          </cell>
          <cell r="D76" t="str">
            <v xml:space="preserve"> </v>
          </cell>
          <cell r="E76" t="str">
            <v>m2</v>
          </cell>
          <cell r="F76">
            <v>870</v>
          </cell>
          <cell r="G76">
            <v>21.86</v>
          </cell>
        </row>
        <row r="77">
          <cell r="A77" t="str">
            <v>03.353.00</v>
          </cell>
          <cell r="B77" t="str">
            <v>Forn., preparo e colocação nas formas, de aço CA-50</v>
          </cell>
          <cell r="C77" t="str">
            <v xml:space="preserve"> </v>
          </cell>
          <cell r="D77" t="str">
            <v xml:space="preserve"> </v>
          </cell>
          <cell r="E77" t="str">
            <v>kg</v>
          </cell>
          <cell r="F77">
            <v>11480</v>
          </cell>
          <cell r="G77">
            <v>2.59</v>
          </cell>
        </row>
        <row r="78">
          <cell r="A78" t="str">
            <v>P 03.327.01</v>
          </cell>
          <cell r="B78" t="str">
            <v xml:space="preserve">Concreto fck= 25 MPa-contr. raz. uso ger. </v>
          </cell>
          <cell r="C78" t="str">
            <v xml:space="preserve"> </v>
          </cell>
          <cell r="D78" t="str">
            <v xml:space="preserve"> </v>
          </cell>
          <cell r="E78" t="str">
            <v>m3</v>
          </cell>
          <cell r="F78">
            <v>264</v>
          </cell>
          <cell r="G78">
            <v>163.22</v>
          </cell>
        </row>
        <row r="79">
          <cell r="B79" t="str">
            <v>Superestrutura</v>
          </cell>
        </row>
        <row r="80">
          <cell r="A80" t="str">
            <v>03.371.02</v>
          </cell>
          <cell r="B80" t="str">
            <v>Formas de placa compensada plastificada</v>
          </cell>
          <cell r="C80" t="str">
            <v xml:space="preserve"> </v>
          </cell>
          <cell r="D80" t="str">
            <v xml:space="preserve"> </v>
          </cell>
          <cell r="E80" t="str">
            <v>m2</v>
          </cell>
          <cell r="F80">
            <v>5127</v>
          </cell>
          <cell r="G80">
            <v>30.76</v>
          </cell>
        </row>
        <row r="81">
          <cell r="A81" t="str">
            <v>03.353.00</v>
          </cell>
          <cell r="B81" t="str">
            <v>Forn., preparo e colocação nas formas, de aço CA-50</v>
          </cell>
          <cell r="C81" t="str">
            <v xml:space="preserve"> </v>
          </cell>
          <cell r="D81" t="str">
            <v xml:space="preserve"> </v>
          </cell>
          <cell r="E81" t="str">
            <v>kg</v>
          </cell>
          <cell r="F81">
            <v>143680</v>
          </cell>
          <cell r="G81">
            <v>2.59</v>
          </cell>
        </row>
        <row r="82">
          <cell r="A82" t="str">
            <v>OAE17</v>
          </cell>
          <cell r="B82" t="str">
            <v>Transporte e lançamento de pré-lages</v>
          </cell>
          <cell r="C82" t="str">
            <v xml:space="preserve"> </v>
          </cell>
          <cell r="D82" t="str">
            <v xml:space="preserve"> </v>
          </cell>
          <cell r="E82" t="str">
            <v>un</v>
          </cell>
          <cell r="F82">
            <v>1368</v>
          </cell>
          <cell r="G82">
            <v>23.47</v>
          </cell>
        </row>
        <row r="83">
          <cell r="A83" t="str">
            <v>OAE18</v>
          </cell>
          <cell r="B83" t="str">
            <v>Transporte e lançamento de vigas pré-moldadas</v>
          </cell>
          <cell r="C83" t="str">
            <v xml:space="preserve"> </v>
          </cell>
          <cell r="D83" t="str">
            <v xml:space="preserve"> </v>
          </cell>
          <cell r="E83" t="str">
            <v>un</v>
          </cell>
          <cell r="F83">
            <v>80</v>
          </cell>
          <cell r="G83">
            <v>1281.27</v>
          </cell>
        </row>
        <row r="84">
          <cell r="A84" t="str">
            <v>03.330.00</v>
          </cell>
          <cell r="B84" t="str">
            <v>Concreto fck= 35 MPa-contr. raz. uso ger.</v>
          </cell>
          <cell r="C84" t="str">
            <v xml:space="preserve"> </v>
          </cell>
          <cell r="D84" t="str">
            <v xml:space="preserve"> </v>
          </cell>
          <cell r="E84" t="str">
            <v>m3</v>
          </cell>
          <cell r="F84">
            <v>755</v>
          </cell>
          <cell r="G84">
            <v>166.78</v>
          </cell>
        </row>
        <row r="85">
          <cell r="B85" t="str">
            <v>Diversos</v>
          </cell>
        </row>
        <row r="86">
          <cell r="B86" t="str">
            <v>Barreiras de segurança (C.A.) Tipo New Jersey (312 m)</v>
          </cell>
        </row>
        <row r="87">
          <cell r="A87" t="str">
            <v>03.371.01</v>
          </cell>
          <cell r="B87" t="str">
            <v>Formas de placa compensada resinada</v>
          </cell>
          <cell r="C87" t="str">
            <v xml:space="preserve"> </v>
          </cell>
          <cell r="D87" t="str">
            <v xml:space="preserve"> </v>
          </cell>
          <cell r="E87" t="str">
            <v>m2</v>
          </cell>
          <cell r="F87">
            <v>561</v>
          </cell>
          <cell r="G87">
            <v>21.86</v>
          </cell>
        </row>
        <row r="88">
          <cell r="A88" t="str">
            <v>03.353.00</v>
          </cell>
          <cell r="B88" t="str">
            <v>Forn., preparo e colocação nas formas, de aço CA-50</v>
          </cell>
          <cell r="C88" t="str">
            <v xml:space="preserve"> </v>
          </cell>
          <cell r="D88" t="str">
            <v xml:space="preserve"> </v>
          </cell>
          <cell r="E88" t="str">
            <v>kg</v>
          </cell>
          <cell r="F88">
            <v>4656</v>
          </cell>
          <cell r="G88">
            <v>2.59</v>
          </cell>
        </row>
        <row r="89">
          <cell r="A89" t="str">
            <v>P 03.327.01</v>
          </cell>
          <cell r="B89" t="str">
            <v xml:space="preserve">Concreto fck= 25 MPa-contr. raz. uso ger. </v>
          </cell>
          <cell r="C89" t="str">
            <v xml:space="preserve"> </v>
          </cell>
          <cell r="D89" t="str">
            <v xml:space="preserve"> </v>
          </cell>
          <cell r="E89" t="str">
            <v>m3</v>
          </cell>
          <cell r="F89">
            <v>72</v>
          </cell>
          <cell r="G89">
            <v>163.22</v>
          </cell>
        </row>
        <row r="90">
          <cell r="B90" t="str">
            <v>Placas de aproximação( 08 unidades)</v>
          </cell>
        </row>
        <row r="91">
          <cell r="A91" t="str">
            <v>03.371.00</v>
          </cell>
          <cell r="B91" t="str">
            <v>Formas de madeira compensada</v>
          </cell>
          <cell r="C91" t="str">
            <v xml:space="preserve"> </v>
          </cell>
          <cell r="D91" t="str">
            <v xml:space="preserve"> </v>
          </cell>
          <cell r="E91" t="str">
            <v>m2</v>
          </cell>
          <cell r="F91">
            <v>73</v>
          </cell>
          <cell r="G91">
            <v>21.86</v>
          </cell>
        </row>
        <row r="92">
          <cell r="A92" t="str">
            <v>03.353.00</v>
          </cell>
          <cell r="B92" t="str">
            <v>Forn., preparo e colocação nas formas, de aço CA-50</v>
          </cell>
          <cell r="C92" t="str">
            <v xml:space="preserve"> </v>
          </cell>
          <cell r="D92" t="str">
            <v xml:space="preserve"> </v>
          </cell>
          <cell r="E92" t="str">
            <v>kg</v>
          </cell>
          <cell r="F92">
            <v>7432</v>
          </cell>
          <cell r="G92">
            <v>2.59</v>
          </cell>
        </row>
        <row r="93">
          <cell r="A93" t="str">
            <v>P 03.327.01</v>
          </cell>
          <cell r="B93" t="str">
            <v xml:space="preserve">Concreto fck= 25 MPa-contr. raz. uso ger. </v>
          </cell>
          <cell r="C93" t="str">
            <v xml:space="preserve"> </v>
          </cell>
          <cell r="D93" t="str">
            <v xml:space="preserve"> </v>
          </cell>
          <cell r="E93" t="str">
            <v>m3</v>
          </cell>
          <cell r="F93">
            <v>108</v>
          </cell>
          <cell r="G93">
            <v>163.22</v>
          </cell>
        </row>
        <row r="94">
          <cell r="B94" t="str">
            <v>Drenos</v>
          </cell>
        </row>
        <row r="95">
          <cell r="A95" t="str">
            <v>P 03.991.01f</v>
          </cell>
          <cell r="B95" t="str">
            <v>Dreno de FF D= 150 mm x 400mm</v>
          </cell>
          <cell r="C95" t="str">
            <v xml:space="preserve"> </v>
          </cell>
          <cell r="D95" t="str">
            <v xml:space="preserve"> </v>
          </cell>
          <cell r="E95" t="str">
            <v>un</v>
          </cell>
          <cell r="F95">
            <v>36</v>
          </cell>
          <cell r="G95">
            <v>20.37</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30131</v>
          </cell>
          <cell r="G98">
            <v>2.06</v>
          </cell>
        </row>
        <row r="99">
          <cell r="A99" t="str">
            <v>DER53460a</v>
          </cell>
          <cell r="B99" t="str">
            <v>Calçamento com briquetes de 6 cm</v>
          </cell>
          <cell r="C99" t="str">
            <v xml:space="preserve"> </v>
          </cell>
          <cell r="D99" t="str">
            <v xml:space="preserve"> </v>
          </cell>
          <cell r="E99" t="str">
            <v>m2</v>
          </cell>
          <cell r="F99">
            <v>1100</v>
          </cell>
          <cell r="G99">
            <v>20.48</v>
          </cell>
        </row>
        <row r="100">
          <cell r="A100" t="str">
            <v>P 05.100.02</v>
          </cell>
          <cell r="B100" t="str">
            <v>Fornecimento e plantio de árvore selecionada</v>
          </cell>
          <cell r="C100" t="str">
            <v xml:space="preserve"> </v>
          </cell>
          <cell r="D100" t="str">
            <v xml:space="preserve"> </v>
          </cell>
          <cell r="E100" t="str">
            <v>un</v>
          </cell>
          <cell r="F100">
            <v>148</v>
          </cell>
          <cell r="G100">
            <v>6.02</v>
          </cell>
        </row>
        <row r="101">
          <cell r="A101" t="str">
            <v>05.102.00</v>
          </cell>
          <cell r="B101" t="str">
            <v>Hidrossemeadura</v>
          </cell>
          <cell r="C101" t="str">
            <v>DNER-ES341/97</v>
          </cell>
          <cell r="D101" t="str">
            <v xml:space="preserve"> </v>
          </cell>
          <cell r="E101" t="str">
            <v>m2</v>
          </cell>
          <cell r="F101">
            <v>7980</v>
          </cell>
          <cell r="G101">
            <v>0.49</v>
          </cell>
        </row>
        <row r="102">
          <cell r="A102" t="str">
            <v>DER81950</v>
          </cell>
          <cell r="B102" t="str">
            <v>Calçada em lastro de brita c/revestimento em concreto</v>
          </cell>
          <cell r="C102" t="str">
            <v xml:space="preserve"> </v>
          </cell>
          <cell r="D102" t="str">
            <v xml:space="preserve"> </v>
          </cell>
          <cell r="E102" t="str">
            <v>m2</v>
          </cell>
          <cell r="F102">
            <v>1400</v>
          </cell>
          <cell r="G102">
            <v>8.94</v>
          </cell>
        </row>
        <row r="103">
          <cell r="A103" t="str">
            <v>P 05.300.00</v>
          </cell>
          <cell r="B103" t="str">
            <v>Abrigos para passageiros</v>
          </cell>
          <cell r="C103" t="str">
            <v xml:space="preserve"> </v>
          </cell>
          <cell r="D103" t="str">
            <v xml:space="preserve"> </v>
          </cell>
          <cell r="E103" t="str">
            <v>un</v>
          </cell>
          <cell r="F103">
            <v>1</v>
          </cell>
          <cell r="G103">
            <v>832.7</v>
          </cell>
        </row>
        <row r="104">
          <cell r="A104" t="str">
            <v>PI 01</v>
          </cell>
          <cell r="B104" t="str">
            <v>Poste de aço galv. a fogo, c/ 20,0m de alt. p/ instal. tipo engastado</v>
          </cell>
          <cell r="C104" t="str">
            <v xml:space="preserve"> </v>
          </cell>
          <cell r="D104" t="str">
            <v xml:space="preserve"> </v>
          </cell>
          <cell r="E104" t="str">
            <v>un</v>
          </cell>
          <cell r="F104">
            <v>4</v>
          </cell>
          <cell r="G104">
            <v>2662.25</v>
          </cell>
        </row>
        <row r="105">
          <cell r="A105" t="str">
            <v>PI 04</v>
          </cell>
          <cell r="B105" t="str">
            <v xml:space="preserve">Luminária p/ iluminação pública ref.SRC-612 da Philips ou similar </v>
          </cell>
          <cell r="C105" t="str">
            <v xml:space="preserve"> </v>
          </cell>
          <cell r="D105" t="str">
            <v xml:space="preserve"> </v>
          </cell>
          <cell r="E105" t="str">
            <v>un</v>
          </cell>
          <cell r="F105">
            <v>8</v>
          </cell>
          <cell r="G105">
            <v>425.5</v>
          </cell>
        </row>
        <row r="106">
          <cell r="A106" t="str">
            <v>PI 07</v>
          </cell>
          <cell r="B106" t="str">
            <v>Suporte p/ luminária tipo ZGP402 da Philips ou similar</v>
          </cell>
          <cell r="C106" t="str">
            <v xml:space="preserve"> </v>
          </cell>
          <cell r="D106" t="str">
            <v xml:space="preserve"> </v>
          </cell>
          <cell r="E106" t="str">
            <v>un</v>
          </cell>
          <cell r="F106">
            <v>4</v>
          </cell>
          <cell r="G106">
            <v>100</v>
          </cell>
        </row>
        <row r="107">
          <cell r="A107" t="str">
            <v>PI 09</v>
          </cell>
          <cell r="B107" t="str">
            <v>Lâmpada a vapor de sódio 400W, alta pressão, base E40</v>
          </cell>
          <cell r="C107" t="str">
            <v xml:space="preserve"> </v>
          </cell>
          <cell r="D107" t="str">
            <v xml:space="preserve"> </v>
          </cell>
          <cell r="E107" t="str">
            <v>un</v>
          </cell>
          <cell r="F107">
            <v>8</v>
          </cell>
          <cell r="G107">
            <v>33.35</v>
          </cell>
        </row>
        <row r="108">
          <cell r="A108" t="str">
            <v>PI 20</v>
          </cell>
          <cell r="B108" t="str">
            <v>Poste de concreto duplo T 10m, 150 daN</v>
          </cell>
          <cell r="C108" t="str">
            <v xml:space="preserve"> </v>
          </cell>
          <cell r="D108" t="str">
            <v xml:space="preserve"> </v>
          </cell>
          <cell r="E108" t="str">
            <v>un</v>
          </cell>
          <cell r="F108">
            <v>1</v>
          </cell>
          <cell r="G108">
            <v>200</v>
          </cell>
        </row>
        <row r="109">
          <cell r="A109" t="str">
            <v>PI 22</v>
          </cell>
          <cell r="B109" t="str">
            <v>Base completa com fusível Diazed, 6A, retardado, incluíndo tampa, anel de proteção e ajuste</v>
          </cell>
          <cell r="C109" t="str">
            <v xml:space="preserve"> </v>
          </cell>
          <cell r="D109" t="str">
            <v xml:space="preserve"> </v>
          </cell>
          <cell r="E109" t="str">
            <v>un</v>
          </cell>
          <cell r="F109">
            <v>8</v>
          </cell>
          <cell r="G109">
            <v>8.6300000000000008</v>
          </cell>
        </row>
        <row r="110">
          <cell r="A110" t="str">
            <v>PI 23</v>
          </cell>
          <cell r="B110" t="str">
            <v>Contator tripolar a seco, p/ corrente alternada - 55 A, para uso em rede 380/220V - 60Hz</v>
          </cell>
          <cell r="C110" t="str">
            <v xml:space="preserve"> </v>
          </cell>
          <cell r="D110" t="str">
            <v xml:space="preserve"> </v>
          </cell>
          <cell r="E110" t="str">
            <v>un</v>
          </cell>
          <cell r="F110">
            <v>2</v>
          </cell>
          <cell r="G110">
            <v>234.6</v>
          </cell>
        </row>
        <row r="111">
          <cell r="A111" t="str">
            <v>PI 24</v>
          </cell>
          <cell r="B111" t="str">
            <v>Fita elétrica auto fusão a base de borracha EPR</v>
          </cell>
          <cell r="C111" t="str">
            <v xml:space="preserve"> </v>
          </cell>
          <cell r="D111" t="str">
            <v xml:space="preserve"> </v>
          </cell>
          <cell r="E111" t="str">
            <v>un</v>
          </cell>
          <cell r="F111">
            <v>2</v>
          </cell>
          <cell r="G111">
            <v>6.39</v>
          </cell>
        </row>
        <row r="112">
          <cell r="A112" t="str">
            <v>PI 25</v>
          </cell>
          <cell r="B112" t="str">
            <v>Fita adesiva plástica isolante</v>
          </cell>
          <cell r="C112" t="str">
            <v xml:space="preserve"> </v>
          </cell>
          <cell r="D112" t="str">
            <v xml:space="preserve"> </v>
          </cell>
          <cell r="E112" t="str">
            <v>un</v>
          </cell>
          <cell r="F112">
            <v>2</v>
          </cell>
          <cell r="G112">
            <v>3.84</v>
          </cell>
        </row>
        <row r="113">
          <cell r="A113" t="str">
            <v>PI 26</v>
          </cell>
          <cell r="B113" t="str">
            <v>Relé fotoelétrico c/ suporte para fixação galv. com furo 18mm</v>
          </cell>
          <cell r="C113" t="str">
            <v xml:space="preserve"> </v>
          </cell>
          <cell r="D113" t="str">
            <v xml:space="preserve"> </v>
          </cell>
          <cell r="E113" t="str">
            <v>un</v>
          </cell>
          <cell r="F113">
            <v>2</v>
          </cell>
          <cell r="G113">
            <v>11.5</v>
          </cell>
        </row>
        <row r="114">
          <cell r="A114" t="str">
            <v>PI 27</v>
          </cell>
          <cell r="B114" t="str">
            <v>Cabo isolado p/ 1000V, bitola 35mm²</v>
          </cell>
          <cell r="C114" t="str">
            <v xml:space="preserve"> </v>
          </cell>
          <cell r="D114" t="str">
            <v xml:space="preserve"> </v>
          </cell>
          <cell r="E114" t="str">
            <v>m</v>
          </cell>
          <cell r="F114">
            <v>1350</v>
          </cell>
          <cell r="G114">
            <v>1.55</v>
          </cell>
        </row>
        <row r="115">
          <cell r="A115" t="str">
            <v>PI 28</v>
          </cell>
          <cell r="B115" t="str">
            <v>Eletroduto de aço tipo pesado 100mm</v>
          </cell>
          <cell r="C115" t="str">
            <v xml:space="preserve"> </v>
          </cell>
          <cell r="D115" t="str">
            <v xml:space="preserve"> </v>
          </cell>
          <cell r="E115" t="str">
            <v>m</v>
          </cell>
          <cell r="F115">
            <v>50</v>
          </cell>
          <cell r="G115">
            <v>28.55</v>
          </cell>
        </row>
        <row r="116">
          <cell r="A116" t="str">
            <v>PI 29</v>
          </cell>
          <cell r="B116" t="str">
            <v>Curva em alumínio fundido de alta resistência, fixação por encaixe,50mm</v>
          </cell>
          <cell r="C116" t="str">
            <v xml:space="preserve"> </v>
          </cell>
          <cell r="D116" t="str">
            <v xml:space="preserve"> </v>
          </cell>
          <cell r="E116" t="str">
            <v>un</v>
          </cell>
          <cell r="F116">
            <v>1</v>
          </cell>
          <cell r="G116">
            <v>18.75</v>
          </cell>
        </row>
        <row r="117">
          <cell r="A117" t="str">
            <v>PI 30</v>
          </cell>
          <cell r="B117" t="str">
            <v>Haste para aterramento aço-cobre D 13x2400mm</v>
          </cell>
          <cell r="C117" t="str">
            <v xml:space="preserve"> </v>
          </cell>
          <cell r="D117" t="str">
            <v xml:space="preserve"> </v>
          </cell>
          <cell r="E117" t="str">
            <v>un</v>
          </cell>
          <cell r="F117">
            <v>5</v>
          </cell>
          <cell r="G117">
            <v>6.04</v>
          </cell>
        </row>
        <row r="118">
          <cell r="A118" t="str">
            <v>PI 31</v>
          </cell>
          <cell r="B118" t="str">
            <v>Cabo de cobre nú meio duro, 7 fios 2AWG</v>
          </cell>
          <cell r="C118" t="str">
            <v xml:space="preserve"> </v>
          </cell>
          <cell r="D118" t="str">
            <v xml:space="preserve"> </v>
          </cell>
          <cell r="E118" t="str">
            <v>kg</v>
          </cell>
          <cell r="F118">
            <v>2</v>
          </cell>
          <cell r="G118">
            <v>7.02</v>
          </cell>
        </row>
        <row r="119">
          <cell r="A119" t="str">
            <v>PI 32</v>
          </cell>
          <cell r="B119" t="str">
            <v>Conetor paralelo, liga alumínio tronco 1/0-4 AWG e derivação 2-4AWG</v>
          </cell>
          <cell r="C119" t="str">
            <v xml:space="preserve"> </v>
          </cell>
          <cell r="D119" t="str">
            <v xml:space="preserve"> </v>
          </cell>
          <cell r="E119" t="str">
            <v>un</v>
          </cell>
          <cell r="F119">
            <v>5</v>
          </cell>
          <cell r="G119">
            <v>1.04</v>
          </cell>
        </row>
        <row r="120">
          <cell r="A120" t="str">
            <v>PI 54</v>
          </cell>
          <cell r="B120" t="str">
            <v>Eletroduto de PVC corrugado tipo Kanalex ou similar, D=100mm</v>
          </cell>
          <cell r="C120" t="str">
            <v xml:space="preserve"> </v>
          </cell>
          <cell r="D120" t="str">
            <v xml:space="preserve"> </v>
          </cell>
          <cell r="E120" t="str">
            <v>m</v>
          </cell>
          <cell r="F120">
            <v>270</v>
          </cell>
          <cell r="G120">
            <v>4.95</v>
          </cell>
        </row>
        <row r="121">
          <cell r="A121" t="str">
            <v>PI 33</v>
          </cell>
          <cell r="B121" t="str">
            <v>Tubo de aço galvanizado, vara de 6m e 50mm</v>
          </cell>
          <cell r="C121" t="str">
            <v xml:space="preserve"> </v>
          </cell>
          <cell r="D121" t="str">
            <v xml:space="preserve"> </v>
          </cell>
          <cell r="E121" t="str">
            <v>un</v>
          </cell>
          <cell r="F121">
            <v>2</v>
          </cell>
          <cell r="G121">
            <v>74.06</v>
          </cell>
        </row>
        <row r="122">
          <cell r="A122" t="str">
            <v>PI 34</v>
          </cell>
          <cell r="B122" t="str">
            <v>Construção de caixa tipo SP, ou pré-instalada com as mesmas características</v>
          </cell>
          <cell r="C122" t="str">
            <v xml:space="preserve"> </v>
          </cell>
          <cell r="D122" t="str">
            <v xml:space="preserve"> </v>
          </cell>
          <cell r="E122" t="str">
            <v>un</v>
          </cell>
          <cell r="F122">
            <v>10</v>
          </cell>
          <cell r="G122">
            <v>180</v>
          </cell>
        </row>
        <row r="123">
          <cell r="A123" t="str">
            <v>PI 35</v>
          </cell>
          <cell r="B123" t="str">
            <v>Construção de embasamento p/ poste tipo engastado, 20m de altura</v>
          </cell>
          <cell r="C123" t="str">
            <v xml:space="preserve"> </v>
          </cell>
          <cell r="D123" t="str">
            <v xml:space="preserve"> </v>
          </cell>
          <cell r="E123" t="str">
            <v>un</v>
          </cell>
          <cell r="F123">
            <v>4</v>
          </cell>
          <cell r="G123">
            <v>494</v>
          </cell>
        </row>
        <row r="124">
          <cell r="A124" t="str">
            <v>PI 36</v>
          </cell>
          <cell r="B124" t="str">
            <v>Construção de embasamento p/ poste tipo engastado, concreto duplo T, 10m de altura</v>
          </cell>
          <cell r="C124" t="str">
            <v xml:space="preserve"> </v>
          </cell>
          <cell r="D124" t="str">
            <v xml:space="preserve"> </v>
          </cell>
          <cell r="E124" t="str">
            <v>un</v>
          </cell>
          <cell r="F124">
            <v>1</v>
          </cell>
          <cell r="G124">
            <v>285</v>
          </cell>
        </row>
        <row r="125">
          <cell r="A125" t="str">
            <v>PI 37</v>
          </cell>
          <cell r="B125" t="str">
            <v>Lançamento de cabos em dutos de aço, classe 1000V, circuito trifásico mais neutro, e monofásico</v>
          </cell>
          <cell r="C125" t="str">
            <v xml:space="preserve"> </v>
          </cell>
          <cell r="D125" t="str">
            <v xml:space="preserve"> </v>
          </cell>
          <cell r="E125" t="str">
            <v>m</v>
          </cell>
          <cell r="F125">
            <v>270</v>
          </cell>
          <cell r="G125">
            <v>4</v>
          </cell>
        </row>
        <row r="126">
          <cell r="A126" t="str">
            <v>PI 38</v>
          </cell>
          <cell r="B126" t="str">
            <v>Confecção de emendas retas ou derivação em cabos classe 1000V, c/ conector à compressão</v>
          </cell>
          <cell r="C126" t="str">
            <v xml:space="preserve"> </v>
          </cell>
          <cell r="D126" t="str">
            <v xml:space="preserve"> </v>
          </cell>
          <cell r="E126" t="str">
            <v>un</v>
          </cell>
          <cell r="F126">
            <v>10</v>
          </cell>
          <cell r="G126">
            <v>4.5</v>
          </cell>
        </row>
        <row r="127">
          <cell r="A127" t="str">
            <v>PI 39</v>
          </cell>
          <cell r="B127" t="str">
            <v>Fixação de haste de terra e conexão ao neutro</v>
          </cell>
          <cell r="C127" t="str">
            <v xml:space="preserve"> </v>
          </cell>
          <cell r="D127" t="str">
            <v xml:space="preserve"> </v>
          </cell>
          <cell r="E127" t="str">
            <v>un</v>
          </cell>
          <cell r="F127">
            <v>5</v>
          </cell>
          <cell r="G127">
            <v>35</v>
          </cell>
        </row>
        <row r="128">
          <cell r="A128" t="str">
            <v>PI 40</v>
          </cell>
          <cell r="B128" t="str">
            <v>Montagem eletromecân.de iluminação a 17,5m de alt., formada p/2 pétalas, c/ fixação dos equip.</v>
          </cell>
          <cell r="C128" t="str">
            <v xml:space="preserve"> </v>
          </cell>
          <cell r="D128" t="str">
            <v xml:space="preserve"> </v>
          </cell>
          <cell r="E128" t="str">
            <v>un</v>
          </cell>
          <cell r="F128">
            <v>4</v>
          </cell>
          <cell r="G128">
            <v>550</v>
          </cell>
        </row>
        <row r="129">
          <cell r="A129" t="str">
            <v>PI 41</v>
          </cell>
          <cell r="B129" t="str">
            <v>Instalação de tubo de aço vara de 6m e curva de entrada de cabos na lateral do poste c/ fix. dutos</v>
          </cell>
          <cell r="C129" t="str">
            <v xml:space="preserve"> </v>
          </cell>
          <cell r="D129" t="str">
            <v xml:space="preserve"> </v>
          </cell>
          <cell r="E129" t="str">
            <v>un</v>
          </cell>
          <cell r="F129">
            <v>1</v>
          </cell>
          <cell r="G129">
            <v>200</v>
          </cell>
        </row>
        <row r="130">
          <cell r="A130" t="str">
            <v>PI 42</v>
          </cell>
          <cell r="B130" t="str">
            <v>Instalação de poste de aço de 20m de altura engastado</v>
          </cell>
          <cell r="C130" t="str">
            <v xml:space="preserve"> </v>
          </cell>
          <cell r="D130" t="str">
            <v xml:space="preserve"> </v>
          </cell>
          <cell r="E130" t="str">
            <v>un</v>
          </cell>
          <cell r="F130">
            <v>1</v>
          </cell>
          <cell r="G130">
            <v>250</v>
          </cell>
        </row>
        <row r="131">
          <cell r="A131" t="str">
            <v>PI 43</v>
          </cell>
          <cell r="B131" t="str">
            <v>Travessia de pista asfáltica p/ lançamento dutos aço tipo pesado 100mm</v>
          </cell>
          <cell r="C131" t="str">
            <v xml:space="preserve"> </v>
          </cell>
          <cell r="D131" t="str">
            <v xml:space="preserve"> </v>
          </cell>
          <cell r="E131" t="str">
            <v>m</v>
          </cell>
          <cell r="F131">
            <v>270</v>
          </cell>
          <cell r="G131">
            <v>70</v>
          </cell>
        </row>
        <row r="132">
          <cell r="A132" t="str">
            <v>PI 57</v>
          </cell>
          <cell r="B132" t="str">
            <v>Lançamento de cabos em eletroduto de PVC corrugado</v>
          </cell>
          <cell r="C132" t="str">
            <v xml:space="preserve"> </v>
          </cell>
          <cell r="D132" t="str">
            <v xml:space="preserve"> </v>
          </cell>
          <cell r="E132" t="str">
            <v>m</v>
          </cell>
          <cell r="F132">
            <v>270</v>
          </cell>
          <cell r="G132">
            <v>3</v>
          </cell>
        </row>
        <row r="133">
          <cell r="A133" t="str">
            <v>PI 69</v>
          </cell>
          <cell r="B133" t="str">
            <v>Instalação de poste concreto duplo T, 10m de altura, engastado</v>
          </cell>
          <cell r="C133" t="str">
            <v xml:space="preserve"> </v>
          </cell>
          <cell r="D133" t="str">
            <v xml:space="preserve"> </v>
          </cell>
          <cell r="E133" t="str">
            <v>un</v>
          </cell>
          <cell r="F133">
            <v>1</v>
          </cell>
          <cell r="G133">
            <v>200</v>
          </cell>
        </row>
        <row r="134">
          <cell r="A134" t="str">
            <v>R1</v>
          </cell>
          <cell r="B134" t="str">
            <v>Remanejamento de Rede de Baixa Tensão (220/380V)</v>
          </cell>
          <cell r="C134" t="str">
            <v xml:space="preserve"> </v>
          </cell>
          <cell r="D134" t="str">
            <v xml:space="preserve"> </v>
          </cell>
          <cell r="E134" t="str">
            <v>m</v>
          </cell>
          <cell r="F134">
            <v>270</v>
          </cell>
          <cell r="G134">
            <v>4.7</v>
          </cell>
        </row>
        <row r="135">
          <cell r="A135" t="str">
            <v>R2</v>
          </cell>
          <cell r="B135" t="str">
            <v>Remanejamento de Rede de Alta Tensão (138kV)</v>
          </cell>
          <cell r="C135" t="str">
            <v xml:space="preserve"> </v>
          </cell>
          <cell r="D135" t="str">
            <v xml:space="preserve"> </v>
          </cell>
          <cell r="E135" t="str">
            <v>m</v>
          </cell>
          <cell r="F135">
            <v>180</v>
          </cell>
          <cell r="G135">
            <v>6.2</v>
          </cell>
        </row>
        <row r="136">
          <cell r="A136" t="str">
            <v>R27</v>
          </cell>
          <cell r="B136" t="str">
            <v>Remanejamento de Poste de Madeira</v>
          </cell>
          <cell r="C136" t="str">
            <v xml:space="preserve"> </v>
          </cell>
          <cell r="D136" t="str">
            <v xml:space="preserve"> </v>
          </cell>
          <cell r="E136" t="str">
            <v>un</v>
          </cell>
          <cell r="F136">
            <v>4</v>
          </cell>
          <cell r="G136">
            <v>70</v>
          </cell>
        </row>
        <row r="137">
          <cell r="A137" t="str">
            <v>R20</v>
          </cell>
          <cell r="B137" t="str">
            <v>Remanejamento de Poste de Concreto 10/300 c/ 3 pétalas (400W) instalado</v>
          </cell>
          <cell r="C137" t="str">
            <v xml:space="preserve"> </v>
          </cell>
          <cell r="D137" t="str">
            <v xml:space="preserve"> </v>
          </cell>
          <cell r="E137" t="str">
            <v>un</v>
          </cell>
          <cell r="F137">
            <v>4</v>
          </cell>
          <cell r="G137">
            <v>250</v>
          </cell>
        </row>
        <row r="138">
          <cell r="A138" t="str">
            <v>R30</v>
          </cell>
          <cell r="B138" t="str">
            <v>Remoção de rede subterrânea em baixa tensão</v>
          </cell>
          <cell r="C138" t="str">
            <v xml:space="preserve"> </v>
          </cell>
          <cell r="D138" t="str">
            <v xml:space="preserve"> </v>
          </cell>
          <cell r="E138" t="str">
            <v>m</v>
          </cell>
          <cell r="F138">
            <v>150</v>
          </cell>
          <cell r="G138">
            <v>6.7</v>
          </cell>
        </row>
      </sheetData>
      <sheetData sheetId="13">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01.100.11</v>
          </cell>
          <cell r="B17" t="str">
            <v>Escavação,carga e transportes de material de 1a categoria DMT= 400 a 600m</v>
          </cell>
          <cell r="C17" t="str">
            <v>DNER-ES280/97</v>
          </cell>
          <cell r="D17" t="str">
            <v xml:space="preserve"> </v>
          </cell>
          <cell r="E17" t="str">
            <v>m3</v>
          </cell>
          <cell r="F17">
            <v>1445</v>
          </cell>
          <cell r="G17">
            <v>2.12</v>
          </cell>
        </row>
        <row r="18">
          <cell r="A18" t="str">
            <v>01.100.19</v>
          </cell>
          <cell r="B18" t="str">
            <v>Escavação,carga e transportes de material de 1a categoria DMT= 2000 a 3000m</v>
          </cell>
          <cell r="C18" t="str">
            <v>DNER-ES280/97</v>
          </cell>
          <cell r="D18" t="str">
            <v xml:space="preserve"> </v>
          </cell>
          <cell r="E18" t="str">
            <v>m3</v>
          </cell>
          <cell r="F18">
            <v>2818</v>
          </cell>
          <cell r="G18">
            <v>3.26</v>
          </cell>
        </row>
        <row r="19">
          <cell r="A19" t="str">
            <v>DER50335</v>
          </cell>
          <cell r="B19" t="str">
            <v>Esc.  Carga e Transp. de mat. 1a cat. c/ CB 16000&lt;DMT&lt;18000m</v>
          </cell>
          <cell r="C19" t="str">
            <v xml:space="preserve"> </v>
          </cell>
          <cell r="D19" t="str">
            <v xml:space="preserve"> </v>
          </cell>
          <cell r="E19" t="str">
            <v>m3</v>
          </cell>
          <cell r="F19">
            <v>9287</v>
          </cell>
          <cell r="G19">
            <v>10.08</v>
          </cell>
        </row>
        <row r="20">
          <cell r="A20" t="str">
            <v>01.101.11</v>
          </cell>
          <cell r="B20" t="str">
            <v>Escavação,carga e transportes de material de 2a categoria,c/CB,  DMT 400 a 600m</v>
          </cell>
          <cell r="C20" t="str">
            <v>DNER-ES280/97</v>
          </cell>
          <cell r="D20" t="str">
            <v xml:space="preserve"> </v>
          </cell>
          <cell r="E20" t="str">
            <v>m3</v>
          </cell>
          <cell r="F20">
            <v>6064</v>
          </cell>
          <cell r="G20">
            <v>3.15</v>
          </cell>
        </row>
        <row r="21">
          <cell r="A21" t="str">
            <v>DER52087</v>
          </cell>
          <cell r="B21" t="str">
            <v>Esc. Carga e Transp. de solos moles 400&lt;DMT&lt;=600m</v>
          </cell>
          <cell r="C21" t="str">
            <v xml:space="preserve"> </v>
          </cell>
          <cell r="D21" t="str">
            <v xml:space="preserve"> </v>
          </cell>
          <cell r="E21" t="str">
            <v>m3</v>
          </cell>
          <cell r="F21">
            <v>7144</v>
          </cell>
          <cell r="G21">
            <v>4.5999999999999996</v>
          </cell>
        </row>
        <row r="22">
          <cell r="A22" t="str">
            <v>01.510.00</v>
          </cell>
          <cell r="B22" t="str">
            <v>Compactação de aterros a 95% Proctor Normal</v>
          </cell>
          <cell r="C22" t="str">
            <v>DNER-ES282/97</v>
          </cell>
          <cell r="D22" t="str">
            <v xml:space="preserve"> </v>
          </cell>
          <cell r="E22" t="str">
            <v>m3</v>
          </cell>
          <cell r="F22">
            <v>11975</v>
          </cell>
          <cell r="G22">
            <v>0.79</v>
          </cell>
        </row>
        <row r="23">
          <cell r="A23" t="str">
            <v>01.511.00</v>
          </cell>
          <cell r="B23" t="str">
            <v>Compactação de aterros a 100% Proctor Normal</v>
          </cell>
          <cell r="C23" t="str">
            <v>DNER-ES282/97</v>
          </cell>
          <cell r="D23" t="str">
            <v xml:space="preserve"> </v>
          </cell>
          <cell r="E23" t="str">
            <v>m3</v>
          </cell>
          <cell r="F23">
            <v>2348</v>
          </cell>
          <cell r="G23">
            <v>1.36</v>
          </cell>
        </row>
        <row r="24">
          <cell r="A24" t="str">
            <v>P 10.000.06</v>
          </cell>
          <cell r="B24" t="str">
            <v>Aterro reforçado c/ elementos Terramesh (0,50x1,00x4,00m)(malha 8x10) ou similar</v>
          </cell>
          <cell r="C24" t="str">
            <v xml:space="preserve"> </v>
          </cell>
          <cell r="D24" t="str">
            <v xml:space="preserve"> </v>
          </cell>
          <cell r="E24" t="str">
            <v>un</v>
          </cell>
          <cell r="F24">
            <v>1557</v>
          </cell>
          <cell r="G24">
            <v>321.67</v>
          </cell>
        </row>
        <row r="25">
          <cell r="A25" t="str">
            <v>P 10.000.05</v>
          </cell>
          <cell r="B25" t="str">
            <v>Aterro reforçado c/ elementos Terramesh (1,00x1,00x4,00m)(malha 8x10) ou similar</v>
          </cell>
          <cell r="C25" t="str">
            <v xml:space="preserve"> </v>
          </cell>
          <cell r="D25" t="str">
            <v xml:space="preserve"> </v>
          </cell>
          <cell r="E25" t="str">
            <v>un</v>
          </cell>
          <cell r="F25">
            <v>815</v>
          </cell>
          <cell r="G25">
            <v>414.83</v>
          </cell>
        </row>
        <row r="26">
          <cell r="A26" t="str">
            <v>09.517.04</v>
          </cell>
          <cell r="B26" t="str">
            <v>Pedra de mão</v>
          </cell>
          <cell r="C26" t="str">
            <v xml:space="preserve"> </v>
          </cell>
          <cell r="D26" t="str">
            <v xml:space="preserve"> </v>
          </cell>
          <cell r="E26" t="str">
            <v>m3</v>
          </cell>
          <cell r="F26">
            <v>3665</v>
          </cell>
          <cell r="G26">
            <v>11.92</v>
          </cell>
        </row>
        <row r="27">
          <cell r="A27">
            <v>9000032</v>
          </cell>
          <cell r="B27" t="str">
            <v>Manta Geotextil 200g/m2</v>
          </cell>
          <cell r="C27">
            <v>0</v>
          </cell>
          <cell r="D27">
            <v>0</v>
          </cell>
          <cell r="E27" t="str">
            <v>m2</v>
          </cell>
          <cell r="F27">
            <v>6665</v>
          </cell>
          <cell r="G27">
            <v>5.83</v>
          </cell>
        </row>
        <row r="28">
          <cell r="A28" t="str">
            <v>P 10.000.07</v>
          </cell>
          <cell r="B28" t="str">
            <v>Geogrelha Paralink 400m ou similar</v>
          </cell>
          <cell r="C28" t="str">
            <v xml:space="preserve"> </v>
          </cell>
          <cell r="D28" t="str">
            <v xml:space="preserve"> </v>
          </cell>
          <cell r="E28" t="str">
            <v>m2</v>
          </cell>
          <cell r="F28">
            <v>1418</v>
          </cell>
          <cell r="G28">
            <v>52.09</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18218</v>
          </cell>
          <cell r="G32">
            <v>0.3</v>
          </cell>
        </row>
        <row r="33">
          <cell r="A33" t="str">
            <v>DER53130</v>
          </cell>
          <cell r="B33" t="str">
            <v>Camada de macadame seco</v>
          </cell>
          <cell r="C33" t="str">
            <v xml:space="preserve"> </v>
          </cell>
          <cell r="D33" t="str">
            <v xml:space="preserve"> </v>
          </cell>
          <cell r="E33" t="str">
            <v>m3</v>
          </cell>
          <cell r="F33">
            <v>3392</v>
          </cell>
          <cell r="G33">
            <v>21.86</v>
          </cell>
        </row>
        <row r="34">
          <cell r="A34" t="str">
            <v>02.230.00</v>
          </cell>
          <cell r="B34" t="str">
            <v>Base brita graduada</v>
          </cell>
          <cell r="C34" t="str">
            <v>DNER-ES303/97</v>
          </cell>
          <cell r="D34" t="str">
            <v xml:space="preserve"> </v>
          </cell>
          <cell r="E34" t="str">
            <v>m3</v>
          </cell>
          <cell r="F34">
            <v>2541</v>
          </cell>
          <cell r="G34">
            <v>28.06</v>
          </cell>
        </row>
        <row r="35">
          <cell r="A35" t="str">
            <v>02.300.00</v>
          </cell>
          <cell r="B35" t="str">
            <v>Imprimação - Fornecimento, transporte e execução</v>
          </cell>
          <cell r="C35" t="str">
            <v>DNER-ES306/97</v>
          </cell>
          <cell r="D35" t="str">
            <v xml:space="preserve"> </v>
          </cell>
          <cell r="E35" t="str">
            <v>m2</v>
          </cell>
          <cell r="F35">
            <v>16640</v>
          </cell>
          <cell r="G35">
            <v>1.1100000000000001</v>
          </cell>
        </row>
        <row r="36">
          <cell r="A36" t="str">
            <v>02.400.00</v>
          </cell>
          <cell r="B36" t="str">
            <v>Pintura de ligação - Fornec., transporte e execução</v>
          </cell>
          <cell r="C36" t="str">
            <v>DNER-ES307/97</v>
          </cell>
          <cell r="D36" t="str">
            <v xml:space="preserve"> </v>
          </cell>
          <cell r="E36" t="str">
            <v>m2</v>
          </cell>
          <cell r="F36">
            <v>42377</v>
          </cell>
          <cell r="G36">
            <v>0.41</v>
          </cell>
        </row>
        <row r="37">
          <cell r="A37" t="str">
            <v>02.540.01</v>
          </cell>
          <cell r="B37" t="str">
            <v>Concreto betuminoso usinado a quente - usina 100/140 t/h</v>
          </cell>
          <cell r="C37" t="str">
            <v>DNER-ES313/97</v>
          </cell>
          <cell r="D37" t="str">
            <v xml:space="preserve"> </v>
          </cell>
          <cell r="E37" t="str">
            <v>t</v>
          </cell>
          <cell r="F37">
            <v>5291</v>
          </cell>
          <cell r="G37">
            <v>67.64</v>
          </cell>
        </row>
        <row r="38">
          <cell r="A38" t="str">
            <v>DER82200a</v>
          </cell>
          <cell r="B38" t="str">
            <v>Remoção de camada granular</v>
          </cell>
          <cell r="C38" t="str">
            <v xml:space="preserve"> </v>
          </cell>
          <cell r="D38" t="str">
            <v xml:space="preserve"> </v>
          </cell>
          <cell r="E38" t="str">
            <v>m3</v>
          </cell>
          <cell r="F38">
            <v>370</v>
          </cell>
          <cell r="G38">
            <v>4.67</v>
          </cell>
        </row>
        <row r="39">
          <cell r="A39" t="str">
            <v>DER82200</v>
          </cell>
          <cell r="B39" t="str">
            <v>Remoção de revestimento de CBUQ</v>
          </cell>
          <cell r="C39" t="str">
            <v xml:space="preserve"> </v>
          </cell>
          <cell r="D39" t="str">
            <v xml:space="preserve"> </v>
          </cell>
          <cell r="E39" t="str">
            <v>m3</v>
          </cell>
          <cell r="F39">
            <v>370</v>
          </cell>
          <cell r="G39">
            <v>5.73</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61</v>
          </cell>
          <cell r="G43">
            <v>17.57</v>
          </cell>
        </row>
        <row r="44">
          <cell r="A44" t="str">
            <v>04.001.00</v>
          </cell>
          <cell r="B44" t="str">
            <v>Escavação mecânica em material de 1a categoria</v>
          </cell>
          <cell r="C44" t="str">
            <v xml:space="preserve"> </v>
          </cell>
          <cell r="D44" t="str">
            <v xml:space="preserve"> </v>
          </cell>
          <cell r="E44" t="str">
            <v>m3</v>
          </cell>
          <cell r="F44">
            <v>52</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1247</v>
          </cell>
          <cell r="G45">
            <v>3.03</v>
          </cell>
        </row>
        <row r="46">
          <cell r="A46" t="str">
            <v>04.510.03</v>
          </cell>
          <cell r="B46" t="str">
            <v>Dreno sub- superficial- DSS 03</v>
          </cell>
          <cell r="C46" t="str">
            <v>DNER-ES294/97</v>
          </cell>
          <cell r="D46" t="str">
            <v xml:space="preserve"> </v>
          </cell>
          <cell r="E46" t="str">
            <v>m</v>
          </cell>
          <cell r="F46">
            <v>233</v>
          </cell>
          <cell r="G46">
            <v>3.71</v>
          </cell>
        </row>
        <row r="47">
          <cell r="A47" t="str">
            <v>04.511.01</v>
          </cell>
          <cell r="B47" t="str">
            <v>Boca de saída p/ dreno sub-superficial-BSD 03</v>
          </cell>
          <cell r="C47" t="str">
            <v xml:space="preserve"> </v>
          </cell>
          <cell r="D47" t="str">
            <v xml:space="preserve"> </v>
          </cell>
          <cell r="E47" t="str">
            <v>un</v>
          </cell>
          <cell r="F47">
            <v>4</v>
          </cell>
          <cell r="G47">
            <v>20.86</v>
          </cell>
        </row>
        <row r="48">
          <cell r="A48" t="str">
            <v>04.900.21</v>
          </cell>
          <cell r="B48" t="str">
            <v>Sarjeta de cant. central de concreto-SCC 01</v>
          </cell>
          <cell r="C48" t="str">
            <v>DNER-ES288/97</v>
          </cell>
          <cell r="D48" t="str">
            <v xml:space="preserve"> </v>
          </cell>
          <cell r="E48" t="str">
            <v>m</v>
          </cell>
          <cell r="F48">
            <v>176</v>
          </cell>
          <cell r="G48">
            <v>13.85</v>
          </cell>
        </row>
        <row r="49">
          <cell r="A49" t="str">
            <v>04.910.05</v>
          </cell>
          <cell r="B49" t="str">
            <v>Meio-fio de concreto-MFC 05</v>
          </cell>
          <cell r="C49" t="str">
            <v>DNER-ES290/97</v>
          </cell>
          <cell r="D49" t="str">
            <v xml:space="preserve"> </v>
          </cell>
          <cell r="E49" t="str">
            <v>m</v>
          </cell>
          <cell r="F49">
            <v>886</v>
          </cell>
          <cell r="G49">
            <v>10.54</v>
          </cell>
        </row>
        <row r="50">
          <cell r="A50" t="str">
            <v>DER78150b</v>
          </cell>
          <cell r="B50" t="str">
            <v>Caixa coletora de sarjeta - CCS, D=40cm E H=1,00m</v>
          </cell>
          <cell r="C50" t="str">
            <v xml:space="preserve"> </v>
          </cell>
          <cell r="D50" t="str">
            <v xml:space="preserve"> </v>
          </cell>
          <cell r="E50" t="str">
            <v>un</v>
          </cell>
          <cell r="F50">
            <v>2</v>
          </cell>
          <cell r="G50">
            <v>382.07</v>
          </cell>
        </row>
        <row r="51">
          <cell r="A51" t="str">
            <v>04.960.01</v>
          </cell>
          <cell r="B51" t="str">
            <v>Boca de lobo simples c/ grelha de concreto-BLS 01</v>
          </cell>
          <cell r="C51" t="str">
            <v xml:space="preserve"> </v>
          </cell>
          <cell r="D51" t="str">
            <v xml:space="preserve"> </v>
          </cell>
          <cell r="E51" t="str">
            <v>un</v>
          </cell>
          <cell r="F51">
            <v>4</v>
          </cell>
          <cell r="G51">
            <v>203.51</v>
          </cell>
        </row>
        <row r="52">
          <cell r="A52" t="str">
            <v>04.960.02</v>
          </cell>
          <cell r="B52" t="str">
            <v>Boca de lobo simples c/ grelha de concreto-BLS 02</v>
          </cell>
          <cell r="C52" t="str">
            <v xml:space="preserve"> </v>
          </cell>
          <cell r="D52" t="str">
            <v xml:space="preserve"> </v>
          </cell>
          <cell r="E52" t="str">
            <v>un</v>
          </cell>
          <cell r="F52">
            <v>7</v>
          </cell>
          <cell r="G52">
            <v>257.83999999999997</v>
          </cell>
        </row>
        <row r="53">
          <cell r="A53" t="str">
            <v>04.960.03</v>
          </cell>
          <cell r="B53" t="str">
            <v>Boca de lobo simples c/ grelha de concreto-BLS 03</v>
          </cell>
          <cell r="C53" t="str">
            <v xml:space="preserve"> </v>
          </cell>
          <cell r="D53" t="str">
            <v xml:space="preserve"> </v>
          </cell>
          <cell r="E53" t="str">
            <v>un</v>
          </cell>
          <cell r="F53">
            <v>4</v>
          </cell>
          <cell r="G53">
            <v>312.23</v>
          </cell>
        </row>
        <row r="54">
          <cell r="A54" t="str">
            <v>04.960.04</v>
          </cell>
          <cell r="B54" t="str">
            <v>Boca de lobo simples c/ grelha de concreto-BLS 04</v>
          </cell>
          <cell r="C54" t="str">
            <v xml:space="preserve"> </v>
          </cell>
          <cell r="D54" t="str">
            <v xml:space="preserve"> </v>
          </cell>
          <cell r="E54" t="str">
            <v>un</v>
          </cell>
          <cell r="F54">
            <v>1</v>
          </cell>
          <cell r="G54">
            <v>366.56</v>
          </cell>
        </row>
        <row r="55">
          <cell r="A55" t="str">
            <v>P 04.100.07</v>
          </cell>
          <cell r="B55" t="str">
            <v>Execução de galerias D=0,40 c/ lastro de brita</v>
          </cell>
          <cell r="C55" t="str">
            <v xml:space="preserve"> </v>
          </cell>
          <cell r="D55" t="str">
            <v xml:space="preserve"> </v>
          </cell>
          <cell r="E55" t="str">
            <v>m</v>
          </cell>
          <cell r="F55">
            <v>122</v>
          </cell>
          <cell r="G55">
            <v>41.68</v>
          </cell>
        </row>
        <row r="56">
          <cell r="A56" t="str">
            <v>P 04.100.08</v>
          </cell>
          <cell r="B56" t="str">
            <v>Execução de galerias D=0,40 c/ lastro de concreto</v>
          </cell>
          <cell r="C56" t="str">
            <v xml:space="preserve"> </v>
          </cell>
          <cell r="D56" t="str">
            <v xml:space="preserve"> </v>
          </cell>
          <cell r="E56" t="str">
            <v>m</v>
          </cell>
          <cell r="F56">
            <v>373</v>
          </cell>
          <cell r="G56">
            <v>58.65</v>
          </cell>
        </row>
        <row r="57">
          <cell r="A57" t="str">
            <v>P 04.100.10</v>
          </cell>
          <cell r="B57" t="str">
            <v>Execução de galerias D=0,60 c/ lastro de concreto</v>
          </cell>
          <cell r="C57" t="str">
            <v xml:space="preserve"> </v>
          </cell>
          <cell r="D57" t="str">
            <v xml:space="preserve"> </v>
          </cell>
          <cell r="E57" t="str">
            <v>m</v>
          </cell>
          <cell r="F57">
            <v>5</v>
          </cell>
          <cell r="G57">
            <v>131.66</v>
          </cell>
        </row>
        <row r="58">
          <cell r="A58" t="str">
            <v>DER72350b</v>
          </cell>
          <cell r="B58" t="str">
            <v>Boca para BSTC D=40cm - Normal</v>
          </cell>
          <cell r="C58" t="str">
            <v xml:space="preserve"> </v>
          </cell>
          <cell r="D58" t="str">
            <v xml:space="preserve"> </v>
          </cell>
          <cell r="E58" t="str">
            <v>un</v>
          </cell>
          <cell r="F58">
            <v>8</v>
          </cell>
          <cell r="G58">
            <v>147.57</v>
          </cell>
        </row>
        <row r="59">
          <cell r="A59" t="str">
            <v>P04.901.43</v>
          </cell>
          <cell r="B59" t="str">
            <v>Canaleta c/ grelha de concreto</v>
          </cell>
          <cell r="C59" t="str">
            <v xml:space="preserve"> </v>
          </cell>
          <cell r="D59" t="str">
            <v xml:space="preserve"> </v>
          </cell>
          <cell r="E59" t="str">
            <v>m</v>
          </cell>
          <cell r="F59">
            <v>121</v>
          </cell>
          <cell r="G59">
            <v>77.42</v>
          </cell>
        </row>
        <row r="60">
          <cell r="A60" t="str">
            <v>P.04.100.18</v>
          </cell>
          <cell r="B60" t="str">
            <v>Caixa coletora de canaleta c/ H=2,00m</v>
          </cell>
          <cell r="C60" t="str">
            <v xml:space="preserve"> </v>
          </cell>
          <cell r="D60" t="str">
            <v xml:space="preserve"> </v>
          </cell>
          <cell r="E60" t="str">
            <v>un</v>
          </cell>
          <cell r="F60">
            <v>1</v>
          </cell>
          <cell r="G60">
            <v>676.37</v>
          </cell>
        </row>
        <row r="61">
          <cell r="A61" t="str">
            <v>P04.931.00</v>
          </cell>
          <cell r="B61" t="str">
            <v>Caixa coletora de talvegue para BSTC D=40cm com H=1,0m</v>
          </cell>
          <cell r="C61" t="str">
            <v xml:space="preserve"> </v>
          </cell>
          <cell r="D61" t="str">
            <v xml:space="preserve"> </v>
          </cell>
          <cell r="E61" t="str">
            <v>un</v>
          </cell>
          <cell r="F61">
            <v>1</v>
          </cell>
          <cell r="G61">
            <v>178.75</v>
          </cell>
        </row>
        <row r="62">
          <cell r="F62" t="str">
            <v>SUB-TOTAL</v>
          </cell>
        </row>
        <row r="64">
          <cell r="B64" t="str">
            <v>OBRAS DE ARTE ESPECIAIS</v>
          </cell>
        </row>
        <row r="65">
          <cell r="A65" t="str">
            <v>03.371.01</v>
          </cell>
          <cell r="B65" t="str">
            <v>Formas de placa compensada resinada</v>
          </cell>
          <cell r="C65" t="str">
            <v xml:space="preserve"> </v>
          </cell>
          <cell r="D65" t="str">
            <v xml:space="preserve"> </v>
          </cell>
          <cell r="E65" t="str">
            <v>m2</v>
          </cell>
          <cell r="F65">
            <v>85</v>
          </cell>
          <cell r="G65">
            <v>21.86</v>
          </cell>
        </row>
        <row r="66">
          <cell r="A66" t="str">
            <v>03.371.02</v>
          </cell>
          <cell r="B66" t="str">
            <v>Formas de placa compensada plastificada</v>
          </cell>
          <cell r="C66" t="str">
            <v xml:space="preserve"> </v>
          </cell>
          <cell r="D66" t="str">
            <v xml:space="preserve"> </v>
          </cell>
          <cell r="E66" t="str">
            <v>m2</v>
          </cell>
          <cell r="F66">
            <v>2387</v>
          </cell>
          <cell r="G66">
            <v>30.76</v>
          </cell>
        </row>
        <row r="67">
          <cell r="A67" t="str">
            <v>03.353.00</v>
          </cell>
          <cell r="B67" t="str">
            <v>Forn., preparo e colocação nas formas, de aço CA-50</v>
          </cell>
          <cell r="C67" t="str">
            <v xml:space="preserve"> </v>
          </cell>
          <cell r="D67" t="str">
            <v xml:space="preserve"> </v>
          </cell>
          <cell r="E67" t="str">
            <v>kg</v>
          </cell>
          <cell r="F67">
            <v>37870</v>
          </cell>
          <cell r="G67">
            <v>2.59</v>
          </cell>
        </row>
        <row r="68">
          <cell r="A68" t="str">
            <v>OAE4</v>
          </cell>
          <cell r="B68" t="str">
            <v>Armadura de protensão, fornecimento, bainhas, ancoragens, operações de protensão</v>
          </cell>
          <cell r="C68" t="str">
            <v xml:space="preserve"> </v>
          </cell>
          <cell r="D68" t="str">
            <v xml:space="preserve"> </v>
          </cell>
          <cell r="E68" t="str">
            <v>kg</v>
          </cell>
          <cell r="F68">
            <v>13643</v>
          </cell>
          <cell r="G68">
            <v>19.28</v>
          </cell>
        </row>
        <row r="69">
          <cell r="A69" t="str">
            <v>OAE17</v>
          </cell>
          <cell r="B69" t="str">
            <v>Transporte e lançamento de pré-lages</v>
          </cell>
          <cell r="C69" t="str">
            <v xml:space="preserve"> </v>
          </cell>
          <cell r="D69" t="str">
            <v xml:space="preserve"> </v>
          </cell>
          <cell r="E69" t="str">
            <v>un</v>
          </cell>
          <cell r="F69">
            <v>576</v>
          </cell>
          <cell r="G69">
            <v>23.47</v>
          </cell>
        </row>
        <row r="70">
          <cell r="A70" t="str">
            <v>OAE18</v>
          </cell>
          <cell r="B70" t="str">
            <v>Transporte e lançamento de vigas pré-moldadas</v>
          </cell>
          <cell r="C70" t="str">
            <v xml:space="preserve"> </v>
          </cell>
          <cell r="D70" t="str">
            <v xml:space="preserve"> </v>
          </cell>
          <cell r="E70" t="str">
            <v>un</v>
          </cell>
          <cell r="F70">
            <v>40</v>
          </cell>
          <cell r="G70">
            <v>1281.27</v>
          </cell>
        </row>
        <row r="71">
          <cell r="A71" t="str">
            <v>OAE19</v>
          </cell>
          <cell r="B71" t="str">
            <v>Injeção de nata (cabos 12 varas 1/2")</v>
          </cell>
          <cell r="C71" t="str">
            <v xml:space="preserve"> </v>
          </cell>
          <cell r="D71" t="str">
            <v xml:space="preserve"> </v>
          </cell>
          <cell r="E71" t="str">
            <v>m</v>
          </cell>
          <cell r="F71">
            <v>2388</v>
          </cell>
          <cell r="G71">
            <v>3.65</v>
          </cell>
        </row>
        <row r="72">
          <cell r="A72" t="str">
            <v>03.330.00</v>
          </cell>
          <cell r="B72" t="str">
            <v>Concreto fck= 35 MPa-contr. raz. uso ger.</v>
          </cell>
          <cell r="C72" t="str">
            <v xml:space="preserve"> </v>
          </cell>
          <cell r="D72" t="str">
            <v xml:space="preserve"> </v>
          </cell>
          <cell r="E72" t="str">
            <v>m3</v>
          </cell>
          <cell r="F72">
            <v>326</v>
          </cell>
          <cell r="G72">
            <v>166.78</v>
          </cell>
        </row>
        <row r="73">
          <cell r="A73" t="str">
            <v>P 03.327.01</v>
          </cell>
          <cell r="B73" t="str">
            <v xml:space="preserve">Concreto fck= 25 MPa-contr. raz. uso ger. </v>
          </cell>
          <cell r="C73" t="str">
            <v xml:space="preserve"> </v>
          </cell>
          <cell r="D73" t="str">
            <v xml:space="preserve"> </v>
          </cell>
          <cell r="E73" t="str">
            <v>m3</v>
          </cell>
          <cell r="F73">
            <v>73</v>
          </cell>
          <cell r="G73">
            <v>163.22</v>
          </cell>
        </row>
        <row r="74">
          <cell r="A74" t="str">
            <v>03.510.00</v>
          </cell>
          <cell r="B74" t="str">
            <v>Aparelho de apoio em neoprene</v>
          </cell>
          <cell r="C74" t="str">
            <v xml:space="preserve"> </v>
          </cell>
          <cell r="D74" t="str">
            <v xml:space="preserve"> </v>
          </cell>
          <cell r="E74" t="str">
            <v>kg</v>
          </cell>
          <cell r="F74">
            <v>104</v>
          </cell>
          <cell r="G74">
            <v>86.94</v>
          </cell>
        </row>
        <row r="75">
          <cell r="B75" t="str">
            <v>Barreiras de segurança (C.A.) Tipo New Jersey (129,2 m)</v>
          </cell>
        </row>
        <row r="76">
          <cell r="A76" t="str">
            <v>03.371.00</v>
          </cell>
          <cell r="B76" t="str">
            <v>Formas de madeira compensada</v>
          </cell>
          <cell r="C76" t="str">
            <v xml:space="preserve"> </v>
          </cell>
          <cell r="D76" t="str">
            <v xml:space="preserve"> </v>
          </cell>
          <cell r="E76" t="str">
            <v>m2</v>
          </cell>
          <cell r="F76">
            <v>258.39999999999998</v>
          </cell>
          <cell r="G76">
            <v>21.86</v>
          </cell>
        </row>
        <row r="77">
          <cell r="A77" t="str">
            <v>03.353.00</v>
          </cell>
          <cell r="B77" t="str">
            <v>Forn., preparo e colocação nas formas, de aço CA-50</v>
          </cell>
          <cell r="C77" t="str">
            <v xml:space="preserve"> </v>
          </cell>
          <cell r="D77" t="str">
            <v xml:space="preserve"> </v>
          </cell>
          <cell r="E77" t="str">
            <v>kg</v>
          </cell>
          <cell r="F77">
            <v>2080.12</v>
          </cell>
          <cell r="G77">
            <v>2.59</v>
          </cell>
        </row>
        <row r="78">
          <cell r="A78" t="str">
            <v>03.326.00</v>
          </cell>
          <cell r="B78" t="str">
            <v xml:space="preserve">Concreto fck= 20 MPa-contr. raz. uso ger. </v>
          </cell>
          <cell r="C78" t="str">
            <v xml:space="preserve"> </v>
          </cell>
          <cell r="D78" t="str">
            <v xml:space="preserve"> </v>
          </cell>
          <cell r="E78" t="str">
            <v>m3</v>
          </cell>
          <cell r="F78">
            <v>30</v>
          </cell>
          <cell r="G78">
            <v>149.19999999999999</v>
          </cell>
        </row>
        <row r="79">
          <cell r="B79" t="str">
            <v>Placas de aproximação( 04 unidades)(dimensão 4,00m x 11,2m x 0,30m)</v>
          </cell>
        </row>
        <row r="80">
          <cell r="A80" t="str">
            <v>03.371.00</v>
          </cell>
          <cell r="B80" t="str">
            <v>Formas de madeira compensada</v>
          </cell>
          <cell r="C80" t="str">
            <v xml:space="preserve"> </v>
          </cell>
          <cell r="D80" t="str">
            <v xml:space="preserve"> </v>
          </cell>
          <cell r="E80" t="str">
            <v>m2</v>
          </cell>
          <cell r="F80">
            <v>40</v>
          </cell>
          <cell r="G80">
            <v>21.86</v>
          </cell>
        </row>
        <row r="81">
          <cell r="A81" t="str">
            <v>03.353.00</v>
          </cell>
          <cell r="B81" t="str">
            <v>Forn., preparo e colocação nas formas, de aço CA-50</v>
          </cell>
          <cell r="C81" t="str">
            <v xml:space="preserve"> </v>
          </cell>
          <cell r="D81" t="str">
            <v xml:space="preserve"> </v>
          </cell>
          <cell r="E81" t="str">
            <v>kg</v>
          </cell>
          <cell r="F81">
            <v>3720</v>
          </cell>
          <cell r="G81">
            <v>2.59</v>
          </cell>
        </row>
        <row r="82">
          <cell r="A82" t="str">
            <v>03.326.00</v>
          </cell>
          <cell r="B82" t="str">
            <v xml:space="preserve">Concreto fck= 20 MPa-contr. raz. uso ger. </v>
          </cell>
          <cell r="C82" t="str">
            <v xml:space="preserve"> </v>
          </cell>
          <cell r="D82" t="str">
            <v xml:space="preserve"> </v>
          </cell>
          <cell r="E82" t="str">
            <v>m3</v>
          </cell>
          <cell r="F82">
            <v>54</v>
          </cell>
          <cell r="G82">
            <v>149.19999999999999</v>
          </cell>
        </row>
        <row r="83">
          <cell r="B83" t="str">
            <v>Drenos</v>
          </cell>
        </row>
        <row r="84">
          <cell r="A84" t="str">
            <v>P 03.991.01d</v>
          </cell>
          <cell r="B84" t="str">
            <v>Dreno de FF D= 150 mm x 500mm</v>
          </cell>
          <cell r="C84" t="str">
            <v xml:space="preserve"> </v>
          </cell>
          <cell r="D84" t="str">
            <v xml:space="preserve"> </v>
          </cell>
          <cell r="E84" t="str">
            <v>un</v>
          </cell>
          <cell r="F84">
            <v>56</v>
          </cell>
          <cell r="G84">
            <v>24.91</v>
          </cell>
        </row>
        <row r="85">
          <cell r="A85" t="str">
            <v>P 03.991.01c</v>
          </cell>
          <cell r="B85" t="str">
            <v>Dreno de FF D= 100 mm x 500mm</v>
          </cell>
          <cell r="C85" t="str">
            <v xml:space="preserve"> </v>
          </cell>
          <cell r="D85" t="str">
            <v xml:space="preserve"> </v>
          </cell>
          <cell r="E85" t="str">
            <v>un</v>
          </cell>
          <cell r="F85">
            <v>8</v>
          </cell>
          <cell r="G85">
            <v>15.64</v>
          </cell>
        </row>
        <row r="86">
          <cell r="F86" t="str">
            <v>SUB-TOTAL</v>
          </cell>
        </row>
        <row r="87">
          <cell r="B87" t="str">
            <v>OBRAS COMPLEMENTARES</v>
          </cell>
        </row>
        <row r="88">
          <cell r="A88" t="str">
            <v>05.100.00</v>
          </cell>
          <cell r="B88" t="str">
            <v>Enleivamento</v>
          </cell>
          <cell r="C88" t="str">
            <v>DNER-ES341/97</v>
          </cell>
          <cell r="D88" t="str">
            <v xml:space="preserve"> </v>
          </cell>
          <cell r="E88" t="str">
            <v>m2</v>
          </cell>
          <cell r="F88">
            <v>15972</v>
          </cell>
          <cell r="G88">
            <v>2.06</v>
          </cell>
        </row>
        <row r="89">
          <cell r="A89" t="str">
            <v>P 05.100.02</v>
          </cell>
          <cell r="B89" t="str">
            <v>Fornecimento e plantio de árvore selecionada</v>
          </cell>
          <cell r="C89" t="str">
            <v xml:space="preserve"> </v>
          </cell>
          <cell r="D89" t="str">
            <v xml:space="preserve"> </v>
          </cell>
          <cell r="E89" t="str">
            <v>un</v>
          </cell>
          <cell r="F89">
            <v>40</v>
          </cell>
          <cell r="G89">
            <v>6.02</v>
          </cell>
        </row>
        <row r="90">
          <cell r="A90" t="str">
            <v>P 06.030.00</v>
          </cell>
          <cell r="B90" t="str">
            <v>Barreira de segurança simples</v>
          </cell>
          <cell r="C90" t="str">
            <v xml:space="preserve"> </v>
          </cell>
          <cell r="D90" t="str">
            <v xml:space="preserve"> </v>
          </cell>
          <cell r="E90" t="str">
            <v>m</v>
          </cell>
          <cell r="F90">
            <v>668</v>
          </cell>
          <cell r="G90">
            <v>52.16</v>
          </cell>
        </row>
        <row r="91">
          <cell r="A91" t="str">
            <v>PI 60</v>
          </cell>
          <cell r="B91" t="str">
            <v>Lâmpada a vapor de mercúrio 250W</v>
          </cell>
          <cell r="C91" t="str">
            <v xml:space="preserve"> </v>
          </cell>
          <cell r="D91" t="str">
            <v xml:space="preserve"> </v>
          </cell>
          <cell r="E91" t="str">
            <v>un</v>
          </cell>
          <cell r="F91">
            <v>20</v>
          </cell>
          <cell r="G91">
            <v>16.3</v>
          </cell>
        </row>
        <row r="92">
          <cell r="A92" t="str">
            <v>PI 52</v>
          </cell>
          <cell r="B92" t="str">
            <v>Luminária IMB C-300 ou similar</v>
          </cell>
          <cell r="C92" t="str">
            <v xml:space="preserve"> </v>
          </cell>
          <cell r="D92" t="str">
            <v xml:space="preserve"> </v>
          </cell>
          <cell r="E92" t="str">
            <v>un</v>
          </cell>
          <cell r="F92">
            <v>4</v>
          </cell>
          <cell r="G92">
            <v>410</v>
          </cell>
        </row>
        <row r="93">
          <cell r="A93" t="str">
            <v>PI 13</v>
          </cell>
          <cell r="B93" t="str">
            <v>Eletroduto de aço 20mm, vara de 3m</v>
          </cell>
          <cell r="C93" t="str">
            <v xml:space="preserve"> </v>
          </cell>
          <cell r="D93" t="str">
            <v xml:space="preserve"> </v>
          </cell>
          <cell r="E93" t="str">
            <v>un</v>
          </cell>
          <cell r="F93">
            <v>8</v>
          </cell>
          <cell r="G93">
            <v>14.49</v>
          </cell>
        </row>
        <row r="94">
          <cell r="A94" t="str">
            <v>PI 62</v>
          </cell>
          <cell r="B94" t="str">
            <v>Caixa de passagem para instalação aparente D=20mm, tipo T</v>
          </cell>
          <cell r="C94" t="str">
            <v xml:space="preserve"> </v>
          </cell>
          <cell r="D94" t="str">
            <v xml:space="preserve"> </v>
          </cell>
          <cell r="E94" t="str">
            <v>un</v>
          </cell>
          <cell r="F94">
            <v>4</v>
          </cell>
          <cell r="G94">
            <v>20</v>
          </cell>
        </row>
        <row r="95">
          <cell r="A95" t="str">
            <v>PI 15</v>
          </cell>
          <cell r="B95" t="str">
            <v>Caixa de passagem para instalação aparente D=20mm, tipo LB</v>
          </cell>
          <cell r="C95" t="str">
            <v xml:space="preserve"> </v>
          </cell>
          <cell r="D95" t="str">
            <v xml:space="preserve"> </v>
          </cell>
          <cell r="E95" t="str">
            <v>un</v>
          </cell>
          <cell r="F95">
            <v>2</v>
          </cell>
          <cell r="G95">
            <v>3.62</v>
          </cell>
        </row>
        <row r="96">
          <cell r="A96" t="str">
            <v>PI 18</v>
          </cell>
          <cell r="B96" t="str">
            <v>Braço curvo p/ iluminação pública padrão CELESC</v>
          </cell>
          <cell r="C96" t="str">
            <v xml:space="preserve"> </v>
          </cell>
          <cell r="D96" t="str">
            <v xml:space="preserve"> </v>
          </cell>
          <cell r="E96" t="str">
            <v>un</v>
          </cell>
          <cell r="F96">
            <v>20</v>
          </cell>
          <cell r="G96">
            <v>6.33</v>
          </cell>
        </row>
        <row r="97">
          <cell r="A97" t="str">
            <v>PI 22</v>
          </cell>
          <cell r="B97" t="str">
            <v>Base completa com fusível Diazed, 6A, retardado, incluíndo tampa, anel de proteção e ajuste</v>
          </cell>
          <cell r="C97" t="str">
            <v xml:space="preserve"> </v>
          </cell>
          <cell r="D97" t="str">
            <v xml:space="preserve"> </v>
          </cell>
          <cell r="E97" t="str">
            <v>un</v>
          </cell>
          <cell r="F97">
            <v>22</v>
          </cell>
          <cell r="G97">
            <v>8.6300000000000008</v>
          </cell>
        </row>
        <row r="98">
          <cell r="A98" t="str">
            <v>PI 23</v>
          </cell>
          <cell r="B98" t="str">
            <v>Contator tripolar a seco, p/ corrente alternada - 55 A, para uso em rede 380/220V - 60Hz</v>
          </cell>
          <cell r="C98" t="str">
            <v xml:space="preserve"> </v>
          </cell>
          <cell r="D98" t="str">
            <v xml:space="preserve"> </v>
          </cell>
          <cell r="E98" t="str">
            <v>un</v>
          </cell>
          <cell r="F98">
            <v>2</v>
          </cell>
          <cell r="G98">
            <v>234.6</v>
          </cell>
        </row>
        <row r="99">
          <cell r="A99" t="str">
            <v>PI 24</v>
          </cell>
          <cell r="B99" t="str">
            <v>Fita elétrica auto fusão a base de borracha EPR</v>
          </cell>
          <cell r="C99" t="str">
            <v xml:space="preserve"> </v>
          </cell>
          <cell r="D99" t="str">
            <v xml:space="preserve"> </v>
          </cell>
          <cell r="E99" t="str">
            <v>un</v>
          </cell>
          <cell r="F99">
            <v>4</v>
          </cell>
          <cell r="G99">
            <v>6.39</v>
          </cell>
        </row>
        <row r="100">
          <cell r="A100" t="str">
            <v>PI 25</v>
          </cell>
          <cell r="B100" t="str">
            <v>Fita adesiva plástica isolante</v>
          </cell>
          <cell r="C100" t="str">
            <v xml:space="preserve"> </v>
          </cell>
          <cell r="D100" t="str">
            <v xml:space="preserve"> </v>
          </cell>
          <cell r="E100" t="str">
            <v>un</v>
          </cell>
          <cell r="F100">
            <v>6</v>
          </cell>
          <cell r="G100">
            <v>3.84</v>
          </cell>
        </row>
        <row r="101">
          <cell r="A101" t="str">
            <v>PI 26</v>
          </cell>
          <cell r="B101" t="str">
            <v>Relé fotoelétrico c/ suporte para fixação galv. com furo 18mm</v>
          </cell>
          <cell r="C101" t="str">
            <v xml:space="preserve"> </v>
          </cell>
          <cell r="D101" t="str">
            <v xml:space="preserve"> </v>
          </cell>
          <cell r="E101" t="str">
            <v>un</v>
          </cell>
          <cell r="F101">
            <v>22</v>
          </cell>
          <cell r="G101">
            <v>11.5</v>
          </cell>
        </row>
        <row r="102">
          <cell r="A102" t="str">
            <v>PI 56</v>
          </cell>
          <cell r="B102" t="str">
            <v>Cabo isolado p/ 1000V, 4 mm² de alumínio</v>
          </cell>
          <cell r="C102" t="str">
            <v xml:space="preserve"> </v>
          </cell>
          <cell r="D102" t="str">
            <v xml:space="preserve"> </v>
          </cell>
          <cell r="E102" t="str">
            <v>m</v>
          </cell>
          <cell r="F102">
            <v>110</v>
          </cell>
          <cell r="G102">
            <v>0.37</v>
          </cell>
        </row>
        <row r="103">
          <cell r="A103" t="str">
            <v>PI 28</v>
          </cell>
          <cell r="B103" t="str">
            <v>Eletroduto de aço tipo pesado 100mm</v>
          </cell>
          <cell r="C103" t="str">
            <v xml:space="preserve"> </v>
          </cell>
          <cell r="D103" t="str">
            <v xml:space="preserve"> </v>
          </cell>
          <cell r="E103" t="str">
            <v>m</v>
          </cell>
          <cell r="F103">
            <v>140</v>
          </cell>
          <cell r="G103">
            <v>28.55</v>
          </cell>
        </row>
        <row r="104">
          <cell r="A104" t="str">
            <v>PI 29</v>
          </cell>
          <cell r="B104" t="str">
            <v>Curva em alumínio fundido de alta resistência, fixação por encaixe,50mm</v>
          </cell>
          <cell r="C104" t="str">
            <v xml:space="preserve"> </v>
          </cell>
          <cell r="D104" t="str">
            <v xml:space="preserve"> </v>
          </cell>
          <cell r="E104" t="str">
            <v>un</v>
          </cell>
          <cell r="F104">
            <v>2</v>
          </cell>
          <cell r="G104">
            <v>18.75</v>
          </cell>
        </row>
        <row r="105">
          <cell r="A105" t="str">
            <v>PI 30</v>
          </cell>
          <cell r="B105" t="str">
            <v>Haste para aterramento aço-cobre D 13x2400mm</v>
          </cell>
          <cell r="C105" t="str">
            <v xml:space="preserve"> </v>
          </cell>
          <cell r="D105" t="str">
            <v xml:space="preserve"> </v>
          </cell>
          <cell r="E105" t="str">
            <v>un</v>
          </cell>
          <cell r="F105">
            <v>12</v>
          </cell>
          <cell r="G105">
            <v>6.04</v>
          </cell>
        </row>
        <row r="106">
          <cell r="A106" t="str">
            <v>PI 31</v>
          </cell>
          <cell r="B106" t="str">
            <v>Cabo de cobre nú meio duro, 7 fios 2AWG</v>
          </cell>
          <cell r="C106" t="str">
            <v xml:space="preserve"> </v>
          </cell>
          <cell r="D106" t="str">
            <v xml:space="preserve"> </v>
          </cell>
          <cell r="E106" t="str">
            <v>kg</v>
          </cell>
          <cell r="F106">
            <v>4</v>
          </cell>
          <cell r="G106">
            <v>7.02</v>
          </cell>
        </row>
        <row r="107">
          <cell r="A107" t="str">
            <v>PI 32</v>
          </cell>
          <cell r="B107" t="str">
            <v>Conetor paralelo, liga alumínio tronco 1/0-4 AWG e derivação 2-4AWG</v>
          </cell>
          <cell r="C107" t="str">
            <v xml:space="preserve"> </v>
          </cell>
          <cell r="D107" t="str">
            <v xml:space="preserve"> </v>
          </cell>
          <cell r="E107" t="str">
            <v>un</v>
          </cell>
          <cell r="F107">
            <v>5</v>
          </cell>
          <cell r="G107">
            <v>1.04</v>
          </cell>
        </row>
        <row r="108">
          <cell r="A108" t="str">
            <v>PI 20</v>
          </cell>
          <cell r="B108" t="str">
            <v>Poste de concreto duplo T 10m, 150 daN</v>
          </cell>
          <cell r="C108" t="str">
            <v xml:space="preserve"> </v>
          </cell>
          <cell r="D108" t="str">
            <v xml:space="preserve"> </v>
          </cell>
          <cell r="E108" t="str">
            <v>un</v>
          </cell>
          <cell r="F108">
            <v>10</v>
          </cell>
          <cell r="G108">
            <v>200</v>
          </cell>
        </row>
        <row r="109">
          <cell r="A109" t="str">
            <v>PI 48</v>
          </cell>
          <cell r="B109" t="str">
            <v>Armação secundária p/ 2 estribo</v>
          </cell>
          <cell r="C109" t="str">
            <v xml:space="preserve"> </v>
          </cell>
          <cell r="D109" t="str">
            <v xml:space="preserve"> </v>
          </cell>
          <cell r="E109" t="str">
            <v>un</v>
          </cell>
          <cell r="F109">
            <v>20</v>
          </cell>
          <cell r="G109">
            <v>7.5</v>
          </cell>
        </row>
        <row r="110">
          <cell r="A110" t="str">
            <v>PI 49</v>
          </cell>
          <cell r="B110" t="str">
            <v>Armação secundária p/ 1 estribo</v>
          </cell>
          <cell r="C110" t="str">
            <v xml:space="preserve"> </v>
          </cell>
          <cell r="D110" t="str">
            <v xml:space="preserve"> </v>
          </cell>
          <cell r="E110" t="str">
            <v>un</v>
          </cell>
          <cell r="F110">
            <v>10</v>
          </cell>
          <cell r="G110">
            <v>3.5</v>
          </cell>
        </row>
        <row r="111">
          <cell r="A111" t="str">
            <v>PI 33</v>
          </cell>
          <cell r="B111" t="str">
            <v>Tubo de aço galvanizado, vara de 6m e 50mm</v>
          </cell>
          <cell r="C111" t="str">
            <v xml:space="preserve"> </v>
          </cell>
          <cell r="D111" t="str">
            <v xml:space="preserve"> </v>
          </cell>
          <cell r="E111" t="str">
            <v>un</v>
          </cell>
          <cell r="F111">
            <v>2</v>
          </cell>
          <cell r="G111">
            <v>74.06</v>
          </cell>
        </row>
        <row r="112">
          <cell r="A112" t="str">
            <v>PI 34</v>
          </cell>
          <cell r="B112" t="str">
            <v>Construção de caixa tipo SP, ou pré-instalada com as mesmas características</v>
          </cell>
          <cell r="C112" t="str">
            <v xml:space="preserve"> </v>
          </cell>
          <cell r="D112" t="str">
            <v xml:space="preserve"> </v>
          </cell>
          <cell r="E112" t="str">
            <v>un</v>
          </cell>
          <cell r="F112">
            <v>6</v>
          </cell>
          <cell r="G112">
            <v>180</v>
          </cell>
        </row>
        <row r="113">
          <cell r="A113" t="str">
            <v>PI 36</v>
          </cell>
          <cell r="B113" t="str">
            <v>Construção de embasamento p/ poste tipo engastado, concreto duplo T, 10m de altura</v>
          </cell>
          <cell r="C113" t="str">
            <v xml:space="preserve"> </v>
          </cell>
          <cell r="D113" t="str">
            <v xml:space="preserve"> </v>
          </cell>
          <cell r="E113" t="str">
            <v>un</v>
          </cell>
          <cell r="F113">
            <v>10</v>
          </cell>
          <cell r="G113">
            <v>285</v>
          </cell>
        </row>
        <row r="114">
          <cell r="A114" t="str">
            <v>PI 37</v>
          </cell>
          <cell r="B114" t="str">
            <v>Lançamento de cabos em dutos de aço, classe 1000V, circuito trifásico mais neutro, e monofásico</v>
          </cell>
          <cell r="C114" t="str">
            <v xml:space="preserve"> </v>
          </cell>
          <cell r="D114" t="str">
            <v xml:space="preserve"> </v>
          </cell>
          <cell r="E114" t="str">
            <v>m</v>
          </cell>
          <cell r="F114">
            <v>70</v>
          </cell>
          <cell r="G114">
            <v>4</v>
          </cell>
        </row>
        <row r="115">
          <cell r="A115" t="str">
            <v>PI 38</v>
          </cell>
          <cell r="B115" t="str">
            <v>Confecção de emendas retas ou derivação em cabos classe 1000V, c/ conector à compressão</v>
          </cell>
          <cell r="C115" t="str">
            <v xml:space="preserve"> </v>
          </cell>
          <cell r="D115" t="str">
            <v xml:space="preserve"> </v>
          </cell>
          <cell r="E115" t="str">
            <v>un</v>
          </cell>
          <cell r="F115">
            <v>2</v>
          </cell>
          <cell r="G115">
            <v>4.5</v>
          </cell>
        </row>
        <row r="116">
          <cell r="A116" t="str">
            <v>PI 39</v>
          </cell>
          <cell r="B116" t="str">
            <v>Fixação de haste de terra e conexão ao neutro</v>
          </cell>
          <cell r="C116" t="str">
            <v xml:space="preserve"> </v>
          </cell>
          <cell r="D116" t="str">
            <v xml:space="preserve"> </v>
          </cell>
          <cell r="E116" t="str">
            <v>un</v>
          </cell>
          <cell r="F116">
            <v>12</v>
          </cell>
          <cell r="G116">
            <v>35</v>
          </cell>
        </row>
        <row r="117">
          <cell r="A117" t="str">
            <v>PI 41</v>
          </cell>
          <cell r="B117" t="str">
            <v>Instalação de tubo de aço vara de 6m e curva de entrada de cabos na lateral do poste c/ fix. dutos</v>
          </cell>
          <cell r="C117" t="str">
            <v xml:space="preserve"> </v>
          </cell>
          <cell r="D117" t="str">
            <v xml:space="preserve"> </v>
          </cell>
          <cell r="E117" t="str">
            <v>un</v>
          </cell>
          <cell r="F117">
            <v>2</v>
          </cell>
          <cell r="G117">
            <v>200</v>
          </cell>
        </row>
        <row r="118">
          <cell r="A118" t="str">
            <v>PI 43</v>
          </cell>
          <cell r="B118" t="str">
            <v>Travessia de pista asfáltica p/ lançamento dutos aço tipo pesado 100mm</v>
          </cell>
          <cell r="C118" t="str">
            <v xml:space="preserve"> </v>
          </cell>
          <cell r="D118" t="str">
            <v xml:space="preserve"> </v>
          </cell>
          <cell r="E118" t="str">
            <v>m</v>
          </cell>
          <cell r="F118">
            <v>70</v>
          </cell>
          <cell r="G118">
            <v>70</v>
          </cell>
        </row>
        <row r="119">
          <cell r="A119" t="str">
            <v>PI 44</v>
          </cell>
          <cell r="B119" t="str">
            <v>Montagem eletromecânica de luminária 10,0m de altura, c/ fixação dos equip.e conexões elétricos</v>
          </cell>
          <cell r="C119" t="str">
            <v xml:space="preserve"> </v>
          </cell>
          <cell r="D119" t="str">
            <v xml:space="preserve"> </v>
          </cell>
          <cell r="E119" t="str">
            <v>un</v>
          </cell>
          <cell r="F119">
            <v>10</v>
          </cell>
          <cell r="G119">
            <v>60</v>
          </cell>
        </row>
        <row r="120">
          <cell r="A120" t="str">
            <v>PI 58</v>
          </cell>
          <cell r="B120" t="str">
            <v>Fixação de caixas de passagem p/ instalação aparente D=20mm</v>
          </cell>
          <cell r="C120" t="str">
            <v xml:space="preserve"> </v>
          </cell>
          <cell r="D120" t="str">
            <v xml:space="preserve"> </v>
          </cell>
          <cell r="E120" t="str">
            <v>un</v>
          </cell>
          <cell r="F120">
            <v>4</v>
          </cell>
          <cell r="G120">
            <v>10</v>
          </cell>
        </row>
        <row r="121">
          <cell r="A121" t="str">
            <v>PI 59</v>
          </cell>
          <cell r="B121" t="str">
            <v>Instalação de luminária blindada para lâmpada a vapor de mercúrio 250W</v>
          </cell>
          <cell r="C121" t="str">
            <v xml:space="preserve"> </v>
          </cell>
          <cell r="D121" t="str">
            <v xml:space="preserve"> </v>
          </cell>
          <cell r="E121" t="str">
            <v>un</v>
          </cell>
          <cell r="F121">
            <v>4</v>
          </cell>
          <cell r="G121">
            <v>20</v>
          </cell>
        </row>
        <row r="122">
          <cell r="A122" t="str">
            <v>PI 01</v>
          </cell>
          <cell r="B122" t="str">
            <v>Poste de aço galv. a fogo, c/ 20,0m de alt. p/ instal. tipo engastado</v>
          </cell>
          <cell r="C122" t="str">
            <v xml:space="preserve"> </v>
          </cell>
          <cell r="D122" t="str">
            <v xml:space="preserve"> </v>
          </cell>
          <cell r="E122" t="str">
            <v>un</v>
          </cell>
          <cell r="F122">
            <v>1</v>
          </cell>
          <cell r="G122">
            <v>2662.25</v>
          </cell>
        </row>
        <row r="123">
          <cell r="A123" t="str">
            <v>PI 07</v>
          </cell>
          <cell r="B123" t="str">
            <v>Suporte p/ luminária tipo ZGP402 da Philips ou similar</v>
          </cell>
          <cell r="C123" t="str">
            <v xml:space="preserve"> </v>
          </cell>
          <cell r="D123" t="str">
            <v xml:space="preserve"> </v>
          </cell>
          <cell r="E123" t="str">
            <v>un</v>
          </cell>
          <cell r="F123">
            <v>1</v>
          </cell>
          <cell r="G123">
            <v>100</v>
          </cell>
        </row>
        <row r="124">
          <cell r="A124" t="str">
            <v>PI 04</v>
          </cell>
          <cell r="B124" t="str">
            <v xml:space="preserve">Luminária p/ iluminação pública ref.SRC-612 da Philips ou similar </v>
          </cell>
          <cell r="C124" t="str">
            <v xml:space="preserve"> </v>
          </cell>
          <cell r="D124" t="str">
            <v xml:space="preserve"> </v>
          </cell>
          <cell r="E124" t="str">
            <v>un</v>
          </cell>
          <cell r="F124">
            <v>2</v>
          </cell>
          <cell r="G124">
            <v>425.5</v>
          </cell>
        </row>
        <row r="125">
          <cell r="A125" t="str">
            <v>PI 03</v>
          </cell>
          <cell r="B125" t="str">
            <v xml:space="preserve">Luminária p/ iluminação pública ref.HRC-612 da Philips ou similar </v>
          </cell>
          <cell r="C125" t="str">
            <v xml:space="preserve"> </v>
          </cell>
          <cell r="D125" t="str">
            <v xml:space="preserve"> </v>
          </cell>
          <cell r="E125" t="str">
            <v>un</v>
          </cell>
          <cell r="F125">
            <v>20</v>
          </cell>
          <cell r="G125">
            <v>400</v>
          </cell>
        </row>
        <row r="126">
          <cell r="A126" t="str">
            <v>PI 09</v>
          </cell>
          <cell r="B126" t="str">
            <v>Lâmpada a vapor de sódio 400W, alta pressão, base E40</v>
          </cell>
          <cell r="C126" t="str">
            <v xml:space="preserve"> </v>
          </cell>
          <cell r="D126" t="str">
            <v xml:space="preserve"> </v>
          </cell>
          <cell r="E126" t="str">
            <v>un</v>
          </cell>
          <cell r="F126">
            <v>2</v>
          </cell>
          <cell r="G126">
            <v>33.35</v>
          </cell>
        </row>
        <row r="127">
          <cell r="A127" t="str">
            <v>PI 35</v>
          </cell>
          <cell r="B127" t="str">
            <v>Construção de embasamento p/ poste tipo engastado, 20m de altura</v>
          </cell>
          <cell r="C127" t="str">
            <v xml:space="preserve"> </v>
          </cell>
          <cell r="D127" t="str">
            <v xml:space="preserve"> </v>
          </cell>
          <cell r="E127" t="str">
            <v>un</v>
          </cell>
          <cell r="F127">
            <v>1</v>
          </cell>
          <cell r="G127">
            <v>494</v>
          </cell>
        </row>
        <row r="128">
          <cell r="A128" t="str">
            <v>PI 42</v>
          </cell>
          <cell r="B128" t="str">
            <v>Instalação de poste de aço de 20m de altura engastado</v>
          </cell>
          <cell r="C128" t="str">
            <v xml:space="preserve"> </v>
          </cell>
          <cell r="D128" t="str">
            <v xml:space="preserve"> </v>
          </cell>
          <cell r="E128" t="str">
            <v>un</v>
          </cell>
          <cell r="F128">
            <v>1</v>
          </cell>
          <cell r="G128">
            <v>250</v>
          </cell>
        </row>
        <row r="129">
          <cell r="A129" t="str">
            <v>PI 69</v>
          </cell>
          <cell r="B129" t="str">
            <v>Instalação de poste concreto duplo T, 10m de altura, engastado</v>
          </cell>
          <cell r="C129" t="str">
            <v xml:space="preserve"> </v>
          </cell>
          <cell r="D129" t="str">
            <v xml:space="preserve"> </v>
          </cell>
          <cell r="E129" t="str">
            <v>un</v>
          </cell>
          <cell r="F129">
            <v>10</v>
          </cell>
          <cell r="G129">
            <v>200</v>
          </cell>
        </row>
        <row r="130">
          <cell r="A130" t="str">
            <v>PI 27</v>
          </cell>
          <cell r="B130" t="str">
            <v>Cabo isolado p/ 1000V, bitola 35mm²</v>
          </cell>
          <cell r="C130" t="str">
            <v xml:space="preserve"> </v>
          </cell>
          <cell r="D130" t="str">
            <v xml:space="preserve"> </v>
          </cell>
          <cell r="E130" t="str">
            <v>m</v>
          </cell>
          <cell r="F130">
            <v>200</v>
          </cell>
          <cell r="G130">
            <v>1.55</v>
          </cell>
        </row>
        <row r="131">
          <cell r="A131" t="str">
            <v>PI 65</v>
          </cell>
          <cell r="B131" t="str">
            <v>Cabo de alumínio 1/0</v>
          </cell>
          <cell r="C131" t="str">
            <v xml:space="preserve"> </v>
          </cell>
          <cell r="D131" t="str">
            <v xml:space="preserve"> </v>
          </cell>
          <cell r="E131" t="str">
            <v>m</v>
          </cell>
          <cell r="F131">
            <v>2650</v>
          </cell>
          <cell r="G131">
            <v>1.7</v>
          </cell>
        </row>
        <row r="132">
          <cell r="A132" t="str">
            <v>PI 66</v>
          </cell>
          <cell r="B132" t="str">
            <v>Cabo isolado p/ 1000 V, 6 mm2 de alumínio</v>
          </cell>
          <cell r="C132" t="str">
            <v xml:space="preserve"> </v>
          </cell>
          <cell r="D132" t="str">
            <v xml:space="preserve"> </v>
          </cell>
          <cell r="E132" t="str">
            <v>m</v>
          </cell>
          <cell r="F132">
            <v>20</v>
          </cell>
          <cell r="G132">
            <v>1</v>
          </cell>
        </row>
        <row r="133">
          <cell r="A133" t="str">
            <v>PI 67</v>
          </cell>
          <cell r="B133" t="str">
            <v>Cabo isolado p/ 1000 V, 2,5 mm2 de alumínio</v>
          </cell>
          <cell r="C133" t="str">
            <v xml:space="preserve"> </v>
          </cell>
          <cell r="D133" t="str">
            <v xml:space="preserve"> </v>
          </cell>
          <cell r="E133" t="str">
            <v>m</v>
          </cell>
          <cell r="F133">
            <v>60</v>
          </cell>
          <cell r="G133">
            <v>0.6</v>
          </cell>
        </row>
        <row r="134">
          <cell r="A134" t="str">
            <v>R1</v>
          </cell>
          <cell r="B134" t="str">
            <v>Remanejamento de Rede de Baixa Tensão (220/380V)</v>
          </cell>
          <cell r="C134" t="str">
            <v xml:space="preserve"> </v>
          </cell>
          <cell r="D134" t="str">
            <v xml:space="preserve"> </v>
          </cell>
          <cell r="E134" t="str">
            <v>m</v>
          </cell>
          <cell r="F134">
            <v>200</v>
          </cell>
          <cell r="G134">
            <v>4.7</v>
          </cell>
        </row>
        <row r="135">
          <cell r="A135" t="str">
            <v>R2</v>
          </cell>
          <cell r="B135" t="str">
            <v>Remanejamento de Rede de Alta Tensão (138kV)</v>
          </cell>
          <cell r="C135" t="str">
            <v xml:space="preserve"> </v>
          </cell>
          <cell r="D135" t="str">
            <v xml:space="preserve"> </v>
          </cell>
          <cell r="E135" t="str">
            <v>m</v>
          </cell>
          <cell r="F135">
            <v>400</v>
          </cell>
          <cell r="G135">
            <v>6.2</v>
          </cell>
        </row>
        <row r="136">
          <cell r="A136" t="str">
            <v>R10</v>
          </cell>
          <cell r="B136" t="str">
            <v>Remanejamento de Poste de Concreto 10/150</v>
          </cell>
          <cell r="C136" t="str">
            <v xml:space="preserve"> </v>
          </cell>
          <cell r="D136" t="str">
            <v xml:space="preserve"> </v>
          </cell>
          <cell r="E136" t="str">
            <v>un</v>
          </cell>
          <cell r="F136">
            <v>5</v>
          </cell>
          <cell r="G136">
            <v>75</v>
          </cell>
        </row>
        <row r="137">
          <cell r="A137" t="str">
            <v>R3</v>
          </cell>
          <cell r="B137" t="str">
            <v>Remanejamento de Rede de Telefonia</v>
          </cell>
          <cell r="C137" t="str">
            <v xml:space="preserve"> </v>
          </cell>
          <cell r="D137" t="str">
            <v xml:space="preserve"> </v>
          </cell>
          <cell r="E137" t="str">
            <v>m</v>
          </cell>
          <cell r="F137">
            <v>200</v>
          </cell>
          <cell r="G137">
            <v>2</v>
          </cell>
        </row>
        <row r="138">
          <cell r="A138" t="str">
            <v xml:space="preserve"> </v>
          </cell>
        </row>
      </sheetData>
      <sheetData sheetId="14">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01.100.15</v>
          </cell>
          <cell r="B17" t="str">
            <v>Escavação,carga e transportes de material de 1a categoria DMT= 1200 a 1400m</v>
          </cell>
          <cell r="C17" t="str">
            <v>DNER-ES280/97</v>
          </cell>
          <cell r="D17" t="str">
            <v xml:space="preserve"> </v>
          </cell>
          <cell r="E17" t="str">
            <v>m3</v>
          </cell>
          <cell r="F17">
            <v>5853</v>
          </cell>
          <cell r="G17">
            <v>2.62</v>
          </cell>
        </row>
        <row r="18">
          <cell r="A18" t="str">
            <v>01.101.15</v>
          </cell>
          <cell r="B18" t="str">
            <v>Escavação,carga e transportes de material de 2a categoria,c/CB,  DMT 1200 a 1400m</v>
          </cell>
          <cell r="C18" t="str">
            <v>DNER-ES280/97</v>
          </cell>
          <cell r="D18" t="str">
            <v xml:space="preserve"> </v>
          </cell>
          <cell r="E18" t="str">
            <v>m3</v>
          </cell>
          <cell r="F18">
            <v>650</v>
          </cell>
          <cell r="G18">
            <v>3.73</v>
          </cell>
        </row>
        <row r="19">
          <cell r="A19" t="str">
            <v>01.510.00</v>
          </cell>
          <cell r="B19" t="str">
            <v>Compactação de aterros a 95% Proctor Normal</v>
          </cell>
          <cell r="C19" t="str">
            <v>DNER-ES282/97</v>
          </cell>
          <cell r="D19" t="str">
            <v xml:space="preserve"> </v>
          </cell>
          <cell r="E19" t="str">
            <v>m3</v>
          </cell>
          <cell r="F19">
            <v>1593</v>
          </cell>
          <cell r="G19">
            <v>0.79</v>
          </cell>
        </row>
        <row r="20">
          <cell r="A20" t="str">
            <v>01.511.00</v>
          </cell>
          <cell r="B20" t="str">
            <v>Compactação de aterros a 100% Proctor Normal</v>
          </cell>
          <cell r="C20" t="str">
            <v>DNER-ES282/97</v>
          </cell>
          <cell r="D20" t="str">
            <v xml:space="preserve"> </v>
          </cell>
          <cell r="E20" t="str">
            <v>m3</v>
          </cell>
          <cell r="F20">
            <v>3827</v>
          </cell>
          <cell r="G20">
            <v>1.36</v>
          </cell>
        </row>
        <row r="21">
          <cell r="A21" t="str">
            <v>P 10.000.06</v>
          </cell>
          <cell r="B21" t="str">
            <v>Aterro reforçado c/ elementos Terramesh (0,50x1,00x4,00m)(malha 8x10) ou similar</v>
          </cell>
          <cell r="C21" t="str">
            <v xml:space="preserve"> </v>
          </cell>
          <cell r="D21" t="str">
            <v xml:space="preserve"> </v>
          </cell>
          <cell r="E21" t="str">
            <v>un</v>
          </cell>
          <cell r="F21">
            <v>2638</v>
          </cell>
          <cell r="G21">
            <v>321.67</v>
          </cell>
        </row>
        <row r="22">
          <cell r="A22" t="str">
            <v>P 10.000.05</v>
          </cell>
          <cell r="B22" t="str">
            <v>Aterro reforçado c/ elementos Terramesh (1,00x1,00x4,00m)(malha 8x10) ou similar</v>
          </cell>
          <cell r="C22" t="str">
            <v xml:space="preserve"> </v>
          </cell>
          <cell r="D22" t="str">
            <v xml:space="preserve"> </v>
          </cell>
          <cell r="E22" t="str">
            <v>un</v>
          </cell>
          <cell r="F22">
            <v>1782</v>
          </cell>
          <cell r="G22">
            <v>414.83</v>
          </cell>
        </row>
        <row r="23">
          <cell r="A23" t="str">
            <v>DER82610</v>
          </cell>
          <cell r="B23" t="str">
            <v>Gabião caixa em PVC c/ h=50cm</v>
          </cell>
          <cell r="C23" t="str">
            <v xml:space="preserve"> </v>
          </cell>
          <cell r="D23" t="str">
            <v xml:space="preserve"> </v>
          </cell>
          <cell r="E23" t="str">
            <v>m3</v>
          </cell>
          <cell r="F23">
            <v>313</v>
          </cell>
          <cell r="G23">
            <v>153.77000000000001</v>
          </cell>
        </row>
        <row r="24">
          <cell r="A24" t="str">
            <v>DER82660</v>
          </cell>
          <cell r="B24" t="str">
            <v>Gabião caixa em PVC c/ h=100cm</v>
          </cell>
          <cell r="C24" t="str">
            <v xml:space="preserve"> </v>
          </cell>
          <cell r="D24" t="str">
            <v xml:space="preserve"> </v>
          </cell>
          <cell r="E24" t="str">
            <v>m3</v>
          </cell>
          <cell r="F24">
            <v>895</v>
          </cell>
          <cell r="G24">
            <v>122.97</v>
          </cell>
        </row>
        <row r="25">
          <cell r="A25" t="str">
            <v>09.517.04</v>
          </cell>
          <cell r="B25" t="str">
            <v>Pedra de mão</v>
          </cell>
          <cell r="C25" t="str">
            <v xml:space="preserve"> </v>
          </cell>
          <cell r="D25" t="str">
            <v xml:space="preserve"> </v>
          </cell>
          <cell r="E25" t="str">
            <v>m3</v>
          </cell>
          <cell r="F25">
            <v>8521</v>
          </cell>
          <cell r="G25">
            <v>11.92</v>
          </cell>
        </row>
        <row r="26">
          <cell r="A26">
            <v>9000032</v>
          </cell>
          <cell r="B26" t="str">
            <v>Manta Geotextil 200g/m2</v>
          </cell>
          <cell r="C26">
            <v>0</v>
          </cell>
          <cell r="D26">
            <v>0</v>
          </cell>
          <cell r="E26" t="str">
            <v>m2</v>
          </cell>
          <cell r="F26">
            <v>12255</v>
          </cell>
          <cell r="G26">
            <v>5.83</v>
          </cell>
        </row>
        <row r="27">
          <cell r="A27" t="str">
            <v>P 10.000.07</v>
          </cell>
          <cell r="B27" t="str">
            <v>Geogrelha Paralink 400m ou similar</v>
          </cell>
          <cell r="C27" t="str">
            <v xml:space="preserve"> </v>
          </cell>
          <cell r="D27" t="str">
            <v xml:space="preserve"> </v>
          </cell>
          <cell r="E27" t="str">
            <v>m2</v>
          </cell>
          <cell r="F27">
            <v>1475</v>
          </cell>
          <cell r="G27">
            <v>52.09</v>
          </cell>
        </row>
        <row r="28">
          <cell r="A28" t="str">
            <v>P 10.000.08</v>
          </cell>
          <cell r="B28" t="str">
            <v>Geogrelha Paralink 800m ou similar</v>
          </cell>
          <cell r="C28" t="str">
            <v xml:space="preserve"> </v>
          </cell>
          <cell r="D28" t="str">
            <v xml:space="preserve"> </v>
          </cell>
          <cell r="E28" t="str">
            <v>m2</v>
          </cell>
          <cell r="F28">
            <v>900</v>
          </cell>
          <cell r="G28">
            <v>91.8</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19615</v>
          </cell>
          <cell r="G32">
            <v>0.3</v>
          </cell>
        </row>
        <row r="33">
          <cell r="A33" t="str">
            <v>DER53130</v>
          </cell>
          <cell r="B33" t="str">
            <v>Camada de macadame seco</v>
          </cell>
          <cell r="C33" t="str">
            <v xml:space="preserve"> </v>
          </cell>
          <cell r="D33" t="str">
            <v xml:space="preserve"> </v>
          </cell>
          <cell r="E33" t="str">
            <v>m3</v>
          </cell>
          <cell r="F33">
            <v>3732</v>
          </cell>
          <cell r="G33">
            <v>21.86</v>
          </cell>
        </row>
        <row r="34">
          <cell r="A34" t="str">
            <v>02.230.00</v>
          </cell>
          <cell r="B34" t="str">
            <v>Base brita graduada</v>
          </cell>
          <cell r="C34" t="str">
            <v>DNER-ES303/97</v>
          </cell>
          <cell r="D34" t="str">
            <v xml:space="preserve"> </v>
          </cell>
          <cell r="E34" t="str">
            <v>m3</v>
          </cell>
          <cell r="F34">
            <v>2736</v>
          </cell>
          <cell r="G34">
            <v>28.06</v>
          </cell>
        </row>
        <row r="35">
          <cell r="A35" t="str">
            <v>02.300.00</v>
          </cell>
          <cell r="B35" t="str">
            <v>Imprimação - Fornecimento, transporte e execução</v>
          </cell>
          <cell r="C35" t="str">
            <v>DNER-ES306/97</v>
          </cell>
          <cell r="D35" t="str">
            <v xml:space="preserve"> </v>
          </cell>
          <cell r="E35" t="str">
            <v>m2</v>
          </cell>
          <cell r="F35">
            <v>17941</v>
          </cell>
          <cell r="G35">
            <v>1.1100000000000001</v>
          </cell>
        </row>
        <row r="36">
          <cell r="A36" t="str">
            <v>02.400.00</v>
          </cell>
          <cell r="B36" t="str">
            <v>Pintura de ligação - Fornec., transporte e execução</v>
          </cell>
          <cell r="C36" t="str">
            <v>DNER-ES307/97</v>
          </cell>
          <cell r="D36" t="str">
            <v xml:space="preserve"> </v>
          </cell>
          <cell r="E36" t="str">
            <v>m2</v>
          </cell>
          <cell r="F36">
            <v>46266</v>
          </cell>
          <cell r="G36">
            <v>0.41</v>
          </cell>
        </row>
        <row r="37">
          <cell r="A37" t="str">
            <v>02.540.01</v>
          </cell>
          <cell r="B37" t="str">
            <v>Concreto betuminoso usinado a quente - usina 100/140 t/h</v>
          </cell>
          <cell r="C37" t="str">
            <v>DNER-ES313/97</v>
          </cell>
          <cell r="D37" t="str">
            <v xml:space="preserve"> </v>
          </cell>
          <cell r="E37" t="str">
            <v>t</v>
          </cell>
          <cell r="F37">
            <v>5664</v>
          </cell>
          <cell r="G37">
            <v>67.64</v>
          </cell>
        </row>
        <row r="38">
          <cell r="A38" t="str">
            <v>DER82200</v>
          </cell>
          <cell r="B38" t="str">
            <v>Remoção de revestimento de CBUQ</v>
          </cell>
          <cell r="C38" t="str">
            <v xml:space="preserve"> </v>
          </cell>
          <cell r="D38" t="str">
            <v xml:space="preserve"> </v>
          </cell>
          <cell r="E38" t="str">
            <v>m3</v>
          </cell>
          <cell r="F38">
            <v>380</v>
          </cell>
          <cell r="G38">
            <v>5.73</v>
          </cell>
        </row>
        <row r="39">
          <cell r="A39" t="str">
            <v>DER82200a</v>
          </cell>
          <cell r="B39" t="str">
            <v>Remoção de camada granular</v>
          </cell>
          <cell r="C39" t="str">
            <v xml:space="preserve"> </v>
          </cell>
          <cell r="D39" t="str">
            <v xml:space="preserve"> </v>
          </cell>
          <cell r="E39" t="str">
            <v>m3</v>
          </cell>
          <cell r="F39">
            <v>380</v>
          </cell>
          <cell r="G39">
            <v>4.67</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35</v>
          </cell>
          <cell r="G43">
            <v>17.57</v>
          </cell>
        </row>
        <row r="44">
          <cell r="A44" t="str">
            <v>04.001.00</v>
          </cell>
          <cell r="B44" t="str">
            <v>Escavação mecânica em material de 1a categoria</v>
          </cell>
          <cell r="C44" t="str">
            <v xml:space="preserve"> </v>
          </cell>
          <cell r="D44" t="str">
            <v xml:space="preserve"> </v>
          </cell>
          <cell r="E44" t="str">
            <v>m3</v>
          </cell>
          <cell r="F44">
            <v>184</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695</v>
          </cell>
          <cell r="G45">
            <v>3.03</v>
          </cell>
        </row>
        <row r="46">
          <cell r="A46" t="str">
            <v>04.510.03</v>
          </cell>
          <cell r="B46" t="str">
            <v>Dreno sub- superficial- DSS 03</v>
          </cell>
          <cell r="C46" t="str">
            <v>DNER-ES294/97</v>
          </cell>
          <cell r="D46" t="str">
            <v xml:space="preserve"> </v>
          </cell>
          <cell r="E46" t="str">
            <v>m</v>
          </cell>
          <cell r="F46">
            <v>242</v>
          </cell>
          <cell r="G46">
            <v>3.71</v>
          </cell>
        </row>
        <row r="47">
          <cell r="A47" t="str">
            <v>04.511.01</v>
          </cell>
          <cell r="B47" t="str">
            <v>Boca de saída p/ dreno sub-superficial-BSD 03</v>
          </cell>
          <cell r="C47" t="str">
            <v xml:space="preserve"> </v>
          </cell>
          <cell r="D47" t="str">
            <v xml:space="preserve"> </v>
          </cell>
          <cell r="E47" t="str">
            <v>un</v>
          </cell>
          <cell r="F47">
            <v>8</v>
          </cell>
          <cell r="G47">
            <v>20.86</v>
          </cell>
        </row>
        <row r="48">
          <cell r="A48" t="str">
            <v>04.900.21</v>
          </cell>
          <cell r="B48" t="str">
            <v>Sarjeta de cant. central de concreto-SCC 01</v>
          </cell>
          <cell r="C48" t="str">
            <v>DNER-ES288/97</v>
          </cell>
          <cell r="D48" t="str">
            <v xml:space="preserve"> </v>
          </cell>
          <cell r="E48" t="str">
            <v>m</v>
          </cell>
          <cell r="F48">
            <v>336</v>
          </cell>
          <cell r="G48">
            <v>13.85</v>
          </cell>
        </row>
        <row r="49">
          <cell r="A49" t="str">
            <v>04.900.22</v>
          </cell>
          <cell r="B49" t="str">
            <v>Sarjeta de cant. central de concreto-SCC 02</v>
          </cell>
          <cell r="C49" t="str">
            <v>DNER-ES288/97</v>
          </cell>
          <cell r="D49" t="str">
            <v xml:space="preserve"> </v>
          </cell>
          <cell r="E49" t="str">
            <v>m</v>
          </cell>
          <cell r="F49">
            <v>451</v>
          </cell>
          <cell r="G49">
            <v>19.170000000000002</v>
          </cell>
        </row>
        <row r="50">
          <cell r="A50" t="str">
            <v>04.900.03</v>
          </cell>
          <cell r="B50" t="str">
            <v>Sarjeta triangular de concreto-STC 03</v>
          </cell>
          <cell r="C50" t="str">
            <v>DNER-ES288/97</v>
          </cell>
          <cell r="D50" t="str">
            <v xml:space="preserve"> </v>
          </cell>
          <cell r="E50" t="str">
            <v>m</v>
          </cell>
          <cell r="F50">
            <v>55</v>
          </cell>
          <cell r="G50">
            <v>16.02</v>
          </cell>
        </row>
        <row r="51">
          <cell r="A51" t="str">
            <v>04.910.05</v>
          </cell>
          <cell r="B51" t="str">
            <v>Meio-fio de concreto-MFC 05</v>
          </cell>
          <cell r="C51" t="str">
            <v>DNER-ES290/97</v>
          </cell>
          <cell r="D51" t="str">
            <v xml:space="preserve"> </v>
          </cell>
          <cell r="E51" t="str">
            <v>m</v>
          </cell>
          <cell r="F51">
            <v>682</v>
          </cell>
          <cell r="G51">
            <v>10.54</v>
          </cell>
        </row>
        <row r="52">
          <cell r="A52" t="str">
            <v>04.960.01</v>
          </cell>
          <cell r="B52" t="str">
            <v>Boca de lobo simples c/ grelha de concreto-BLS 01</v>
          </cell>
          <cell r="C52" t="str">
            <v xml:space="preserve"> </v>
          </cell>
          <cell r="D52" t="str">
            <v xml:space="preserve"> </v>
          </cell>
          <cell r="E52" t="str">
            <v>un</v>
          </cell>
          <cell r="F52">
            <v>3</v>
          </cell>
          <cell r="G52">
            <v>203.51</v>
          </cell>
        </row>
        <row r="53">
          <cell r="A53" t="str">
            <v>04.960.02</v>
          </cell>
          <cell r="B53" t="str">
            <v>Boca de lobo simples c/ grelha de concreto-BLS 02</v>
          </cell>
          <cell r="C53" t="str">
            <v xml:space="preserve"> </v>
          </cell>
          <cell r="D53" t="str">
            <v xml:space="preserve"> </v>
          </cell>
          <cell r="E53" t="str">
            <v>un</v>
          </cell>
          <cell r="F53">
            <v>5</v>
          </cell>
          <cell r="G53">
            <v>257.83999999999997</v>
          </cell>
        </row>
        <row r="54">
          <cell r="A54" t="str">
            <v>P 04.100.07</v>
          </cell>
          <cell r="B54" t="str">
            <v>Execução de galerias D=0,40 c/ lastro de brita</v>
          </cell>
          <cell r="C54" t="str">
            <v xml:space="preserve"> </v>
          </cell>
          <cell r="D54" t="str">
            <v xml:space="preserve"> </v>
          </cell>
          <cell r="E54" t="str">
            <v>m</v>
          </cell>
          <cell r="F54">
            <v>281</v>
          </cell>
          <cell r="G54">
            <v>41.68</v>
          </cell>
        </row>
        <row r="55">
          <cell r="A55" t="str">
            <v>P 04.100.08</v>
          </cell>
          <cell r="B55" t="str">
            <v>Execução de galerias D=0,40 c/ lastro de concreto</v>
          </cell>
          <cell r="C55" t="str">
            <v xml:space="preserve"> </v>
          </cell>
          <cell r="D55" t="str">
            <v xml:space="preserve"> </v>
          </cell>
          <cell r="E55" t="str">
            <v>m</v>
          </cell>
          <cell r="F55">
            <v>28</v>
          </cell>
          <cell r="G55">
            <v>58.65</v>
          </cell>
        </row>
        <row r="56">
          <cell r="A56" t="str">
            <v>DER72350b</v>
          </cell>
          <cell r="B56" t="str">
            <v>Boca para BSTC D=40cm - Normal</v>
          </cell>
          <cell r="C56" t="str">
            <v xml:space="preserve"> </v>
          </cell>
          <cell r="D56" t="str">
            <v xml:space="preserve"> </v>
          </cell>
          <cell r="E56" t="str">
            <v>un</v>
          </cell>
          <cell r="F56">
            <v>3</v>
          </cell>
          <cell r="G56">
            <v>147.57</v>
          </cell>
        </row>
        <row r="57">
          <cell r="F57" t="str">
            <v>SUB-TOTAL</v>
          </cell>
        </row>
        <row r="59">
          <cell r="B59" t="str">
            <v>OBRAS DE ARTE ESPECIAIS</v>
          </cell>
        </row>
        <row r="60">
          <cell r="A60" t="str">
            <v>03.371.01</v>
          </cell>
          <cell r="B60" t="str">
            <v>Formas de placa compensada resinada</v>
          </cell>
          <cell r="C60" t="str">
            <v xml:space="preserve"> </v>
          </cell>
          <cell r="D60" t="str">
            <v xml:space="preserve"> </v>
          </cell>
          <cell r="E60" t="str">
            <v>m2</v>
          </cell>
          <cell r="F60">
            <v>85</v>
          </cell>
          <cell r="G60">
            <v>21.86</v>
          </cell>
        </row>
        <row r="61">
          <cell r="A61" t="str">
            <v>03.371.02</v>
          </cell>
          <cell r="B61" t="str">
            <v>Formas de placa compensada plastificada</v>
          </cell>
          <cell r="C61" t="str">
            <v xml:space="preserve"> </v>
          </cell>
          <cell r="D61" t="str">
            <v xml:space="preserve"> </v>
          </cell>
          <cell r="E61" t="str">
            <v>m2</v>
          </cell>
          <cell r="F61">
            <v>2387</v>
          </cell>
          <cell r="G61">
            <v>30.76</v>
          </cell>
        </row>
        <row r="62">
          <cell r="A62" t="str">
            <v>03.353.00</v>
          </cell>
          <cell r="B62" t="str">
            <v>Forn., preparo e colocação nas formas, de aço CA-50</v>
          </cell>
          <cell r="C62" t="str">
            <v xml:space="preserve"> </v>
          </cell>
          <cell r="D62" t="str">
            <v xml:space="preserve"> </v>
          </cell>
          <cell r="E62" t="str">
            <v>kg</v>
          </cell>
          <cell r="F62">
            <v>37870</v>
          </cell>
          <cell r="G62">
            <v>2.59</v>
          </cell>
        </row>
        <row r="63">
          <cell r="A63" t="str">
            <v>OAE4</v>
          </cell>
          <cell r="B63" t="str">
            <v>Armadura de protensão, fornecimento, bainhas, ancoragens, operações de protensão</v>
          </cell>
          <cell r="C63" t="str">
            <v xml:space="preserve"> </v>
          </cell>
          <cell r="D63" t="str">
            <v xml:space="preserve"> </v>
          </cell>
          <cell r="E63" t="str">
            <v>kg</v>
          </cell>
          <cell r="F63">
            <v>13643</v>
          </cell>
          <cell r="G63">
            <v>19.28</v>
          </cell>
        </row>
        <row r="64">
          <cell r="A64" t="str">
            <v>OAE17</v>
          </cell>
          <cell r="B64" t="str">
            <v>Transporte e lançamento de pré-lages</v>
          </cell>
          <cell r="C64" t="str">
            <v xml:space="preserve"> </v>
          </cell>
          <cell r="D64" t="str">
            <v xml:space="preserve"> </v>
          </cell>
          <cell r="E64" t="str">
            <v>un</v>
          </cell>
          <cell r="F64">
            <v>576</v>
          </cell>
          <cell r="G64">
            <v>23.47</v>
          </cell>
        </row>
        <row r="65">
          <cell r="A65" t="str">
            <v>OAE18</v>
          </cell>
          <cell r="B65" t="str">
            <v>Transporte e lançamento de vigas pré-moldadas</v>
          </cell>
          <cell r="C65" t="str">
            <v xml:space="preserve"> </v>
          </cell>
          <cell r="D65" t="str">
            <v xml:space="preserve"> </v>
          </cell>
          <cell r="E65" t="str">
            <v>un</v>
          </cell>
          <cell r="F65">
            <v>40</v>
          </cell>
          <cell r="G65">
            <v>1281.27</v>
          </cell>
        </row>
        <row r="66">
          <cell r="A66" t="str">
            <v>OAE19</v>
          </cell>
          <cell r="B66" t="str">
            <v>Injeção de nata (cabos 12 varas 1/2")</v>
          </cell>
          <cell r="C66" t="str">
            <v xml:space="preserve"> </v>
          </cell>
          <cell r="D66" t="str">
            <v xml:space="preserve"> </v>
          </cell>
          <cell r="E66" t="str">
            <v>m</v>
          </cell>
          <cell r="F66">
            <v>2388</v>
          </cell>
          <cell r="G66">
            <v>3.65</v>
          </cell>
        </row>
        <row r="67">
          <cell r="A67" t="str">
            <v>03.330.00</v>
          </cell>
          <cell r="B67" t="str">
            <v>Concreto fck= 35 MPa-contr. raz. uso ger.</v>
          </cell>
          <cell r="C67" t="str">
            <v xml:space="preserve"> </v>
          </cell>
          <cell r="D67" t="str">
            <v xml:space="preserve"> </v>
          </cell>
          <cell r="E67" t="str">
            <v>m3</v>
          </cell>
          <cell r="F67">
            <v>326</v>
          </cell>
          <cell r="G67">
            <v>166.78</v>
          </cell>
        </row>
        <row r="68">
          <cell r="A68" t="str">
            <v>P 03.327.01</v>
          </cell>
          <cell r="B68" t="str">
            <v xml:space="preserve">Concreto fck= 25 MPa-contr. raz. uso ger. </v>
          </cell>
          <cell r="C68" t="str">
            <v xml:space="preserve"> </v>
          </cell>
          <cell r="D68" t="str">
            <v xml:space="preserve"> </v>
          </cell>
          <cell r="E68" t="str">
            <v>m3</v>
          </cell>
          <cell r="F68">
            <v>73</v>
          </cell>
          <cell r="G68">
            <v>163.22</v>
          </cell>
        </row>
        <row r="69">
          <cell r="A69" t="str">
            <v>03.510.00</v>
          </cell>
          <cell r="B69" t="str">
            <v>Aparelho de apoio em neoprene</v>
          </cell>
          <cell r="C69" t="str">
            <v xml:space="preserve"> </v>
          </cell>
          <cell r="D69" t="str">
            <v xml:space="preserve"> </v>
          </cell>
          <cell r="E69" t="str">
            <v>kg</v>
          </cell>
          <cell r="F69">
            <v>104</v>
          </cell>
          <cell r="G69">
            <v>86.94</v>
          </cell>
        </row>
        <row r="70">
          <cell r="B70" t="str">
            <v>Barreiras de segurança (C.A.) Tipo New Jersey (129,2 m)</v>
          </cell>
        </row>
        <row r="71">
          <cell r="A71" t="str">
            <v>03.371.00</v>
          </cell>
          <cell r="B71" t="str">
            <v>Formas de madeira compensada</v>
          </cell>
          <cell r="C71" t="str">
            <v xml:space="preserve"> </v>
          </cell>
          <cell r="D71" t="str">
            <v xml:space="preserve"> </v>
          </cell>
          <cell r="E71" t="str">
            <v>m2</v>
          </cell>
          <cell r="F71">
            <v>258.39999999999998</v>
          </cell>
          <cell r="G71">
            <v>21.86</v>
          </cell>
        </row>
        <row r="72">
          <cell r="A72" t="str">
            <v>03.353.00</v>
          </cell>
          <cell r="B72" t="str">
            <v>Forn., preparo e colocação nas formas, de aço CA-50</v>
          </cell>
          <cell r="C72" t="str">
            <v xml:space="preserve"> </v>
          </cell>
          <cell r="D72" t="str">
            <v xml:space="preserve"> </v>
          </cell>
          <cell r="E72" t="str">
            <v>kg</v>
          </cell>
          <cell r="F72">
            <v>2080.12</v>
          </cell>
          <cell r="G72">
            <v>2.59</v>
          </cell>
        </row>
        <row r="73">
          <cell r="A73" t="str">
            <v>03.326.00</v>
          </cell>
          <cell r="B73" t="str">
            <v xml:space="preserve">Concreto fck= 20 MPa-contr. raz. uso ger. </v>
          </cell>
          <cell r="C73" t="str">
            <v xml:space="preserve"> </v>
          </cell>
          <cell r="D73" t="str">
            <v xml:space="preserve"> </v>
          </cell>
          <cell r="E73" t="str">
            <v>m3</v>
          </cell>
          <cell r="F73">
            <v>30</v>
          </cell>
          <cell r="G73">
            <v>149.19999999999999</v>
          </cell>
        </row>
        <row r="74">
          <cell r="B74" t="str">
            <v>Placas de aproximação( 04 unidades)(dimensão 4,00m x 11,2m x 0,30m)</v>
          </cell>
        </row>
        <row r="75">
          <cell r="A75" t="str">
            <v>03.371.00</v>
          </cell>
          <cell r="B75" t="str">
            <v>Formas de madeira compensada</v>
          </cell>
          <cell r="C75" t="str">
            <v xml:space="preserve"> </v>
          </cell>
          <cell r="D75" t="str">
            <v xml:space="preserve"> </v>
          </cell>
          <cell r="E75" t="str">
            <v>m2</v>
          </cell>
          <cell r="F75">
            <v>40</v>
          </cell>
          <cell r="G75">
            <v>21.86</v>
          </cell>
        </row>
        <row r="76">
          <cell r="A76" t="str">
            <v>03.353.00</v>
          </cell>
          <cell r="B76" t="str">
            <v>Forn., preparo e colocação nas formas, de aço CA-50</v>
          </cell>
          <cell r="C76" t="str">
            <v xml:space="preserve"> </v>
          </cell>
          <cell r="D76" t="str">
            <v xml:space="preserve"> </v>
          </cell>
          <cell r="E76" t="str">
            <v>kg</v>
          </cell>
          <cell r="F76">
            <v>3720</v>
          </cell>
          <cell r="G76">
            <v>2.59</v>
          </cell>
        </row>
        <row r="77">
          <cell r="A77" t="str">
            <v>03.326.00</v>
          </cell>
          <cell r="B77" t="str">
            <v xml:space="preserve">Concreto fck= 20 MPa-contr. raz. uso ger. </v>
          </cell>
          <cell r="C77" t="str">
            <v xml:space="preserve"> </v>
          </cell>
          <cell r="D77" t="str">
            <v xml:space="preserve"> </v>
          </cell>
          <cell r="E77" t="str">
            <v>m3</v>
          </cell>
          <cell r="F77">
            <v>54</v>
          </cell>
          <cell r="G77">
            <v>149.19999999999999</v>
          </cell>
        </row>
        <row r="78">
          <cell r="B78" t="str">
            <v>Drenos</v>
          </cell>
        </row>
        <row r="79">
          <cell r="A79" t="str">
            <v>P 03.991.01d</v>
          </cell>
          <cell r="B79" t="str">
            <v>Dreno de FF D= 150 mm x 500mm</v>
          </cell>
          <cell r="C79" t="str">
            <v xml:space="preserve"> </v>
          </cell>
          <cell r="D79" t="str">
            <v xml:space="preserve"> </v>
          </cell>
          <cell r="E79" t="str">
            <v>un</v>
          </cell>
          <cell r="F79">
            <v>56</v>
          </cell>
          <cell r="G79">
            <v>24.91</v>
          </cell>
        </row>
        <row r="80">
          <cell r="A80" t="str">
            <v>P 03.991.01c</v>
          </cell>
          <cell r="B80" t="str">
            <v>Dreno de FF D= 100 mm x 500mm</v>
          </cell>
          <cell r="C80" t="str">
            <v xml:space="preserve"> </v>
          </cell>
          <cell r="D80" t="str">
            <v xml:space="preserve"> </v>
          </cell>
          <cell r="E80" t="str">
            <v>un</v>
          </cell>
          <cell r="F80">
            <v>8</v>
          </cell>
          <cell r="G80">
            <v>15.64</v>
          </cell>
        </row>
        <row r="81">
          <cell r="F81" t="str">
            <v>SUB-TOTAL</v>
          </cell>
        </row>
        <row r="82">
          <cell r="B82" t="str">
            <v>OBRAS COMPLEMENTARES</v>
          </cell>
        </row>
        <row r="83">
          <cell r="A83" t="str">
            <v>05.100.00</v>
          </cell>
          <cell r="B83" t="str">
            <v>Enleivamento</v>
          </cell>
          <cell r="C83" t="str">
            <v>DNER-ES341/97</v>
          </cell>
          <cell r="D83" t="str">
            <v xml:space="preserve"> </v>
          </cell>
          <cell r="E83" t="str">
            <v>m2</v>
          </cell>
          <cell r="F83">
            <v>2557</v>
          </cell>
          <cell r="G83">
            <v>2.06</v>
          </cell>
        </row>
        <row r="84">
          <cell r="A84" t="str">
            <v>P 06.030.00</v>
          </cell>
          <cell r="B84" t="str">
            <v>Barreira de segurança simples</v>
          </cell>
          <cell r="C84" t="str">
            <v xml:space="preserve"> </v>
          </cell>
          <cell r="D84" t="str">
            <v xml:space="preserve"> </v>
          </cell>
          <cell r="E84" t="str">
            <v>m</v>
          </cell>
          <cell r="F84">
            <v>1274</v>
          </cell>
          <cell r="G84">
            <v>52.16</v>
          </cell>
        </row>
        <row r="85">
          <cell r="A85" t="str">
            <v>PI 01</v>
          </cell>
          <cell r="B85" t="str">
            <v>Poste de aço galv. a fogo, c/ 20,0m de alt. p/ instal. tipo engastado</v>
          </cell>
          <cell r="C85" t="str">
            <v xml:space="preserve"> </v>
          </cell>
          <cell r="D85" t="str">
            <v xml:space="preserve"> </v>
          </cell>
          <cell r="E85" t="str">
            <v>un</v>
          </cell>
          <cell r="F85">
            <v>20</v>
          </cell>
          <cell r="G85">
            <v>2662.25</v>
          </cell>
        </row>
        <row r="86">
          <cell r="A86" t="str">
            <v>PI 03</v>
          </cell>
          <cell r="B86" t="str">
            <v xml:space="preserve">Luminária p/ iluminação pública ref.HRC-612 da Philips ou similar </v>
          </cell>
          <cell r="C86" t="str">
            <v xml:space="preserve"> </v>
          </cell>
          <cell r="D86" t="str">
            <v xml:space="preserve"> </v>
          </cell>
          <cell r="E86" t="str">
            <v>un</v>
          </cell>
          <cell r="F86">
            <v>83</v>
          </cell>
          <cell r="G86">
            <v>400</v>
          </cell>
        </row>
        <row r="87">
          <cell r="A87" t="str">
            <v>PI 04</v>
          </cell>
          <cell r="B87" t="str">
            <v xml:space="preserve">Luminária p/ iluminação pública ref.SRC-612 da Philips ou similar </v>
          </cell>
          <cell r="C87" t="str">
            <v xml:space="preserve"> </v>
          </cell>
          <cell r="D87" t="str">
            <v xml:space="preserve"> </v>
          </cell>
          <cell r="E87" t="str">
            <v>un</v>
          </cell>
          <cell r="F87">
            <v>4</v>
          </cell>
          <cell r="G87">
            <v>425.5</v>
          </cell>
        </row>
        <row r="88">
          <cell r="A88" t="str">
            <v>PI 07</v>
          </cell>
          <cell r="B88" t="str">
            <v>Suporte p/ luminária tipo ZGP402 da Philips ou similar</v>
          </cell>
          <cell r="C88" t="str">
            <v xml:space="preserve"> </v>
          </cell>
          <cell r="D88" t="str">
            <v xml:space="preserve"> </v>
          </cell>
          <cell r="E88" t="str">
            <v>un</v>
          </cell>
          <cell r="F88">
            <v>2</v>
          </cell>
          <cell r="G88">
            <v>100</v>
          </cell>
        </row>
        <row r="89">
          <cell r="A89" t="str">
            <v>PI 09</v>
          </cell>
          <cell r="B89" t="str">
            <v>Lâmpada a vapor de sódio 400W, alta pressão, base E40</v>
          </cell>
          <cell r="C89" t="str">
            <v xml:space="preserve"> </v>
          </cell>
          <cell r="D89" t="str">
            <v xml:space="preserve"> </v>
          </cell>
          <cell r="E89" t="str">
            <v>un</v>
          </cell>
          <cell r="F89">
            <v>4</v>
          </cell>
          <cell r="G89">
            <v>33.35</v>
          </cell>
        </row>
        <row r="90">
          <cell r="A90" t="str">
            <v>PI 10</v>
          </cell>
          <cell r="B90" t="str">
            <v>Lâmpada a vapor de mercúrio 250W, alta pressão, base E40</v>
          </cell>
          <cell r="C90" t="str">
            <v xml:space="preserve"> </v>
          </cell>
          <cell r="D90" t="str">
            <v xml:space="preserve"> </v>
          </cell>
          <cell r="E90" t="str">
            <v>un</v>
          </cell>
          <cell r="F90">
            <v>83</v>
          </cell>
          <cell r="G90">
            <v>28.75</v>
          </cell>
        </row>
        <row r="91">
          <cell r="A91" t="str">
            <v>PI 14</v>
          </cell>
          <cell r="B91" t="str">
            <v>Caixa de passagem para instalação aparente D=50mm, tipo T</v>
          </cell>
          <cell r="C91" t="str">
            <v xml:space="preserve"> </v>
          </cell>
          <cell r="D91" t="str">
            <v xml:space="preserve"> </v>
          </cell>
          <cell r="E91" t="str">
            <v>un</v>
          </cell>
          <cell r="F91">
            <v>4</v>
          </cell>
          <cell r="G91">
            <v>4.08</v>
          </cell>
        </row>
        <row r="92">
          <cell r="A92" t="str">
            <v>PI 15</v>
          </cell>
          <cell r="B92" t="str">
            <v>Caixa de passagem para instalação aparente D=20mm, tipo LB</v>
          </cell>
          <cell r="C92" t="str">
            <v xml:space="preserve"> </v>
          </cell>
          <cell r="D92" t="str">
            <v xml:space="preserve"> </v>
          </cell>
          <cell r="E92" t="str">
            <v>un</v>
          </cell>
          <cell r="F92">
            <v>4</v>
          </cell>
          <cell r="G92">
            <v>3.62</v>
          </cell>
        </row>
        <row r="93">
          <cell r="A93" t="str">
            <v>PI 20</v>
          </cell>
          <cell r="B93" t="str">
            <v>Poste de concreto duplo T 10m, 150 daN</v>
          </cell>
          <cell r="C93" t="str">
            <v xml:space="preserve"> </v>
          </cell>
          <cell r="D93" t="str">
            <v xml:space="preserve"> </v>
          </cell>
          <cell r="E93" t="str">
            <v>un</v>
          </cell>
          <cell r="F93">
            <v>29</v>
          </cell>
          <cell r="G93">
            <v>200</v>
          </cell>
        </row>
        <row r="94">
          <cell r="A94" t="str">
            <v>PI 22</v>
          </cell>
          <cell r="B94" t="str">
            <v>Base completa com fusível Diazed, 6A, retardado, incluíndo tampa, anel de proteção e ajuste</v>
          </cell>
          <cell r="C94" t="str">
            <v xml:space="preserve"> </v>
          </cell>
          <cell r="D94" t="str">
            <v xml:space="preserve"> </v>
          </cell>
          <cell r="E94" t="str">
            <v>un</v>
          </cell>
          <cell r="F94">
            <v>87</v>
          </cell>
          <cell r="G94">
            <v>8.6300000000000008</v>
          </cell>
        </row>
        <row r="95">
          <cell r="A95" t="str">
            <v>PI 23</v>
          </cell>
          <cell r="B95" t="str">
            <v>Contator tripolar a seco, p/ corrente alternada - 55 A, para uso em rede 380/220V - 60Hz</v>
          </cell>
          <cell r="C95" t="str">
            <v xml:space="preserve"> </v>
          </cell>
          <cell r="D95" t="str">
            <v xml:space="preserve"> </v>
          </cell>
          <cell r="E95" t="str">
            <v>un</v>
          </cell>
          <cell r="F95">
            <v>6</v>
          </cell>
          <cell r="G95">
            <v>234.6</v>
          </cell>
        </row>
        <row r="96">
          <cell r="A96" t="str">
            <v>PI 24</v>
          </cell>
          <cell r="B96" t="str">
            <v>Fita elétrica auto fusão a base de borracha EPR</v>
          </cell>
          <cell r="C96" t="str">
            <v xml:space="preserve"> </v>
          </cell>
          <cell r="D96" t="str">
            <v xml:space="preserve"> </v>
          </cell>
          <cell r="E96" t="str">
            <v>un</v>
          </cell>
          <cell r="F96">
            <v>8</v>
          </cell>
          <cell r="G96">
            <v>6.39</v>
          </cell>
        </row>
        <row r="97">
          <cell r="A97" t="str">
            <v>PI 25</v>
          </cell>
          <cell r="B97" t="str">
            <v>Fita adesiva plástica isolante</v>
          </cell>
          <cell r="C97" t="str">
            <v xml:space="preserve"> </v>
          </cell>
          <cell r="D97" t="str">
            <v xml:space="preserve"> </v>
          </cell>
          <cell r="E97" t="str">
            <v>un</v>
          </cell>
          <cell r="F97">
            <v>10</v>
          </cell>
          <cell r="G97">
            <v>3.84</v>
          </cell>
        </row>
        <row r="98">
          <cell r="A98" t="str">
            <v>PI 26</v>
          </cell>
          <cell r="B98" t="str">
            <v>Relé fotoelétrico c/ suporte para fixação galv. com furo 18mm</v>
          </cell>
          <cell r="C98" t="str">
            <v xml:space="preserve"> </v>
          </cell>
          <cell r="D98" t="str">
            <v xml:space="preserve"> </v>
          </cell>
          <cell r="E98" t="str">
            <v>un</v>
          </cell>
          <cell r="F98">
            <v>6</v>
          </cell>
          <cell r="G98">
            <v>11.5</v>
          </cell>
        </row>
        <row r="99">
          <cell r="A99" t="str">
            <v>PI 27</v>
          </cell>
          <cell r="B99" t="str">
            <v>Cabo isolado p/ 1000V, bitola 35mm²</v>
          </cell>
          <cell r="C99" t="str">
            <v xml:space="preserve"> </v>
          </cell>
          <cell r="D99" t="str">
            <v xml:space="preserve"> </v>
          </cell>
          <cell r="E99" t="str">
            <v>m</v>
          </cell>
          <cell r="F99">
            <v>100</v>
          </cell>
          <cell r="G99">
            <v>1.55</v>
          </cell>
        </row>
        <row r="100">
          <cell r="A100" t="str">
            <v>PI 28</v>
          </cell>
          <cell r="B100" t="str">
            <v>Eletroduto de aço tipo pesado 100mm</v>
          </cell>
          <cell r="C100" t="str">
            <v xml:space="preserve"> </v>
          </cell>
          <cell r="D100" t="str">
            <v xml:space="preserve"> </v>
          </cell>
          <cell r="E100" t="str">
            <v>m</v>
          </cell>
          <cell r="F100">
            <v>40</v>
          </cell>
          <cell r="G100">
            <v>28.55</v>
          </cell>
        </row>
        <row r="101">
          <cell r="A101" t="str">
            <v>PI 30</v>
          </cell>
          <cell r="B101" t="str">
            <v>Haste para aterramento aço-cobre D 13x2400mm</v>
          </cell>
          <cell r="C101" t="str">
            <v xml:space="preserve"> </v>
          </cell>
          <cell r="D101" t="str">
            <v xml:space="preserve"> </v>
          </cell>
          <cell r="E101" t="str">
            <v>un</v>
          </cell>
          <cell r="F101">
            <v>29</v>
          </cell>
          <cell r="G101">
            <v>6.04</v>
          </cell>
        </row>
        <row r="102">
          <cell r="A102" t="str">
            <v>PI 31</v>
          </cell>
          <cell r="B102" t="str">
            <v>Cabo de cobre nú meio duro, 7 fios 2AWG</v>
          </cell>
          <cell r="C102" t="str">
            <v xml:space="preserve"> </v>
          </cell>
          <cell r="D102" t="str">
            <v xml:space="preserve"> </v>
          </cell>
          <cell r="E102" t="str">
            <v>kg</v>
          </cell>
          <cell r="F102">
            <v>15</v>
          </cell>
          <cell r="G102">
            <v>7.02</v>
          </cell>
        </row>
        <row r="103">
          <cell r="A103" t="str">
            <v>PI 34</v>
          </cell>
          <cell r="B103" t="str">
            <v>Construção de caixa tipo SP, ou pré-instalada com as mesmas características</v>
          </cell>
          <cell r="C103" t="str">
            <v xml:space="preserve"> </v>
          </cell>
          <cell r="D103" t="str">
            <v xml:space="preserve"> </v>
          </cell>
          <cell r="E103" t="str">
            <v>un</v>
          </cell>
          <cell r="F103">
            <v>6</v>
          </cell>
          <cell r="G103">
            <v>180</v>
          </cell>
        </row>
        <row r="104">
          <cell r="A104" t="str">
            <v>PI 35</v>
          </cell>
          <cell r="B104" t="str">
            <v>Construção de embasamento p/ poste tipo engastado, 20m de altura</v>
          </cell>
          <cell r="C104" t="str">
            <v xml:space="preserve"> </v>
          </cell>
          <cell r="D104" t="str">
            <v xml:space="preserve"> </v>
          </cell>
          <cell r="E104" t="str">
            <v>un</v>
          </cell>
          <cell r="F104">
            <v>2</v>
          </cell>
          <cell r="G104">
            <v>494</v>
          </cell>
        </row>
        <row r="105">
          <cell r="A105" t="str">
            <v>PI 36</v>
          </cell>
          <cell r="B105" t="str">
            <v>Construção de embasamento p/ poste tipo engastado, concreto duplo T, 10m de altura</v>
          </cell>
          <cell r="C105" t="str">
            <v xml:space="preserve"> </v>
          </cell>
          <cell r="D105" t="str">
            <v xml:space="preserve"> </v>
          </cell>
          <cell r="E105" t="str">
            <v>un</v>
          </cell>
          <cell r="F105">
            <v>29</v>
          </cell>
          <cell r="G105">
            <v>285</v>
          </cell>
        </row>
        <row r="106">
          <cell r="A106" t="str">
            <v>PI 37</v>
          </cell>
          <cell r="B106" t="str">
            <v>Lançamento de cabos em dutos de aço, classe 1000V, circuito trifásico mais neutro, e monofásico</v>
          </cell>
          <cell r="C106" t="str">
            <v xml:space="preserve"> </v>
          </cell>
          <cell r="D106" t="str">
            <v xml:space="preserve"> </v>
          </cell>
          <cell r="E106" t="str">
            <v>m</v>
          </cell>
          <cell r="F106">
            <v>20</v>
          </cell>
          <cell r="G106">
            <v>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4</v>
          </cell>
          <cell r="G107">
            <v>4.5</v>
          </cell>
        </row>
        <row r="108">
          <cell r="A108" t="str">
            <v>PI 39</v>
          </cell>
          <cell r="B108" t="str">
            <v>Fixação de haste de terra e conexão ao neutro</v>
          </cell>
          <cell r="C108" t="str">
            <v xml:space="preserve"> </v>
          </cell>
          <cell r="D108" t="str">
            <v xml:space="preserve"> </v>
          </cell>
          <cell r="E108" t="str">
            <v>un</v>
          </cell>
          <cell r="F108">
            <v>29</v>
          </cell>
          <cell r="G108">
            <v>35</v>
          </cell>
        </row>
        <row r="109">
          <cell r="A109" t="str">
            <v>PI 40</v>
          </cell>
          <cell r="B109" t="str">
            <v>Montagem eletromecân.de iluminação a 17,5m de alt., formada p/2 pétalas, c/ fixação dos equip.</v>
          </cell>
          <cell r="C109" t="str">
            <v xml:space="preserve"> </v>
          </cell>
          <cell r="D109" t="str">
            <v xml:space="preserve"> </v>
          </cell>
          <cell r="E109" t="str">
            <v>un</v>
          </cell>
          <cell r="F109">
            <v>4</v>
          </cell>
          <cell r="G109">
            <v>550</v>
          </cell>
        </row>
        <row r="110">
          <cell r="A110" t="str">
            <v>PI 41</v>
          </cell>
          <cell r="B110" t="str">
            <v>Instalação de tubo de aço vara de 6m e curva de entrada de cabos na lateral do poste c/ fix. dutos</v>
          </cell>
          <cell r="C110" t="str">
            <v xml:space="preserve"> </v>
          </cell>
          <cell r="D110" t="str">
            <v xml:space="preserve"> </v>
          </cell>
          <cell r="E110" t="str">
            <v>un</v>
          </cell>
          <cell r="F110">
            <v>3</v>
          </cell>
          <cell r="G110">
            <v>200</v>
          </cell>
        </row>
        <row r="111">
          <cell r="A111" t="str">
            <v>PI 42</v>
          </cell>
          <cell r="B111" t="str">
            <v>Instalação de poste de aço de 20m de altura engastado</v>
          </cell>
          <cell r="C111" t="str">
            <v xml:space="preserve"> </v>
          </cell>
          <cell r="D111" t="str">
            <v xml:space="preserve"> </v>
          </cell>
          <cell r="E111" t="str">
            <v>un</v>
          </cell>
          <cell r="F111">
            <v>2</v>
          </cell>
          <cell r="G111">
            <v>250</v>
          </cell>
        </row>
        <row r="112">
          <cell r="A112" t="str">
            <v>PI 43</v>
          </cell>
          <cell r="B112" t="str">
            <v>Travessia de pista asfáltica p/ lançamento dutos aço tipo pesado 100mm</v>
          </cell>
          <cell r="C112" t="str">
            <v xml:space="preserve"> </v>
          </cell>
          <cell r="D112" t="str">
            <v xml:space="preserve"> </v>
          </cell>
          <cell r="E112" t="str">
            <v>m</v>
          </cell>
          <cell r="F112">
            <v>40</v>
          </cell>
          <cell r="G112">
            <v>70</v>
          </cell>
        </row>
        <row r="113">
          <cell r="A113" t="str">
            <v>PI 44</v>
          </cell>
          <cell r="B113" t="str">
            <v>Montagem eletromecânica de luminária 10,0m de altura, c/ fixação dos equip.e conexões elétricos</v>
          </cell>
          <cell r="C113" t="str">
            <v xml:space="preserve"> </v>
          </cell>
          <cell r="D113" t="str">
            <v xml:space="preserve"> </v>
          </cell>
          <cell r="E113" t="str">
            <v>un</v>
          </cell>
          <cell r="F113">
            <v>83</v>
          </cell>
          <cell r="G113">
            <v>60</v>
          </cell>
        </row>
        <row r="114">
          <cell r="A114" t="str">
            <v>PI 48</v>
          </cell>
          <cell r="B114" t="str">
            <v>Armação secundária p/ 2 estribo</v>
          </cell>
          <cell r="C114" t="str">
            <v xml:space="preserve"> </v>
          </cell>
          <cell r="D114" t="str">
            <v xml:space="preserve"> </v>
          </cell>
          <cell r="E114" t="str">
            <v>un</v>
          </cell>
          <cell r="F114">
            <v>58</v>
          </cell>
          <cell r="G114">
            <v>7.5</v>
          </cell>
        </row>
        <row r="115">
          <cell r="A115" t="str">
            <v>PI 49</v>
          </cell>
          <cell r="B115" t="str">
            <v>Armação secundária p/ 1 estribo</v>
          </cell>
          <cell r="C115" t="str">
            <v xml:space="preserve"> </v>
          </cell>
          <cell r="D115" t="str">
            <v xml:space="preserve"> </v>
          </cell>
          <cell r="E115" t="str">
            <v>un</v>
          </cell>
          <cell r="F115">
            <v>29</v>
          </cell>
          <cell r="G115">
            <v>3.5</v>
          </cell>
        </row>
        <row r="116">
          <cell r="A116" t="str">
            <v>PI 50</v>
          </cell>
          <cell r="B116" t="str">
            <v>Cabo isolado, de alumínio singelo, bitola 4 mm² - estimada</v>
          </cell>
          <cell r="C116" t="str">
            <v xml:space="preserve"> </v>
          </cell>
          <cell r="D116" t="str">
            <v xml:space="preserve"> </v>
          </cell>
          <cell r="E116" t="str">
            <v>m</v>
          </cell>
          <cell r="F116">
            <v>120</v>
          </cell>
          <cell r="G116">
            <v>0.35</v>
          </cell>
        </row>
        <row r="117">
          <cell r="A117" t="str">
            <v>PI 51</v>
          </cell>
          <cell r="B117" t="str">
            <v>Eletoduto de PVC corrugado tipo Kanalex ou similar, 50 mm</v>
          </cell>
          <cell r="C117" t="str">
            <v xml:space="preserve"> </v>
          </cell>
          <cell r="D117" t="str">
            <v xml:space="preserve"> </v>
          </cell>
          <cell r="E117" t="str">
            <v>m</v>
          </cell>
          <cell r="F117">
            <v>20</v>
          </cell>
          <cell r="G117">
            <v>3.02</v>
          </cell>
        </row>
        <row r="118">
          <cell r="A118" t="str">
            <v>PI 52</v>
          </cell>
          <cell r="B118" t="str">
            <v>Luminária IMB C-300 ou similar</v>
          </cell>
          <cell r="C118" t="str">
            <v xml:space="preserve"> </v>
          </cell>
          <cell r="D118" t="str">
            <v xml:space="preserve"> </v>
          </cell>
          <cell r="E118" t="str">
            <v>un</v>
          </cell>
          <cell r="F118">
            <v>4</v>
          </cell>
          <cell r="G118">
            <v>410</v>
          </cell>
        </row>
        <row r="119">
          <cell r="A119" t="str">
            <v>PI 67</v>
          </cell>
          <cell r="B119" t="str">
            <v>Cabo isolado p/ 1000 V, 2,5 mm2 de alumínio</v>
          </cell>
          <cell r="C119" t="str">
            <v xml:space="preserve"> </v>
          </cell>
          <cell r="D119" t="str">
            <v xml:space="preserve"> </v>
          </cell>
          <cell r="E119" t="str">
            <v>m</v>
          </cell>
          <cell r="F119">
            <v>170</v>
          </cell>
          <cell r="G119">
            <v>0.6</v>
          </cell>
        </row>
        <row r="120">
          <cell r="A120" t="str">
            <v>PI 66</v>
          </cell>
          <cell r="B120" t="str">
            <v>Cabo isolado p/ 1000 V, 6 mm2 de alumínio</v>
          </cell>
          <cell r="C120" t="str">
            <v xml:space="preserve"> </v>
          </cell>
          <cell r="D120" t="str">
            <v xml:space="preserve"> </v>
          </cell>
          <cell r="E120" t="str">
            <v>m</v>
          </cell>
          <cell r="F120">
            <v>40</v>
          </cell>
          <cell r="G120">
            <v>1</v>
          </cell>
        </row>
        <row r="121">
          <cell r="A121" t="str">
            <v>PI 57</v>
          </cell>
          <cell r="B121" t="str">
            <v>Lançamento de cabos em eletroduto de PVC corrugado</v>
          </cell>
          <cell r="C121" t="str">
            <v xml:space="preserve"> </v>
          </cell>
          <cell r="D121" t="str">
            <v xml:space="preserve"> </v>
          </cell>
          <cell r="E121" t="str">
            <v>m</v>
          </cell>
          <cell r="F121">
            <v>20</v>
          </cell>
          <cell r="G121">
            <v>3</v>
          </cell>
        </row>
        <row r="122">
          <cell r="A122" t="str">
            <v>PI 58</v>
          </cell>
          <cell r="B122" t="str">
            <v>Fixação de caixas de passagem p/ instalação aparente D=20mm</v>
          </cell>
          <cell r="C122" t="str">
            <v xml:space="preserve"> </v>
          </cell>
          <cell r="D122" t="str">
            <v xml:space="preserve"> </v>
          </cell>
          <cell r="E122" t="str">
            <v>un</v>
          </cell>
          <cell r="F122">
            <v>4</v>
          </cell>
          <cell r="G122">
            <v>10</v>
          </cell>
        </row>
        <row r="123">
          <cell r="A123" t="str">
            <v>PI 59</v>
          </cell>
          <cell r="B123" t="str">
            <v>Instalação de luminária blindada para lâmpada a vapor de mercúrio 250W</v>
          </cell>
          <cell r="C123" t="str">
            <v xml:space="preserve"> </v>
          </cell>
          <cell r="D123" t="str">
            <v xml:space="preserve"> </v>
          </cell>
          <cell r="E123" t="str">
            <v>un</v>
          </cell>
          <cell r="F123">
            <v>4</v>
          </cell>
          <cell r="G123">
            <v>20</v>
          </cell>
        </row>
        <row r="124">
          <cell r="A124" t="str">
            <v>PI 61</v>
          </cell>
          <cell r="B124" t="str">
            <v>Isolador de roldana</v>
          </cell>
          <cell r="C124" t="str">
            <v xml:space="preserve"> </v>
          </cell>
          <cell r="D124" t="str">
            <v xml:space="preserve"> </v>
          </cell>
          <cell r="E124" t="str">
            <v>un</v>
          </cell>
          <cell r="F124">
            <v>145</v>
          </cell>
          <cell r="G124">
            <v>4.5</v>
          </cell>
        </row>
        <row r="125">
          <cell r="A125" t="str">
            <v>PI 65</v>
          </cell>
          <cell r="B125" t="str">
            <v>Cabo de alumínio 1/0</v>
          </cell>
          <cell r="C125" t="str">
            <v xml:space="preserve"> </v>
          </cell>
          <cell r="D125" t="str">
            <v xml:space="preserve"> </v>
          </cell>
          <cell r="E125" t="str">
            <v>m</v>
          </cell>
          <cell r="F125">
            <v>4625</v>
          </cell>
          <cell r="G125">
            <v>1.7</v>
          </cell>
        </row>
        <row r="126">
          <cell r="A126" t="str">
            <v>R1</v>
          </cell>
          <cell r="B126" t="str">
            <v>Remanejamento de Rede de Baixa Tensão (220/380V)</v>
          </cell>
          <cell r="C126" t="str">
            <v xml:space="preserve"> </v>
          </cell>
          <cell r="D126" t="str">
            <v xml:space="preserve"> </v>
          </cell>
          <cell r="E126" t="str">
            <v>m</v>
          </cell>
          <cell r="F126">
            <v>180</v>
          </cell>
          <cell r="G126">
            <v>4.7</v>
          </cell>
        </row>
        <row r="127">
          <cell r="A127" t="str">
            <v>R2</v>
          </cell>
          <cell r="B127" t="str">
            <v>Remanejamento de Rede de Alta Tensão (138kV)</v>
          </cell>
          <cell r="C127" t="str">
            <v xml:space="preserve"> </v>
          </cell>
          <cell r="D127" t="str">
            <v xml:space="preserve"> </v>
          </cell>
          <cell r="E127" t="str">
            <v>m</v>
          </cell>
          <cell r="F127">
            <v>450</v>
          </cell>
          <cell r="G127">
            <v>6.2</v>
          </cell>
        </row>
        <row r="128">
          <cell r="A128" t="str">
            <v>R10</v>
          </cell>
          <cell r="B128" t="str">
            <v>Remanejamento de Poste de Concreto 10/150</v>
          </cell>
          <cell r="C128" t="str">
            <v xml:space="preserve"> </v>
          </cell>
          <cell r="D128" t="str">
            <v xml:space="preserve"> </v>
          </cell>
          <cell r="E128" t="str">
            <v>un</v>
          </cell>
          <cell r="F128">
            <v>2</v>
          </cell>
          <cell r="G128">
            <v>75</v>
          </cell>
        </row>
        <row r="129">
          <cell r="A129" t="str">
            <v>R14</v>
          </cell>
          <cell r="B129" t="str">
            <v>Remanejamento de Poste de Concreto 11/300</v>
          </cell>
          <cell r="C129" t="str">
            <v xml:space="preserve"> </v>
          </cell>
          <cell r="D129" t="str">
            <v xml:space="preserve"> </v>
          </cell>
          <cell r="E129" t="str">
            <v>un</v>
          </cell>
          <cell r="F129">
            <v>2</v>
          </cell>
          <cell r="G129">
            <v>75</v>
          </cell>
        </row>
        <row r="130">
          <cell r="A130" t="str">
            <v>R15</v>
          </cell>
          <cell r="B130" t="str">
            <v>Remanejamento de Poste de Concreto 11/500</v>
          </cell>
          <cell r="C130" t="str">
            <v xml:space="preserve"> </v>
          </cell>
          <cell r="D130" t="str">
            <v xml:space="preserve"> </v>
          </cell>
          <cell r="E130" t="str">
            <v>un</v>
          </cell>
          <cell r="F130">
            <v>2</v>
          </cell>
          <cell r="G130">
            <v>75</v>
          </cell>
        </row>
        <row r="131">
          <cell r="A131" t="str">
            <v>R17</v>
          </cell>
          <cell r="B131" t="str">
            <v>Remanejamento de Poste de Concreto 10/150 c/ 2 pétala (400W) instalado</v>
          </cell>
          <cell r="C131" t="str">
            <v xml:space="preserve"> </v>
          </cell>
          <cell r="D131" t="str">
            <v xml:space="preserve"> </v>
          </cell>
          <cell r="E131" t="str">
            <v>un</v>
          </cell>
          <cell r="F131">
            <v>3</v>
          </cell>
          <cell r="G131">
            <v>200</v>
          </cell>
        </row>
        <row r="132">
          <cell r="A132" t="str">
            <v>R20A</v>
          </cell>
          <cell r="B132" t="str">
            <v>Remanejamento de Poste de Concreto 11/300 c/ 3 pétalas (400W) instalado</v>
          </cell>
          <cell r="C132" t="str">
            <v xml:space="preserve"> </v>
          </cell>
          <cell r="D132" t="str">
            <v xml:space="preserve"> </v>
          </cell>
          <cell r="E132" t="str">
            <v>un</v>
          </cell>
          <cell r="F132">
            <v>2</v>
          </cell>
          <cell r="G132">
            <v>250</v>
          </cell>
        </row>
        <row r="133">
          <cell r="A133" t="str">
            <v>R3</v>
          </cell>
          <cell r="B133" t="str">
            <v>Remanejamento de Rede de Telefonia</v>
          </cell>
          <cell r="C133" t="str">
            <v xml:space="preserve"> </v>
          </cell>
          <cell r="D133" t="str">
            <v xml:space="preserve"> </v>
          </cell>
          <cell r="E133" t="str">
            <v>m</v>
          </cell>
          <cell r="F133">
            <v>360</v>
          </cell>
          <cell r="G133">
            <v>2</v>
          </cell>
        </row>
      </sheetData>
      <sheetData sheetId="15">
        <row r="14">
          <cell r="A14" t="str">
            <v>01.000.00</v>
          </cell>
          <cell r="B14" t="str">
            <v>Desmatamento,destocamento e limpeza de área com árvore até 0,15m</v>
          </cell>
          <cell r="C14" t="str">
            <v>DNER-ES278/97</v>
          </cell>
          <cell r="D14" t="str">
            <v xml:space="preserve"> </v>
          </cell>
          <cell r="E14" t="str">
            <v>m2</v>
          </cell>
          <cell r="F14">
            <v>32976</v>
          </cell>
          <cell r="G14">
            <v>7.0000000000000007E-2</v>
          </cell>
        </row>
        <row r="15">
          <cell r="A15" t="str">
            <v>01.010.00</v>
          </cell>
          <cell r="B15" t="str">
            <v>Desmatamento e destocamento árvores de 0,15m a 0,30m</v>
          </cell>
          <cell r="C15" t="str">
            <v>DNER-ES278/97</v>
          </cell>
          <cell r="D15" t="str">
            <v xml:space="preserve"> </v>
          </cell>
          <cell r="E15" t="str">
            <v>un</v>
          </cell>
          <cell r="F15">
            <v>300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01.100.09</v>
          </cell>
          <cell r="B17" t="str">
            <v>Escavação,carga e transportes de material de 1a categoria DMT= 50 a 200m</v>
          </cell>
          <cell r="C17" t="str">
            <v>DNER-ES280/97</v>
          </cell>
          <cell r="D17" t="str">
            <v xml:space="preserve"> </v>
          </cell>
          <cell r="E17" t="str">
            <v>m3</v>
          </cell>
          <cell r="F17">
            <v>1549</v>
          </cell>
          <cell r="G17">
            <v>1.89</v>
          </cell>
        </row>
        <row r="18">
          <cell r="A18" t="str">
            <v>01.100.10</v>
          </cell>
          <cell r="B18" t="str">
            <v>Escavação,carga e transportes de material de 1a categoria DMT= 200 a 400m</v>
          </cell>
          <cell r="C18" t="str">
            <v>DNER-ES280/97</v>
          </cell>
          <cell r="D18" t="str">
            <v xml:space="preserve"> </v>
          </cell>
          <cell r="E18" t="str">
            <v>m3</v>
          </cell>
          <cell r="F18">
            <v>1285</v>
          </cell>
          <cell r="G18">
            <v>1.98</v>
          </cell>
        </row>
        <row r="19">
          <cell r="A19" t="str">
            <v>01.100.11</v>
          </cell>
          <cell r="B19" t="str">
            <v>Escavação,carga e transportes de material de 1a categoria DMT= 400 a 600m</v>
          </cell>
          <cell r="C19" t="str">
            <v>DNER-ES280/97</v>
          </cell>
          <cell r="D19" t="str">
            <v xml:space="preserve"> </v>
          </cell>
          <cell r="E19" t="str">
            <v>m3</v>
          </cell>
          <cell r="F19">
            <v>1718</v>
          </cell>
          <cell r="G19">
            <v>2.12</v>
          </cell>
        </row>
        <row r="20">
          <cell r="A20" t="str">
            <v>DER50290</v>
          </cell>
          <cell r="B20" t="str">
            <v>Esc.  Carga e Transp. de mat. 1a cat. c/ CB 8000&lt;DMT&lt;9000m</v>
          </cell>
          <cell r="C20" t="str">
            <v xml:space="preserve"> </v>
          </cell>
          <cell r="D20" t="str">
            <v xml:space="preserve"> </v>
          </cell>
          <cell r="E20" t="str">
            <v>m3</v>
          </cell>
          <cell r="F20">
            <v>49008</v>
          </cell>
          <cell r="G20">
            <v>5.79</v>
          </cell>
        </row>
        <row r="21">
          <cell r="A21" t="str">
            <v>DER50300</v>
          </cell>
          <cell r="B21" t="str">
            <v>Esc.  Carga e Transp. de mat. 1a cat. c/ CB 9000&lt;DMT&lt;10000m</v>
          </cell>
          <cell r="C21" t="str">
            <v xml:space="preserve"> </v>
          </cell>
          <cell r="D21" t="str">
            <v xml:space="preserve"> </v>
          </cell>
          <cell r="E21" t="str">
            <v>m3</v>
          </cell>
          <cell r="F21">
            <v>6244</v>
          </cell>
          <cell r="G21">
            <v>6.3</v>
          </cell>
        </row>
        <row r="22">
          <cell r="A22" t="str">
            <v>DER51280</v>
          </cell>
          <cell r="B22" t="str">
            <v>Escavação,carga e transportes de material de 2a categoria DMT 8000 a 9000m</v>
          </cell>
          <cell r="C22" t="str">
            <v xml:space="preserve"> </v>
          </cell>
          <cell r="D22" t="str">
            <v xml:space="preserve"> </v>
          </cell>
          <cell r="E22" t="str">
            <v>m3</v>
          </cell>
          <cell r="F22">
            <v>32672</v>
          </cell>
          <cell r="G22">
            <v>7.48</v>
          </cell>
        </row>
        <row r="23">
          <cell r="A23" t="str">
            <v>DER51290</v>
          </cell>
          <cell r="B23" t="str">
            <v>Escavação,carga e transportes de material de 2a categoria DMT 9000 a 10000m</v>
          </cell>
          <cell r="C23" t="str">
            <v xml:space="preserve"> </v>
          </cell>
          <cell r="D23" t="str">
            <v xml:space="preserve"> </v>
          </cell>
          <cell r="E23" t="str">
            <v>m3</v>
          </cell>
          <cell r="F23">
            <v>4162</v>
          </cell>
          <cell r="G23">
            <v>8.11</v>
          </cell>
        </row>
        <row r="24">
          <cell r="A24" t="str">
            <v>01.510.00</v>
          </cell>
          <cell r="B24" t="str">
            <v>Compactação de aterros a 95% Proctor Normal</v>
          </cell>
          <cell r="C24" t="str">
            <v>DNER-ES282/97</v>
          </cell>
          <cell r="D24" t="str">
            <v xml:space="preserve"> </v>
          </cell>
          <cell r="E24" t="str">
            <v>m3</v>
          </cell>
          <cell r="F24">
            <v>71860</v>
          </cell>
          <cell r="G24">
            <v>0.79</v>
          </cell>
        </row>
        <row r="25">
          <cell r="A25" t="str">
            <v>01.511.00</v>
          </cell>
          <cell r="B25" t="str">
            <v>Compactação de aterros a 100% Proctor Normal</v>
          </cell>
          <cell r="C25" t="str">
            <v>DNER-ES282/97</v>
          </cell>
          <cell r="D25" t="str">
            <v xml:space="preserve"> </v>
          </cell>
          <cell r="E25" t="str">
            <v>m3</v>
          </cell>
          <cell r="F25">
            <v>8672</v>
          </cell>
          <cell r="G25">
            <v>1.36</v>
          </cell>
        </row>
        <row r="26">
          <cell r="F26" t="str">
            <v>SUB-TOTAL</v>
          </cell>
        </row>
        <row r="28">
          <cell r="B28" t="str">
            <v>PAVIMENTAÇÃO</v>
          </cell>
        </row>
        <row r="29">
          <cell r="A29" t="str">
            <v>02.000.00</v>
          </cell>
          <cell r="B29" t="str">
            <v>Regularização do subleito</v>
          </cell>
          <cell r="C29" t="str">
            <v xml:space="preserve"> </v>
          </cell>
          <cell r="D29" t="str">
            <v xml:space="preserve"> </v>
          </cell>
          <cell r="E29" t="str">
            <v>m2</v>
          </cell>
          <cell r="F29">
            <v>40505</v>
          </cell>
          <cell r="G29">
            <v>0.3</v>
          </cell>
        </row>
        <row r="30">
          <cell r="A30" t="str">
            <v>DER53130</v>
          </cell>
          <cell r="B30" t="str">
            <v>Camada de macadame seco</v>
          </cell>
          <cell r="C30" t="str">
            <v xml:space="preserve"> </v>
          </cell>
          <cell r="D30" t="str">
            <v xml:space="preserve"> </v>
          </cell>
          <cell r="E30" t="str">
            <v>m3</v>
          </cell>
          <cell r="F30">
            <v>7888</v>
          </cell>
          <cell r="G30">
            <v>21.86</v>
          </cell>
        </row>
        <row r="31">
          <cell r="A31" t="str">
            <v>02.230.00</v>
          </cell>
          <cell r="B31" t="str">
            <v>Base brita graduada</v>
          </cell>
          <cell r="C31" t="str">
            <v>DNER-ES303/97</v>
          </cell>
          <cell r="D31" t="str">
            <v xml:space="preserve"> </v>
          </cell>
          <cell r="E31" t="str">
            <v>m3</v>
          </cell>
          <cell r="F31">
            <v>5636</v>
          </cell>
          <cell r="G31">
            <v>28.06</v>
          </cell>
        </row>
        <row r="32">
          <cell r="A32" t="str">
            <v>02.300.00</v>
          </cell>
          <cell r="B32" t="str">
            <v>Imprimação - Fornecimento, transporte e execução</v>
          </cell>
          <cell r="C32" t="str">
            <v>DNER-ES306/97</v>
          </cell>
          <cell r="D32" t="str">
            <v xml:space="preserve"> </v>
          </cell>
          <cell r="E32" t="str">
            <v>m2</v>
          </cell>
          <cell r="F32">
            <v>36771</v>
          </cell>
          <cell r="G32">
            <v>1.1100000000000001</v>
          </cell>
        </row>
        <row r="33">
          <cell r="A33" t="str">
            <v>02.400.00</v>
          </cell>
          <cell r="B33" t="str">
            <v>Pintura de ligação - Fornec., transporte e execução</v>
          </cell>
          <cell r="C33" t="str">
            <v>DNER-ES307/97</v>
          </cell>
          <cell r="D33" t="str">
            <v xml:space="preserve"> </v>
          </cell>
          <cell r="E33" t="str">
            <v>m2</v>
          </cell>
          <cell r="F33">
            <v>95149</v>
          </cell>
          <cell r="G33">
            <v>0.41</v>
          </cell>
        </row>
        <row r="34">
          <cell r="A34" t="str">
            <v>02.540.01</v>
          </cell>
          <cell r="B34" t="str">
            <v>Concreto betuminoso usinado a quente - usina 100/140 t/h</v>
          </cell>
          <cell r="C34" t="str">
            <v>DNER-ES313/97</v>
          </cell>
          <cell r="D34" t="str">
            <v xml:space="preserve"> </v>
          </cell>
          <cell r="E34" t="str">
            <v>t</v>
          </cell>
          <cell r="F34">
            <v>11655</v>
          </cell>
          <cell r="G34">
            <v>67.64</v>
          </cell>
        </row>
        <row r="35">
          <cell r="A35" t="str">
            <v>DER82200a</v>
          </cell>
          <cell r="B35" t="str">
            <v>Remoção de camada granular</v>
          </cell>
          <cell r="C35" t="str">
            <v xml:space="preserve"> </v>
          </cell>
          <cell r="D35" t="str">
            <v xml:space="preserve"> </v>
          </cell>
          <cell r="E35" t="str">
            <v>m3</v>
          </cell>
          <cell r="F35">
            <v>1540</v>
          </cell>
          <cell r="G35">
            <v>4.67</v>
          </cell>
        </row>
        <row r="36">
          <cell r="A36" t="str">
            <v>DER82200</v>
          </cell>
          <cell r="B36" t="str">
            <v>Remoção de revestimento de CBUQ</v>
          </cell>
          <cell r="C36" t="str">
            <v xml:space="preserve"> </v>
          </cell>
          <cell r="D36" t="str">
            <v xml:space="preserve"> </v>
          </cell>
          <cell r="E36" t="str">
            <v>m3</v>
          </cell>
          <cell r="F36">
            <v>1540</v>
          </cell>
          <cell r="G36">
            <v>5.73</v>
          </cell>
        </row>
        <row r="37">
          <cell r="F37" t="str">
            <v>SUB-TOTAL</v>
          </cell>
        </row>
        <row r="39">
          <cell r="B39" t="str">
            <v>DRENAGEM</v>
          </cell>
        </row>
        <row r="40">
          <cell r="A40" t="str">
            <v>04.000.00</v>
          </cell>
          <cell r="B40" t="str">
            <v>Escavação manual em material de 1a categoria</v>
          </cell>
          <cell r="C40" t="str">
            <v xml:space="preserve"> </v>
          </cell>
          <cell r="D40" t="str">
            <v xml:space="preserve"> </v>
          </cell>
          <cell r="E40" t="str">
            <v>m3</v>
          </cell>
          <cell r="F40">
            <v>86</v>
          </cell>
          <cell r="G40">
            <v>17.57</v>
          </cell>
        </row>
        <row r="41">
          <cell r="A41" t="str">
            <v>04.001.00</v>
          </cell>
          <cell r="B41" t="str">
            <v>Escavação mecânica em material de 1a categoria</v>
          </cell>
          <cell r="C41" t="str">
            <v xml:space="preserve"> </v>
          </cell>
          <cell r="D41" t="str">
            <v xml:space="preserve"> </v>
          </cell>
          <cell r="E41" t="str">
            <v>m3</v>
          </cell>
          <cell r="F41">
            <v>378</v>
          </cell>
          <cell r="G41">
            <v>2.09</v>
          </cell>
        </row>
        <row r="42">
          <cell r="A42" t="str">
            <v>04.001.01</v>
          </cell>
          <cell r="B42" t="str">
            <v>Escavação mecânica,reaterro e compactação (material de 1a categoria)</v>
          </cell>
          <cell r="C42" t="str">
            <v xml:space="preserve"> </v>
          </cell>
          <cell r="D42" t="str">
            <v xml:space="preserve"> </v>
          </cell>
          <cell r="E42" t="str">
            <v>m3</v>
          </cell>
          <cell r="F42">
            <v>543</v>
          </cell>
          <cell r="G42">
            <v>3.03</v>
          </cell>
        </row>
        <row r="43">
          <cell r="A43" t="str">
            <v>04.401.01</v>
          </cell>
          <cell r="B43" t="str">
            <v>Valeta de prot. de aterro c/ revest. vegetal VPA 01</v>
          </cell>
          <cell r="C43" t="str">
            <v xml:space="preserve"> </v>
          </cell>
          <cell r="D43" t="str">
            <v xml:space="preserve"> </v>
          </cell>
          <cell r="E43" t="str">
            <v>m</v>
          </cell>
          <cell r="F43">
            <v>1683</v>
          </cell>
          <cell r="G43">
            <v>31.98</v>
          </cell>
        </row>
        <row r="44">
          <cell r="A44" t="str">
            <v>04.510.03</v>
          </cell>
          <cell r="B44" t="str">
            <v>Dreno sub- superficial- DSS 03</v>
          </cell>
          <cell r="C44" t="str">
            <v>DNER-ES294/97</v>
          </cell>
          <cell r="D44" t="str">
            <v xml:space="preserve"> </v>
          </cell>
          <cell r="E44" t="str">
            <v>m</v>
          </cell>
          <cell r="F44">
            <v>115</v>
          </cell>
          <cell r="G44">
            <v>3.71</v>
          </cell>
        </row>
        <row r="45">
          <cell r="A45" t="str">
            <v>04.511.01</v>
          </cell>
          <cell r="B45" t="str">
            <v>Boca de saída p/ dreno sub-superficial-BSD 03</v>
          </cell>
          <cell r="C45" t="str">
            <v xml:space="preserve"> </v>
          </cell>
          <cell r="D45" t="str">
            <v xml:space="preserve"> </v>
          </cell>
          <cell r="E45" t="str">
            <v>un</v>
          </cell>
          <cell r="F45">
            <v>6</v>
          </cell>
          <cell r="G45">
            <v>20.86</v>
          </cell>
        </row>
        <row r="46">
          <cell r="A46" t="str">
            <v>04.900.21</v>
          </cell>
          <cell r="B46" t="str">
            <v>Sarjeta de cant. central de concreto-SCC 01</v>
          </cell>
          <cell r="C46" t="str">
            <v>DNER-ES288/97</v>
          </cell>
          <cell r="D46" t="str">
            <v xml:space="preserve"> </v>
          </cell>
          <cell r="E46" t="str">
            <v>m</v>
          </cell>
          <cell r="F46">
            <v>1694</v>
          </cell>
          <cell r="G46">
            <v>13.85</v>
          </cell>
        </row>
        <row r="47">
          <cell r="A47" t="str">
            <v>04.900.22</v>
          </cell>
          <cell r="B47" t="str">
            <v>Sarjeta de cant. central de concreto-SCC 02</v>
          </cell>
          <cell r="C47" t="str">
            <v>DNER-ES288/97</v>
          </cell>
          <cell r="D47" t="str">
            <v xml:space="preserve"> </v>
          </cell>
          <cell r="E47" t="str">
            <v>m</v>
          </cell>
          <cell r="F47">
            <v>616</v>
          </cell>
          <cell r="G47">
            <v>19.170000000000002</v>
          </cell>
        </row>
        <row r="48">
          <cell r="A48" t="str">
            <v>04.910.05</v>
          </cell>
          <cell r="B48" t="str">
            <v>Meio-fio de concreto-MFC 05</v>
          </cell>
          <cell r="C48" t="str">
            <v>DNER-ES290/97</v>
          </cell>
          <cell r="D48" t="str">
            <v xml:space="preserve"> </v>
          </cell>
          <cell r="E48" t="str">
            <v>m</v>
          </cell>
          <cell r="F48">
            <v>132</v>
          </cell>
          <cell r="G48">
            <v>10.54</v>
          </cell>
        </row>
        <row r="49">
          <cell r="A49" t="str">
            <v>DER78150b</v>
          </cell>
          <cell r="B49" t="str">
            <v>Caixa coletora de sarjeta - CCS, D=40cm E H=1,00m</v>
          </cell>
          <cell r="C49" t="str">
            <v xml:space="preserve"> </v>
          </cell>
          <cell r="D49" t="str">
            <v xml:space="preserve"> </v>
          </cell>
          <cell r="E49" t="str">
            <v>un</v>
          </cell>
          <cell r="F49">
            <v>3</v>
          </cell>
          <cell r="G49">
            <v>382.07</v>
          </cell>
        </row>
        <row r="50">
          <cell r="A50" t="str">
            <v>DER78150c</v>
          </cell>
          <cell r="B50" t="str">
            <v>Caixa coletora de sarjeta - CCS, D=40cm E H=1,50m</v>
          </cell>
          <cell r="C50" t="str">
            <v xml:space="preserve"> </v>
          </cell>
          <cell r="D50" t="str">
            <v xml:space="preserve"> </v>
          </cell>
          <cell r="E50" t="str">
            <v>un</v>
          </cell>
          <cell r="F50">
            <v>1</v>
          </cell>
          <cell r="G50">
            <v>503.68</v>
          </cell>
        </row>
        <row r="51">
          <cell r="A51" t="str">
            <v>DER78150</v>
          </cell>
          <cell r="B51" t="str">
            <v>Caixa coletora de sarjeta - CCS, D=60cm e H = 1,00m</v>
          </cell>
          <cell r="C51" t="str">
            <v xml:space="preserve"> </v>
          </cell>
          <cell r="D51" t="str">
            <v xml:space="preserve"> </v>
          </cell>
          <cell r="E51" t="str">
            <v>un</v>
          </cell>
          <cell r="F51">
            <v>1</v>
          </cell>
          <cell r="G51">
            <v>313.7</v>
          </cell>
        </row>
        <row r="52">
          <cell r="A52" t="str">
            <v>04.930.01</v>
          </cell>
          <cell r="B52" t="str">
            <v>Caixa coletora de sarjeta-CCS 01</v>
          </cell>
          <cell r="C52" t="str">
            <v>DNER-ES287/97</v>
          </cell>
          <cell r="D52" t="str">
            <v xml:space="preserve"> </v>
          </cell>
          <cell r="E52" t="str">
            <v>un</v>
          </cell>
          <cell r="F52">
            <v>1</v>
          </cell>
          <cell r="G52">
            <v>568.85</v>
          </cell>
        </row>
        <row r="53">
          <cell r="A53" t="str">
            <v>04.930.02</v>
          </cell>
          <cell r="B53" t="str">
            <v>Caixa coletora de sarjeta-CCS 02</v>
          </cell>
          <cell r="C53" t="str">
            <v>DNER-ES287/97</v>
          </cell>
          <cell r="D53" t="str">
            <v xml:space="preserve"> </v>
          </cell>
          <cell r="E53" t="str">
            <v>un</v>
          </cell>
          <cell r="F53">
            <v>1</v>
          </cell>
          <cell r="G53">
            <v>555.63</v>
          </cell>
        </row>
        <row r="54">
          <cell r="A54" t="str">
            <v>P 04.100.08</v>
          </cell>
          <cell r="B54" t="str">
            <v>Execução de galerias D=0,40 c/ lastro de concreto</v>
          </cell>
          <cell r="C54" t="str">
            <v xml:space="preserve"> </v>
          </cell>
          <cell r="D54" t="str">
            <v xml:space="preserve"> </v>
          </cell>
          <cell r="E54" t="str">
            <v>m</v>
          </cell>
          <cell r="F54">
            <v>28</v>
          </cell>
          <cell r="G54">
            <v>58.65</v>
          </cell>
        </row>
        <row r="55">
          <cell r="A55" t="str">
            <v>P 04.100.10</v>
          </cell>
          <cell r="B55" t="str">
            <v>Execução de galerias D=0,60 c/ lastro de concreto</v>
          </cell>
          <cell r="C55" t="str">
            <v xml:space="preserve"> </v>
          </cell>
          <cell r="D55" t="str">
            <v xml:space="preserve"> </v>
          </cell>
          <cell r="E55" t="str">
            <v>m</v>
          </cell>
          <cell r="F55">
            <v>70</v>
          </cell>
          <cell r="G55">
            <v>131.66</v>
          </cell>
        </row>
        <row r="56">
          <cell r="A56" t="str">
            <v>P 04.100.40</v>
          </cell>
          <cell r="B56" t="str">
            <v>Execução de galerias D=0,80m c/ lastro de concreto</v>
          </cell>
          <cell r="C56" t="str">
            <v xml:space="preserve"> </v>
          </cell>
          <cell r="D56" t="str">
            <v xml:space="preserve"> </v>
          </cell>
          <cell r="E56" t="str">
            <v>m</v>
          </cell>
          <cell r="F56">
            <v>12</v>
          </cell>
          <cell r="G56">
            <v>197.36</v>
          </cell>
        </row>
        <row r="57">
          <cell r="A57" t="str">
            <v>DER72350b</v>
          </cell>
          <cell r="B57" t="str">
            <v>Boca para BSTC D=40cm - Normal</v>
          </cell>
          <cell r="C57" t="str">
            <v xml:space="preserve"> </v>
          </cell>
          <cell r="D57" t="str">
            <v xml:space="preserve"> </v>
          </cell>
          <cell r="E57" t="str">
            <v>un</v>
          </cell>
          <cell r="F57">
            <v>3</v>
          </cell>
          <cell r="G57">
            <v>147.57</v>
          </cell>
        </row>
        <row r="58">
          <cell r="A58" t="str">
            <v>04.101.01</v>
          </cell>
          <cell r="B58" t="str">
            <v>Boca de BSTC D=0.60m-normal</v>
          </cell>
          <cell r="C58" t="str">
            <v>DNER-ES284/97</v>
          </cell>
          <cell r="D58" t="str">
            <v xml:space="preserve"> </v>
          </cell>
          <cell r="E58" t="str">
            <v>un</v>
          </cell>
          <cell r="F58">
            <v>2</v>
          </cell>
          <cell r="G58">
            <v>299.62</v>
          </cell>
        </row>
        <row r="59">
          <cell r="A59" t="str">
            <v>P 04.100.06</v>
          </cell>
          <cell r="B59" t="str">
            <v>Galeria D=0,40m envelopada</v>
          </cell>
          <cell r="C59" t="str">
            <v xml:space="preserve"> </v>
          </cell>
          <cell r="D59" t="str">
            <v xml:space="preserve"> </v>
          </cell>
          <cell r="E59" t="str">
            <v>m</v>
          </cell>
          <cell r="F59">
            <v>40</v>
          </cell>
          <cell r="G59">
            <v>103.37</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2170.4</v>
          </cell>
          <cell r="G63">
            <v>3.03</v>
          </cell>
        </row>
        <row r="64">
          <cell r="A64" t="str">
            <v>DER66050</v>
          </cell>
          <cell r="B64" t="str">
            <v>Corpo de BSTC D=50cm c/ lastro de brita</v>
          </cell>
          <cell r="C64" t="str">
            <v xml:space="preserve"> </v>
          </cell>
          <cell r="D64" t="str">
            <v xml:space="preserve"> </v>
          </cell>
          <cell r="E64" t="str">
            <v>m</v>
          </cell>
          <cell r="F64">
            <v>27</v>
          </cell>
          <cell r="G64">
            <v>54.42</v>
          </cell>
        </row>
        <row r="65">
          <cell r="A65" t="str">
            <v>04.100.02</v>
          </cell>
          <cell r="B65" t="str">
            <v>Corpo de BSTC D=0.80m</v>
          </cell>
          <cell r="C65" t="str">
            <v>DNER-ES284/97</v>
          </cell>
          <cell r="D65" t="str">
            <v xml:space="preserve"> </v>
          </cell>
          <cell r="E65" t="str">
            <v xml:space="preserve">m </v>
          </cell>
          <cell r="F65">
            <v>113</v>
          </cell>
          <cell r="G65">
            <v>201.98</v>
          </cell>
        </row>
        <row r="66">
          <cell r="A66" t="str">
            <v>DER72350a</v>
          </cell>
          <cell r="B66" t="str">
            <v>Boca para BSTC D=50cm - Normal</v>
          </cell>
          <cell r="C66" t="str">
            <v xml:space="preserve"> </v>
          </cell>
          <cell r="D66" t="str">
            <v xml:space="preserve"> </v>
          </cell>
          <cell r="E66" t="str">
            <v>un</v>
          </cell>
          <cell r="F66">
            <v>1</v>
          </cell>
          <cell r="G66">
            <v>157.56</v>
          </cell>
        </row>
        <row r="67">
          <cell r="A67" t="str">
            <v>04.101.02</v>
          </cell>
          <cell r="B67" t="str">
            <v>Boca de BSTC D=0.80m-normal</v>
          </cell>
          <cell r="C67" t="str">
            <v>DNER-ES284/97</v>
          </cell>
          <cell r="D67" t="str">
            <v xml:space="preserve"> </v>
          </cell>
          <cell r="E67" t="str">
            <v>un</v>
          </cell>
          <cell r="F67">
            <v>4</v>
          </cell>
          <cell r="G67">
            <v>494.05</v>
          </cell>
        </row>
        <row r="68">
          <cell r="A68" t="str">
            <v>04.101.05</v>
          </cell>
          <cell r="B68" t="str">
            <v>Boca de BSTC D=1.50m-normal</v>
          </cell>
          <cell r="C68" t="str">
            <v>DNER-ES284/97</v>
          </cell>
          <cell r="D68" t="str">
            <v xml:space="preserve"> </v>
          </cell>
          <cell r="E68" t="str">
            <v>un</v>
          </cell>
          <cell r="F68">
            <v>2</v>
          </cell>
          <cell r="G68">
            <v>1942.12</v>
          </cell>
        </row>
        <row r="69">
          <cell r="A69" t="str">
            <v>04.110.01</v>
          </cell>
          <cell r="B69" t="str">
            <v>Corpo de BDTC D=1.00m</v>
          </cell>
          <cell r="C69" t="str">
            <v>DNER-ES284/97</v>
          </cell>
          <cell r="D69" t="str">
            <v xml:space="preserve"> </v>
          </cell>
          <cell r="E69" t="str">
            <v>m</v>
          </cell>
          <cell r="F69">
            <v>118</v>
          </cell>
          <cell r="G69">
            <v>572.14</v>
          </cell>
        </row>
        <row r="70">
          <cell r="A70" t="str">
            <v>04.111.01</v>
          </cell>
          <cell r="B70" t="str">
            <v>Boca de BDTC D=1.00m-normal</v>
          </cell>
          <cell r="C70" t="str">
            <v>DNER-ES284/97</v>
          </cell>
          <cell r="D70" t="str">
            <v xml:space="preserve"> </v>
          </cell>
          <cell r="E70" t="str">
            <v>un</v>
          </cell>
          <cell r="F70">
            <v>4</v>
          </cell>
          <cell r="G70">
            <v>1056.6199999999999</v>
          </cell>
        </row>
        <row r="71">
          <cell r="A71" t="str">
            <v>DER67700</v>
          </cell>
          <cell r="B71" t="str">
            <v>Corpo de BTTC D=0.80m c/enrocamento e laje</v>
          </cell>
          <cell r="C71" t="str">
            <v xml:space="preserve"> </v>
          </cell>
          <cell r="D71" t="str">
            <v xml:space="preserve"> </v>
          </cell>
          <cell r="E71" t="str">
            <v>m</v>
          </cell>
          <cell r="F71">
            <v>51</v>
          </cell>
          <cell r="G71">
            <v>599.96</v>
          </cell>
        </row>
        <row r="72">
          <cell r="A72" t="str">
            <v>DER73550</v>
          </cell>
          <cell r="B72" t="str">
            <v>Boca de BTTC D=0,80m-normal</v>
          </cell>
          <cell r="C72" t="str">
            <v xml:space="preserve"> </v>
          </cell>
          <cell r="D72" t="str">
            <v xml:space="preserve"> </v>
          </cell>
          <cell r="E72" t="str">
            <v>un</v>
          </cell>
          <cell r="F72">
            <v>2</v>
          </cell>
          <cell r="G72">
            <v>685.42</v>
          </cell>
        </row>
        <row r="73">
          <cell r="A73" t="str">
            <v>04.999.01</v>
          </cell>
          <cell r="B73" t="str">
            <v>Remoção de bueiros existentes</v>
          </cell>
          <cell r="C73" t="str">
            <v xml:space="preserve"> </v>
          </cell>
          <cell r="D73" t="str">
            <v xml:space="preserve"> </v>
          </cell>
          <cell r="E73" t="str">
            <v>m</v>
          </cell>
          <cell r="F73">
            <v>143</v>
          </cell>
          <cell r="G73">
            <v>13.06</v>
          </cell>
        </row>
        <row r="74">
          <cell r="A74" t="str">
            <v>04.999.02</v>
          </cell>
          <cell r="B74" t="str">
            <v>Demolição de dispositivos de concreto</v>
          </cell>
          <cell r="C74" t="str">
            <v>DNER-ES296/97</v>
          </cell>
          <cell r="D74" t="str">
            <v xml:space="preserve"> </v>
          </cell>
          <cell r="E74" t="str">
            <v>m3</v>
          </cell>
          <cell r="F74">
            <v>48.8</v>
          </cell>
          <cell r="G74">
            <v>12.58</v>
          </cell>
        </row>
        <row r="75">
          <cell r="A75" t="str">
            <v>P 04.100.23</v>
          </cell>
          <cell r="B75" t="str">
            <v>Bueiro Met.Corrug.circular, T.Armco,  c/Epoxy-bonded, MP-100, D=1,50 m, E=2,0mm</v>
          </cell>
          <cell r="C75" t="str">
            <v xml:space="preserve"> </v>
          </cell>
          <cell r="D75" t="str">
            <v xml:space="preserve"> </v>
          </cell>
          <cell r="E75" t="str">
            <v>m</v>
          </cell>
          <cell r="F75">
            <v>60</v>
          </cell>
          <cell r="G75">
            <v>510.8</v>
          </cell>
        </row>
        <row r="76">
          <cell r="F76" t="str">
            <v>SUB-TOTAL</v>
          </cell>
        </row>
        <row r="78">
          <cell r="B78" t="str">
            <v>OBRAS DE ARTE ESPECIAIS</v>
          </cell>
        </row>
        <row r="79">
          <cell r="B79" t="str">
            <v>(Quatro tabuleiros)</v>
          </cell>
        </row>
        <row r="80">
          <cell r="B80" t="str">
            <v>Infra e Mesoestrutura</v>
          </cell>
        </row>
        <row r="81">
          <cell r="A81" t="str">
            <v>03.000.02</v>
          </cell>
          <cell r="B81" t="str">
            <v>Escavação manual de cavas em mat. 1a  categoria</v>
          </cell>
          <cell r="C81" t="str">
            <v xml:space="preserve"> </v>
          </cell>
          <cell r="D81" t="str">
            <v xml:space="preserve"> </v>
          </cell>
          <cell r="E81" t="str">
            <v>m3</v>
          </cell>
          <cell r="F81">
            <v>65</v>
          </cell>
          <cell r="G81">
            <v>19.760000000000002</v>
          </cell>
        </row>
        <row r="82">
          <cell r="A82" t="str">
            <v>OAE5</v>
          </cell>
          <cell r="B82" t="str">
            <v>Estaca metálica - tipo CS 300 x 130 - Fornecimento e cravação</v>
          </cell>
          <cell r="C82" t="str">
            <v xml:space="preserve"> </v>
          </cell>
          <cell r="D82" t="str">
            <v xml:space="preserve"> </v>
          </cell>
          <cell r="E82" t="str">
            <v>m</v>
          </cell>
          <cell r="F82">
            <v>480</v>
          </cell>
          <cell r="G82">
            <v>176.68</v>
          </cell>
        </row>
        <row r="83">
          <cell r="A83" t="str">
            <v>03.371.01</v>
          </cell>
          <cell r="B83" t="str">
            <v>Formas de placa compensada resinada</v>
          </cell>
          <cell r="C83" t="str">
            <v xml:space="preserve"> </v>
          </cell>
          <cell r="D83" t="str">
            <v xml:space="preserve"> </v>
          </cell>
          <cell r="E83" t="str">
            <v>m2</v>
          </cell>
          <cell r="F83">
            <v>284</v>
          </cell>
          <cell r="G83">
            <v>21.86</v>
          </cell>
        </row>
        <row r="84">
          <cell r="A84" t="str">
            <v>03.353.00</v>
          </cell>
          <cell r="B84" t="str">
            <v>Forn., preparo e colocação nas formas, de aço CA-50</v>
          </cell>
          <cell r="C84" t="str">
            <v xml:space="preserve"> </v>
          </cell>
          <cell r="D84" t="str">
            <v xml:space="preserve"> </v>
          </cell>
          <cell r="E84" t="str">
            <v>kg</v>
          </cell>
          <cell r="F84">
            <v>7377</v>
          </cell>
          <cell r="G84">
            <v>2.59</v>
          </cell>
        </row>
        <row r="85">
          <cell r="A85" t="str">
            <v>P 03.327.01</v>
          </cell>
          <cell r="B85" t="str">
            <v xml:space="preserve">Concreto fck= 25 MPa-contr. raz. uso ger. </v>
          </cell>
          <cell r="C85" t="str">
            <v xml:space="preserve"> </v>
          </cell>
          <cell r="D85" t="str">
            <v xml:space="preserve"> </v>
          </cell>
          <cell r="E85" t="str">
            <v>m3</v>
          </cell>
          <cell r="F85">
            <v>99</v>
          </cell>
          <cell r="G85">
            <v>163.22</v>
          </cell>
        </row>
        <row r="86">
          <cell r="B86" t="str">
            <v>Superestrutura</v>
          </cell>
        </row>
        <row r="87">
          <cell r="A87" t="str">
            <v>03.371.02</v>
          </cell>
          <cell r="B87" t="str">
            <v>Formas de placa compensada plastificada</v>
          </cell>
          <cell r="C87" t="str">
            <v xml:space="preserve"> </v>
          </cell>
          <cell r="D87" t="str">
            <v xml:space="preserve"> </v>
          </cell>
          <cell r="E87" t="str">
            <v>m2</v>
          </cell>
          <cell r="F87">
            <v>2564</v>
          </cell>
          <cell r="G87">
            <v>30.76</v>
          </cell>
        </row>
        <row r="88">
          <cell r="A88" t="str">
            <v>03.353.00</v>
          </cell>
          <cell r="B88" t="str">
            <v>Forn., preparo e colocação nas formas, de aço CA-50</v>
          </cell>
          <cell r="C88" t="str">
            <v xml:space="preserve"> </v>
          </cell>
          <cell r="D88" t="str">
            <v xml:space="preserve"> </v>
          </cell>
          <cell r="E88" t="str">
            <v>kg</v>
          </cell>
          <cell r="F88">
            <v>71840</v>
          </cell>
          <cell r="G88">
            <v>2.59</v>
          </cell>
        </row>
        <row r="89">
          <cell r="A89" t="str">
            <v>OAE17</v>
          </cell>
          <cell r="B89" t="str">
            <v>Transporte e lançamento de pré-lages</v>
          </cell>
          <cell r="C89" t="str">
            <v xml:space="preserve"> </v>
          </cell>
          <cell r="D89" t="str">
            <v xml:space="preserve"> </v>
          </cell>
          <cell r="E89" t="str">
            <v>un</v>
          </cell>
          <cell r="F89">
            <v>684</v>
          </cell>
          <cell r="G89">
            <v>23.47</v>
          </cell>
        </row>
        <row r="90">
          <cell r="A90" t="str">
            <v>OAE18</v>
          </cell>
          <cell r="B90" t="str">
            <v>Transporte e lançamento de vigas pré-moldadas</v>
          </cell>
          <cell r="C90" t="str">
            <v xml:space="preserve"> </v>
          </cell>
          <cell r="D90" t="str">
            <v xml:space="preserve"> </v>
          </cell>
          <cell r="E90" t="str">
            <v>un</v>
          </cell>
          <cell r="F90">
            <v>40</v>
          </cell>
          <cell r="G90">
            <v>1281.27</v>
          </cell>
        </row>
        <row r="91">
          <cell r="A91" t="str">
            <v>03.330.00</v>
          </cell>
          <cell r="B91" t="str">
            <v>Concreto fck= 35 MPa-contr. raz. uso ger.</v>
          </cell>
          <cell r="C91" t="str">
            <v xml:space="preserve"> </v>
          </cell>
          <cell r="D91" t="str">
            <v xml:space="preserve"> </v>
          </cell>
          <cell r="E91" t="str">
            <v>m3</v>
          </cell>
          <cell r="F91">
            <v>378</v>
          </cell>
          <cell r="G91">
            <v>166.78</v>
          </cell>
        </row>
        <row r="92">
          <cell r="B92" t="str">
            <v>Diversos</v>
          </cell>
        </row>
        <row r="93">
          <cell r="B93" t="str">
            <v>Barreiras de segurança (C.A.) Tipo New Jersey (156 m)</v>
          </cell>
        </row>
        <row r="94">
          <cell r="A94" t="str">
            <v>03.371.00</v>
          </cell>
          <cell r="B94" t="str">
            <v>Formas de madeira compensada</v>
          </cell>
          <cell r="C94" t="str">
            <v xml:space="preserve"> </v>
          </cell>
          <cell r="D94" t="str">
            <v xml:space="preserve"> </v>
          </cell>
          <cell r="E94" t="str">
            <v>m2</v>
          </cell>
          <cell r="F94">
            <v>280</v>
          </cell>
          <cell r="G94">
            <v>21.86</v>
          </cell>
        </row>
        <row r="95">
          <cell r="A95" t="str">
            <v>03.353.00</v>
          </cell>
          <cell r="B95" t="str">
            <v>Forn., preparo e colocação nas formas, de aço CA-50</v>
          </cell>
          <cell r="C95" t="str">
            <v xml:space="preserve"> </v>
          </cell>
          <cell r="D95" t="str">
            <v xml:space="preserve"> </v>
          </cell>
          <cell r="E95" t="str">
            <v>kg</v>
          </cell>
          <cell r="F95">
            <v>2328</v>
          </cell>
          <cell r="G95">
            <v>2.59</v>
          </cell>
        </row>
        <row r="96">
          <cell r="A96" t="str">
            <v>P 03.327.01</v>
          </cell>
          <cell r="B96" t="str">
            <v xml:space="preserve">Concreto fck= 25 MPa-contr. raz. uso ger. </v>
          </cell>
          <cell r="C96" t="str">
            <v xml:space="preserve"> </v>
          </cell>
          <cell r="D96" t="str">
            <v xml:space="preserve"> </v>
          </cell>
          <cell r="E96" t="str">
            <v>m3</v>
          </cell>
          <cell r="F96">
            <v>36</v>
          </cell>
          <cell r="G96">
            <v>163.22</v>
          </cell>
        </row>
        <row r="97">
          <cell r="B97" t="str">
            <v>Placas de aproximação( 04 unidades) (dimensão 4,0m x 11,2m x 0,3m)</v>
          </cell>
        </row>
        <row r="98">
          <cell r="A98" t="str">
            <v>03.371.00</v>
          </cell>
          <cell r="B98" t="str">
            <v>Formas de madeira compensada</v>
          </cell>
          <cell r="C98" t="str">
            <v xml:space="preserve"> </v>
          </cell>
          <cell r="D98" t="str">
            <v xml:space="preserve"> </v>
          </cell>
          <cell r="E98" t="str">
            <v>m2</v>
          </cell>
          <cell r="F98">
            <v>37</v>
          </cell>
          <cell r="G98">
            <v>21.86</v>
          </cell>
        </row>
        <row r="99">
          <cell r="A99" t="str">
            <v>03.353.00</v>
          </cell>
          <cell r="B99" t="str">
            <v>Forn., preparo e colocação nas formas, de aço CA-50</v>
          </cell>
          <cell r="C99" t="str">
            <v xml:space="preserve"> </v>
          </cell>
          <cell r="D99" t="str">
            <v xml:space="preserve"> </v>
          </cell>
          <cell r="E99" t="str">
            <v>kg</v>
          </cell>
          <cell r="F99">
            <v>3716</v>
          </cell>
          <cell r="G99">
            <v>2.59</v>
          </cell>
        </row>
        <row r="100">
          <cell r="A100" t="str">
            <v>P 03.327.01</v>
          </cell>
          <cell r="B100" t="str">
            <v xml:space="preserve">Concreto fck= 25 MPa-contr. raz. uso ger. </v>
          </cell>
          <cell r="C100" t="str">
            <v xml:space="preserve"> </v>
          </cell>
          <cell r="D100" t="str">
            <v xml:space="preserve"> </v>
          </cell>
          <cell r="E100" t="str">
            <v>m3</v>
          </cell>
          <cell r="F100">
            <v>54</v>
          </cell>
          <cell r="G100">
            <v>163.22</v>
          </cell>
        </row>
        <row r="101">
          <cell r="B101" t="str">
            <v>Drenos</v>
          </cell>
        </row>
        <row r="102">
          <cell r="A102" t="str">
            <v>P 03.991.01f</v>
          </cell>
          <cell r="B102" t="str">
            <v>Dreno de FF D= 150 mm x 400mm</v>
          </cell>
          <cell r="C102" t="str">
            <v xml:space="preserve"> </v>
          </cell>
          <cell r="D102" t="str">
            <v xml:space="preserve"> </v>
          </cell>
          <cell r="E102" t="str">
            <v>un</v>
          </cell>
          <cell r="F102">
            <v>18</v>
          </cell>
          <cell r="G102">
            <v>20.37</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37800</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544</v>
          </cell>
          <cell r="G108">
            <v>14.14</v>
          </cell>
        </row>
        <row r="109">
          <cell r="A109" t="str">
            <v>P 05.100.02</v>
          </cell>
          <cell r="B109" t="str">
            <v>Fornecimento e plantio de árvore selecionada</v>
          </cell>
          <cell r="C109" t="str">
            <v xml:space="preserve"> </v>
          </cell>
          <cell r="D109" t="str">
            <v xml:space="preserve"> </v>
          </cell>
          <cell r="E109" t="str">
            <v>un</v>
          </cell>
          <cell r="F109">
            <v>404</v>
          </cell>
          <cell r="G109">
            <v>6.02</v>
          </cell>
        </row>
        <row r="110">
          <cell r="A110" t="str">
            <v>05.102.00</v>
          </cell>
          <cell r="B110" t="str">
            <v>Hidrossemeadura</v>
          </cell>
          <cell r="C110" t="str">
            <v>DNER-ES341/97</v>
          </cell>
          <cell r="D110" t="str">
            <v xml:space="preserve"> </v>
          </cell>
          <cell r="E110" t="str">
            <v>m2</v>
          </cell>
          <cell r="F110">
            <v>3618</v>
          </cell>
          <cell r="G110">
            <v>0.49</v>
          </cell>
        </row>
        <row r="111">
          <cell r="A111" t="str">
            <v>PI 60</v>
          </cell>
          <cell r="B111" t="str">
            <v>Lâmpada a vapor de mercúrio 250W</v>
          </cell>
          <cell r="C111" t="str">
            <v xml:space="preserve"> </v>
          </cell>
          <cell r="D111" t="str">
            <v xml:space="preserve"> </v>
          </cell>
          <cell r="E111" t="str">
            <v>un</v>
          </cell>
          <cell r="F111">
            <v>20</v>
          </cell>
          <cell r="G111">
            <v>16.3</v>
          </cell>
        </row>
        <row r="112">
          <cell r="A112" t="str">
            <v>PI 52</v>
          </cell>
          <cell r="B112" t="str">
            <v>Luminária IMB C-300 ou similar</v>
          </cell>
          <cell r="C112" t="str">
            <v xml:space="preserve"> </v>
          </cell>
          <cell r="D112" t="str">
            <v xml:space="preserve"> </v>
          </cell>
          <cell r="E112" t="str">
            <v>un</v>
          </cell>
          <cell r="F112">
            <v>4</v>
          </cell>
          <cell r="G112">
            <v>410</v>
          </cell>
        </row>
        <row r="113">
          <cell r="A113" t="str">
            <v>PI 13</v>
          </cell>
          <cell r="B113" t="str">
            <v>Eletroduto de aço 20mm, vara de 3m</v>
          </cell>
          <cell r="C113" t="str">
            <v xml:space="preserve"> </v>
          </cell>
          <cell r="D113" t="str">
            <v xml:space="preserve"> </v>
          </cell>
          <cell r="E113" t="str">
            <v>un</v>
          </cell>
          <cell r="F113">
            <v>8</v>
          </cell>
          <cell r="G113">
            <v>14.49</v>
          </cell>
        </row>
        <row r="114">
          <cell r="A114" t="str">
            <v>PI 62</v>
          </cell>
          <cell r="B114" t="str">
            <v>Caixa de passagem para instalação aparente D=20mm, tipo T</v>
          </cell>
          <cell r="C114" t="str">
            <v xml:space="preserve"> </v>
          </cell>
          <cell r="D114" t="str">
            <v xml:space="preserve"> </v>
          </cell>
          <cell r="E114" t="str">
            <v>un</v>
          </cell>
          <cell r="F114">
            <v>4</v>
          </cell>
          <cell r="G114">
            <v>20</v>
          </cell>
        </row>
        <row r="115">
          <cell r="A115" t="str">
            <v>PI 15</v>
          </cell>
          <cell r="B115" t="str">
            <v>Caixa de passagem para instalação aparente D=20mm, tipo LB</v>
          </cell>
          <cell r="C115" t="str">
            <v xml:space="preserve"> </v>
          </cell>
          <cell r="D115" t="str">
            <v xml:space="preserve"> </v>
          </cell>
          <cell r="E115" t="str">
            <v>un</v>
          </cell>
          <cell r="F115">
            <v>2</v>
          </cell>
          <cell r="G115">
            <v>3.62</v>
          </cell>
        </row>
        <row r="116">
          <cell r="A116" t="str">
            <v>PI 18</v>
          </cell>
          <cell r="B116" t="str">
            <v>Braço curvo p/ iluminação pública padrão CELESC</v>
          </cell>
          <cell r="C116" t="str">
            <v xml:space="preserve"> </v>
          </cell>
          <cell r="D116" t="str">
            <v xml:space="preserve"> </v>
          </cell>
          <cell r="E116" t="str">
            <v>un</v>
          </cell>
          <cell r="F116">
            <v>20</v>
          </cell>
          <cell r="G116">
            <v>6.33</v>
          </cell>
        </row>
        <row r="117">
          <cell r="A117" t="str">
            <v>PI 22</v>
          </cell>
          <cell r="B117" t="str">
            <v>Base completa com fusível Diazed, 6A, retardado, incluíndo tampa, anel de proteção e ajuste</v>
          </cell>
          <cell r="C117" t="str">
            <v xml:space="preserve"> </v>
          </cell>
          <cell r="D117" t="str">
            <v xml:space="preserve"> </v>
          </cell>
          <cell r="E117" t="str">
            <v>un</v>
          </cell>
          <cell r="F117">
            <v>22</v>
          </cell>
          <cell r="G117">
            <v>8.6300000000000008</v>
          </cell>
        </row>
        <row r="118">
          <cell r="A118" t="str">
            <v>PI 23</v>
          </cell>
          <cell r="B118" t="str">
            <v>Contator tripolar a seco, p/ corrente alternada - 55 A, para uso em rede 380/220V - 60Hz</v>
          </cell>
          <cell r="C118" t="str">
            <v xml:space="preserve"> </v>
          </cell>
          <cell r="D118" t="str">
            <v xml:space="preserve"> </v>
          </cell>
          <cell r="E118" t="str">
            <v>un</v>
          </cell>
          <cell r="F118">
            <v>2</v>
          </cell>
          <cell r="G118">
            <v>234.6</v>
          </cell>
        </row>
        <row r="119">
          <cell r="A119" t="str">
            <v>PI 24</v>
          </cell>
          <cell r="B119" t="str">
            <v>Fita elétrica auto fusão a base de borracha EPR</v>
          </cell>
          <cell r="C119" t="str">
            <v xml:space="preserve"> </v>
          </cell>
          <cell r="D119" t="str">
            <v xml:space="preserve"> </v>
          </cell>
          <cell r="E119" t="str">
            <v>un</v>
          </cell>
          <cell r="F119">
            <v>4</v>
          </cell>
          <cell r="G119">
            <v>6.39</v>
          </cell>
        </row>
        <row r="120">
          <cell r="A120" t="str">
            <v>PI 25</v>
          </cell>
          <cell r="B120" t="str">
            <v>Fita adesiva plástica isolante</v>
          </cell>
          <cell r="C120" t="str">
            <v xml:space="preserve"> </v>
          </cell>
          <cell r="D120" t="str">
            <v xml:space="preserve"> </v>
          </cell>
          <cell r="E120" t="str">
            <v>un</v>
          </cell>
          <cell r="F120">
            <v>6</v>
          </cell>
          <cell r="G120">
            <v>3.84</v>
          </cell>
        </row>
        <row r="121">
          <cell r="A121" t="str">
            <v>PI 26</v>
          </cell>
          <cell r="B121" t="str">
            <v>Relé fotoelétrico c/ suporte para fixação galv. com furo 18mm</v>
          </cell>
          <cell r="C121" t="str">
            <v xml:space="preserve"> </v>
          </cell>
          <cell r="D121" t="str">
            <v xml:space="preserve"> </v>
          </cell>
          <cell r="E121" t="str">
            <v>un</v>
          </cell>
          <cell r="F121">
            <v>22</v>
          </cell>
          <cell r="G121">
            <v>11.5</v>
          </cell>
        </row>
        <row r="122">
          <cell r="A122" t="str">
            <v>PI 56</v>
          </cell>
          <cell r="B122" t="str">
            <v>Cabo isolado p/ 1000V, 4 mm² de alumínio</v>
          </cell>
          <cell r="C122" t="str">
            <v xml:space="preserve"> </v>
          </cell>
          <cell r="D122" t="str">
            <v xml:space="preserve"> </v>
          </cell>
          <cell r="E122" t="str">
            <v>m</v>
          </cell>
          <cell r="F122">
            <v>110</v>
          </cell>
          <cell r="G122">
            <v>0.37</v>
          </cell>
        </row>
        <row r="123">
          <cell r="A123" t="str">
            <v>PI 28</v>
          </cell>
          <cell r="B123" t="str">
            <v>Eletroduto de aço tipo pesado 100mm</v>
          </cell>
          <cell r="C123" t="str">
            <v xml:space="preserve"> </v>
          </cell>
          <cell r="D123" t="str">
            <v xml:space="preserve"> </v>
          </cell>
          <cell r="E123" t="str">
            <v>m</v>
          </cell>
          <cell r="F123">
            <v>140</v>
          </cell>
          <cell r="G123">
            <v>28.55</v>
          </cell>
        </row>
        <row r="124">
          <cell r="A124" t="str">
            <v>PI 29</v>
          </cell>
          <cell r="B124" t="str">
            <v>Curva em alumínio fundido de alta resistência, fixação por encaixe,50mm</v>
          </cell>
          <cell r="C124" t="str">
            <v xml:space="preserve"> </v>
          </cell>
          <cell r="D124" t="str">
            <v xml:space="preserve"> </v>
          </cell>
          <cell r="E124" t="str">
            <v>un</v>
          </cell>
          <cell r="F124">
            <v>2</v>
          </cell>
          <cell r="G124">
            <v>18.75</v>
          </cell>
        </row>
        <row r="125">
          <cell r="A125" t="str">
            <v>PI 30</v>
          </cell>
          <cell r="B125" t="str">
            <v>Haste para aterramento aço-cobre D 13x2400mm</v>
          </cell>
          <cell r="C125" t="str">
            <v xml:space="preserve"> </v>
          </cell>
          <cell r="D125" t="str">
            <v xml:space="preserve"> </v>
          </cell>
          <cell r="E125" t="str">
            <v>un</v>
          </cell>
          <cell r="F125">
            <v>12</v>
          </cell>
          <cell r="G125">
            <v>6.04</v>
          </cell>
        </row>
        <row r="126">
          <cell r="A126" t="str">
            <v>PI 31</v>
          </cell>
          <cell r="B126" t="str">
            <v>Cabo de cobre nú meio duro, 7 fios 2AWG</v>
          </cell>
          <cell r="C126" t="str">
            <v xml:space="preserve"> </v>
          </cell>
          <cell r="D126" t="str">
            <v xml:space="preserve"> </v>
          </cell>
          <cell r="E126" t="str">
            <v>kg</v>
          </cell>
          <cell r="F126">
            <v>4</v>
          </cell>
          <cell r="G126">
            <v>7.02</v>
          </cell>
        </row>
        <row r="127">
          <cell r="A127" t="str">
            <v>PI 32</v>
          </cell>
          <cell r="B127" t="str">
            <v>Conetor paralelo, liga alumínio tronco 1/0-4 AWG e derivação 2-4AWG</v>
          </cell>
          <cell r="C127" t="str">
            <v xml:space="preserve"> </v>
          </cell>
          <cell r="D127" t="str">
            <v xml:space="preserve"> </v>
          </cell>
          <cell r="E127" t="str">
            <v>un</v>
          </cell>
          <cell r="F127">
            <v>5</v>
          </cell>
          <cell r="G127">
            <v>1.04</v>
          </cell>
        </row>
        <row r="128">
          <cell r="A128" t="str">
            <v>PI 20</v>
          </cell>
          <cell r="B128" t="str">
            <v>Poste de concreto duplo T 10m, 150 daN</v>
          </cell>
          <cell r="C128" t="str">
            <v xml:space="preserve"> </v>
          </cell>
          <cell r="D128" t="str">
            <v xml:space="preserve"> </v>
          </cell>
          <cell r="E128" t="str">
            <v>un</v>
          </cell>
          <cell r="F128">
            <v>10</v>
          </cell>
          <cell r="G128">
            <v>200</v>
          </cell>
        </row>
        <row r="129">
          <cell r="A129" t="str">
            <v>PI 48</v>
          </cell>
          <cell r="B129" t="str">
            <v>Armação secundária p/ 2 estribo</v>
          </cell>
          <cell r="C129" t="str">
            <v xml:space="preserve"> </v>
          </cell>
          <cell r="D129" t="str">
            <v xml:space="preserve"> </v>
          </cell>
          <cell r="E129" t="str">
            <v>un</v>
          </cell>
          <cell r="F129">
            <v>20</v>
          </cell>
          <cell r="G129">
            <v>7.5</v>
          </cell>
        </row>
        <row r="130">
          <cell r="A130" t="str">
            <v>PI 49</v>
          </cell>
          <cell r="B130" t="str">
            <v>Armação secundária p/ 1 estribo</v>
          </cell>
          <cell r="C130" t="str">
            <v xml:space="preserve"> </v>
          </cell>
          <cell r="D130" t="str">
            <v xml:space="preserve"> </v>
          </cell>
          <cell r="E130" t="str">
            <v>un</v>
          </cell>
          <cell r="F130">
            <v>10</v>
          </cell>
          <cell r="G130">
            <v>3.5</v>
          </cell>
        </row>
        <row r="131">
          <cell r="A131" t="str">
            <v>PI 33</v>
          </cell>
          <cell r="B131" t="str">
            <v>Tubo de aço galvanizado, vara de 6m e 50mm</v>
          </cell>
          <cell r="C131" t="str">
            <v xml:space="preserve"> </v>
          </cell>
          <cell r="D131" t="str">
            <v xml:space="preserve"> </v>
          </cell>
          <cell r="E131" t="str">
            <v>un</v>
          </cell>
          <cell r="F131">
            <v>2</v>
          </cell>
          <cell r="G131">
            <v>74.06</v>
          </cell>
        </row>
        <row r="132">
          <cell r="A132" t="str">
            <v>PI 34</v>
          </cell>
          <cell r="B132" t="str">
            <v>Construção de caixa tipo SP, ou pré-instalada com as mesmas características</v>
          </cell>
          <cell r="C132" t="str">
            <v xml:space="preserve"> </v>
          </cell>
          <cell r="D132" t="str">
            <v xml:space="preserve"> </v>
          </cell>
          <cell r="E132" t="str">
            <v>un</v>
          </cell>
          <cell r="F132">
            <v>6</v>
          </cell>
          <cell r="G132">
            <v>180</v>
          </cell>
        </row>
        <row r="133">
          <cell r="A133" t="str">
            <v>PI 36</v>
          </cell>
          <cell r="B133" t="str">
            <v>Construção de embasamento p/ poste tipo engastado, concreto duplo T, 10m de altura</v>
          </cell>
          <cell r="C133" t="str">
            <v xml:space="preserve"> </v>
          </cell>
          <cell r="D133" t="str">
            <v xml:space="preserve"> </v>
          </cell>
          <cell r="E133" t="str">
            <v>un</v>
          </cell>
          <cell r="F133">
            <v>10</v>
          </cell>
          <cell r="G133">
            <v>285</v>
          </cell>
        </row>
        <row r="134">
          <cell r="A134" t="str">
            <v>PI 37</v>
          </cell>
          <cell r="B134" t="str">
            <v>Lançamento de cabos em dutos de aço, classe 1000V, circuito trifásico mais neutro, e monofásico</v>
          </cell>
          <cell r="C134" t="str">
            <v xml:space="preserve"> </v>
          </cell>
          <cell r="D134" t="str">
            <v xml:space="preserve"> </v>
          </cell>
          <cell r="E134" t="str">
            <v>m</v>
          </cell>
          <cell r="F134">
            <v>70</v>
          </cell>
          <cell r="G134">
            <v>4</v>
          </cell>
        </row>
        <row r="135">
          <cell r="A135" t="str">
            <v>PI 38</v>
          </cell>
          <cell r="B135" t="str">
            <v>Confecção de emendas retas ou derivação em cabos classe 1000V, c/ conector à compressão</v>
          </cell>
          <cell r="C135" t="str">
            <v xml:space="preserve"> </v>
          </cell>
          <cell r="D135" t="str">
            <v xml:space="preserve"> </v>
          </cell>
          <cell r="E135" t="str">
            <v>un</v>
          </cell>
          <cell r="F135">
            <v>2</v>
          </cell>
          <cell r="G135">
            <v>4.5</v>
          </cell>
        </row>
        <row r="136">
          <cell r="A136" t="str">
            <v>PI 39</v>
          </cell>
          <cell r="B136" t="str">
            <v>Fixação de haste de terra e conexão ao neutro</v>
          </cell>
          <cell r="C136" t="str">
            <v xml:space="preserve"> </v>
          </cell>
          <cell r="D136" t="str">
            <v xml:space="preserve"> </v>
          </cell>
          <cell r="E136" t="str">
            <v>un</v>
          </cell>
          <cell r="F136">
            <v>12</v>
          </cell>
          <cell r="G136">
            <v>35</v>
          </cell>
        </row>
        <row r="137">
          <cell r="A137" t="str">
            <v>PI 41</v>
          </cell>
          <cell r="B137" t="str">
            <v>Instalação de tubo de aço vara de 6m e curva de entrada de cabos na lateral do poste c/ fix. dutos</v>
          </cell>
          <cell r="C137" t="str">
            <v xml:space="preserve"> </v>
          </cell>
          <cell r="D137" t="str">
            <v xml:space="preserve"> </v>
          </cell>
          <cell r="E137" t="str">
            <v>un</v>
          </cell>
          <cell r="F137">
            <v>2</v>
          </cell>
          <cell r="G137">
            <v>200</v>
          </cell>
        </row>
        <row r="138">
          <cell r="A138" t="str">
            <v>PI 43</v>
          </cell>
          <cell r="B138" t="str">
            <v>Travessia de pista asfáltica p/ lançamento dutos aço tipo pesado 100mm</v>
          </cell>
          <cell r="C138" t="str">
            <v xml:space="preserve"> </v>
          </cell>
          <cell r="D138" t="str">
            <v xml:space="preserve"> </v>
          </cell>
          <cell r="E138" t="str">
            <v>m</v>
          </cell>
          <cell r="F138">
            <v>70</v>
          </cell>
          <cell r="G138">
            <v>70</v>
          </cell>
        </row>
        <row r="139">
          <cell r="A139" t="str">
            <v>PI 44</v>
          </cell>
          <cell r="B139" t="str">
            <v>Montagem eletromecânica de luminária 10,0m de altura, c/ fixação dos equip.e conexões elétricos</v>
          </cell>
          <cell r="C139" t="str">
            <v xml:space="preserve"> </v>
          </cell>
          <cell r="D139" t="str">
            <v xml:space="preserve"> </v>
          </cell>
          <cell r="E139" t="str">
            <v>un</v>
          </cell>
          <cell r="F139">
            <v>10</v>
          </cell>
          <cell r="G139">
            <v>60</v>
          </cell>
        </row>
        <row r="140">
          <cell r="A140" t="str">
            <v>PI 58</v>
          </cell>
          <cell r="B140" t="str">
            <v>Fixação de caixas de passagem p/ instalação aparente D=20mm</v>
          </cell>
          <cell r="C140" t="str">
            <v xml:space="preserve"> </v>
          </cell>
          <cell r="D140" t="str">
            <v xml:space="preserve"> </v>
          </cell>
          <cell r="E140" t="str">
            <v>un</v>
          </cell>
          <cell r="F140">
            <v>4</v>
          </cell>
          <cell r="G140">
            <v>10</v>
          </cell>
        </row>
        <row r="141">
          <cell r="A141" t="str">
            <v>PI 59</v>
          </cell>
          <cell r="B141" t="str">
            <v>Instalação de luminária blindada para lâmpada a vapor de mercúrio 250W</v>
          </cell>
          <cell r="C141" t="str">
            <v xml:space="preserve"> </v>
          </cell>
          <cell r="D141" t="str">
            <v xml:space="preserve"> </v>
          </cell>
          <cell r="E141" t="str">
            <v>un</v>
          </cell>
          <cell r="F141">
            <v>4</v>
          </cell>
          <cell r="G141">
            <v>20</v>
          </cell>
        </row>
        <row r="142">
          <cell r="A142" t="str">
            <v>PI 01</v>
          </cell>
          <cell r="B142" t="str">
            <v>Poste de aço galv. a fogo, c/ 20,0m de alt. p/ instal. tipo engastado</v>
          </cell>
          <cell r="C142" t="str">
            <v xml:space="preserve"> </v>
          </cell>
          <cell r="D142" t="str">
            <v xml:space="preserve"> </v>
          </cell>
          <cell r="E142" t="str">
            <v>un</v>
          </cell>
          <cell r="F142">
            <v>1</v>
          </cell>
          <cell r="G142">
            <v>2662.25</v>
          </cell>
        </row>
        <row r="143">
          <cell r="A143" t="str">
            <v>PI 07</v>
          </cell>
          <cell r="B143" t="str">
            <v>Suporte p/ luminária tipo ZGP402 da Philips ou similar</v>
          </cell>
          <cell r="C143" t="str">
            <v xml:space="preserve"> </v>
          </cell>
          <cell r="D143" t="str">
            <v xml:space="preserve"> </v>
          </cell>
          <cell r="E143" t="str">
            <v>un</v>
          </cell>
          <cell r="F143">
            <v>1</v>
          </cell>
          <cell r="G143">
            <v>100</v>
          </cell>
        </row>
        <row r="144">
          <cell r="A144" t="str">
            <v>PI 04</v>
          </cell>
          <cell r="B144" t="str">
            <v xml:space="preserve">Luminária p/ iluminação pública ref.SRC-612 da Philips ou similar </v>
          </cell>
          <cell r="C144" t="str">
            <v xml:space="preserve"> </v>
          </cell>
          <cell r="D144" t="str">
            <v xml:space="preserve"> </v>
          </cell>
          <cell r="E144" t="str">
            <v>un</v>
          </cell>
          <cell r="F144">
            <v>2</v>
          </cell>
          <cell r="G144">
            <v>425.5</v>
          </cell>
        </row>
        <row r="145">
          <cell r="A145" t="str">
            <v>PI 03</v>
          </cell>
          <cell r="B145" t="str">
            <v xml:space="preserve">Luminária p/ iluminação pública ref.HRC-612 da Philips ou similar </v>
          </cell>
          <cell r="C145" t="str">
            <v xml:space="preserve"> </v>
          </cell>
          <cell r="D145" t="str">
            <v xml:space="preserve"> </v>
          </cell>
          <cell r="E145" t="str">
            <v>un</v>
          </cell>
          <cell r="F145">
            <v>20</v>
          </cell>
          <cell r="G145">
            <v>400</v>
          </cell>
        </row>
        <row r="146">
          <cell r="A146" t="str">
            <v>PI 09</v>
          </cell>
          <cell r="B146" t="str">
            <v>Lâmpada a vapor de sódio 400W, alta pressão, base E40</v>
          </cell>
          <cell r="C146" t="str">
            <v xml:space="preserve"> </v>
          </cell>
          <cell r="D146" t="str">
            <v xml:space="preserve"> </v>
          </cell>
          <cell r="E146" t="str">
            <v>un</v>
          </cell>
          <cell r="F146">
            <v>2</v>
          </cell>
          <cell r="G146">
            <v>33.35</v>
          </cell>
        </row>
        <row r="147">
          <cell r="A147" t="str">
            <v>PI 35</v>
          </cell>
          <cell r="B147" t="str">
            <v>Construção de embasamento p/ poste tipo engastado, 20m de altura</v>
          </cell>
          <cell r="C147" t="str">
            <v xml:space="preserve"> </v>
          </cell>
          <cell r="D147" t="str">
            <v xml:space="preserve"> </v>
          </cell>
          <cell r="E147" t="str">
            <v>un</v>
          </cell>
          <cell r="F147">
            <v>1</v>
          </cell>
          <cell r="G147">
            <v>494</v>
          </cell>
        </row>
        <row r="148">
          <cell r="A148" t="str">
            <v>PI 42</v>
          </cell>
          <cell r="B148" t="str">
            <v>Instalação de poste de aço de 20m de altura engastado</v>
          </cell>
          <cell r="C148" t="str">
            <v xml:space="preserve"> </v>
          </cell>
          <cell r="D148" t="str">
            <v xml:space="preserve"> </v>
          </cell>
          <cell r="E148" t="str">
            <v>un</v>
          </cell>
          <cell r="F148">
            <v>1</v>
          </cell>
          <cell r="G148">
            <v>250</v>
          </cell>
        </row>
        <row r="149">
          <cell r="A149" t="str">
            <v>PI 69</v>
          </cell>
          <cell r="B149" t="str">
            <v>Instalação de poste concreto duplo T, 10m de altura, engastado</v>
          </cell>
          <cell r="C149" t="str">
            <v xml:space="preserve"> </v>
          </cell>
          <cell r="D149" t="str">
            <v xml:space="preserve"> </v>
          </cell>
          <cell r="E149" t="str">
            <v>un</v>
          </cell>
          <cell r="F149">
            <v>10</v>
          </cell>
          <cell r="G149">
            <v>200</v>
          </cell>
        </row>
        <row r="150">
          <cell r="A150" t="str">
            <v>PI 27</v>
          </cell>
          <cell r="B150" t="str">
            <v>Cabo isolado p/ 1000V, bitola 35mm²</v>
          </cell>
          <cell r="C150" t="str">
            <v xml:space="preserve"> </v>
          </cell>
          <cell r="D150" t="str">
            <v xml:space="preserve"> </v>
          </cell>
          <cell r="E150" t="str">
            <v>m</v>
          </cell>
          <cell r="F150">
            <v>200</v>
          </cell>
          <cell r="G150">
            <v>1.55</v>
          </cell>
        </row>
        <row r="151">
          <cell r="A151" t="str">
            <v>PI 65</v>
          </cell>
          <cell r="B151" t="str">
            <v>Cabo de alumínio 1/0</v>
          </cell>
          <cell r="C151" t="str">
            <v xml:space="preserve"> </v>
          </cell>
          <cell r="D151" t="str">
            <v xml:space="preserve"> </v>
          </cell>
          <cell r="E151" t="str">
            <v>m</v>
          </cell>
          <cell r="F151">
            <v>2650</v>
          </cell>
          <cell r="G151">
            <v>1.7</v>
          </cell>
        </row>
        <row r="152">
          <cell r="A152" t="str">
            <v>PI 66</v>
          </cell>
          <cell r="B152" t="str">
            <v>Cabo isolado p/ 1000 V, 6 mm2 de alumínio</v>
          </cell>
          <cell r="C152" t="str">
            <v xml:space="preserve"> </v>
          </cell>
          <cell r="D152" t="str">
            <v xml:space="preserve"> </v>
          </cell>
          <cell r="E152" t="str">
            <v>m</v>
          </cell>
          <cell r="F152">
            <v>20</v>
          </cell>
          <cell r="G152">
            <v>1</v>
          </cell>
        </row>
        <row r="153">
          <cell r="A153" t="str">
            <v>PI 67</v>
          </cell>
          <cell r="B153" t="str">
            <v>Cabo isolado p/ 1000 V, 2,5 mm2 de alumínio</v>
          </cell>
          <cell r="C153" t="str">
            <v xml:space="preserve"> </v>
          </cell>
          <cell r="D153" t="str">
            <v xml:space="preserve"> </v>
          </cell>
          <cell r="E153" t="str">
            <v>m</v>
          </cell>
          <cell r="F153">
            <v>60</v>
          </cell>
          <cell r="G153">
            <v>0.6</v>
          </cell>
        </row>
        <row r="154">
          <cell r="A154" t="str">
            <v>R1</v>
          </cell>
          <cell r="B154" t="str">
            <v>Remanejamento de Rede de Baixa Tensão (220/380V)</v>
          </cell>
          <cell r="C154" t="str">
            <v xml:space="preserve"> </v>
          </cell>
          <cell r="D154" t="str">
            <v xml:space="preserve"> </v>
          </cell>
          <cell r="E154" t="str">
            <v>m</v>
          </cell>
          <cell r="F154">
            <v>100</v>
          </cell>
          <cell r="G154">
            <v>4.7</v>
          </cell>
        </row>
        <row r="155">
          <cell r="A155" t="str">
            <v>R2</v>
          </cell>
          <cell r="B155" t="str">
            <v>Remanejamento de Rede de Alta Tensão (138kV)</v>
          </cell>
          <cell r="C155" t="str">
            <v xml:space="preserve"> </v>
          </cell>
          <cell r="D155" t="str">
            <v xml:space="preserve"> </v>
          </cell>
          <cell r="E155" t="str">
            <v>m</v>
          </cell>
          <cell r="F155">
            <v>120</v>
          </cell>
          <cell r="G155">
            <v>6.2</v>
          </cell>
        </row>
        <row r="156">
          <cell r="A156" t="str">
            <v>R10</v>
          </cell>
          <cell r="B156" t="str">
            <v>Remanejamento de Poste de Concreto 10/150</v>
          </cell>
          <cell r="C156" t="str">
            <v xml:space="preserve"> </v>
          </cell>
          <cell r="D156" t="str">
            <v xml:space="preserve"> </v>
          </cell>
          <cell r="E156" t="str">
            <v>un</v>
          </cell>
          <cell r="F156">
            <v>2</v>
          </cell>
          <cell r="G156">
            <v>75</v>
          </cell>
        </row>
        <row r="157">
          <cell r="A157" t="str">
            <v>R11</v>
          </cell>
          <cell r="B157" t="str">
            <v>Remanejamento de Poste de Concreto 10/300</v>
          </cell>
          <cell r="C157" t="str">
            <v xml:space="preserve"> </v>
          </cell>
          <cell r="D157" t="str">
            <v xml:space="preserve"> </v>
          </cell>
          <cell r="E157" t="str">
            <v>un</v>
          </cell>
          <cell r="F157">
            <v>2</v>
          </cell>
          <cell r="G157">
            <v>75</v>
          </cell>
        </row>
      </sheetData>
      <sheetData sheetId="16"/>
      <sheetData sheetId="17"/>
      <sheetData sheetId="18">
        <row r="16">
          <cell r="A16" t="str">
            <v>DER90150</v>
          </cell>
          <cell r="B16" t="str">
            <v>Escavação em tubulão a céu aberto em material de 1ªcateg.</v>
          </cell>
          <cell r="C16" t="str">
            <v xml:space="preserve"> </v>
          </cell>
          <cell r="D16" t="str">
            <v xml:space="preserve"> </v>
          </cell>
          <cell r="E16" t="str">
            <v>m3</v>
          </cell>
          <cell r="F16">
            <v>22</v>
          </cell>
          <cell r="G16">
            <v>184.89</v>
          </cell>
        </row>
        <row r="17">
          <cell r="A17" t="str">
            <v>DER90160</v>
          </cell>
          <cell r="B17" t="str">
            <v>Escavação em tubulão a céu aberto em material de 3ªcateg.</v>
          </cell>
          <cell r="C17" t="str">
            <v xml:space="preserve"> </v>
          </cell>
          <cell r="D17" t="str">
            <v xml:space="preserve"> </v>
          </cell>
          <cell r="E17" t="str">
            <v>m3</v>
          </cell>
          <cell r="F17">
            <v>1</v>
          </cell>
          <cell r="G17">
            <v>640.85</v>
          </cell>
        </row>
        <row r="18">
          <cell r="A18" t="str">
            <v>DER90170</v>
          </cell>
          <cell r="B18" t="str">
            <v>Escavação em tubulão sob ar comprimido em material de 1ªcateg.</v>
          </cell>
          <cell r="C18" t="str">
            <v xml:space="preserve"> </v>
          </cell>
          <cell r="D18" t="str">
            <v xml:space="preserve"> </v>
          </cell>
          <cell r="E18" t="str">
            <v>m3</v>
          </cell>
          <cell r="F18">
            <v>1</v>
          </cell>
          <cell r="G18">
            <v>742.04</v>
          </cell>
        </row>
        <row r="19">
          <cell r="A19" t="str">
            <v>DER90180</v>
          </cell>
          <cell r="B19" t="str">
            <v>Escavação em tubulão sob ar comprimido em material de 3ªcateg.</v>
          </cell>
          <cell r="C19" t="str">
            <v xml:space="preserve"> </v>
          </cell>
          <cell r="D19" t="str">
            <v xml:space="preserve"> </v>
          </cell>
          <cell r="E19" t="str">
            <v>m3</v>
          </cell>
          <cell r="F19">
            <v>33</v>
          </cell>
          <cell r="G19">
            <v>1154.25</v>
          </cell>
        </row>
        <row r="20">
          <cell r="A20" t="str">
            <v>03.010.01</v>
          </cell>
          <cell r="B20" t="str">
            <v>Escavação em cavas de fundação com esgotamento</v>
          </cell>
          <cell r="C20" t="str">
            <v xml:space="preserve"> </v>
          </cell>
          <cell r="D20" t="str">
            <v xml:space="preserve"> </v>
          </cell>
          <cell r="E20" t="str">
            <v>m3</v>
          </cell>
          <cell r="F20">
            <v>173</v>
          </cell>
          <cell r="G20">
            <v>22.39</v>
          </cell>
        </row>
        <row r="21">
          <cell r="A21" t="str">
            <v>03.119.01</v>
          </cell>
          <cell r="B21" t="str">
            <v>Escoramento</v>
          </cell>
          <cell r="C21" t="str">
            <v xml:space="preserve"> </v>
          </cell>
          <cell r="D21" t="str">
            <v xml:space="preserve"> </v>
          </cell>
          <cell r="E21" t="str">
            <v>m3</v>
          </cell>
          <cell r="F21">
            <v>204</v>
          </cell>
          <cell r="G21">
            <v>19.190000000000001</v>
          </cell>
        </row>
        <row r="22">
          <cell r="A22" t="str">
            <v>03.371.00</v>
          </cell>
          <cell r="B22" t="str">
            <v>Formas de madeira compensada</v>
          </cell>
          <cell r="C22" t="str">
            <v xml:space="preserve"> </v>
          </cell>
          <cell r="D22" t="str">
            <v xml:space="preserve"> </v>
          </cell>
          <cell r="E22" t="str">
            <v>m2</v>
          </cell>
          <cell r="F22">
            <v>223</v>
          </cell>
          <cell r="G22">
            <v>21.86</v>
          </cell>
        </row>
        <row r="23">
          <cell r="A23" t="str">
            <v>03.371.02</v>
          </cell>
          <cell r="B23" t="str">
            <v>Formas de placa compensada plastificada</v>
          </cell>
          <cell r="C23" t="str">
            <v xml:space="preserve"> </v>
          </cell>
          <cell r="D23" t="str">
            <v xml:space="preserve"> </v>
          </cell>
          <cell r="E23" t="str">
            <v>m2</v>
          </cell>
          <cell r="F23">
            <v>261</v>
          </cell>
          <cell r="G23">
            <v>30.76</v>
          </cell>
        </row>
        <row r="24">
          <cell r="A24" t="str">
            <v>03.353.00</v>
          </cell>
          <cell r="B24" t="str">
            <v>Forn., preparo e colocação nas formas, de aço CA-50</v>
          </cell>
          <cell r="C24" t="str">
            <v xml:space="preserve"> </v>
          </cell>
          <cell r="D24" t="str">
            <v xml:space="preserve"> </v>
          </cell>
          <cell r="E24" t="str">
            <v>kg</v>
          </cell>
          <cell r="F24">
            <v>5462</v>
          </cell>
          <cell r="G24">
            <v>2.59</v>
          </cell>
        </row>
        <row r="25">
          <cell r="A25" t="str">
            <v>03.326.00</v>
          </cell>
          <cell r="B25" t="str">
            <v xml:space="preserve">Concreto fck= 20 MPa-contr. raz. uso ger. </v>
          </cell>
          <cell r="C25" t="str">
            <v xml:space="preserve"> </v>
          </cell>
          <cell r="D25" t="str">
            <v xml:space="preserve"> </v>
          </cell>
          <cell r="E25" t="str">
            <v>m3</v>
          </cell>
          <cell r="F25">
            <v>117</v>
          </cell>
          <cell r="G25">
            <v>149.19999999999999</v>
          </cell>
        </row>
        <row r="26">
          <cell r="B26" t="str">
            <v>Superestrutura</v>
          </cell>
        </row>
        <row r="27">
          <cell r="A27" t="str">
            <v>03.371.02</v>
          </cell>
          <cell r="B27" t="str">
            <v>Formas de placa compensada plastificada</v>
          </cell>
          <cell r="C27" t="str">
            <v xml:space="preserve"> </v>
          </cell>
          <cell r="D27" t="str">
            <v xml:space="preserve"> </v>
          </cell>
          <cell r="E27" t="str">
            <v>m2</v>
          </cell>
          <cell r="F27">
            <v>1745</v>
          </cell>
          <cell r="G27">
            <v>30.76</v>
          </cell>
        </row>
        <row r="28">
          <cell r="A28" t="str">
            <v>OAE6</v>
          </cell>
          <cell r="B28" t="str">
            <v>Escoramento metálico comum (cimbramento)</v>
          </cell>
          <cell r="C28" t="str">
            <v xml:space="preserve"> </v>
          </cell>
          <cell r="D28" t="str">
            <v xml:space="preserve"> </v>
          </cell>
          <cell r="E28" t="str">
            <v>m3</v>
          </cell>
          <cell r="F28">
            <v>1725</v>
          </cell>
          <cell r="G28">
            <v>27.58</v>
          </cell>
        </row>
        <row r="29">
          <cell r="A29" t="str">
            <v>03.353.00</v>
          </cell>
          <cell r="B29" t="str">
            <v>Forn., preparo e colocação nas formas, de aço CA-50</v>
          </cell>
          <cell r="C29" t="str">
            <v xml:space="preserve"> </v>
          </cell>
          <cell r="D29" t="str">
            <v xml:space="preserve"> </v>
          </cell>
          <cell r="E29" t="str">
            <v>kg</v>
          </cell>
          <cell r="F29">
            <v>20346</v>
          </cell>
          <cell r="G29">
            <v>2.59</v>
          </cell>
        </row>
        <row r="30">
          <cell r="A30" t="str">
            <v>03.354.00</v>
          </cell>
          <cell r="B30" t="str">
            <v>Forn., preparo e colocação nas formas, de aço CA-60</v>
          </cell>
          <cell r="C30" t="str">
            <v xml:space="preserve"> </v>
          </cell>
          <cell r="D30" t="str">
            <v xml:space="preserve"> </v>
          </cell>
          <cell r="E30" t="str">
            <v>kg</v>
          </cell>
          <cell r="F30">
            <v>2058</v>
          </cell>
          <cell r="G30">
            <v>2.85</v>
          </cell>
        </row>
        <row r="31">
          <cell r="A31" t="str">
            <v>03.359.01</v>
          </cell>
          <cell r="B31" t="str">
            <v>Forn., preparo e colocação nas formas, de aço CA-25</v>
          </cell>
          <cell r="C31" t="str">
            <v xml:space="preserve"> </v>
          </cell>
          <cell r="D31" t="str">
            <v xml:space="preserve"> </v>
          </cell>
          <cell r="E31" t="str">
            <v>kg</v>
          </cell>
          <cell r="F31">
            <v>114</v>
          </cell>
          <cell r="G31">
            <v>2.4300000000000002</v>
          </cell>
        </row>
        <row r="32">
          <cell r="A32" t="str">
            <v>03.330.00</v>
          </cell>
          <cell r="B32" t="str">
            <v>Concreto fck= 35 MPa-contr. raz. uso ger.</v>
          </cell>
          <cell r="C32" t="str">
            <v xml:space="preserve"> </v>
          </cell>
          <cell r="D32" t="str">
            <v xml:space="preserve"> </v>
          </cell>
          <cell r="E32" t="str">
            <v>m3</v>
          </cell>
          <cell r="F32">
            <v>130</v>
          </cell>
          <cell r="G32">
            <v>166.78</v>
          </cell>
        </row>
        <row r="33">
          <cell r="A33" t="str">
            <v>03.326.00</v>
          </cell>
          <cell r="B33" t="str">
            <v xml:space="preserve">Concreto fck= 20 MPa-contr. raz. uso ger. </v>
          </cell>
          <cell r="C33" t="str">
            <v xml:space="preserve"> </v>
          </cell>
          <cell r="D33" t="str">
            <v xml:space="preserve"> </v>
          </cell>
          <cell r="E33" t="str">
            <v>m3</v>
          </cell>
          <cell r="F33">
            <v>33</v>
          </cell>
          <cell r="G33">
            <v>149.19999999999999</v>
          </cell>
        </row>
        <row r="34">
          <cell r="B34" t="str">
            <v>Diversos</v>
          </cell>
        </row>
        <row r="35">
          <cell r="A35" t="str">
            <v>03.510.00</v>
          </cell>
          <cell r="B35" t="str">
            <v>Aparelho de apoio em neoprene</v>
          </cell>
          <cell r="C35" t="str">
            <v xml:space="preserve"> </v>
          </cell>
          <cell r="D35" t="str">
            <v xml:space="preserve"> </v>
          </cell>
          <cell r="E35" t="str">
            <v>kg</v>
          </cell>
          <cell r="F35">
            <v>50</v>
          </cell>
          <cell r="G35">
            <v>86.94</v>
          </cell>
        </row>
        <row r="36">
          <cell r="A36" t="str">
            <v>P 03.991.01b</v>
          </cell>
          <cell r="B36" t="str">
            <v>Dreno de FF D= 50 mm x 500mm</v>
          </cell>
          <cell r="C36" t="str">
            <v xml:space="preserve"> </v>
          </cell>
          <cell r="D36" t="str">
            <v xml:space="preserve"> </v>
          </cell>
          <cell r="E36" t="str">
            <v>un</v>
          </cell>
          <cell r="F36">
            <v>42</v>
          </cell>
          <cell r="G36">
            <v>6.63</v>
          </cell>
        </row>
        <row r="37">
          <cell r="F37" t="str">
            <v>SUB-TOTAL OAE</v>
          </cell>
        </row>
        <row r="38">
          <cell r="B38" t="str">
            <v>OBRAS COMPLEMENTARES</v>
          </cell>
        </row>
        <row r="39">
          <cell r="B39" t="str">
            <v>Iluminação das passarelas</v>
          </cell>
        </row>
        <row r="40">
          <cell r="A40" t="str">
            <v>PI 02a</v>
          </cell>
          <cell r="B40" t="str">
            <v>Poste de aço galvanizado a fogo, c/ 5,0m de alt. p/instal.na lat. das passarelas</v>
          </cell>
          <cell r="C40" t="str">
            <v xml:space="preserve"> </v>
          </cell>
          <cell r="D40" t="str">
            <v xml:space="preserve"> </v>
          </cell>
          <cell r="E40" t="str">
            <v>un</v>
          </cell>
          <cell r="F40">
            <v>4</v>
          </cell>
          <cell r="G40">
            <v>300</v>
          </cell>
        </row>
        <row r="41">
          <cell r="A41" t="str">
            <v>PI 03</v>
          </cell>
          <cell r="B41" t="str">
            <v xml:space="preserve">Luminária p/ iluminação pública ref.HRC-612 da Philips ou similar </v>
          </cell>
          <cell r="C41" t="str">
            <v xml:space="preserve"> </v>
          </cell>
          <cell r="D41" t="str">
            <v xml:space="preserve"> </v>
          </cell>
          <cell r="E41" t="str">
            <v>un</v>
          </cell>
          <cell r="F41">
            <v>4</v>
          </cell>
          <cell r="G41">
            <v>400</v>
          </cell>
        </row>
        <row r="42">
          <cell r="A42" t="str">
            <v>PI 08</v>
          </cell>
          <cell r="B42" t="str">
            <v>Suporte p/ luminária tipo ZGP401 da Philips ou similar</v>
          </cell>
          <cell r="C42" t="str">
            <v xml:space="preserve"> </v>
          </cell>
          <cell r="D42" t="str">
            <v xml:space="preserve"> </v>
          </cell>
          <cell r="E42" t="str">
            <v>un</v>
          </cell>
          <cell r="F42">
            <v>4</v>
          </cell>
          <cell r="G42">
            <v>81.650000000000006</v>
          </cell>
        </row>
        <row r="43">
          <cell r="A43" t="str">
            <v>PI 10</v>
          </cell>
          <cell r="B43" t="str">
            <v>Lâmpada a vapor de mercúrio 250W, alta pressão, base E40</v>
          </cell>
          <cell r="C43" t="str">
            <v xml:space="preserve"> </v>
          </cell>
          <cell r="D43" t="str">
            <v xml:space="preserve"> </v>
          </cell>
          <cell r="E43" t="str">
            <v>un</v>
          </cell>
          <cell r="F43">
            <v>4</v>
          </cell>
          <cell r="G43">
            <v>28.75</v>
          </cell>
        </row>
        <row r="44">
          <cell r="A44" t="str">
            <v>PI 71</v>
          </cell>
          <cell r="B44" t="str">
            <v>Cabo isolado p/ 1000V, de alumínio, singelo, cor preto, bitola 25 mm² (XLPE) est.</v>
          </cell>
          <cell r="C44" t="str">
            <v xml:space="preserve"> </v>
          </cell>
          <cell r="D44" t="str">
            <v xml:space="preserve"> </v>
          </cell>
          <cell r="E44" t="str">
            <v>m</v>
          </cell>
          <cell r="F44">
            <v>100</v>
          </cell>
          <cell r="G44">
            <v>4.62</v>
          </cell>
        </row>
        <row r="45">
          <cell r="A45" t="str">
            <v>PI 67</v>
          </cell>
          <cell r="B45" t="str">
            <v>Cabo isolado p/ 1000 V, 2,5 mm2 de alumínio</v>
          </cell>
          <cell r="C45" t="str">
            <v xml:space="preserve"> </v>
          </cell>
          <cell r="D45" t="str">
            <v xml:space="preserve"> </v>
          </cell>
          <cell r="E45" t="str">
            <v>m</v>
          </cell>
          <cell r="F45">
            <v>40</v>
          </cell>
          <cell r="G45">
            <v>0.6</v>
          </cell>
        </row>
        <row r="46">
          <cell r="A46" t="str">
            <v>PI 72</v>
          </cell>
          <cell r="B46" t="str">
            <v>Eletroduto de aço 1.1/4" (vara de 3m), na passarela, conforme projeto</v>
          </cell>
          <cell r="C46">
            <v>0</v>
          </cell>
          <cell r="D46">
            <v>0</v>
          </cell>
          <cell r="E46" t="str">
            <v>m</v>
          </cell>
          <cell r="F46">
            <v>50</v>
          </cell>
          <cell r="G46">
            <v>18</v>
          </cell>
        </row>
        <row r="47">
          <cell r="A47" t="str">
            <v>PI 30</v>
          </cell>
          <cell r="B47" t="str">
            <v>Haste para aterramento aço-cobre D 13x2400mm</v>
          </cell>
          <cell r="C47" t="str">
            <v xml:space="preserve"> </v>
          </cell>
          <cell r="D47" t="str">
            <v xml:space="preserve"> </v>
          </cell>
          <cell r="E47" t="str">
            <v>un</v>
          </cell>
          <cell r="F47">
            <v>1</v>
          </cell>
          <cell r="G47">
            <v>6.04</v>
          </cell>
        </row>
        <row r="48">
          <cell r="A48" t="str">
            <v>PI 31</v>
          </cell>
          <cell r="B48" t="str">
            <v>Cabo de cobre nú meio duro, 7 fios 2AWG</v>
          </cell>
          <cell r="C48" t="str">
            <v xml:space="preserve"> </v>
          </cell>
          <cell r="D48" t="str">
            <v xml:space="preserve"> </v>
          </cell>
          <cell r="E48" t="str">
            <v>kg</v>
          </cell>
          <cell r="F48">
            <v>4</v>
          </cell>
          <cell r="G48">
            <v>7.02</v>
          </cell>
        </row>
        <row r="49">
          <cell r="A49" t="str">
            <v>PI 39</v>
          </cell>
          <cell r="B49" t="str">
            <v>Fixação de haste de terra e conexão ao neutro</v>
          </cell>
          <cell r="C49" t="str">
            <v xml:space="preserve"> </v>
          </cell>
          <cell r="D49" t="str">
            <v xml:space="preserve"> </v>
          </cell>
          <cell r="E49" t="str">
            <v>un</v>
          </cell>
          <cell r="F49">
            <v>4</v>
          </cell>
          <cell r="G49">
            <v>35</v>
          </cell>
        </row>
        <row r="50">
          <cell r="A50" t="str">
            <v>PI 37</v>
          </cell>
          <cell r="B50" t="str">
            <v>Lançamento de cabos em dutos de aço, classe 1000V, circuito trifásico mais neutro, e monofásico</v>
          </cell>
          <cell r="C50" t="str">
            <v xml:space="preserve"> </v>
          </cell>
          <cell r="D50" t="str">
            <v xml:space="preserve"> </v>
          </cell>
          <cell r="E50" t="str">
            <v>m</v>
          </cell>
          <cell r="F50">
            <v>100</v>
          </cell>
          <cell r="G50">
            <v>4</v>
          </cell>
        </row>
        <row r="51">
          <cell r="A51" t="str">
            <v>PI 73</v>
          </cell>
          <cell r="B51" t="str">
            <v>Reator de alto fator externo c/ignitor p/ lâmpada a vapor de mercúrio,  da Entral ou similar</v>
          </cell>
          <cell r="C51">
            <v>0</v>
          </cell>
          <cell r="D51">
            <v>0</v>
          </cell>
          <cell r="E51" t="str">
            <v>un</v>
          </cell>
          <cell r="F51">
            <v>4</v>
          </cell>
          <cell r="G51">
            <v>37</v>
          </cell>
        </row>
        <row r="52">
          <cell r="A52" t="str">
            <v>PI 74</v>
          </cell>
          <cell r="B52" t="str">
            <v>Chave de iluminação pública</v>
          </cell>
          <cell r="C52">
            <v>0</v>
          </cell>
          <cell r="D52">
            <v>0</v>
          </cell>
          <cell r="E52" t="str">
            <v>un</v>
          </cell>
          <cell r="F52">
            <v>1</v>
          </cell>
          <cell r="G52">
            <v>95</v>
          </cell>
        </row>
        <row r="53">
          <cell r="A53" t="str">
            <v>PI 75</v>
          </cell>
          <cell r="B53" t="str">
            <v>Montagem eletromecânica de luminária 5m de altura, c/fixação dos equipam.e conexões elét.</v>
          </cell>
          <cell r="C53">
            <v>0</v>
          </cell>
          <cell r="D53">
            <v>0</v>
          </cell>
          <cell r="E53" t="str">
            <v>un</v>
          </cell>
          <cell r="F53">
            <v>4</v>
          </cell>
          <cell r="G53">
            <v>67.08</v>
          </cell>
        </row>
        <row r="54">
          <cell r="A54" t="str">
            <v>PI 22</v>
          </cell>
          <cell r="B54" t="str">
            <v>Base completa com fusível Diazed, 6A, retardado, incluíndo tampa, anel de proteção e ajuste</v>
          </cell>
          <cell r="C54" t="str">
            <v xml:space="preserve"> </v>
          </cell>
          <cell r="D54" t="str">
            <v xml:space="preserve"> </v>
          </cell>
          <cell r="E54" t="str">
            <v>un</v>
          </cell>
          <cell r="F54">
            <v>4</v>
          </cell>
          <cell r="G54">
            <v>8.6300000000000008</v>
          </cell>
        </row>
        <row r="55">
          <cell r="A55" t="str">
            <v>PI 26</v>
          </cell>
          <cell r="B55" t="str">
            <v>Relé fotoelétrico c/ suporte para fixação galv. com furo 18mm</v>
          </cell>
          <cell r="C55" t="str">
            <v xml:space="preserve"> </v>
          </cell>
          <cell r="D55" t="str">
            <v xml:space="preserve"> </v>
          </cell>
          <cell r="E55" t="str">
            <v>un</v>
          </cell>
          <cell r="F55">
            <v>1</v>
          </cell>
          <cell r="G55">
            <v>11.5</v>
          </cell>
        </row>
        <row r="56">
          <cell r="A56" t="str">
            <v>PI 24</v>
          </cell>
          <cell r="B56" t="str">
            <v>Fita elétrica auto fusão a base de borracha EPR</v>
          </cell>
          <cell r="C56" t="str">
            <v xml:space="preserve"> </v>
          </cell>
          <cell r="D56" t="str">
            <v xml:space="preserve"> </v>
          </cell>
          <cell r="E56" t="str">
            <v>un</v>
          </cell>
          <cell r="F56">
            <v>2</v>
          </cell>
          <cell r="G56">
            <v>6.39</v>
          </cell>
        </row>
        <row r="57">
          <cell r="A57" t="str">
            <v>PI 25</v>
          </cell>
          <cell r="B57" t="str">
            <v>Fita adesiva plástica isolante</v>
          </cell>
          <cell r="C57" t="str">
            <v xml:space="preserve"> </v>
          </cell>
          <cell r="D57" t="str">
            <v xml:space="preserve"> </v>
          </cell>
          <cell r="E57" t="str">
            <v>un</v>
          </cell>
          <cell r="F57">
            <v>2</v>
          </cell>
          <cell r="G57">
            <v>3.84</v>
          </cell>
        </row>
        <row r="58">
          <cell r="A58" t="str">
            <v>PI 38</v>
          </cell>
          <cell r="B58" t="str">
            <v>Confecção de emendas retas ou derivação em cabos classe 1000V, c/ conector à compressão</v>
          </cell>
          <cell r="C58" t="str">
            <v xml:space="preserve"> </v>
          </cell>
          <cell r="D58" t="str">
            <v xml:space="preserve"> </v>
          </cell>
          <cell r="E58" t="str">
            <v>un</v>
          </cell>
          <cell r="F58">
            <v>12</v>
          </cell>
          <cell r="G58">
            <v>4.5</v>
          </cell>
        </row>
        <row r="59">
          <cell r="F59" t="str">
            <v>SUB-TOTAL - OBRAS COMPLEMENTARES</v>
          </cell>
        </row>
        <row r="61">
          <cell r="F61" t="str">
            <v>SUB-TOTAL - Passarela do Km 4+700/391+700</v>
          </cell>
        </row>
        <row r="63">
          <cell r="B63" t="str">
            <v>Passarela do Km 9+680/396+680</v>
          </cell>
        </row>
        <row r="64">
          <cell r="B64" t="str">
            <v>OBRAS DE ARTE ESPECIAIS</v>
          </cell>
        </row>
        <row r="65">
          <cell r="B65" t="str">
            <v>Infra e Mesoestrutura</v>
          </cell>
        </row>
        <row r="66">
          <cell r="A66" t="str">
            <v>DER90150</v>
          </cell>
          <cell r="B66" t="str">
            <v>Escavação em tubulão a céu aberto em material de 1ªcateg.</v>
          </cell>
          <cell r="C66" t="str">
            <v xml:space="preserve"> </v>
          </cell>
          <cell r="D66" t="str">
            <v xml:space="preserve"> </v>
          </cell>
          <cell r="E66" t="str">
            <v>m3</v>
          </cell>
          <cell r="F66">
            <v>31</v>
          </cell>
          <cell r="G66">
            <v>184.89</v>
          </cell>
        </row>
        <row r="67">
          <cell r="A67" t="str">
            <v>DER90160</v>
          </cell>
          <cell r="B67" t="str">
            <v>Escavação em tubulão a céu aberto em material de 3ªcateg.</v>
          </cell>
          <cell r="C67" t="str">
            <v xml:space="preserve"> </v>
          </cell>
          <cell r="D67" t="str">
            <v xml:space="preserve"> </v>
          </cell>
          <cell r="E67" t="str">
            <v>m3</v>
          </cell>
          <cell r="F67">
            <v>1</v>
          </cell>
          <cell r="G67">
            <v>640.85</v>
          </cell>
        </row>
        <row r="68">
          <cell r="A68" t="str">
            <v>DER90170</v>
          </cell>
          <cell r="B68" t="str">
            <v>Escavação em tubulão sob ar comprimido em material de 1ªcateg.</v>
          </cell>
          <cell r="C68" t="str">
            <v xml:space="preserve"> </v>
          </cell>
          <cell r="D68" t="str">
            <v xml:space="preserve"> </v>
          </cell>
          <cell r="E68" t="str">
            <v>m3</v>
          </cell>
          <cell r="F68">
            <v>1</v>
          </cell>
          <cell r="G68">
            <v>742.04</v>
          </cell>
        </row>
        <row r="69">
          <cell r="A69" t="str">
            <v>DER90180</v>
          </cell>
          <cell r="B69" t="str">
            <v>Escavação em tubulão sob ar comprimido em material de 3ªcateg.</v>
          </cell>
          <cell r="C69" t="str">
            <v xml:space="preserve"> </v>
          </cell>
          <cell r="D69" t="str">
            <v xml:space="preserve"> </v>
          </cell>
          <cell r="E69" t="str">
            <v>m3</v>
          </cell>
          <cell r="F69">
            <v>46</v>
          </cell>
          <cell r="G69">
            <v>1154.25</v>
          </cell>
        </row>
        <row r="70">
          <cell r="A70" t="str">
            <v>03.010.01</v>
          </cell>
          <cell r="B70" t="str">
            <v>Escavação em cavas de fundação com esgotamento</v>
          </cell>
          <cell r="C70" t="str">
            <v xml:space="preserve"> </v>
          </cell>
          <cell r="D70" t="str">
            <v xml:space="preserve"> </v>
          </cell>
          <cell r="E70" t="str">
            <v>m3</v>
          </cell>
          <cell r="F70">
            <v>17</v>
          </cell>
          <cell r="G70">
            <v>22.39</v>
          </cell>
        </row>
        <row r="71">
          <cell r="A71" t="str">
            <v>03.371.00</v>
          </cell>
          <cell r="B71" t="str">
            <v>Formas de madeira compensada</v>
          </cell>
          <cell r="C71" t="str">
            <v xml:space="preserve"> </v>
          </cell>
          <cell r="D71" t="str">
            <v xml:space="preserve"> </v>
          </cell>
          <cell r="E71" t="str">
            <v>m2</v>
          </cell>
          <cell r="F71">
            <v>263</v>
          </cell>
          <cell r="G71">
            <v>21.86</v>
          </cell>
        </row>
        <row r="72">
          <cell r="A72" t="str">
            <v>03.371.02</v>
          </cell>
          <cell r="B72" t="str">
            <v>Formas de placa compensada plastificada</v>
          </cell>
          <cell r="C72" t="str">
            <v xml:space="preserve"> </v>
          </cell>
          <cell r="D72" t="str">
            <v xml:space="preserve"> </v>
          </cell>
          <cell r="E72" t="str">
            <v>m2</v>
          </cell>
          <cell r="F72">
            <v>203</v>
          </cell>
          <cell r="G72">
            <v>30.76</v>
          </cell>
        </row>
        <row r="73">
          <cell r="A73" t="str">
            <v>03.353.00</v>
          </cell>
          <cell r="B73" t="str">
            <v>Forn., preparo e colocação nas formas, de aço CA-50</v>
          </cell>
          <cell r="C73" t="str">
            <v xml:space="preserve"> </v>
          </cell>
          <cell r="D73" t="str">
            <v xml:space="preserve"> </v>
          </cell>
          <cell r="E73" t="str">
            <v>kg</v>
          </cell>
          <cell r="F73">
            <v>5616</v>
          </cell>
          <cell r="G73">
            <v>2.59</v>
          </cell>
        </row>
        <row r="74">
          <cell r="A74" t="str">
            <v>03.326.00</v>
          </cell>
          <cell r="B74" t="str">
            <v xml:space="preserve">Concreto fck= 20 MPa-contr. raz. uso ger. </v>
          </cell>
          <cell r="C74" t="str">
            <v xml:space="preserve"> </v>
          </cell>
          <cell r="D74" t="str">
            <v xml:space="preserve"> </v>
          </cell>
          <cell r="E74" t="str">
            <v>m3</v>
          </cell>
          <cell r="F74">
            <v>124</v>
          </cell>
          <cell r="G74">
            <v>149.19999999999999</v>
          </cell>
        </row>
        <row r="75">
          <cell r="B75" t="str">
            <v>Superestrutura</v>
          </cell>
        </row>
        <row r="76">
          <cell r="A76" t="str">
            <v>03.371.02</v>
          </cell>
          <cell r="B76" t="str">
            <v>Formas de placa compensada plastificada</v>
          </cell>
          <cell r="C76" t="str">
            <v xml:space="preserve"> </v>
          </cell>
          <cell r="D76" t="str">
            <v xml:space="preserve"> </v>
          </cell>
          <cell r="E76" t="str">
            <v>m2</v>
          </cell>
          <cell r="F76">
            <v>1450</v>
          </cell>
          <cell r="G76">
            <v>30.76</v>
          </cell>
        </row>
        <row r="77">
          <cell r="A77" t="str">
            <v>OAE6</v>
          </cell>
          <cell r="B77" t="str">
            <v>Escoramento metálico comum (cimbramento)</v>
          </cell>
          <cell r="C77" t="str">
            <v xml:space="preserve"> </v>
          </cell>
          <cell r="D77" t="str">
            <v xml:space="preserve"> </v>
          </cell>
          <cell r="E77" t="str">
            <v>m3</v>
          </cell>
          <cell r="F77">
            <v>1124</v>
          </cell>
          <cell r="G77">
            <v>27.58</v>
          </cell>
        </row>
        <row r="78">
          <cell r="A78" t="str">
            <v>03.353.00</v>
          </cell>
          <cell r="B78" t="str">
            <v>Forn., preparo e colocação nas formas, de aço CA-50</v>
          </cell>
          <cell r="C78" t="str">
            <v xml:space="preserve"> </v>
          </cell>
          <cell r="D78" t="str">
            <v xml:space="preserve"> </v>
          </cell>
          <cell r="E78" t="str">
            <v>kg</v>
          </cell>
          <cell r="F78">
            <v>13768</v>
          </cell>
          <cell r="G78">
            <v>2.59</v>
          </cell>
        </row>
        <row r="79">
          <cell r="A79" t="str">
            <v>03.354.00</v>
          </cell>
          <cell r="B79" t="str">
            <v>Forn., preparo e colocação nas formas, de aço CA-60</v>
          </cell>
          <cell r="C79" t="str">
            <v xml:space="preserve"> </v>
          </cell>
          <cell r="D79" t="str">
            <v xml:space="preserve"> </v>
          </cell>
          <cell r="E79" t="str">
            <v>kg</v>
          </cell>
          <cell r="F79">
            <v>1517</v>
          </cell>
          <cell r="G79">
            <v>2.85</v>
          </cell>
        </row>
        <row r="80">
          <cell r="A80" t="str">
            <v>03.359.01</v>
          </cell>
          <cell r="B80" t="str">
            <v>Forn., preparo e colocação nas formas, de aço CA-25</v>
          </cell>
          <cell r="C80" t="str">
            <v xml:space="preserve"> </v>
          </cell>
          <cell r="D80" t="str">
            <v xml:space="preserve"> </v>
          </cell>
          <cell r="E80" t="str">
            <v>kg</v>
          </cell>
          <cell r="F80">
            <v>99</v>
          </cell>
          <cell r="G80">
            <v>2.4300000000000002</v>
          </cell>
        </row>
        <row r="81">
          <cell r="A81" t="str">
            <v>03.330.00</v>
          </cell>
          <cell r="B81" t="str">
            <v>Concreto fck= 35 MPa-contr. raz. uso ger.</v>
          </cell>
          <cell r="C81" t="str">
            <v xml:space="preserve"> </v>
          </cell>
          <cell r="D81" t="str">
            <v xml:space="preserve"> </v>
          </cell>
          <cell r="E81" t="str">
            <v>m3</v>
          </cell>
          <cell r="F81">
            <v>102</v>
          </cell>
          <cell r="G81">
            <v>166.78</v>
          </cell>
        </row>
        <row r="82">
          <cell r="A82" t="str">
            <v>03.326.00</v>
          </cell>
          <cell r="B82" t="str">
            <v xml:space="preserve">Concreto fck= 20 MPa-contr. raz. uso ger. </v>
          </cell>
          <cell r="C82" t="str">
            <v xml:space="preserve"> </v>
          </cell>
          <cell r="D82" t="str">
            <v xml:space="preserve"> </v>
          </cell>
          <cell r="E82" t="str">
            <v>m3</v>
          </cell>
          <cell r="F82">
            <v>27</v>
          </cell>
          <cell r="G82">
            <v>149.19999999999999</v>
          </cell>
        </row>
        <row r="83">
          <cell r="B83" t="str">
            <v>Diversos</v>
          </cell>
        </row>
        <row r="84">
          <cell r="A84" t="str">
            <v>03.510.00</v>
          </cell>
          <cell r="B84" t="str">
            <v>Aparelho de apoio em neoprene</v>
          </cell>
          <cell r="C84" t="str">
            <v xml:space="preserve"> </v>
          </cell>
          <cell r="D84" t="str">
            <v xml:space="preserve"> </v>
          </cell>
          <cell r="E84" t="str">
            <v>kg</v>
          </cell>
          <cell r="F84">
            <v>33</v>
          </cell>
          <cell r="G84">
            <v>86.94</v>
          </cell>
        </row>
        <row r="85">
          <cell r="A85" t="str">
            <v>P 03.991.01b</v>
          </cell>
          <cell r="B85" t="str">
            <v>Dreno de FF D= 50 mm x 500mm</v>
          </cell>
          <cell r="C85" t="str">
            <v xml:space="preserve"> </v>
          </cell>
          <cell r="D85" t="str">
            <v xml:space="preserve"> </v>
          </cell>
          <cell r="E85" t="str">
            <v>un</v>
          </cell>
          <cell r="F85">
            <v>20</v>
          </cell>
          <cell r="G85">
            <v>6.63</v>
          </cell>
        </row>
        <row r="86">
          <cell r="F86" t="str">
            <v>SUB-TOTAL OAE</v>
          </cell>
        </row>
        <row r="87">
          <cell r="B87" t="str">
            <v>OBRAS COMPLEMENTARES</v>
          </cell>
        </row>
        <row r="88">
          <cell r="B88" t="str">
            <v>Iluminação das passarelas</v>
          </cell>
        </row>
        <row r="89">
          <cell r="A89" t="str">
            <v>PI 02a</v>
          </cell>
          <cell r="B89" t="str">
            <v>Poste de aço galvanizado a fogo, c/ 5,0m de alt. p/instal.na lat. das passarelas</v>
          </cell>
          <cell r="C89" t="str">
            <v xml:space="preserve"> </v>
          </cell>
          <cell r="D89" t="str">
            <v xml:space="preserve"> </v>
          </cell>
          <cell r="E89" t="str">
            <v>un</v>
          </cell>
          <cell r="F89">
            <v>4</v>
          </cell>
          <cell r="G89">
            <v>300</v>
          </cell>
        </row>
        <row r="90">
          <cell r="A90" t="str">
            <v>PI 03</v>
          </cell>
          <cell r="B90" t="str">
            <v xml:space="preserve">Luminária p/ iluminação pública ref.HRC-612 da Philips ou similar </v>
          </cell>
          <cell r="C90" t="str">
            <v xml:space="preserve"> </v>
          </cell>
          <cell r="D90" t="str">
            <v xml:space="preserve"> </v>
          </cell>
          <cell r="E90" t="str">
            <v>un</v>
          </cell>
          <cell r="F90">
            <v>4</v>
          </cell>
          <cell r="G90">
            <v>400</v>
          </cell>
        </row>
        <row r="91">
          <cell r="A91" t="str">
            <v>PI 08</v>
          </cell>
          <cell r="B91" t="str">
            <v>Suporte p/ luminária tipo ZGP401 da Philips ou similar</v>
          </cell>
          <cell r="C91" t="str">
            <v xml:space="preserve"> </v>
          </cell>
          <cell r="D91" t="str">
            <v xml:space="preserve"> </v>
          </cell>
          <cell r="E91" t="str">
            <v>un</v>
          </cell>
          <cell r="F91">
            <v>4</v>
          </cell>
          <cell r="G91">
            <v>81.650000000000006</v>
          </cell>
        </row>
        <row r="92">
          <cell r="A92" t="str">
            <v>PI 10</v>
          </cell>
          <cell r="B92" t="str">
            <v>Lâmpada a vapor de mercúrio 250W, alta pressão, base E40</v>
          </cell>
          <cell r="C92" t="str">
            <v xml:space="preserve"> </v>
          </cell>
          <cell r="D92" t="str">
            <v xml:space="preserve"> </v>
          </cell>
          <cell r="E92" t="str">
            <v>un</v>
          </cell>
          <cell r="F92">
            <v>4</v>
          </cell>
          <cell r="G92">
            <v>28.75</v>
          </cell>
        </row>
        <row r="93">
          <cell r="A93" t="str">
            <v>PI 71</v>
          </cell>
          <cell r="B93" t="str">
            <v>Cabo isolado p/ 1000V, de alumínio, singelo, cor preto, bitola 25 mm² (XLPE) est.</v>
          </cell>
          <cell r="C93" t="str">
            <v xml:space="preserve"> </v>
          </cell>
          <cell r="D93" t="str">
            <v xml:space="preserve"> </v>
          </cell>
          <cell r="E93" t="str">
            <v>m</v>
          </cell>
          <cell r="F93">
            <v>100</v>
          </cell>
          <cell r="G93">
            <v>4.62</v>
          </cell>
        </row>
        <row r="94">
          <cell r="A94" t="str">
            <v>PI 67</v>
          </cell>
          <cell r="B94" t="str">
            <v>Cabo isolado p/ 1000 V, 2,5 mm2 de alumínio</v>
          </cell>
          <cell r="C94" t="str">
            <v xml:space="preserve"> </v>
          </cell>
          <cell r="D94" t="str">
            <v xml:space="preserve"> </v>
          </cell>
          <cell r="E94" t="str">
            <v>m</v>
          </cell>
          <cell r="F94">
            <v>40</v>
          </cell>
          <cell r="G94">
            <v>0.6</v>
          </cell>
        </row>
        <row r="95">
          <cell r="A95" t="str">
            <v>PI 72</v>
          </cell>
          <cell r="B95" t="str">
            <v>Eletroduto de aço 1.1/4" (vara de 3m), na passarela, conforme projeto</v>
          </cell>
          <cell r="C95">
            <v>0</v>
          </cell>
          <cell r="D95">
            <v>0</v>
          </cell>
          <cell r="E95" t="str">
            <v>m</v>
          </cell>
          <cell r="F95">
            <v>50</v>
          </cell>
          <cell r="G95">
            <v>18</v>
          </cell>
        </row>
        <row r="96">
          <cell r="A96" t="str">
            <v>PI 30</v>
          </cell>
          <cell r="B96" t="str">
            <v>Haste para aterramento aço-cobre D 13x2400mm</v>
          </cell>
          <cell r="C96" t="str">
            <v xml:space="preserve"> </v>
          </cell>
          <cell r="D96" t="str">
            <v xml:space="preserve"> </v>
          </cell>
          <cell r="E96" t="str">
            <v>un</v>
          </cell>
          <cell r="F96">
            <v>1</v>
          </cell>
          <cell r="G96">
            <v>6.04</v>
          </cell>
        </row>
        <row r="97">
          <cell r="A97" t="str">
            <v>PI 31</v>
          </cell>
          <cell r="B97" t="str">
            <v>Cabo de cobre nú meio duro, 7 fios 2AWG</v>
          </cell>
          <cell r="C97" t="str">
            <v xml:space="preserve"> </v>
          </cell>
          <cell r="D97" t="str">
            <v xml:space="preserve"> </v>
          </cell>
          <cell r="E97" t="str">
            <v>kg</v>
          </cell>
          <cell r="F97">
            <v>4</v>
          </cell>
          <cell r="G97">
            <v>7.02</v>
          </cell>
        </row>
        <row r="98">
          <cell r="A98" t="str">
            <v>PI 39</v>
          </cell>
          <cell r="B98" t="str">
            <v>Fixação de haste de terra e conexão ao neutro</v>
          </cell>
          <cell r="C98" t="str">
            <v xml:space="preserve"> </v>
          </cell>
          <cell r="D98" t="str">
            <v xml:space="preserve"> </v>
          </cell>
          <cell r="E98" t="str">
            <v>un</v>
          </cell>
          <cell r="F98">
            <v>4</v>
          </cell>
          <cell r="G98">
            <v>35</v>
          </cell>
        </row>
        <row r="99">
          <cell r="A99" t="str">
            <v>PI 37</v>
          </cell>
          <cell r="B99" t="str">
            <v>Lançamento de cabos em dutos de aço, classe 1000V, circuito trifásico mais neutro, e monofásico</v>
          </cell>
          <cell r="C99" t="str">
            <v xml:space="preserve"> </v>
          </cell>
          <cell r="D99" t="str">
            <v xml:space="preserve"> </v>
          </cell>
          <cell r="E99" t="str">
            <v>m</v>
          </cell>
          <cell r="F99">
            <v>100</v>
          </cell>
          <cell r="G99">
            <v>4</v>
          </cell>
        </row>
        <row r="100">
          <cell r="A100" t="str">
            <v>PI 73</v>
          </cell>
          <cell r="B100" t="str">
            <v>Reator de alto fator externo c/ignitor p/ lâmpada a vapor de mercúrio,  da Entral ou similar</v>
          </cell>
          <cell r="C100">
            <v>0</v>
          </cell>
          <cell r="D100">
            <v>0</v>
          </cell>
          <cell r="E100" t="str">
            <v>un</v>
          </cell>
          <cell r="F100">
            <v>4</v>
          </cell>
          <cell r="G100">
            <v>37</v>
          </cell>
        </row>
        <row r="101">
          <cell r="A101" t="str">
            <v>PI 74</v>
          </cell>
          <cell r="B101" t="str">
            <v>Chave de iluminação pública</v>
          </cell>
          <cell r="C101">
            <v>0</v>
          </cell>
          <cell r="D101">
            <v>0</v>
          </cell>
          <cell r="E101" t="str">
            <v>un</v>
          </cell>
          <cell r="F101">
            <v>1</v>
          </cell>
          <cell r="G101">
            <v>95</v>
          </cell>
        </row>
        <row r="102">
          <cell r="A102" t="str">
            <v>PI 75</v>
          </cell>
          <cell r="B102" t="str">
            <v>Montagem eletromecânica de luminária 5m de altura, c/fixação dos equipam.e conexões elét.</v>
          </cell>
          <cell r="C102">
            <v>0</v>
          </cell>
          <cell r="D102">
            <v>0</v>
          </cell>
          <cell r="E102" t="str">
            <v>un</v>
          </cell>
          <cell r="F102">
            <v>4</v>
          </cell>
          <cell r="G102">
            <v>67.08</v>
          </cell>
        </row>
        <row r="103">
          <cell r="A103" t="str">
            <v>PI 22</v>
          </cell>
          <cell r="B103" t="str">
            <v>Base completa com fusível Diazed, 6A, retardado, incluíndo tampa, anel de proteção e ajuste</v>
          </cell>
          <cell r="C103" t="str">
            <v xml:space="preserve"> </v>
          </cell>
          <cell r="D103" t="str">
            <v xml:space="preserve"> </v>
          </cell>
          <cell r="E103" t="str">
            <v>un</v>
          </cell>
          <cell r="F103">
            <v>4</v>
          </cell>
          <cell r="G103">
            <v>8.6300000000000008</v>
          </cell>
        </row>
        <row r="104">
          <cell r="A104" t="str">
            <v>PI 26</v>
          </cell>
          <cell r="B104" t="str">
            <v>Relé fotoelétrico c/ suporte para fixação galv. com furo 18mm</v>
          </cell>
          <cell r="C104" t="str">
            <v xml:space="preserve"> </v>
          </cell>
          <cell r="D104" t="str">
            <v xml:space="preserve"> </v>
          </cell>
          <cell r="E104" t="str">
            <v>un</v>
          </cell>
          <cell r="F104">
            <v>1</v>
          </cell>
          <cell r="G104">
            <v>11.5</v>
          </cell>
        </row>
        <row r="105">
          <cell r="A105" t="str">
            <v>PI 24</v>
          </cell>
          <cell r="B105" t="str">
            <v>Fita elétrica auto fusão a base de borracha EPR</v>
          </cell>
          <cell r="C105" t="str">
            <v xml:space="preserve"> </v>
          </cell>
          <cell r="D105" t="str">
            <v xml:space="preserve"> </v>
          </cell>
          <cell r="E105" t="str">
            <v>un</v>
          </cell>
          <cell r="F105">
            <v>2</v>
          </cell>
          <cell r="G105">
            <v>6.39</v>
          </cell>
        </row>
        <row r="106">
          <cell r="A106" t="str">
            <v>PI 25</v>
          </cell>
          <cell r="B106" t="str">
            <v>Fita adesiva plástica isolante</v>
          </cell>
          <cell r="C106" t="str">
            <v xml:space="preserve"> </v>
          </cell>
          <cell r="D106" t="str">
            <v xml:space="preserve"> </v>
          </cell>
          <cell r="E106" t="str">
            <v>un</v>
          </cell>
          <cell r="F106">
            <v>2</v>
          </cell>
          <cell r="G106">
            <v>3.84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12</v>
          </cell>
          <cell r="G107">
            <v>4.5</v>
          </cell>
        </row>
        <row r="108">
          <cell r="F108" t="str">
            <v>SUB-TOTAL - OBRAS COMPLEMENTARES</v>
          </cell>
        </row>
        <row r="110">
          <cell r="F110" t="str">
            <v>SUB-TOTAL - Passarela do Km 9+680/396+680</v>
          </cell>
        </row>
        <row r="112">
          <cell r="B112" t="str">
            <v>Passarela do Km 14+733/401+733</v>
          </cell>
        </row>
        <row r="113">
          <cell r="B113" t="str">
            <v>OBRAS DE ARTE ESPECIAIS</v>
          </cell>
        </row>
        <row r="114">
          <cell r="B114" t="str">
            <v>Infra e Mesoestrutura</v>
          </cell>
        </row>
        <row r="115">
          <cell r="A115" t="str">
            <v>03.010.01</v>
          </cell>
          <cell r="B115" t="str">
            <v>Escavação em cavas de fundação com esgotamento</v>
          </cell>
          <cell r="C115" t="str">
            <v xml:space="preserve"> </v>
          </cell>
          <cell r="D115" t="str">
            <v xml:space="preserve"> </v>
          </cell>
          <cell r="E115" t="str">
            <v>m3</v>
          </cell>
          <cell r="F115">
            <v>62</v>
          </cell>
          <cell r="G115">
            <v>22.39</v>
          </cell>
        </row>
        <row r="116">
          <cell r="A116" t="str">
            <v>03.371.00</v>
          </cell>
          <cell r="B116" t="str">
            <v>Formas de madeira compensada</v>
          </cell>
          <cell r="C116" t="str">
            <v xml:space="preserve"> </v>
          </cell>
          <cell r="D116" t="str">
            <v xml:space="preserve"> </v>
          </cell>
          <cell r="E116" t="str">
            <v>m2</v>
          </cell>
          <cell r="F116">
            <v>57</v>
          </cell>
          <cell r="G116">
            <v>21.86</v>
          </cell>
        </row>
        <row r="117">
          <cell r="A117" t="str">
            <v>03.371.02</v>
          </cell>
          <cell r="B117" t="str">
            <v>Formas de placa compensada plastificada</v>
          </cell>
          <cell r="C117" t="str">
            <v xml:space="preserve"> </v>
          </cell>
          <cell r="D117" t="str">
            <v xml:space="preserve"> </v>
          </cell>
          <cell r="E117" t="str">
            <v>m2</v>
          </cell>
          <cell r="F117">
            <v>209</v>
          </cell>
          <cell r="G117">
            <v>30.76</v>
          </cell>
        </row>
        <row r="118">
          <cell r="A118" t="str">
            <v>03.353.00</v>
          </cell>
          <cell r="B118" t="str">
            <v>Forn., preparo e colocação nas formas, de aço CA-50</v>
          </cell>
          <cell r="C118" t="str">
            <v xml:space="preserve"> </v>
          </cell>
          <cell r="D118" t="str">
            <v xml:space="preserve"> </v>
          </cell>
          <cell r="E118" t="str">
            <v>kg</v>
          </cell>
          <cell r="F118">
            <v>2992</v>
          </cell>
          <cell r="G118">
            <v>2.59</v>
          </cell>
        </row>
        <row r="119">
          <cell r="A119" t="str">
            <v>03.326.00</v>
          </cell>
          <cell r="B119" t="str">
            <v xml:space="preserve">Concreto fck= 20 MPa-contr. raz. uso ger. </v>
          </cell>
          <cell r="C119" t="str">
            <v xml:space="preserve"> </v>
          </cell>
          <cell r="D119" t="str">
            <v xml:space="preserve"> </v>
          </cell>
          <cell r="E119" t="str">
            <v>m3</v>
          </cell>
          <cell r="F119">
            <v>41</v>
          </cell>
          <cell r="G119">
            <v>149.19999999999999</v>
          </cell>
        </row>
        <row r="120">
          <cell r="A120" t="str">
            <v>OAE5a</v>
          </cell>
          <cell r="B120" t="str">
            <v>Estaca metálica - tipo CS 250 X 52 - Fornecimento e cravação</v>
          </cell>
          <cell r="C120" t="str">
            <v xml:space="preserve"> </v>
          </cell>
          <cell r="D120" t="str">
            <v xml:space="preserve"> </v>
          </cell>
          <cell r="E120" t="str">
            <v>m</v>
          </cell>
          <cell r="F120">
            <v>152</v>
          </cell>
          <cell r="G120">
            <v>97.23</v>
          </cell>
        </row>
        <row r="121">
          <cell r="A121" t="str">
            <v>OAE5b</v>
          </cell>
          <cell r="B121" t="str">
            <v>Estaca metálica - tipo CS 300 x 77 - Fornecimento e cravação</v>
          </cell>
          <cell r="C121" t="str">
            <v xml:space="preserve"> </v>
          </cell>
          <cell r="D121" t="str">
            <v xml:space="preserve"> </v>
          </cell>
          <cell r="E121" t="str">
            <v>m</v>
          </cell>
          <cell r="F121">
            <v>152</v>
          </cell>
          <cell r="G121">
            <v>122.7</v>
          </cell>
        </row>
        <row r="122">
          <cell r="A122" t="str">
            <v>OAE5c</v>
          </cell>
          <cell r="B122" t="str">
            <v>Estaca metálica - tipo CS 300 x 116 - Fornecimento e cravação</v>
          </cell>
          <cell r="C122" t="str">
            <v xml:space="preserve"> </v>
          </cell>
          <cell r="D122" t="str">
            <v xml:space="preserve"> </v>
          </cell>
          <cell r="E122" t="str">
            <v>m</v>
          </cell>
          <cell r="F122">
            <v>76</v>
          </cell>
          <cell r="G122">
            <v>162.41999999999999</v>
          </cell>
        </row>
        <row r="123">
          <cell r="B123" t="str">
            <v>Superestrutura</v>
          </cell>
        </row>
        <row r="124">
          <cell r="A124" t="str">
            <v>03.371.02</v>
          </cell>
          <cell r="B124" t="str">
            <v>Formas de placa compensada plastificada</v>
          </cell>
          <cell r="C124" t="str">
            <v xml:space="preserve"> </v>
          </cell>
          <cell r="D124" t="str">
            <v xml:space="preserve"> </v>
          </cell>
          <cell r="E124" t="str">
            <v>m2</v>
          </cell>
          <cell r="F124">
            <v>1939</v>
          </cell>
          <cell r="G124">
            <v>30.76</v>
          </cell>
        </row>
        <row r="125">
          <cell r="A125" t="str">
            <v>OAE6</v>
          </cell>
          <cell r="B125" t="str">
            <v>Escoramento metálico comum (cimbramento)</v>
          </cell>
          <cell r="C125" t="str">
            <v xml:space="preserve"> </v>
          </cell>
          <cell r="D125" t="str">
            <v xml:space="preserve"> </v>
          </cell>
          <cell r="E125" t="str">
            <v>m3</v>
          </cell>
          <cell r="F125">
            <v>1503</v>
          </cell>
          <cell r="G125">
            <v>27.58</v>
          </cell>
        </row>
        <row r="126">
          <cell r="A126" t="str">
            <v>03.353.00</v>
          </cell>
          <cell r="B126" t="str">
            <v>Forn., preparo e colocação nas formas, de aço CA-50</v>
          </cell>
          <cell r="C126" t="str">
            <v xml:space="preserve"> </v>
          </cell>
          <cell r="D126" t="str">
            <v xml:space="preserve"> </v>
          </cell>
          <cell r="E126" t="str">
            <v>kg</v>
          </cell>
          <cell r="F126">
            <v>17581</v>
          </cell>
          <cell r="G126">
            <v>2.59</v>
          </cell>
        </row>
        <row r="127">
          <cell r="A127" t="str">
            <v>03.354.00</v>
          </cell>
          <cell r="B127" t="str">
            <v>Forn., preparo e colocação nas formas, de aço CA-60</v>
          </cell>
          <cell r="C127" t="str">
            <v xml:space="preserve"> </v>
          </cell>
          <cell r="D127" t="str">
            <v xml:space="preserve"> </v>
          </cell>
          <cell r="E127" t="str">
            <v>kg</v>
          </cell>
          <cell r="F127">
            <v>1877</v>
          </cell>
          <cell r="G127">
            <v>2.85</v>
          </cell>
        </row>
        <row r="128">
          <cell r="A128" t="str">
            <v>03.359.01</v>
          </cell>
          <cell r="B128" t="str">
            <v>Forn., preparo e colocação nas formas, de aço CA-25</v>
          </cell>
          <cell r="C128" t="str">
            <v xml:space="preserve"> </v>
          </cell>
          <cell r="D128" t="str">
            <v xml:space="preserve"> </v>
          </cell>
          <cell r="E128" t="str">
            <v>kg</v>
          </cell>
          <cell r="F128">
            <v>104</v>
          </cell>
          <cell r="G128">
            <v>2.4300000000000002</v>
          </cell>
        </row>
        <row r="129">
          <cell r="A129" t="str">
            <v>03.330.00</v>
          </cell>
          <cell r="B129" t="str">
            <v>Concreto fck= 35 MPa-contr. raz. uso ger.</v>
          </cell>
          <cell r="C129" t="str">
            <v xml:space="preserve"> </v>
          </cell>
          <cell r="D129" t="str">
            <v xml:space="preserve"> </v>
          </cell>
          <cell r="E129" t="str">
            <v>m3</v>
          </cell>
          <cell r="F129">
            <v>161</v>
          </cell>
          <cell r="G129">
            <v>166.78</v>
          </cell>
        </row>
        <row r="130">
          <cell r="A130" t="str">
            <v>03.326.00</v>
          </cell>
          <cell r="B130" t="str">
            <v xml:space="preserve">Concreto fck= 20 MPa-contr. raz. uso ger. </v>
          </cell>
          <cell r="C130" t="str">
            <v xml:space="preserve"> </v>
          </cell>
          <cell r="D130" t="str">
            <v xml:space="preserve"> </v>
          </cell>
          <cell r="E130" t="str">
            <v>m3</v>
          </cell>
          <cell r="F130">
            <v>29</v>
          </cell>
          <cell r="G130">
            <v>149.19999999999999</v>
          </cell>
        </row>
        <row r="131">
          <cell r="B131" t="str">
            <v>Diversos</v>
          </cell>
        </row>
        <row r="132">
          <cell r="A132" t="str">
            <v>03.510.00</v>
          </cell>
          <cell r="B132" t="str">
            <v>Aparelho de apoio em neoprene</v>
          </cell>
          <cell r="C132" t="str">
            <v xml:space="preserve"> </v>
          </cell>
          <cell r="D132" t="str">
            <v xml:space="preserve"> </v>
          </cell>
          <cell r="E132" t="str">
            <v>kg</v>
          </cell>
          <cell r="F132">
            <v>51</v>
          </cell>
          <cell r="G132">
            <v>86.94</v>
          </cell>
        </row>
        <row r="133">
          <cell r="A133" t="str">
            <v>P 03.991.01b</v>
          </cell>
          <cell r="B133" t="str">
            <v>Dreno de FF D= 50 mm x 500mm</v>
          </cell>
          <cell r="C133" t="str">
            <v xml:space="preserve"> </v>
          </cell>
          <cell r="D133" t="str">
            <v xml:space="preserve"> </v>
          </cell>
          <cell r="E133" t="str">
            <v>un</v>
          </cell>
          <cell r="F133">
            <v>34</v>
          </cell>
          <cell r="G133">
            <v>6.63</v>
          </cell>
        </row>
        <row r="134">
          <cell r="F134" t="str">
            <v>SUB-TOTAL OAE</v>
          </cell>
        </row>
        <row r="135">
          <cell r="B135" t="str">
            <v>OBRAS COMPLEMENTARES</v>
          </cell>
        </row>
        <row r="136">
          <cell r="B136" t="str">
            <v>Iluminação das passarelas</v>
          </cell>
        </row>
        <row r="137">
          <cell r="A137" t="str">
            <v>PI 02a</v>
          </cell>
          <cell r="B137" t="str">
            <v>Poste de aço galvanizado a fogo, c/ 5,0m de alt. p/instal.na lat. das passarelas</v>
          </cell>
          <cell r="C137" t="str">
            <v xml:space="preserve"> </v>
          </cell>
          <cell r="D137" t="str">
            <v xml:space="preserve"> </v>
          </cell>
          <cell r="E137" t="str">
            <v>un</v>
          </cell>
          <cell r="F137">
            <v>4</v>
          </cell>
          <cell r="G137">
            <v>300</v>
          </cell>
        </row>
        <row r="138">
          <cell r="A138" t="str">
            <v>PI 03</v>
          </cell>
          <cell r="B138" t="str">
            <v xml:space="preserve">Luminária p/ iluminação pública ref.HRC-612 da Philips ou similar </v>
          </cell>
          <cell r="C138" t="str">
            <v xml:space="preserve"> </v>
          </cell>
          <cell r="D138" t="str">
            <v xml:space="preserve"> </v>
          </cell>
          <cell r="E138" t="str">
            <v>un</v>
          </cell>
          <cell r="F138">
            <v>4</v>
          </cell>
          <cell r="G138">
            <v>400</v>
          </cell>
        </row>
        <row r="139">
          <cell r="A139" t="str">
            <v>PI 08</v>
          </cell>
          <cell r="B139" t="str">
            <v>Suporte p/ luminária tipo ZGP401 da Philips ou similar</v>
          </cell>
          <cell r="C139" t="str">
            <v xml:space="preserve"> </v>
          </cell>
          <cell r="D139" t="str">
            <v xml:space="preserve"> </v>
          </cell>
          <cell r="E139" t="str">
            <v>un</v>
          </cell>
          <cell r="F139">
            <v>4</v>
          </cell>
          <cell r="G139">
            <v>81.650000000000006</v>
          </cell>
        </row>
        <row r="140">
          <cell r="A140" t="str">
            <v>PI 10</v>
          </cell>
          <cell r="B140" t="str">
            <v>Lâmpada a vapor de mercúrio 250W, alta pressão, base E40</v>
          </cell>
          <cell r="C140" t="str">
            <v xml:space="preserve"> </v>
          </cell>
          <cell r="D140" t="str">
            <v xml:space="preserve"> </v>
          </cell>
          <cell r="E140" t="str">
            <v>un</v>
          </cell>
          <cell r="F140">
            <v>4</v>
          </cell>
          <cell r="G140">
            <v>28.75</v>
          </cell>
        </row>
        <row r="141">
          <cell r="A141" t="str">
            <v>PI 71</v>
          </cell>
          <cell r="B141" t="str">
            <v>Cabo isolado p/ 1000V, de alumínio, singelo, cor preto, bitola 25 mm² (XLPE) est.</v>
          </cell>
          <cell r="C141" t="str">
            <v xml:space="preserve"> </v>
          </cell>
          <cell r="D141" t="str">
            <v xml:space="preserve"> </v>
          </cell>
          <cell r="E141" t="str">
            <v>m</v>
          </cell>
          <cell r="F141">
            <v>100</v>
          </cell>
          <cell r="G141">
            <v>4.62</v>
          </cell>
        </row>
        <row r="142">
          <cell r="A142" t="str">
            <v>PI 67</v>
          </cell>
          <cell r="B142" t="str">
            <v>Cabo isolado p/ 1000 V, 2,5 mm2 de alumínio</v>
          </cell>
          <cell r="C142" t="str">
            <v xml:space="preserve"> </v>
          </cell>
          <cell r="D142" t="str">
            <v xml:space="preserve"> </v>
          </cell>
          <cell r="E142" t="str">
            <v>m</v>
          </cell>
          <cell r="F142">
            <v>40</v>
          </cell>
          <cell r="G142">
            <v>0.6</v>
          </cell>
        </row>
        <row r="143">
          <cell r="A143" t="str">
            <v>PI 72</v>
          </cell>
          <cell r="B143" t="str">
            <v>Eletroduto de aço 1.1/4" (vara de 3m), na passarela, conforme projeto</v>
          </cell>
          <cell r="C143">
            <v>0</v>
          </cell>
          <cell r="D143">
            <v>0</v>
          </cell>
          <cell r="E143" t="str">
            <v>m</v>
          </cell>
          <cell r="F143">
            <v>50</v>
          </cell>
          <cell r="G143">
            <v>18</v>
          </cell>
        </row>
        <row r="144">
          <cell r="A144" t="str">
            <v>PI 30</v>
          </cell>
          <cell r="B144" t="str">
            <v>Haste para aterramento aço-cobre D 13x2400mm</v>
          </cell>
          <cell r="C144" t="str">
            <v xml:space="preserve"> </v>
          </cell>
          <cell r="D144" t="str">
            <v xml:space="preserve"> </v>
          </cell>
          <cell r="E144" t="str">
            <v>un</v>
          </cell>
          <cell r="F144">
            <v>1</v>
          </cell>
          <cell r="G144">
            <v>6.04</v>
          </cell>
        </row>
        <row r="145">
          <cell r="A145" t="str">
            <v>PI 31</v>
          </cell>
          <cell r="B145" t="str">
            <v>Cabo de cobre nú meio duro, 7 fios 2AWG</v>
          </cell>
          <cell r="C145" t="str">
            <v xml:space="preserve"> </v>
          </cell>
          <cell r="D145" t="str">
            <v xml:space="preserve"> </v>
          </cell>
          <cell r="E145" t="str">
            <v>kg</v>
          </cell>
          <cell r="F145">
            <v>4</v>
          </cell>
          <cell r="G145">
            <v>7.02</v>
          </cell>
        </row>
        <row r="146">
          <cell r="A146" t="str">
            <v>PI 39</v>
          </cell>
          <cell r="B146" t="str">
            <v>Fixação de haste de terra e conexão ao neutro</v>
          </cell>
          <cell r="C146" t="str">
            <v xml:space="preserve"> </v>
          </cell>
          <cell r="D146" t="str">
            <v xml:space="preserve"> </v>
          </cell>
          <cell r="E146" t="str">
            <v>un</v>
          </cell>
          <cell r="F146">
            <v>4</v>
          </cell>
          <cell r="G146">
            <v>35</v>
          </cell>
        </row>
        <row r="147">
          <cell r="A147" t="str">
            <v>PI 37</v>
          </cell>
          <cell r="B147" t="str">
            <v>Lançamento de cabos em dutos de aço, classe 1000V, circuito trifásico mais neutro, e monofásico</v>
          </cell>
          <cell r="C147" t="str">
            <v xml:space="preserve"> </v>
          </cell>
          <cell r="D147" t="str">
            <v xml:space="preserve"> </v>
          </cell>
          <cell r="E147" t="str">
            <v>m</v>
          </cell>
          <cell r="F147">
            <v>100</v>
          </cell>
          <cell r="G147">
            <v>4</v>
          </cell>
        </row>
        <row r="148">
          <cell r="A148" t="str">
            <v>PI 73</v>
          </cell>
          <cell r="B148" t="str">
            <v>Reator de alto fator externo c/ignitor p/ lâmpada a vapor de mercúrio,  da Entral ou similar</v>
          </cell>
          <cell r="C148">
            <v>0</v>
          </cell>
          <cell r="D148">
            <v>0</v>
          </cell>
          <cell r="E148" t="str">
            <v>un</v>
          </cell>
          <cell r="F148">
            <v>4</v>
          </cell>
          <cell r="G148">
            <v>37</v>
          </cell>
        </row>
        <row r="149">
          <cell r="A149" t="str">
            <v>PI 74</v>
          </cell>
          <cell r="B149" t="str">
            <v>Chave de iluminação pública</v>
          </cell>
          <cell r="C149">
            <v>0</v>
          </cell>
          <cell r="D149">
            <v>0</v>
          </cell>
          <cell r="E149" t="str">
            <v>un</v>
          </cell>
          <cell r="F149">
            <v>1</v>
          </cell>
          <cell r="G149">
            <v>95</v>
          </cell>
        </row>
        <row r="150">
          <cell r="A150" t="str">
            <v>PI 75</v>
          </cell>
          <cell r="B150" t="str">
            <v>Montagem eletromecânica de luminária 5m de altura, c/fixação dos equipam.e conexões elét.</v>
          </cell>
          <cell r="C150">
            <v>0</v>
          </cell>
          <cell r="D150">
            <v>0</v>
          </cell>
          <cell r="E150" t="str">
            <v>un</v>
          </cell>
          <cell r="F150">
            <v>4</v>
          </cell>
          <cell r="G150">
            <v>67.08</v>
          </cell>
        </row>
        <row r="151">
          <cell r="A151" t="str">
            <v>PI 22</v>
          </cell>
          <cell r="B151" t="str">
            <v>Base completa com fusível Diazed, 6A, retardado, incluíndo tampa, anel de proteção e ajuste</v>
          </cell>
          <cell r="C151" t="str">
            <v xml:space="preserve"> </v>
          </cell>
          <cell r="D151" t="str">
            <v xml:space="preserve"> </v>
          </cell>
          <cell r="E151" t="str">
            <v>un</v>
          </cell>
          <cell r="F151">
            <v>4</v>
          </cell>
          <cell r="G151">
            <v>8.6300000000000008</v>
          </cell>
        </row>
        <row r="152">
          <cell r="A152" t="str">
            <v>PI 26</v>
          </cell>
          <cell r="B152" t="str">
            <v>Relé fotoelétrico c/ suporte para fixação galv. com furo 18mm</v>
          </cell>
          <cell r="C152" t="str">
            <v xml:space="preserve"> </v>
          </cell>
          <cell r="D152" t="str">
            <v xml:space="preserve"> </v>
          </cell>
          <cell r="E152" t="str">
            <v>un</v>
          </cell>
          <cell r="F152">
            <v>1</v>
          </cell>
          <cell r="G152">
            <v>11.5</v>
          </cell>
        </row>
        <row r="153">
          <cell r="A153" t="str">
            <v>PI 24</v>
          </cell>
          <cell r="B153" t="str">
            <v>Fita elétrica auto fusão a base de borracha EPR</v>
          </cell>
          <cell r="C153" t="str">
            <v xml:space="preserve"> </v>
          </cell>
          <cell r="D153" t="str">
            <v xml:space="preserve"> </v>
          </cell>
          <cell r="E153" t="str">
            <v>un</v>
          </cell>
          <cell r="F153">
            <v>2</v>
          </cell>
          <cell r="G153">
            <v>6.39</v>
          </cell>
        </row>
        <row r="154">
          <cell r="A154" t="str">
            <v>PI 25</v>
          </cell>
          <cell r="B154" t="str">
            <v>Fita adesiva plástica isolante</v>
          </cell>
          <cell r="C154" t="str">
            <v xml:space="preserve"> </v>
          </cell>
          <cell r="D154" t="str">
            <v xml:space="preserve"> </v>
          </cell>
          <cell r="E154" t="str">
            <v>un</v>
          </cell>
          <cell r="F154">
            <v>2</v>
          </cell>
          <cell r="G154">
            <v>3.84</v>
          </cell>
        </row>
        <row r="155">
          <cell r="A155" t="str">
            <v>PI 38</v>
          </cell>
          <cell r="B155" t="str">
            <v>Confecção de emendas retas ou derivação em cabos classe 1000V, c/ conector à compressão</v>
          </cell>
          <cell r="C155" t="str">
            <v xml:space="preserve"> </v>
          </cell>
          <cell r="D155" t="str">
            <v xml:space="preserve"> </v>
          </cell>
          <cell r="E155" t="str">
            <v>un</v>
          </cell>
          <cell r="F155">
            <v>12</v>
          </cell>
          <cell r="G155">
            <v>4.5</v>
          </cell>
        </row>
        <row r="156">
          <cell r="F156" t="str">
            <v>SUB-TOTAL - OBRAS COMPLEMENTARES</v>
          </cell>
        </row>
        <row r="158">
          <cell r="F158" t="str">
            <v>SUB-TOTAL - Passarela do Km 14+733/401+733</v>
          </cell>
        </row>
        <row r="160">
          <cell r="B160" t="str">
            <v>Passarela do Km 16+401/Km 403+410</v>
          </cell>
        </row>
        <row r="161">
          <cell r="B161" t="str">
            <v>OBRAS DE ARTE ESPECIAIS</v>
          </cell>
        </row>
        <row r="162">
          <cell r="B162" t="str">
            <v>Infra e Mesoestrutura</v>
          </cell>
        </row>
        <row r="163">
          <cell r="A163" t="str">
            <v>03.010.01</v>
          </cell>
          <cell r="B163" t="str">
            <v>Escavação em cavas de fundação com esgotamento</v>
          </cell>
          <cell r="C163" t="str">
            <v xml:space="preserve"> </v>
          </cell>
          <cell r="D163" t="str">
            <v xml:space="preserve"> </v>
          </cell>
          <cell r="E163" t="str">
            <v>m3</v>
          </cell>
          <cell r="F163">
            <v>62</v>
          </cell>
          <cell r="G163">
            <v>22.39</v>
          </cell>
        </row>
        <row r="164">
          <cell r="A164" t="str">
            <v>03.371.01</v>
          </cell>
          <cell r="B164" t="str">
            <v>Formas de placa compensada resinada</v>
          </cell>
          <cell r="C164" t="str">
            <v xml:space="preserve"> </v>
          </cell>
          <cell r="D164" t="str">
            <v xml:space="preserve"> </v>
          </cell>
          <cell r="E164" t="str">
            <v>m2</v>
          </cell>
          <cell r="F164">
            <v>57</v>
          </cell>
          <cell r="G164">
            <v>21.86</v>
          </cell>
        </row>
        <row r="165">
          <cell r="A165" t="str">
            <v>03.371.02</v>
          </cell>
          <cell r="B165" t="str">
            <v>Formas de placa compensada plastificada</v>
          </cell>
          <cell r="C165" t="str">
            <v xml:space="preserve"> </v>
          </cell>
          <cell r="D165" t="str">
            <v xml:space="preserve"> </v>
          </cell>
          <cell r="E165" t="str">
            <v>m2</v>
          </cell>
          <cell r="F165">
            <v>180</v>
          </cell>
          <cell r="G165">
            <v>30.76</v>
          </cell>
        </row>
        <row r="166">
          <cell r="A166" t="str">
            <v>03.353.00</v>
          </cell>
          <cell r="B166" t="str">
            <v>Forn., preparo e colocação nas formas, de aço CA-50</v>
          </cell>
          <cell r="C166" t="str">
            <v xml:space="preserve"> </v>
          </cell>
          <cell r="D166" t="str">
            <v xml:space="preserve"> </v>
          </cell>
          <cell r="E166" t="str">
            <v>kg</v>
          </cell>
          <cell r="F166">
            <v>2456</v>
          </cell>
          <cell r="G166">
            <v>2.59</v>
          </cell>
        </row>
        <row r="167">
          <cell r="A167" t="str">
            <v>03.326.00</v>
          </cell>
          <cell r="B167" t="str">
            <v xml:space="preserve">Concreto fck= 20 MPa-contr. raz. uso ger. </v>
          </cell>
          <cell r="C167" t="str">
            <v xml:space="preserve"> </v>
          </cell>
          <cell r="D167" t="str">
            <v xml:space="preserve"> </v>
          </cell>
          <cell r="E167" t="str">
            <v>m3</v>
          </cell>
          <cell r="F167">
            <v>37</v>
          </cell>
          <cell r="G167">
            <v>149.19999999999999</v>
          </cell>
        </row>
        <row r="168">
          <cell r="A168" t="str">
            <v>OAE5a</v>
          </cell>
          <cell r="B168" t="str">
            <v>Estaca metálica - tipo CS 250 X 52 - Fornecimento e cravação</v>
          </cell>
          <cell r="C168" t="str">
            <v xml:space="preserve"> </v>
          </cell>
          <cell r="D168" t="str">
            <v xml:space="preserve"> </v>
          </cell>
          <cell r="E168" t="str">
            <v>m</v>
          </cell>
          <cell r="F168">
            <v>136</v>
          </cell>
          <cell r="G168">
            <v>97.23</v>
          </cell>
        </row>
        <row r="169">
          <cell r="A169" t="str">
            <v>OAE5b</v>
          </cell>
          <cell r="B169" t="str">
            <v>Estaca metálica - tipo CS 300 x 77 - Fornecimento e cravação</v>
          </cell>
          <cell r="C169" t="str">
            <v xml:space="preserve"> </v>
          </cell>
          <cell r="D169" t="str">
            <v xml:space="preserve"> </v>
          </cell>
          <cell r="E169" t="str">
            <v>m</v>
          </cell>
          <cell r="F169">
            <v>136</v>
          </cell>
          <cell r="G169">
            <v>122.7</v>
          </cell>
        </row>
        <row r="170">
          <cell r="A170" t="str">
            <v>OAE5c</v>
          </cell>
          <cell r="B170" t="str">
            <v>Estaca metálica - tipo CS 300 x 116 - Fornecimento e cravação</v>
          </cell>
          <cell r="C170" t="str">
            <v xml:space="preserve"> </v>
          </cell>
          <cell r="D170" t="str">
            <v xml:space="preserve"> </v>
          </cell>
          <cell r="E170" t="str">
            <v>m</v>
          </cell>
          <cell r="F170">
            <v>68</v>
          </cell>
          <cell r="G170">
            <v>162.41999999999999</v>
          </cell>
        </row>
        <row r="171">
          <cell r="B171" t="str">
            <v>Superestrutura</v>
          </cell>
        </row>
        <row r="172">
          <cell r="A172" t="str">
            <v>03.371.02</v>
          </cell>
          <cell r="B172" t="str">
            <v>Formas de placa compensada plastificada</v>
          </cell>
          <cell r="C172" t="str">
            <v xml:space="preserve"> </v>
          </cell>
          <cell r="D172" t="str">
            <v xml:space="preserve"> </v>
          </cell>
          <cell r="E172" t="str">
            <v>m2</v>
          </cell>
          <cell r="F172">
            <v>1734</v>
          </cell>
          <cell r="G172">
            <v>30.76</v>
          </cell>
        </row>
        <row r="173">
          <cell r="A173" t="str">
            <v>OAE6</v>
          </cell>
          <cell r="B173" t="str">
            <v>Escoramento metálico comum (cimbramento)</v>
          </cell>
          <cell r="C173" t="str">
            <v xml:space="preserve"> </v>
          </cell>
          <cell r="D173" t="str">
            <v xml:space="preserve"> </v>
          </cell>
          <cell r="E173" t="str">
            <v>m3</v>
          </cell>
          <cell r="F173">
            <v>1118</v>
          </cell>
          <cell r="G173">
            <v>27.58</v>
          </cell>
        </row>
        <row r="174">
          <cell r="A174" t="str">
            <v>03.353.00</v>
          </cell>
          <cell r="B174" t="str">
            <v>Forn., preparo e colocação nas formas, de aço CA-50</v>
          </cell>
          <cell r="C174" t="str">
            <v xml:space="preserve"> </v>
          </cell>
          <cell r="D174" t="str">
            <v xml:space="preserve"> </v>
          </cell>
          <cell r="E174" t="str">
            <v>kg</v>
          </cell>
          <cell r="F174">
            <v>15155</v>
          </cell>
          <cell r="G174">
            <v>2.59</v>
          </cell>
        </row>
        <row r="175">
          <cell r="A175" t="str">
            <v>03.354.00</v>
          </cell>
          <cell r="B175" t="str">
            <v>Forn., preparo e colocação nas formas, de aço CA-60</v>
          </cell>
          <cell r="C175" t="str">
            <v xml:space="preserve"> </v>
          </cell>
          <cell r="D175" t="str">
            <v xml:space="preserve"> </v>
          </cell>
          <cell r="E175" t="str">
            <v>kg</v>
          </cell>
          <cell r="F175">
            <v>1086</v>
          </cell>
          <cell r="G175">
            <v>2.85</v>
          </cell>
        </row>
        <row r="176">
          <cell r="A176" t="str">
            <v>03.359.01</v>
          </cell>
          <cell r="B176" t="str">
            <v>Forn., preparo e colocação nas formas, de aço CA-25</v>
          </cell>
          <cell r="C176" t="str">
            <v xml:space="preserve"> </v>
          </cell>
          <cell r="D176" t="str">
            <v xml:space="preserve"> </v>
          </cell>
          <cell r="E176" t="str">
            <v>kg</v>
          </cell>
          <cell r="F176">
            <v>89</v>
          </cell>
          <cell r="G176">
            <v>2.4300000000000002</v>
          </cell>
        </row>
        <row r="177">
          <cell r="A177" t="str">
            <v>03.330.00</v>
          </cell>
          <cell r="B177" t="str">
            <v>Concreto fck= 35 MPa-contr. raz. uso ger.</v>
          </cell>
          <cell r="C177" t="str">
            <v xml:space="preserve"> </v>
          </cell>
          <cell r="D177" t="str">
            <v xml:space="preserve"> </v>
          </cell>
          <cell r="E177" t="str">
            <v>m3</v>
          </cell>
          <cell r="F177">
            <v>145</v>
          </cell>
          <cell r="G177">
            <v>166.78</v>
          </cell>
        </row>
        <row r="178">
          <cell r="A178" t="str">
            <v>03.326.00</v>
          </cell>
          <cell r="B178" t="str">
            <v xml:space="preserve">Concreto fck= 20 MPa-contr. raz. uso ger. </v>
          </cell>
          <cell r="C178" t="str">
            <v xml:space="preserve"> </v>
          </cell>
          <cell r="D178" t="str">
            <v xml:space="preserve"> </v>
          </cell>
          <cell r="E178" t="str">
            <v>m3</v>
          </cell>
          <cell r="F178">
            <v>26</v>
          </cell>
          <cell r="G178">
            <v>149.19999999999999</v>
          </cell>
        </row>
        <row r="179">
          <cell r="B179" t="str">
            <v>Diversos</v>
          </cell>
        </row>
        <row r="180">
          <cell r="A180" t="str">
            <v>03.510.00</v>
          </cell>
          <cell r="B180" t="str">
            <v>Aparelho de apoio em neoprene</v>
          </cell>
          <cell r="C180" t="str">
            <v xml:space="preserve"> </v>
          </cell>
          <cell r="D180" t="str">
            <v xml:space="preserve"> </v>
          </cell>
          <cell r="E180" t="str">
            <v>kg</v>
          </cell>
          <cell r="F180">
            <v>51</v>
          </cell>
          <cell r="G180">
            <v>86.94</v>
          </cell>
        </row>
        <row r="181">
          <cell r="A181" t="str">
            <v>P 03.991.01b</v>
          </cell>
          <cell r="B181" t="str">
            <v>Dreno de FF D= 50 mm x 500mm</v>
          </cell>
          <cell r="C181" t="str">
            <v xml:space="preserve"> </v>
          </cell>
          <cell r="D181" t="str">
            <v xml:space="preserve"> </v>
          </cell>
          <cell r="E181" t="str">
            <v>un</v>
          </cell>
          <cell r="F181">
            <v>34</v>
          </cell>
          <cell r="G181">
            <v>6.63</v>
          </cell>
        </row>
      </sheetData>
      <sheetData sheetId="19">
        <row r="13">
          <cell r="A13" t="str">
            <v>06.100.21</v>
          </cell>
          <cell r="B13" t="str">
            <v>Pintura de faixa - tinta acrílica - 2 anos</v>
          </cell>
          <cell r="C13" t="str">
            <v>DNER-EM371-372-373/97</v>
          </cell>
          <cell r="D13" t="str">
            <v xml:space="preserve"> </v>
          </cell>
          <cell r="E13" t="str">
            <v>m2</v>
          </cell>
          <cell r="F13">
            <v>33650</v>
          </cell>
          <cell r="G13">
            <v>7.08</v>
          </cell>
        </row>
        <row r="14">
          <cell r="A14" t="str">
            <v>06.110.02</v>
          </cell>
          <cell r="B14" t="str">
            <v>Pint. setas e zebrados - termopl. - 3 anos</v>
          </cell>
          <cell r="C14" t="str">
            <v>DNER-EM371-372-373/97</v>
          </cell>
          <cell r="D14" t="str">
            <v xml:space="preserve"> </v>
          </cell>
          <cell r="E14" t="str">
            <v>m2</v>
          </cell>
          <cell r="F14">
            <v>1700</v>
          </cell>
          <cell r="G14">
            <v>31.52</v>
          </cell>
        </row>
        <row r="15">
          <cell r="A15" t="str">
            <v>06.200.02</v>
          </cell>
          <cell r="B15" t="str">
            <v>Placa de sinalização tot. refletiva (forn/impl)</v>
          </cell>
          <cell r="C15" t="str">
            <v>DNER-EM371-372-373/97</v>
          </cell>
          <cell r="D15" t="str">
            <v xml:space="preserve"> </v>
          </cell>
          <cell r="E15" t="str">
            <v>m2</v>
          </cell>
          <cell r="F15">
            <v>540</v>
          </cell>
          <cell r="G15">
            <v>211.92</v>
          </cell>
        </row>
        <row r="16">
          <cell r="A16" t="str">
            <v>06.210.01</v>
          </cell>
          <cell r="B16" t="str">
            <v>Pórtico metálico</v>
          </cell>
          <cell r="C16" t="str">
            <v xml:space="preserve"> </v>
          </cell>
          <cell r="D16" t="str">
            <v xml:space="preserve"> </v>
          </cell>
          <cell r="E16" t="str">
            <v>un</v>
          </cell>
          <cell r="F16">
            <v>19</v>
          </cell>
          <cell r="G16">
            <v>27044.98</v>
          </cell>
        </row>
        <row r="17">
          <cell r="A17" t="str">
            <v>P06.210.02</v>
          </cell>
          <cell r="B17" t="str">
            <v>Bandeira simples 5,10 x 6,50m</v>
          </cell>
          <cell r="C17" t="str">
            <v xml:space="preserve"> </v>
          </cell>
          <cell r="D17" t="str">
            <v xml:space="preserve"> </v>
          </cell>
          <cell r="E17" t="str">
            <v>un</v>
          </cell>
          <cell r="F17">
            <v>33</v>
          </cell>
          <cell r="G17">
            <v>7876.4</v>
          </cell>
        </row>
        <row r="18">
          <cell r="A18" t="str">
            <v>06.120.01</v>
          </cell>
          <cell r="B18" t="str">
            <v>Tacha refletiva monodirecional (forn/coloc)</v>
          </cell>
          <cell r="C18" t="str">
            <v>DNER-EM371-372-373/97</v>
          </cell>
          <cell r="D18" t="str">
            <v xml:space="preserve"> </v>
          </cell>
          <cell r="E18" t="str">
            <v>und</v>
          </cell>
          <cell r="F18">
            <v>9050</v>
          </cell>
          <cell r="G18">
            <v>9.3699999999999992</v>
          </cell>
        </row>
        <row r="19">
          <cell r="A19" t="str">
            <v>06.010.01</v>
          </cell>
          <cell r="B19" t="str">
            <v>Defensa semi-maleável simples (forn / impl)</v>
          </cell>
          <cell r="C19" t="str">
            <v xml:space="preserve"> </v>
          </cell>
          <cell r="D19" t="str">
            <v xml:space="preserve"> </v>
          </cell>
          <cell r="E19" t="str">
            <v>m</v>
          </cell>
          <cell r="F19">
            <v>40841</v>
          </cell>
          <cell r="G19">
            <v>74.150000000000006</v>
          </cell>
        </row>
        <row r="20">
          <cell r="A20" t="str">
            <v>06.010.11</v>
          </cell>
          <cell r="B20" t="str">
            <v>Defensa semi-maleável dupla (forn / impl)</v>
          </cell>
          <cell r="C20" t="str">
            <v xml:space="preserve"> </v>
          </cell>
          <cell r="D20" t="str">
            <v xml:space="preserve"> </v>
          </cell>
          <cell r="E20" t="str">
            <v>m</v>
          </cell>
          <cell r="F20">
            <v>10435</v>
          </cell>
          <cell r="G20">
            <v>125.57</v>
          </cell>
        </row>
        <row r="21">
          <cell r="A21" t="str">
            <v>06.030.01</v>
          </cell>
          <cell r="B21" t="str">
            <v>Barreira de segurança dupla - DNER PRO 176/86</v>
          </cell>
          <cell r="C21" t="str">
            <v xml:space="preserve"> </v>
          </cell>
          <cell r="D21" t="str">
            <v xml:space="preserve"> </v>
          </cell>
          <cell r="E21" t="str">
            <v>m</v>
          </cell>
          <cell r="F21">
            <v>5759</v>
          </cell>
          <cell r="G21">
            <v>79.48</v>
          </cell>
        </row>
        <row r="22">
          <cell r="F22" t="str">
            <v>SUB-TOTAL</v>
          </cell>
        </row>
        <row r="23">
          <cell r="B23" t="str">
            <v>SINALIZAÇÃO PROVISÓRIA</v>
          </cell>
        </row>
        <row r="24">
          <cell r="A24" t="str">
            <v>06.200.01</v>
          </cell>
          <cell r="B24" t="str">
            <v>Placa de sinalização semi-refletiva (forn/impl)</v>
          </cell>
          <cell r="C24" t="str">
            <v>DNER-EM371-372-373/97</v>
          </cell>
          <cell r="D24" t="str">
            <v xml:space="preserve"> </v>
          </cell>
          <cell r="E24" t="str">
            <v>m2</v>
          </cell>
          <cell r="F24">
            <v>992</v>
          </cell>
          <cell r="G24">
            <v>133.07</v>
          </cell>
        </row>
        <row r="25">
          <cell r="A25" t="str">
            <v>P06.200.01j</v>
          </cell>
          <cell r="B25" t="str">
            <v>Sinalizador intermitente</v>
          </cell>
          <cell r="C25" t="str">
            <v xml:space="preserve"> </v>
          </cell>
          <cell r="D25" t="str">
            <v xml:space="preserve"> </v>
          </cell>
          <cell r="E25" t="str">
            <v>un</v>
          </cell>
          <cell r="F25">
            <v>16</v>
          </cell>
          <cell r="G25">
            <v>16.3</v>
          </cell>
        </row>
        <row r="26">
          <cell r="A26" t="str">
            <v>P06.200.01k</v>
          </cell>
          <cell r="B26" t="str">
            <v>Sinalizador (balde)</v>
          </cell>
          <cell r="C26" t="str">
            <v xml:space="preserve"> </v>
          </cell>
          <cell r="D26" t="str">
            <v xml:space="preserve"> </v>
          </cell>
          <cell r="E26" t="str">
            <v>un</v>
          </cell>
          <cell r="F26">
            <v>1550</v>
          </cell>
          <cell r="G26">
            <v>9.51</v>
          </cell>
        </row>
        <row r="27">
          <cell r="A27" t="str">
            <v>P 06.030.02</v>
          </cell>
          <cell r="B27" t="str">
            <v>Barreira Classe II</v>
          </cell>
          <cell r="C27" t="str">
            <v xml:space="preserve"> </v>
          </cell>
          <cell r="D27" t="str">
            <v xml:space="preserve"> </v>
          </cell>
          <cell r="E27" t="str">
            <v>un</v>
          </cell>
          <cell r="F27">
            <v>212</v>
          </cell>
          <cell r="G27">
            <v>52.27</v>
          </cell>
        </row>
        <row r="28">
          <cell r="A28" t="str">
            <v>P 06.030.03</v>
          </cell>
          <cell r="B28" t="str">
            <v>Barreira Classe III</v>
          </cell>
          <cell r="C28" t="str">
            <v xml:space="preserve"> </v>
          </cell>
          <cell r="D28" t="str">
            <v xml:space="preserve"> </v>
          </cell>
          <cell r="E28" t="str">
            <v>un</v>
          </cell>
          <cell r="F28">
            <v>19</v>
          </cell>
          <cell r="G28">
            <v>70.48</v>
          </cell>
        </row>
        <row r="29">
          <cell r="A29" t="str">
            <v>P06.200.01l</v>
          </cell>
          <cell r="B29" t="str">
            <v>Sinalizador com bandeira</v>
          </cell>
          <cell r="C29" t="str">
            <v xml:space="preserve"> </v>
          </cell>
          <cell r="D29" t="str">
            <v xml:space="preserve"> </v>
          </cell>
          <cell r="E29" t="str">
            <v>homxh</v>
          </cell>
          <cell r="F29">
            <v>25000</v>
          </cell>
          <cell r="G29">
            <v>5.01</v>
          </cell>
        </row>
        <row r="30">
          <cell r="A30" t="str">
            <v>06.100.12</v>
          </cell>
          <cell r="B30" t="str">
            <v>Pintura setas e zebrado - tinta alquidica - 1 ano</v>
          </cell>
          <cell r="C30" t="str">
            <v>DNER-EM371-372-373/97</v>
          </cell>
          <cell r="D30" t="str">
            <v xml:space="preserve"> </v>
          </cell>
          <cell r="E30" t="str">
            <v>m2</v>
          </cell>
          <cell r="F30">
            <v>220</v>
          </cell>
          <cell r="G30">
            <v>6.55</v>
          </cell>
        </row>
        <row r="31">
          <cell r="A31" t="str">
            <v>06.100.11</v>
          </cell>
          <cell r="B31" t="str">
            <v>Pintura de faixa - tinta alquidica - 1 ano</v>
          </cell>
          <cell r="C31" t="str">
            <v>DNER-EM371-372-373/97</v>
          </cell>
          <cell r="D31" t="str">
            <v xml:space="preserve"> </v>
          </cell>
          <cell r="E31" t="str">
            <v>m2</v>
          </cell>
          <cell r="F31">
            <v>10600</v>
          </cell>
          <cell r="G31">
            <v>4.03</v>
          </cell>
        </row>
        <row r="32">
          <cell r="A32" t="str">
            <v>06.121.11</v>
          </cell>
          <cell r="B32" t="str">
            <v>Tachão refletivo bidirecional (forn/coloc)</v>
          </cell>
          <cell r="C32" t="str">
            <v>DNER-EM371-372-373/97</v>
          </cell>
          <cell r="D32" t="str">
            <v xml:space="preserve"> </v>
          </cell>
          <cell r="E32" t="str">
            <v>und</v>
          </cell>
          <cell r="F32">
            <v>3000</v>
          </cell>
          <cell r="G32">
            <v>31.13</v>
          </cell>
        </row>
        <row r="33">
          <cell r="A33" t="str">
            <v>06.120.11</v>
          </cell>
          <cell r="B33" t="str">
            <v>Tachão refletivo monodirecional (forn/coloc)</v>
          </cell>
          <cell r="C33" t="str">
            <v>DNER-EM371-372-373/97</v>
          </cell>
          <cell r="D33" t="str">
            <v xml:space="preserve"> </v>
          </cell>
          <cell r="E33" t="str">
            <v>und</v>
          </cell>
          <cell r="F33">
            <v>3000</v>
          </cell>
          <cell r="G33">
            <v>25.9</v>
          </cell>
        </row>
        <row r="34">
          <cell r="A34" t="str">
            <v>06.121.01</v>
          </cell>
          <cell r="B34" t="str">
            <v>Tacha refletiva bidirecional (forn/coloc)</v>
          </cell>
          <cell r="C34" t="str">
            <v>DNER-EM371-372-373/97</v>
          </cell>
          <cell r="D34" t="str">
            <v xml:space="preserve"> </v>
          </cell>
          <cell r="E34" t="str">
            <v>und</v>
          </cell>
          <cell r="F34">
            <v>1560</v>
          </cell>
          <cell r="G34">
            <v>10.47</v>
          </cell>
        </row>
      </sheetData>
      <sheetData sheetId="20">
        <row r="14">
          <cell r="A14" t="str">
            <v>P02.999.10</v>
          </cell>
          <cell r="B14" t="str">
            <v>Frezagem de revestimento em CAUQ e&lt;= 8 cm c/transporte até 2km</v>
          </cell>
          <cell r="C14" t="str">
            <v xml:space="preserve"> </v>
          </cell>
          <cell r="D14" t="str">
            <v xml:space="preserve"> </v>
          </cell>
          <cell r="E14" t="str">
            <v>m3</v>
          </cell>
          <cell r="F14">
            <v>4008</v>
          </cell>
          <cell r="G14">
            <v>24.96</v>
          </cell>
        </row>
        <row r="15">
          <cell r="A15" t="str">
            <v>02.400.00</v>
          </cell>
          <cell r="B15" t="str">
            <v>Pintura de ligação - Fornec., transporte e execução</v>
          </cell>
          <cell r="C15" t="str">
            <v>DNER-ES307/97</v>
          </cell>
          <cell r="D15" t="str">
            <v xml:space="preserve"> </v>
          </cell>
          <cell r="E15" t="str">
            <v>m2</v>
          </cell>
          <cell r="F15">
            <v>267192</v>
          </cell>
          <cell r="G15">
            <v>0.41</v>
          </cell>
        </row>
        <row r="16">
          <cell r="A16" t="str">
            <v>02.540.01</v>
          </cell>
          <cell r="B16" t="str">
            <v>Concreto betuminoso usinado a quente - usina 100/140 t/h</v>
          </cell>
          <cell r="C16" t="str">
            <v>DNER-ES313/97</v>
          </cell>
          <cell r="D16" t="str">
            <v xml:space="preserve"> </v>
          </cell>
          <cell r="E16" t="str">
            <v>t</v>
          </cell>
          <cell r="F16">
            <v>32063</v>
          </cell>
          <cell r="G16">
            <v>67.64</v>
          </cell>
        </row>
      </sheetData>
      <sheetData sheetId="21">
        <row r="14">
          <cell r="A14" t="str">
            <v>01.000.00</v>
          </cell>
          <cell r="B14" t="str">
            <v>Desmatamento,destocamento e limpeza de área com árvore até 0,15m</v>
          </cell>
          <cell r="C14" t="str">
            <v>DNER-ES278/97</v>
          </cell>
          <cell r="D14" t="str">
            <v xml:space="preserve"> </v>
          </cell>
          <cell r="E14" t="str">
            <v>m2</v>
          </cell>
          <cell r="F14">
            <v>221400</v>
          </cell>
          <cell r="G14">
            <v>7.0000000000000007E-2</v>
          </cell>
        </row>
        <row r="15">
          <cell r="A15" t="str">
            <v>01.010.00</v>
          </cell>
          <cell r="B15" t="str">
            <v>Desmatamento e destocamento árvores de 0,15m a 0,30m</v>
          </cell>
          <cell r="C15" t="str">
            <v>DNER-ES278/97</v>
          </cell>
          <cell r="D15" t="str">
            <v xml:space="preserve"> </v>
          </cell>
          <cell r="E15" t="str">
            <v>un</v>
          </cell>
          <cell r="F15">
            <v>2214</v>
          </cell>
          <cell r="G15">
            <v>8.92</v>
          </cell>
        </row>
        <row r="16">
          <cell r="A16" t="str">
            <v>01.011.00</v>
          </cell>
          <cell r="B16" t="str">
            <v>Desmatamento e destocamento árvores superior a 0,30m</v>
          </cell>
          <cell r="C16" t="str">
            <v>DNER-ES278/97</v>
          </cell>
          <cell r="D16" t="str">
            <v xml:space="preserve"> </v>
          </cell>
          <cell r="E16" t="str">
            <v>un</v>
          </cell>
          <cell r="F16">
            <v>4428</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2624</v>
          </cell>
          <cell r="G18">
            <v>1.89</v>
          </cell>
        </row>
        <row r="19">
          <cell r="A19" t="str">
            <v>01.100.10</v>
          </cell>
          <cell r="B19" t="str">
            <v>Escavação,carga e transportes de material de 1a categoria DMT= 200 a 400m</v>
          </cell>
          <cell r="C19" t="str">
            <v>DNER-ES280/97</v>
          </cell>
          <cell r="D19" t="str">
            <v xml:space="preserve"> </v>
          </cell>
          <cell r="E19" t="str">
            <v>m3</v>
          </cell>
          <cell r="F19">
            <v>1478</v>
          </cell>
          <cell r="G19">
            <v>1.98</v>
          </cell>
        </row>
        <row r="20">
          <cell r="A20" t="str">
            <v>01.100.11</v>
          </cell>
          <cell r="B20" t="str">
            <v>Escavação,carga e transportes de material de 1a categoria DMT= 400 a 600m</v>
          </cell>
          <cell r="C20" t="str">
            <v>DNER-ES280/97</v>
          </cell>
          <cell r="D20" t="str">
            <v xml:space="preserve"> </v>
          </cell>
          <cell r="E20" t="str">
            <v>m3</v>
          </cell>
          <cell r="F20">
            <v>1002</v>
          </cell>
          <cell r="G20">
            <v>2.12</v>
          </cell>
        </row>
        <row r="21">
          <cell r="A21" t="str">
            <v>01.100.12</v>
          </cell>
          <cell r="B21" t="str">
            <v>Escavação,carga e transportes de material de 1a categoria DMT= 600 a 800m</v>
          </cell>
          <cell r="C21" t="str">
            <v>DNER-ES280/97</v>
          </cell>
          <cell r="D21" t="str">
            <v xml:space="preserve"> </v>
          </cell>
          <cell r="E21" t="str">
            <v>m3</v>
          </cell>
          <cell r="F21">
            <v>4665</v>
          </cell>
          <cell r="G21">
            <v>2.19</v>
          </cell>
        </row>
        <row r="22">
          <cell r="A22" t="str">
            <v>01.100.13</v>
          </cell>
          <cell r="B22" t="str">
            <v>Escavação,carga e transportes de material de 1a categoria DMT= 800 a 1000m</v>
          </cell>
          <cell r="C22" t="str">
            <v>DNER-ES280/97</v>
          </cell>
          <cell r="D22" t="str">
            <v xml:space="preserve"> </v>
          </cell>
          <cell r="E22" t="str">
            <v>m3</v>
          </cell>
          <cell r="F22">
            <v>1693</v>
          </cell>
          <cell r="G22">
            <v>2.36</v>
          </cell>
        </row>
        <row r="23">
          <cell r="A23" t="str">
            <v>01.100.14</v>
          </cell>
          <cell r="B23" t="str">
            <v>Escavação,carga e transportes de material de 1a categoria DMT= 1000 a 1200m</v>
          </cell>
          <cell r="C23" t="str">
            <v>DNER-ES280/97</v>
          </cell>
          <cell r="D23" t="str">
            <v xml:space="preserve"> </v>
          </cell>
          <cell r="E23" t="str">
            <v>m3</v>
          </cell>
          <cell r="F23">
            <v>292</v>
          </cell>
          <cell r="G23">
            <v>2.4</v>
          </cell>
        </row>
        <row r="24">
          <cell r="A24" t="str">
            <v>01.100.15</v>
          </cell>
          <cell r="B24" t="str">
            <v>Escavação,carga e transportes de material de 1a categoria DMT= 1200 a 1400m</v>
          </cell>
          <cell r="C24" t="str">
            <v>DNER-ES280/97</v>
          </cell>
          <cell r="D24" t="str">
            <v xml:space="preserve"> </v>
          </cell>
          <cell r="E24" t="str">
            <v>m3</v>
          </cell>
          <cell r="F24">
            <v>2861</v>
          </cell>
          <cell r="G24">
            <v>2.62</v>
          </cell>
        </row>
        <row r="25">
          <cell r="A25" t="str">
            <v>01.100.18</v>
          </cell>
          <cell r="B25" t="str">
            <v>Escavação,carga e transportes de material de 1a categoria DMT= 1800 a 2000m</v>
          </cell>
          <cell r="C25" t="str">
            <v>DNER-ES280/97</v>
          </cell>
          <cell r="D25" t="str">
            <v xml:space="preserve"> </v>
          </cell>
          <cell r="E25" t="str">
            <v>m3</v>
          </cell>
          <cell r="F25">
            <v>1131</v>
          </cell>
          <cell r="G25">
            <v>2.92</v>
          </cell>
        </row>
        <row r="26">
          <cell r="A26" t="str">
            <v>01.100.19</v>
          </cell>
          <cell r="B26" t="str">
            <v>Escavação,carga e transportes de material de 1a categoria DMT= 2000 a 3000m</v>
          </cell>
          <cell r="C26" t="str">
            <v>DNER-ES280/97</v>
          </cell>
          <cell r="D26" t="str">
            <v xml:space="preserve"> </v>
          </cell>
          <cell r="E26" t="str">
            <v>m3</v>
          </cell>
          <cell r="F26">
            <v>99</v>
          </cell>
          <cell r="G26">
            <v>3.26</v>
          </cell>
        </row>
        <row r="27">
          <cell r="A27" t="str">
            <v>DER50265</v>
          </cell>
          <cell r="B27" t="str">
            <v>Esc.  Carga e Transp. de mat. 1a cat. c/ CB 4000&lt;DMT&lt;5000m</v>
          </cell>
          <cell r="C27" t="str">
            <v xml:space="preserve"> </v>
          </cell>
          <cell r="D27" t="str">
            <v xml:space="preserve"> </v>
          </cell>
          <cell r="E27" t="str">
            <v>m3</v>
          </cell>
          <cell r="F27">
            <v>14245</v>
          </cell>
          <cell r="G27">
            <v>3.76</v>
          </cell>
        </row>
        <row r="28">
          <cell r="A28" t="str">
            <v>DER50260</v>
          </cell>
          <cell r="B28" t="str">
            <v>Esc.  Carga e Transp. de mat. 1a cat. c/ CB 5000&lt;DMT&lt;6000m</v>
          </cell>
          <cell r="C28" t="str">
            <v xml:space="preserve"> </v>
          </cell>
          <cell r="D28" t="str">
            <v xml:space="preserve"> </v>
          </cell>
          <cell r="E28" t="str">
            <v>m3</v>
          </cell>
          <cell r="F28">
            <v>6163</v>
          </cell>
          <cell r="G28">
            <v>4.29</v>
          </cell>
        </row>
        <row r="29">
          <cell r="A29" t="str">
            <v>DER50270</v>
          </cell>
          <cell r="B29" t="str">
            <v>Esc.  Carga e Transp. de mat. 1a cat. c/ CB 6000&lt;DMT&lt;7000m</v>
          </cell>
          <cell r="C29" t="str">
            <v xml:space="preserve"> </v>
          </cell>
          <cell r="D29" t="str">
            <v xml:space="preserve"> </v>
          </cell>
          <cell r="E29" t="str">
            <v>m3</v>
          </cell>
          <cell r="F29">
            <v>8063</v>
          </cell>
          <cell r="G29">
            <v>4.79</v>
          </cell>
        </row>
        <row r="30">
          <cell r="A30" t="str">
            <v>DER50325</v>
          </cell>
          <cell r="B30" t="str">
            <v>Esc.  Carga e Transp. de mat. 1a cat. c/ CB 14000&lt;DMT&lt;16000m</v>
          </cell>
          <cell r="C30" t="str">
            <v xml:space="preserve"> </v>
          </cell>
          <cell r="D30" t="str">
            <v xml:space="preserve"> </v>
          </cell>
          <cell r="E30" t="str">
            <v>m3</v>
          </cell>
          <cell r="F30">
            <v>23987</v>
          </cell>
          <cell r="G30">
            <v>9</v>
          </cell>
        </row>
        <row r="31">
          <cell r="A31" t="str">
            <v>DER50335</v>
          </cell>
          <cell r="B31" t="str">
            <v>Esc.  Carga e Transp. de mat. 1a cat. c/ CB 16000&lt;DMT&lt;18000m</v>
          </cell>
          <cell r="C31" t="str">
            <v xml:space="preserve"> </v>
          </cell>
          <cell r="D31" t="str">
            <v xml:space="preserve"> </v>
          </cell>
          <cell r="E31" t="str">
            <v>m3</v>
          </cell>
          <cell r="F31">
            <v>2816</v>
          </cell>
          <cell r="G31">
            <v>10.08</v>
          </cell>
        </row>
        <row r="32">
          <cell r="A32" t="str">
            <v>DER50365</v>
          </cell>
          <cell r="B32" t="str">
            <v>Esc.  Carga e Transp. de mat. 1a cat. c/ CB 22000&lt;DMT&lt;24000m</v>
          </cell>
          <cell r="C32" t="str">
            <v xml:space="preserve"> </v>
          </cell>
          <cell r="D32" t="str">
            <v xml:space="preserve"> </v>
          </cell>
          <cell r="E32" t="str">
            <v>m3</v>
          </cell>
          <cell r="F32">
            <v>12280</v>
          </cell>
          <cell r="G32">
            <v>13.06</v>
          </cell>
        </row>
        <row r="33">
          <cell r="A33" t="str">
            <v>DER50375</v>
          </cell>
          <cell r="B33" t="str">
            <v>Esc.  Carga e Transp. de mat. 1a cat. c/ CB 24000&lt;DMT&lt;26000m</v>
          </cell>
          <cell r="C33" t="str">
            <v xml:space="preserve"> </v>
          </cell>
          <cell r="D33" t="str">
            <v xml:space="preserve"> </v>
          </cell>
          <cell r="E33" t="str">
            <v>m3</v>
          </cell>
          <cell r="F33">
            <v>8549</v>
          </cell>
          <cell r="G33">
            <v>14.08</v>
          </cell>
        </row>
        <row r="34">
          <cell r="A34" t="str">
            <v>01.101.10</v>
          </cell>
          <cell r="B34" t="str">
            <v>Escavação,carga e transportes de material de 2a categoria,c/CB,  DMT 200 a 400m</v>
          </cell>
          <cell r="C34" t="str">
            <v>DNER-ES280/97</v>
          </cell>
          <cell r="D34" t="str">
            <v xml:space="preserve"> </v>
          </cell>
          <cell r="E34" t="str">
            <v>m3</v>
          </cell>
          <cell r="F34">
            <v>904</v>
          </cell>
          <cell r="G34">
            <v>2.97</v>
          </cell>
        </row>
        <row r="35">
          <cell r="A35" t="str">
            <v>01.101.13</v>
          </cell>
          <cell r="B35" t="str">
            <v>Escavação,carga e transportes de material de 2a categoria,c/CB,  DMT 800 a 1 000m</v>
          </cell>
          <cell r="C35" t="str">
            <v>DNER-ES280/97</v>
          </cell>
          <cell r="D35" t="str">
            <v xml:space="preserve"> </v>
          </cell>
          <cell r="E35" t="str">
            <v>m3</v>
          </cell>
          <cell r="F35">
            <v>837</v>
          </cell>
          <cell r="G35">
            <v>3.42</v>
          </cell>
        </row>
        <row r="36">
          <cell r="A36" t="str">
            <v>01.101.14</v>
          </cell>
          <cell r="B36" t="str">
            <v>Escavação,carga e transportes de material de 2a categoria,c/CB,  DMT 1000 a 1200m</v>
          </cell>
          <cell r="C36" t="str">
            <v>DNER-ES280/97</v>
          </cell>
          <cell r="D36" t="str">
            <v xml:space="preserve"> </v>
          </cell>
          <cell r="E36" t="str">
            <v>m3</v>
          </cell>
          <cell r="F36">
            <v>479</v>
          </cell>
          <cell r="G36">
            <v>3.49</v>
          </cell>
        </row>
        <row r="37">
          <cell r="A37" t="str">
            <v>01.101.19</v>
          </cell>
          <cell r="B37" t="str">
            <v>Escavação,carga e transportes de material de 2a categoria,c/CB,  DMT 2000 a 3000m</v>
          </cell>
          <cell r="C37" t="str">
            <v>DNER-ES280/97</v>
          </cell>
          <cell r="D37" t="str">
            <v xml:space="preserve"> </v>
          </cell>
          <cell r="E37" t="str">
            <v>m3</v>
          </cell>
          <cell r="F37">
            <v>231</v>
          </cell>
          <cell r="G37">
            <v>4.51</v>
          </cell>
        </row>
        <row r="38">
          <cell r="A38" t="str">
            <v>DER51235</v>
          </cell>
          <cell r="B38" t="str">
            <v>Escavação,carga e transportes de material de 2a categoria DMT 4000 a 5000m</v>
          </cell>
          <cell r="C38" t="str">
            <v xml:space="preserve"> </v>
          </cell>
          <cell r="D38" t="str">
            <v xml:space="preserve"> </v>
          </cell>
          <cell r="E38" t="str">
            <v>m3</v>
          </cell>
          <cell r="F38">
            <v>5988</v>
          </cell>
          <cell r="G38">
            <v>5.15</v>
          </cell>
        </row>
        <row r="39">
          <cell r="A39" t="str">
            <v>DER52087</v>
          </cell>
          <cell r="B39" t="str">
            <v>Esc. Carga e Transp. de solos moles 400&lt;DMT&lt;=600m</v>
          </cell>
          <cell r="C39" t="str">
            <v xml:space="preserve"> </v>
          </cell>
          <cell r="D39" t="str">
            <v xml:space="preserve"> </v>
          </cell>
          <cell r="E39" t="str">
            <v>m3</v>
          </cell>
          <cell r="F39">
            <v>1558</v>
          </cell>
          <cell r="G39">
            <v>4.5999999999999996</v>
          </cell>
        </row>
        <row r="40">
          <cell r="A40" t="str">
            <v>DER52090</v>
          </cell>
          <cell r="B40" t="str">
            <v>Esc. Carga e Transp. de solos moles 600&lt;DMT&lt;=800m</v>
          </cell>
          <cell r="C40" t="str">
            <v xml:space="preserve"> </v>
          </cell>
          <cell r="D40" t="str">
            <v xml:space="preserve"> </v>
          </cell>
          <cell r="E40" t="str">
            <v>m3</v>
          </cell>
          <cell r="F40">
            <v>12066</v>
          </cell>
          <cell r="G40">
            <v>4.6399999999999997</v>
          </cell>
        </row>
        <row r="41">
          <cell r="A41" t="str">
            <v>DER52095</v>
          </cell>
          <cell r="B41" t="str">
            <v>Esc. Carga e Transp. de solos moles 800&lt;DMT&lt;=1000m</v>
          </cell>
          <cell r="C41" t="str">
            <v xml:space="preserve"> </v>
          </cell>
          <cell r="D41" t="str">
            <v xml:space="preserve"> </v>
          </cell>
          <cell r="E41" t="str">
            <v>m3</v>
          </cell>
          <cell r="F41">
            <v>9412</v>
          </cell>
          <cell r="G41">
            <v>4.7</v>
          </cell>
        </row>
        <row r="42">
          <cell r="A42" t="str">
            <v>DER52100</v>
          </cell>
          <cell r="B42" t="str">
            <v>Esc. Carga e Transp. de solos moles 1000&lt;DMT&lt;=1200m</v>
          </cell>
          <cell r="C42" t="str">
            <v xml:space="preserve"> </v>
          </cell>
          <cell r="D42" t="str">
            <v xml:space="preserve"> </v>
          </cell>
          <cell r="E42" t="str">
            <v>m3</v>
          </cell>
          <cell r="F42">
            <v>960</v>
          </cell>
          <cell r="G42">
            <v>4.71</v>
          </cell>
        </row>
        <row r="43">
          <cell r="A43" t="str">
            <v>DER52101</v>
          </cell>
          <cell r="B43" t="str">
            <v>Esc. Carga e Transp. de solos moles 1200&lt;DMT&lt;=1400m</v>
          </cell>
          <cell r="C43" t="str">
            <v xml:space="preserve"> </v>
          </cell>
          <cell r="D43" t="str">
            <v xml:space="preserve"> </v>
          </cell>
          <cell r="E43" t="str">
            <v>m3</v>
          </cell>
          <cell r="F43">
            <v>2575</v>
          </cell>
          <cell r="G43">
            <v>4.74</v>
          </cell>
        </row>
        <row r="44">
          <cell r="A44" t="str">
            <v>DER52102</v>
          </cell>
          <cell r="B44" t="str">
            <v>Esc. Carga e Transp. de solos moles 1400&lt;DMT&lt;=1600m</v>
          </cell>
          <cell r="C44" t="str">
            <v xml:space="preserve"> </v>
          </cell>
          <cell r="D44" t="str">
            <v xml:space="preserve"> </v>
          </cell>
          <cell r="E44" t="str">
            <v>m3</v>
          </cell>
          <cell r="F44">
            <v>2321</v>
          </cell>
          <cell r="G44">
            <v>4.8099999999999996</v>
          </cell>
        </row>
        <row r="45">
          <cell r="A45" t="str">
            <v>01.510.00</v>
          </cell>
          <cell r="B45" t="str">
            <v>Compactação de aterros a 95% Proctor Normal</v>
          </cell>
          <cell r="C45" t="str">
            <v>DNER-ES282/97</v>
          </cell>
          <cell r="D45" t="str">
            <v xml:space="preserve"> </v>
          </cell>
          <cell r="E45" t="str">
            <v>m3</v>
          </cell>
          <cell r="F45">
            <v>45560</v>
          </cell>
          <cell r="G45">
            <v>0.79</v>
          </cell>
        </row>
        <row r="46">
          <cell r="A46" t="str">
            <v>01.511.00</v>
          </cell>
          <cell r="B46" t="str">
            <v>Compactação de aterros a 100% Proctor Normal</v>
          </cell>
          <cell r="C46" t="str">
            <v>DNER-ES282/97</v>
          </cell>
          <cell r="D46" t="str">
            <v xml:space="preserve"> </v>
          </cell>
          <cell r="E46" t="str">
            <v>m3</v>
          </cell>
          <cell r="F46">
            <v>13303</v>
          </cell>
          <cell r="G46">
            <v>1.36</v>
          </cell>
        </row>
        <row r="47">
          <cell r="F47" t="str">
            <v>SUB-TOTAL</v>
          </cell>
        </row>
        <row r="49">
          <cell r="B49" t="str">
            <v>PAVIMENTAÇÃO</v>
          </cell>
        </row>
        <row r="50">
          <cell r="A50" t="str">
            <v>02.000.00</v>
          </cell>
          <cell r="B50" t="str">
            <v>Regularização do subleito</v>
          </cell>
          <cell r="C50" t="str">
            <v xml:space="preserve"> </v>
          </cell>
          <cell r="D50" t="str">
            <v xml:space="preserve"> </v>
          </cell>
          <cell r="E50" t="str">
            <v>m2</v>
          </cell>
          <cell r="F50">
            <v>62658</v>
          </cell>
          <cell r="G50">
            <v>0.3</v>
          </cell>
        </row>
        <row r="51">
          <cell r="A51" t="str">
            <v>DER53110</v>
          </cell>
          <cell r="B51" t="str">
            <v>Camada de seixo classificado</v>
          </cell>
          <cell r="C51" t="str">
            <v xml:space="preserve"> </v>
          </cell>
          <cell r="D51" t="str">
            <v xml:space="preserve"> </v>
          </cell>
          <cell r="E51" t="str">
            <v>m3</v>
          </cell>
          <cell r="F51">
            <v>12034</v>
          </cell>
          <cell r="G51">
            <v>16.09</v>
          </cell>
        </row>
        <row r="52">
          <cell r="F52" t="str">
            <v>SUB-TOTAL</v>
          </cell>
        </row>
        <row r="54">
          <cell r="B54" t="str">
            <v>DRENAGEM</v>
          </cell>
        </row>
        <row r="55">
          <cell r="A55" t="str">
            <v>04.000.00</v>
          </cell>
          <cell r="B55" t="str">
            <v>Escavação manual em material de 1a categoria</v>
          </cell>
          <cell r="C55" t="str">
            <v xml:space="preserve"> </v>
          </cell>
          <cell r="D55" t="str">
            <v xml:space="preserve"> </v>
          </cell>
          <cell r="E55" t="str">
            <v>m3</v>
          </cell>
          <cell r="F55">
            <v>146</v>
          </cell>
          <cell r="G55">
            <v>17.57</v>
          </cell>
        </row>
        <row r="56">
          <cell r="A56" t="str">
            <v>04.001.00</v>
          </cell>
          <cell r="B56" t="str">
            <v>Escavação mecânica em material de 1a categoria</v>
          </cell>
          <cell r="C56" t="str">
            <v xml:space="preserve"> </v>
          </cell>
          <cell r="D56" t="str">
            <v xml:space="preserve"> </v>
          </cell>
          <cell r="E56" t="str">
            <v>m3</v>
          </cell>
          <cell r="F56">
            <v>332</v>
          </cell>
          <cell r="G56">
            <v>2.09</v>
          </cell>
        </row>
        <row r="57">
          <cell r="A57" t="str">
            <v>04.001.01</v>
          </cell>
          <cell r="B57" t="str">
            <v>Escavação mecânica,reaterro e compactação (material de 1a categoria)</v>
          </cell>
          <cell r="C57" t="str">
            <v xml:space="preserve"> </v>
          </cell>
          <cell r="D57" t="str">
            <v xml:space="preserve"> </v>
          </cell>
          <cell r="E57" t="str">
            <v>m3</v>
          </cell>
          <cell r="F57">
            <v>524</v>
          </cell>
          <cell r="G57">
            <v>3.03</v>
          </cell>
        </row>
        <row r="58">
          <cell r="A58" t="str">
            <v>04.011.00</v>
          </cell>
          <cell r="B58" t="str">
            <v>Escavação mecânica em material de 2a categoria</v>
          </cell>
          <cell r="C58" t="str">
            <v xml:space="preserve"> </v>
          </cell>
          <cell r="D58" t="str">
            <v xml:space="preserve"> </v>
          </cell>
          <cell r="E58" t="str">
            <v>m3</v>
          </cell>
          <cell r="F58">
            <v>291</v>
          </cell>
          <cell r="G58">
            <v>0.9</v>
          </cell>
        </row>
        <row r="59">
          <cell r="A59" t="str">
            <v>04.401.02</v>
          </cell>
          <cell r="B59" t="str">
            <v>Valeta de prot. de aterro c/ revest. vegetal VPA 02</v>
          </cell>
          <cell r="C59" t="str">
            <v xml:space="preserve"> </v>
          </cell>
          <cell r="D59" t="str">
            <v xml:space="preserve"> </v>
          </cell>
          <cell r="E59" t="str">
            <v>m</v>
          </cell>
          <cell r="F59">
            <v>7590</v>
          </cell>
          <cell r="G59">
            <v>24.32</v>
          </cell>
        </row>
        <row r="60">
          <cell r="A60" t="str">
            <v>04.900.21</v>
          </cell>
          <cell r="B60" t="str">
            <v>Sarjeta de cant. central de concreto-SCC 01</v>
          </cell>
          <cell r="C60" t="str">
            <v>DNER-ES288/97</v>
          </cell>
          <cell r="D60" t="str">
            <v xml:space="preserve"> </v>
          </cell>
          <cell r="E60" t="str">
            <v>m</v>
          </cell>
          <cell r="F60">
            <v>3531</v>
          </cell>
          <cell r="G60">
            <v>13.85</v>
          </cell>
        </row>
        <row r="61">
          <cell r="A61" t="str">
            <v>04.900.22</v>
          </cell>
          <cell r="B61" t="str">
            <v>Sarjeta de cant. central de concreto-SCC 02</v>
          </cell>
          <cell r="C61" t="str">
            <v>DNER-ES288/97</v>
          </cell>
          <cell r="D61" t="str">
            <v xml:space="preserve"> </v>
          </cell>
          <cell r="E61" t="str">
            <v>m</v>
          </cell>
          <cell r="F61">
            <v>110</v>
          </cell>
          <cell r="G61">
            <v>19.170000000000002</v>
          </cell>
        </row>
        <row r="62">
          <cell r="A62" t="str">
            <v>04.900.33</v>
          </cell>
          <cell r="B62" t="str">
            <v>Sarjeta triangular de grama-STG 03</v>
          </cell>
          <cell r="C62" t="str">
            <v xml:space="preserve"> </v>
          </cell>
          <cell r="D62" t="str">
            <v xml:space="preserve"> </v>
          </cell>
          <cell r="E62" t="str">
            <v>m</v>
          </cell>
          <cell r="F62">
            <v>66</v>
          </cell>
          <cell r="G62">
            <v>10.61</v>
          </cell>
        </row>
        <row r="63">
          <cell r="A63" t="str">
            <v>04.900.34</v>
          </cell>
          <cell r="B63" t="str">
            <v>Sarjeta triangular de grama-STG 04</v>
          </cell>
          <cell r="C63" t="str">
            <v xml:space="preserve"> </v>
          </cell>
          <cell r="D63" t="str">
            <v xml:space="preserve"> </v>
          </cell>
          <cell r="E63" t="str">
            <v>m</v>
          </cell>
          <cell r="F63">
            <v>2326</v>
          </cell>
          <cell r="G63">
            <v>8.4700000000000006</v>
          </cell>
        </row>
        <row r="64">
          <cell r="A64" t="str">
            <v>DER78150a</v>
          </cell>
          <cell r="B64" t="str">
            <v>Caixa coletora de sarjeta - CCS, D=60cm E H=1,5m</v>
          </cell>
          <cell r="C64" t="str">
            <v xml:space="preserve"> </v>
          </cell>
          <cell r="D64" t="str">
            <v xml:space="preserve"> </v>
          </cell>
          <cell r="E64" t="str">
            <v>un</v>
          </cell>
          <cell r="F64">
            <v>7</v>
          </cell>
          <cell r="G64">
            <v>500.45</v>
          </cell>
        </row>
        <row r="65">
          <cell r="A65" t="str">
            <v>04.930.01</v>
          </cell>
          <cell r="B65" t="str">
            <v>Caixa coletora de sarjeta-CCS 01</v>
          </cell>
          <cell r="C65" t="str">
            <v>DNER-ES287/97</v>
          </cell>
          <cell r="D65" t="str">
            <v xml:space="preserve"> </v>
          </cell>
          <cell r="E65" t="str">
            <v>un</v>
          </cell>
          <cell r="F65">
            <v>1</v>
          </cell>
          <cell r="G65">
            <v>568.85</v>
          </cell>
        </row>
        <row r="66">
          <cell r="A66" t="str">
            <v>P 04.100.08</v>
          </cell>
          <cell r="B66" t="str">
            <v>Execução de galerias D=0,40 c/ lastro de concreto</v>
          </cell>
          <cell r="C66" t="str">
            <v xml:space="preserve"> </v>
          </cell>
          <cell r="D66" t="str">
            <v xml:space="preserve"> </v>
          </cell>
          <cell r="E66" t="str">
            <v>m</v>
          </cell>
          <cell r="F66">
            <v>48</v>
          </cell>
          <cell r="G66">
            <v>58.65</v>
          </cell>
        </row>
        <row r="67">
          <cell r="A67" t="str">
            <v>P 04.100.10</v>
          </cell>
          <cell r="B67" t="str">
            <v>Execução de galerias D=0,60 c/ lastro de concreto</v>
          </cell>
          <cell r="C67" t="str">
            <v xml:space="preserve"> </v>
          </cell>
          <cell r="D67" t="str">
            <v xml:space="preserve"> </v>
          </cell>
          <cell r="E67" t="str">
            <v>m</v>
          </cell>
          <cell r="F67">
            <v>146</v>
          </cell>
          <cell r="G67">
            <v>131.66</v>
          </cell>
        </row>
        <row r="68">
          <cell r="A68" t="str">
            <v>P 04.100.40</v>
          </cell>
          <cell r="B68" t="str">
            <v>Execução de galerias D=0,80m c/ lastro de concreto</v>
          </cell>
          <cell r="C68" t="str">
            <v xml:space="preserve"> </v>
          </cell>
          <cell r="D68" t="str">
            <v xml:space="preserve"> </v>
          </cell>
          <cell r="E68" t="str">
            <v>m</v>
          </cell>
          <cell r="F68">
            <v>10</v>
          </cell>
          <cell r="G68">
            <v>197.36</v>
          </cell>
        </row>
        <row r="69">
          <cell r="A69" t="str">
            <v>DER72350b</v>
          </cell>
          <cell r="B69" t="str">
            <v>Boca para BSTC D=40cm - Normal</v>
          </cell>
          <cell r="C69" t="str">
            <v xml:space="preserve"> </v>
          </cell>
          <cell r="D69" t="str">
            <v xml:space="preserve"> </v>
          </cell>
          <cell r="E69" t="str">
            <v>un</v>
          </cell>
          <cell r="F69">
            <v>2</v>
          </cell>
          <cell r="G69">
            <v>147.57</v>
          </cell>
        </row>
        <row r="70">
          <cell r="A70" t="str">
            <v>04.101.01</v>
          </cell>
          <cell r="B70" t="str">
            <v>Boca de BSTC D=0.60m-normal</v>
          </cell>
          <cell r="C70" t="str">
            <v>DNER-ES284/97</v>
          </cell>
          <cell r="D70" t="str">
            <v xml:space="preserve"> </v>
          </cell>
          <cell r="E70" t="str">
            <v>un</v>
          </cell>
          <cell r="F70">
            <v>4</v>
          </cell>
          <cell r="G70">
            <v>299.62</v>
          </cell>
        </row>
        <row r="71">
          <cell r="F71" t="str">
            <v>SUB-TOTAL</v>
          </cell>
        </row>
        <row r="73">
          <cell r="B73" t="str">
            <v>OBRAS DE ARTE CORRENTES</v>
          </cell>
        </row>
        <row r="74">
          <cell r="A74" t="str">
            <v>04.001.01</v>
          </cell>
          <cell r="B74" t="str">
            <v>Escavação mecânica,reaterro e compactação (material de 1a categoria)</v>
          </cell>
          <cell r="C74" t="str">
            <v xml:space="preserve"> </v>
          </cell>
          <cell r="D74" t="str">
            <v xml:space="preserve"> </v>
          </cell>
          <cell r="E74" t="str">
            <v>m3</v>
          </cell>
          <cell r="F74">
            <v>2095</v>
          </cell>
          <cell r="G74">
            <v>3.03</v>
          </cell>
        </row>
        <row r="75">
          <cell r="A75" t="str">
            <v>04.100.01</v>
          </cell>
          <cell r="B75" t="str">
            <v>Corpo de BSTC D=0.60m</v>
          </cell>
          <cell r="C75" t="str">
            <v>DNER-ES284/97</v>
          </cell>
          <cell r="D75" t="str">
            <v xml:space="preserve"> </v>
          </cell>
          <cell r="E75" t="str">
            <v xml:space="preserve">m </v>
          </cell>
          <cell r="F75">
            <v>20</v>
          </cell>
          <cell r="G75">
            <v>139.21</v>
          </cell>
        </row>
        <row r="76">
          <cell r="A76" t="str">
            <v>04.100.02</v>
          </cell>
          <cell r="B76" t="str">
            <v>Corpo de BSTC D=0.80m</v>
          </cell>
          <cell r="C76" t="str">
            <v>DNER-ES284/97</v>
          </cell>
          <cell r="D76" t="str">
            <v xml:space="preserve"> </v>
          </cell>
          <cell r="E76" t="str">
            <v xml:space="preserve">m </v>
          </cell>
          <cell r="F76">
            <v>44</v>
          </cell>
          <cell r="G76">
            <v>201.98</v>
          </cell>
        </row>
        <row r="77">
          <cell r="A77" t="str">
            <v>04.100.03</v>
          </cell>
          <cell r="B77" t="str">
            <v>Corpo de BSTC D=1.00m</v>
          </cell>
          <cell r="C77" t="str">
            <v>DNER-ES284/97</v>
          </cell>
          <cell r="D77" t="str">
            <v xml:space="preserve"> </v>
          </cell>
          <cell r="E77" t="str">
            <v xml:space="preserve">m </v>
          </cell>
          <cell r="F77">
            <v>63</v>
          </cell>
          <cell r="G77">
            <v>280.33</v>
          </cell>
        </row>
        <row r="78">
          <cell r="A78" t="str">
            <v>04.101.01</v>
          </cell>
          <cell r="B78" t="str">
            <v>Boca de BSTC D=0.60m-normal</v>
          </cell>
          <cell r="C78" t="str">
            <v>DNER-ES284/97</v>
          </cell>
          <cell r="D78" t="str">
            <v xml:space="preserve"> </v>
          </cell>
          <cell r="E78" t="str">
            <v>un</v>
          </cell>
          <cell r="F78">
            <v>2</v>
          </cell>
          <cell r="G78">
            <v>299.62</v>
          </cell>
        </row>
        <row r="79">
          <cell r="A79" t="str">
            <v>04.101.02</v>
          </cell>
          <cell r="B79" t="str">
            <v>Boca de BSTC D=0.80m-normal</v>
          </cell>
          <cell r="C79" t="str">
            <v>DNER-ES284/97</v>
          </cell>
          <cell r="D79" t="str">
            <v xml:space="preserve"> </v>
          </cell>
          <cell r="E79" t="str">
            <v>un</v>
          </cell>
          <cell r="F79">
            <v>7</v>
          </cell>
          <cell r="G79">
            <v>494.05</v>
          </cell>
        </row>
        <row r="80">
          <cell r="A80" t="str">
            <v>04.101.03</v>
          </cell>
          <cell r="B80" t="str">
            <v>Boca de BSTC D=1.00m-normal</v>
          </cell>
          <cell r="C80" t="str">
            <v>DNER-ES284/97</v>
          </cell>
          <cell r="D80" t="str">
            <v xml:space="preserve"> </v>
          </cell>
          <cell r="E80" t="str">
            <v>un</v>
          </cell>
          <cell r="F80">
            <v>8</v>
          </cell>
          <cell r="G80">
            <v>757.56</v>
          </cell>
        </row>
        <row r="81">
          <cell r="A81" t="str">
            <v>04.110.01</v>
          </cell>
          <cell r="B81" t="str">
            <v>Corpo de BDTC D=1.00m</v>
          </cell>
          <cell r="C81" t="str">
            <v>DNER-ES284/97</v>
          </cell>
          <cell r="D81" t="str">
            <v xml:space="preserve"> </v>
          </cell>
          <cell r="E81" t="str">
            <v>m</v>
          </cell>
          <cell r="F81">
            <v>40</v>
          </cell>
          <cell r="G81">
            <v>572.14</v>
          </cell>
        </row>
        <row r="82">
          <cell r="A82" t="str">
            <v>04.111.01</v>
          </cell>
          <cell r="B82" t="str">
            <v>Boca de BDTC D=1.00m-normal</v>
          </cell>
          <cell r="C82" t="str">
            <v>DNER-ES284/97</v>
          </cell>
          <cell r="D82" t="str">
            <v xml:space="preserve"> </v>
          </cell>
          <cell r="E82" t="str">
            <v>un</v>
          </cell>
          <cell r="F82">
            <v>5</v>
          </cell>
          <cell r="G82">
            <v>1056.6199999999999</v>
          </cell>
        </row>
        <row r="83">
          <cell r="A83" t="str">
            <v>04.200.01</v>
          </cell>
          <cell r="B83" t="str">
            <v>Corpo de BSCC 1.50x1.50m-H=0 a 1.00m</v>
          </cell>
          <cell r="C83" t="str">
            <v>DNER-ES286/97</v>
          </cell>
          <cell r="D83" t="str">
            <v xml:space="preserve"> </v>
          </cell>
          <cell r="E83" t="str">
            <v>m</v>
          </cell>
          <cell r="F83">
            <v>11</v>
          </cell>
          <cell r="G83">
            <v>528.09</v>
          </cell>
        </row>
        <row r="84">
          <cell r="A84" t="str">
            <v>04.200.02</v>
          </cell>
          <cell r="B84" t="str">
            <v>Corpo de BSCC 2.00x2.00m-H=0 a 1.00m</v>
          </cell>
          <cell r="C84" t="str">
            <v>DNER-ES286/97</v>
          </cell>
          <cell r="D84" t="str">
            <v xml:space="preserve"> </v>
          </cell>
          <cell r="E84" t="str">
            <v>m</v>
          </cell>
          <cell r="F84">
            <v>12</v>
          </cell>
          <cell r="G84">
            <v>737.8</v>
          </cell>
        </row>
        <row r="85">
          <cell r="A85" t="str">
            <v>04.200.06</v>
          </cell>
          <cell r="B85" t="str">
            <v>Corpo de BSCC 2.00x2.00m-H=1.00 a 2.50m</v>
          </cell>
          <cell r="C85" t="str">
            <v>DNER-ES286/97</v>
          </cell>
          <cell r="D85" t="str">
            <v xml:space="preserve"> </v>
          </cell>
          <cell r="E85" t="str">
            <v>m</v>
          </cell>
          <cell r="F85">
            <v>13</v>
          </cell>
          <cell r="G85">
            <v>661.97</v>
          </cell>
        </row>
        <row r="86">
          <cell r="A86" t="str">
            <v>04.200.07</v>
          </cell>
          <cell r="B86" t="str">
            <v>Corpo de BSCC 2.50x2.50m-H=1.00 a 2.50m</v>
          </cell>
          <cell r="C86" t="str">
            <v>DNER-ES286/97</v>
          </cell>
          <cell r="D86" t="str">
            <v xml:space="preserve"> </v>
          </cell>
          <cell r="E86" t="str">
            <v>m</v>
          </cell>
          <cell r="F86">
            <v>48</v>
          </cell>
          <cell r="G86">
            <v>975.93</v>
          </cell>
        </row>
        <row r="87">
          <cell r="A87" t="str">
            <v>04.201.01</v>
          </cell>
          <cell r="B87" t="str">
            <v>Boca de BSCC 1.50x1.50m - normal</v>
          </cell>
          <cell r="C87" t="str">
            <v xml:space="preserve"> </v>
          </cell>
          <cell r="D87" t="str">
            <v xml:space="preserve"> </v>
          </cell>
          <cell r="E87" t="str">
            <v>un</v>
          </cell>
          <cell r="F87">
            <v>2</v>
          </cell>
          <cell r="G87">
            <v>3149.41</v>
          </cell>
        </row>
        <row r="88">
          <cell r="A88" t="str">
            <v>04.201.02</v>
          </cell>
          <cell r="B88" t="str">
            <v>Boca de BSCC 2.00x2.00m - normal</v>
          </cell>
          <cell r="C88" t="str">
            <v xml:space="preserve"> </v>
          </cell>
          <cell r="D88" t="str">
            <v xml:space="preserve"> </v>
          </cell>
          <cell r="E88" t="str">
            <v>un</v>
          </cell>
          <cell r="F88">
            <v>4</v>
          </cell>
          <cell r="G88">
            <v>4874.24</v>
          </cell>
        </row>
        <row r="89">
          <cell r="A89" t="str">
            <v>04.201.03</v>
          </cell>
          <cell r="B89" t="str">
            <v>Boca de BSCC 2.50x2.50m - normal</v>
          </cell>
          <cell r="C89" t="str">
            <v xml:space="preserve"> </v>
          </cell>
          <cell r="D89" t="str">
            <v xml:space="preserve"> </v>
          </cell>
          <cell r="E89" t="str">
            <v>un</v>
          </cell>
          <cell r="F89">
            <v>8</v>
          </cell>
          <cell r="G89">
            <v>6579.56</v>
          </cell>
        </row>
        <row r="90">
          <cell r="A90" t="str">
            <v>04.210.01</v>
          </cell>
          <cell r="B90" t="str">
            <v>Corpo de BDCC 1.50x1.50m-H=0 a 1.00m</v>
          </cell>
          <cell r="C90" t="str">
            <v>DNER-ES286/97</v>
          </cell>
          <cell r="D90" t="str">
            <v xml:space="preserve"> </v>
          </cell>
          <cell r="E90" t="str">
            <v>m</v>
          </cell>
          <cell r="F90">
            <v>22</v>
          </cell>
          <cell r="G90">
            <v>864.14</v>
          </cell>
        </row>
        <row r="91">
          <cell r="A91" t="str">
            <v>04.211.01</v>
          </cell>
          <cell r="B91" t="str">
            <v>Boca de BDCC 1.50x1.50m - normal</v>
          </cell>
          <cell r="C91" t="str">
            <v xml:space="preserve"> </v>
          </cell>
          <cell r="D91" t="str">
            <v xml:space="preserve"> </v>
          </cell>
          <cell r="E91" t="str">
            <v>un</v>
          </cell>
          <cell r="F91">
            <v>3</v>
          </cell>
          <cell r="G91">
            <v>3642.66</v>
          </cell>
        </row>
        <row r="92">
          <cell r="A92" t="str">
            <v>04.999.01</v>
          </cell>
          <cell r="B92" t="str">
            <v>Remoção de bueiros existentes</v>
          </cell>
          <cell r="C92" t="str">
            <v xml:space="preserve"> </v>
          </cell>
          <cell r="D92" t="str">
            <v xml:space="preserve"> </v>
          </cell>
          <cell r="E92" t="str">
            <v>m</v>
          </cell>
          <cell r="F92">
            <v>57</v>
          </cell>
          <cell r="G92">
            <v>13.06</v>
          </cell>
        </row>
        <row r="93">
          <cell r="A93" t="str">
            <v>04.999.02</v>
          </cell>
          <cell r="B93" t="str">
            <v>Demolição de dispositivos de concreto</v>
          </cell>
          <cell r="C93" t="str">
            <v>DNER-ES296/97</v>
          </cell>
          <cell r="D93" t="str">
            <v xml:space="preserve"> </v>
          </cell>
          <cell r="E93" t="str">
            <v>m3</v>
          </cell>
          <cell r="F93">
            <v>38</v>
          </cell>
          <cell r="G93">
            <v>12.58</v>
          </cell>
        </row>
        <row r="94">
          <cell r="A94" t="str">
            <v>P 04.100.22</v>
          </cell>
          <cell r="B94" t="str">
            <v>Bueiro Met.Corrug.circular, T.Armco,  c/Epoxy-bonded, MP-100, D=1,40 m, E=2,0mm</v>
          </cell>
          <cell r="C94" t="str">
            <v xml:space="preserve"> </v>
          </cell>
          <cell r="D94" t="str">
            <v xml:space="preserve"> </v>
          </cell>
          <cell r="E94" t="str">
            <v>m</v>
          </cell>
          <cell r="F94">
            <v>12</v>
          </cell>
          <cell r="G94">
            <v>486.03</v>
          </cell>
        </row>
        <row r="95">
          <cell r="A95" t="str">
            <v>DER72450a</v>
          </cell>
          <cell r="B95" t="str">
            <v>Boca para BSTM D=140cm - Normal</v>
          </cell>
          <cell r="C95" t="str">
            <v xml:space="preserve"> </v>
          </cell>
          <cell r="D95" t="str">
            <v xml:space="preserve"> </v>
          </cell>
          <cell r="E95" t="str">
            <v>un</v>
          </cell>
          <cell r="F95">
            <v>2</v>
          </cell>
          <cell r="G95">
            <v>690.23</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30953</v>
          </cell>
          <cell r="G98">
            <v>2.06</v>
          </cell>
        </row>
        <row r="99">
          <cell r="A99" t="str">
            <v>05.102.00</v>
          </cell>
          <cell r="B99" t="str">
            <v>Hidrossemeadura</v>
          </cell>
          <cell r="C99" t="str">
            <v>DNER-ES341/97</v>
          </cell>
          <cell r="D99" t="str">
            <v xml:space="preserve"> </v>
          </cell>
          <cell r="E99" t="str">
            <v>m2</v>
          </cell>
          <cell r="F99">
            <v>10630</v>
          </cell>
          <cell r="G99">
            <v>0.49</v>
          </cell>
        </row>
        <row r="100">
          <cell r="A100" t="str">
            <v>P 05.100.02</v>
          </cell>
          <cell r="B100" t="str">
            <v>Fornecimento e plantio de árvore selecionada</v>
          </cell>
          <cell r="C100" t="str">
            <v xml:space="preserve"> </v>
          </cell>
          <cell r="D100" t="str">
            <v xml:space="preserve"> </v>
          </cell>
          <cell r="E100" t="str">
            <v>un</v>
          </cell>
          <cell r="F100">
            <v>329</v>
          </cell>
          <cell r="G100">
            <v>6.02</v>
          </cell>
        </row>
        <row r="101">
          <cell r="A101" t="str">
            <v>R1</v>
          </cell>
          <cell r="B101" t="str">
            <v>Remanejamento de Rede de Baixa Tensão (220/380V)</v>
          </cell>
          <cell r="C101" t="str">
            <v xml:space="preserve"> </v>
          </cell>
          <cell r="D101" t="str">
            <v xml:space="preserve"> </v>
          </cell>
          <cell r="E101" t="str">
            <v>m</v>
          </cell>
          <cell r="F101">
            <v>480</v>
          </cell>
          <cell r="G101">
            <v>4.7</v>
          </cell>
        </row>
        <row r="102">
          <cell r="A102" t="str">
            <v>R2</v>
          </cell>
          <cell r="B102" t="str">
            <v>Remanejamento de Rede de Alta Tensão (138kV)</v>
          </cell>
          <cell r="C102" t="str">
            <v xml:space="preserve"> </v>
          </cell>
          <cell r="D102" t="str">
            <v xml:space="preserve"> </v>
          </cell>
          <cell r="E102" t="str">
            <v>m</v>
          </cell>
          <cell r="F102">
            <v>480</v>
          </cell>
          <cell r="G102">
            <v>6.2</v>
          </cell>
        </row>
        <row r="103">
          <cell r="A103" t="str">
            <v>R10</v>
          </cell>
          <cell r="B103" t="str">
            <v>Remanejamento de Poste de Concreto 10/150</v>
          </cell>
          <cell r="C103" t="str">
            <v xml:space="preserve"> </v>
          </cell>
          <cell r="D103" t="str">
            <v xml:space="preserve"> </v>
          </cell>
          <cell r="E103" t="str">
            <v>un</v>
          </cell>
          <cell r="F103">
            <v>5</v>
          </cell>
          <cell r="G103">
            <v>75</v>
          </cell>
        </row>
        <row r="104">
          <cell r="A104" t="str">
            <v>R27</v>
          </cell>
          <cell r="B104" t="str">
            <v>Remanejamento de Poste de Madeira</v>
          </cell>
          <cell r="C104" t="str">
            <v xml:space="preserve"> </v>
          </cell>
          <cell r="D104" t="str">
            <v xml:space="preserve"> </v>
          </cell>
          <cell r="E104" t="str">
            <v>un</v>
          </cell>
          <cell r="F104">
            <v>2</v>
          </cell>
          <cell r="G104">
            <v>70</v>
          </cell>
        </row>
      </sheetData>
      <sheetData sheetId="22">
        <row r="14">
          <cell r="A14" t="str">
            <v>02.000.00</v>
          </cell>
          <cell r="B14" t="str">
            <v>Regularização do subleito</v>
          </cell>
          <cell r="C14" t="str">
            <v xml:space="preserve"> </v>
          </cell>
          <cell r="D14" t="str">
            <v xml:space="preserve"> </v>
          </cell>
          <cell r="E14" t="str">
            <v>m2</v>
          </cell>
          <cell r="F14">
            <v>1137</v>
          </cell>
          <cell r="G14">
            <v>0.3</v>
          </cell>
        </row>
        <row r="15">
          <cell r="A15" t="str">
            <v>DER53130</v>
          </cell>
          <cell r="B15" t="str">
            <v>Camada de macadame seco</v>
          </cell>
          <cell r="C15" t="str">
            <v xml:space="preserve"> </v>
          </cell>
          <cell r="D15" t="str">
            <v xml:space="preserve"> </v>
          </cell>
          <cell r="E15" t="str">
            <v>m3</v>
          </cell>
          <cell r="F15">
            <v>177</v>
          </cell>
          <cell r="G15">
            <v>21.86</v>
          </cell>
        </row>
        <row r="16">
          <cell r="A16" t="str">
            <v>02.230.00</v>
          </cell>
          <cell r="B16" t="str">
            <v>Base brita graduada</v>
          </cell>
          <cell r="C16" t="str">
            <v>DNER-ES303/97</v>
          </cell>
          <cell r="D16" t="str">
            <v xml:space="preserve"> </v>
          </cell>
          <cell r="E16" t="str">
            <v>m3</v>
          </cell>
          <cell r="F16">
            <v>149</v>
          </cell>
          <cell r="G16">
            <v>28.06</v>
          </cell>
        </row>
        <row r="17">
          <cell r="A17" t="str">
            <v>02.300.00</v>
          </cell>
          <cell r="B17" t="str">
            <v>Imprimação - Fornecimento, transporte e execução</v>
          </cell>
          <cell r="C17" t="str">
            <v>DNER-ES306/97</v>
          </cell>
          <cell r="D17" t="str">
            <v xml:space="preserve"> </v>
          </cell>
          <cell r="E17" t="str">
            <v>m2</v>
          </cell>
          <cell r="F17">
            <v>993</v>
          </cell>
          <cell r="G17">
            <v>1.1100000000000001</v>
          </cell>
        </row>
        <row r="18">
          <cell r="A18" t="str">
            <v>02.400.00</v>
          </cell>
          <cell r="B18" t="str">
            <v>Pintura de ligação - Fornec., transporte e execução</v>
          </cell>
          <cell r="C18" t="str">
            <v>DNER-ES307/97</v>
          </cell>
          <cell r="D18" t="str">
            <v xml:space="preserve"> </v>
          </cell>
          <cell r="E18" t="str">
            <v>m2</v>
          </cell>
          <cell r="F18">
            <v>1784</v>
          </cell>
          <cell r="G18">
            <v>0.41</v>
          </cell>
        </row>
        <row r="19">
          <cell r="A19" t="str">
            <v>02.540.01</v>
          </cell>
          <cell r="B19" t="str">
            <v>Concreto betuminoso usinado a quente - usina 100/140 t/h</v>
          </cell>
          <cell r="C19" t="str">
            <v>DNER-ES313/97</v>
          </cell>
          <cell r="D19" t="str">
            <v xml:space="preserve"> </v>
          </cell>
          <cell r="E19" t="str">
            <v>t</v>
          </cell>
          <cell r="F19">
            <v>198</v>
          </cell>
          <cell r="G19">
            <v>67.64</v>
          </cell>
        </row>
        <row r="20">
          <cell r="F20" t="str">
            <v>SUB-TOTAL</v>
          </cell>
        </row>
        <row r="22">
          <cell r="B22" t="str">
            <v>DRENAGEM</v>
          </cell>
        </row>
        <row r="23">
          <cell r="A23" t="str">
            <v>04.000.00</v>
          </cell>
          <cell r="B23" t="str">
            <v>Escavação manual em material de 1a categoria</v>
          </cell>
          <cell r="C23" t="str">
            <v xml:space="preserve"> </v>
          </cell>
          <cell r="D23" t="str">
            <v xml:space="preserve"> </v>
          </cell>
          <cell r="E23" t="str">
            <v>m3</v>
          </cell>
          <cell r="F23">
            <v>10</v>
          </cell>
          <cell r="G23">
            <v>17.57</v>
          </cell>
        </row>
        <row r="24">
          <cell r="A24" t="str">
            <v>04.001.00</v>
          </cell>
          <cell r="B24" t="str">
            <v>Escavação mecânica em material de 1a categoria</v>
          </cell>
          <cell r="C24" t="str">
            <v xml:space="preserve"> </v>
          </cell>
          <cell r="D24" t="str">
            <v xml:space="preserve"> </v>
          </cell>
          <cell r="E24" t="str">
            <v>m3</v>
          </cell>
          <cell r="F24">
            <v>20</v>
          </cell>
          <cell r="G24">
            <v>2.09</v>
          </cell>
        </row>
        <row r="25">
          <cell r="A25" t="str">
            <v>04.001.01</v>
          </cell>
          <cell r="B25" t="str">
            <v>Escavação mecânica,reaterro e compactação (material de 1a categoria)</v>
          </cell>
          <cell r="C25" t="str">
            <v xml:space="preserve"> </v>
          </cell>
          <cell r="D25" t="str">
            <v xml:space="preserve"> </v>
          </cell>
          <cell r="E25" t="str">
            <v>m3</v>
          </cell>
          <cell r="F25">
            <v>107</v>
          </cell>
          <cell r="G25">
            <v>3.03</v>
          </cell>
        </row>
        <row r="26">
          <cell r="A26" t="str">
            <v>04.401.02</v>
          </cell>
          <cell r="B26" t="str">
            <v>Valeta de prot. de aterro c/ revest. vegetal VPA 02</v>
          </cell>
          <cell r="C26" t="str">
            <v xml:space="preserve"> </v>
          </cell>
          <cell r="D26" t="str">
            <v xml:space="preserve"> </v>
          </cell>
          <cell r="E26" t="str">
            <v>m</v>
          </cell>
          <cell r="F26">
            <v>165</v>
          </cell>
          <cell r="G26">
            <v>24.32</v>
          </cell>
        </row>
        <row r="27">
          <cell r="A27" t="str">
            <v>04.900.21</v>
          </cell>
          <cell r="B27" t="str">
            <v>Sarjeta de cant. central de concreto-SCC 01</v>
          </cell>
          <cell r="C27" t="str">
            <v>DNER-ES288/97</v>
          </cell>
          <cell r="D27" t="str">
            <v xml:space="preserve"> </v>
          </cell>
          <cell r="E27" t="str">
            <v>m</v>
          </cell>
          <cell r="F27">
            <v>132</v>
          </cell>
          <cell r="G27">
            <v>13.85</v>
          </cell>
        </row>
        <row r="28">
          <cell r="A28" t="str">
            <v>04.910.05</v>
          </cell>
          <cell r="B28" t="str">
            <v>Meio-fio de concreto-MFC 05</v>
          </cell>
          <cell r="C28" t="str">
            <v>DNER-ES290/97</v>
          </cell>
          <cell r="D28" t="str">
            <v xml:space="preserve"> </v>
          </cell>
          <cell r="E28" t="str">
            <v>m</v>
          </cell>
          <cell r="F28">
            <v>35</v>
          </cell>
          <cell r="G28">
            <v>10.54</v>
          </cell>
        </row>
        <row r="29">
          <cell r="A29" t="str">
            <v>DER78150a</v>
          </cell>
          <cell r="B29" t="str">
            <v>Caixa coletora de sarjeta - CCS, D=60cm E H=1,5m</v>
          </cell>
          <cell r="C29" t="str">
            <v xml:space="preserve"> </v>
          </cell>
          <cell r="D29" t="str">
            <v xml:space="preserve"> </v>
          </cell>
          <cell r="E29" t="str">
            <v>un</v>
          </cell>
          <cell r="F29">
            <v>1</v>
          </cell>
          <cell r="G29">
            <v>500.45</v>
          </cell>
        </row>
        <row r="30">
          <cell r="A30" t="str">
            <v>P 04.100.08</v>
          </cell>
          <cell r="B30" t="str">
            <v>Execução de galerias D=0,40 c/ lastro de concreto</v>
          </cell>
          <cell r="C30" t="str">
            <v xml:space="preserve"> </v>
          </cell>
          <cell r="D30" t="str">
            <v xml:space="preserve"> </v>
          </cell>
          <cell r="E30" t="str">
            <v>m</v>
          </cell>
          <cell r="F30">
            <v>13</v>
          </cell>
          <cell r="G30">
            <v>58.65</v>
          </cell>
        </row>
        <row r="31">
          <cell r="A31" t="str">
            <v>P 04.100.10</v>
          </cell>
          <cell r="B31" t="str">
            <v>Execução de galerias D=0,60 c/ lastro de concreto</v>
          </cell>
          <cell r="C31" t="str">
            <v xml:space="preserve"> </v>
          </cell>
          <cell r="D31" t="str">
            <v xml:space="preserve"> </v>
          </cell>
          <cell r="E31" t="str">
            <v>m</v>
          </cell>
          <cell r="F31">
            <v>17</v>
          </cell>
          <cell r="G31">
            <v>131.66</v>
          </cell>
        </row>
        <row r="32">
          <cell r="A32" t="str">
            <v>DER72350b</v>
          </cell>
          <cell r="B32" t="str">
            <v>Boca para BSTC D=40cm - Normal</v>
          </cell>
          <cell r="C32" t="str">
            <v xml:space="preserve"> </v>
          </cell>
          <cell r="D32" t="str">
            <v xml:space="preserve"> </v>
          </cell>
          <cell r="E32" t="str">
            <v>un</v>
          </cell>
          <cell r="F32">
            <v>1</v>
          </cell>
          <cell r="G32">
            <v>147.57</v>
          </cell>
        </row>
        <row r="33">
          <cell r="A33" t="str">
            <v>04.101.01</v>
          </cell>
          <cell r="B33" t="str">
            <v>Boca de BSTC D=0.60m-normal</v>
          </cell>
          <cell r="C33" t="str">
            <v>DNER-ES284/97</v>
          </cell>
          <cell r="D33" t="str">
            <v xml:space="preserve"> </v>
          </cell>
          <cell r="E33" t="str">
            <v>un</v>
          </cell>
          <cell r="F33">
            <v>1</v>
          </cell>
          <cell r="G33">
            <v>299.62</v>
          </cell>
        </row>
      </sheetData>
      <sheetData sheetId="23">
        <row r="16">
          <cell r="A16" t="str">
            <v>03.010.01</v>
          </cell>
          <cell r="B16" t="str">
            <v>Escavação em cavas de fundação com esgotamento</v>
          </cell>
          <cell r="C16" t="str">
            <v xml:space="preserve"> </v>
          </cell>
          <cell r="D16" t="str">
            <v xml:space="preserve"> </v>
          </cell>
          <cell r="E16" t="str">
            <v>m3</v>
          </cell>
          <cell r="F16">
            <v>62</v>
          </cell>
          <cell r="G16">
            <v>22.39</v>
          </cell>
        </row>
        <row r="17">
          <cell r="A17" t="str">
            <v>03.371.01</v>
          </cell>
          <cell r="B17" t="str">
            <v>Formas de placa compensada resinada</v>
          </cell>
          <cell r="C17" t="str">
            <v xml:space="preserve"> </v>
          </cell>
          <cell r="D17" t="str">
            <v xml:space="preserve"> </v>
          </cell>
          <cell r="E17" t="str">
            <v>m2</v>
          </cell>
          <cell r="F17">
            <v>57</v>
          </cell>
          <cell r="G17">
            <v>21.86</v>
          </cell>
        </row>
        <row r="18">
          <cell r="A18" t="str">
            <v>03.371.02</v>
          </cell>
          <cell r="B18" t="str">
            <v>Formas de placa compensada plastificada</v>
          </cell>
          <cell r="C18" t="str">
            <v xml:space="preserve"> </v>
          </cell>
          <cell r="D18" t="str">
            <v xml:space="preserve"> </v>
          </cell>
          <cell r="E18" t="str">
            <v>m2</v>
          </cell>
          <cell r="F18">
            <v>194</v>
          </cell>
          <cell r="G18">
            <v>30.76</v>
          </cell>
        </row>
        <row r="19">
          <cell r="A19" t="str">
            <v>03.353.00</v>
          </cell>
          <cell r="B19" t="str">
            <v>Forn., preparo e colocação nas formas, de aço CA-50</v>
          </cell>
          <cell r="C19" t="str">
            <v xml:space="preserve"> </v>
          </cell>
          <cell r="D19" t="str">
            <v xml:space="preserve"> </v>
          </cell>
          <cell r="E19" t="str">
            <v>kg</v>
          </cell>
          <cell r="F19">
            <v>2950</v>
          </cell>
          <cell r="G19">
            <v>2.59</v>
          </cell>
        </row>
        <row r="20">
          <cell r="A20" t="str">
            <v>03.326.00</v>
          </cell>
          <cell r="B20" t="str">
            <v xml:space="preserve">Concreto fck= 20 MPa-contr. raz. uso ger. </v>
          </cell>
          <cell r="C20" t="str">
            <v xml:space="preserve"> </v>
          </cell>
          <cell r="D20" t="str">
            <v xml:space="preserve"> </v>
          </cell>
          <cell r="E20" t="str">
            <v>m3</v>
          </cell>
          <cell r="F20">
            <v>39</v>
          </cell>
          <cell r="G20">
            <v>149.19999999999999</v>
          </cell>
        </row>
        <row r="21">
          <cell r="A21" t="str">
            <v>OAE5a</v>
          </cell>
          <cell r="B21" t="str">
            <v>Estaca metálica - tipo CS 250 X 52 - Fornecimento e cravação</v>
          </cell>
          <cell r="C21" t="str">
            <v xml:space="preserve"> </v>
          </cell>
          <cell r="D21" t="str">
            <v xml:space="preserve"> </v>
          </cell>
          <cell r="E21" t="str">
            <v>m</v>
          </cell>
          <cell r="F21">
            <v>64</v>
          </cell>
          <cell r="G21">
            <v>97.23</v>
          </cell>
        </row>
        <row r="22">
          <cell r="A22" t="str">
            <v>OAE5b</v>
          </cell>
          <cell r="B22" t="str">
            <v>Estaca metálica - tipo CS 300 x 77 - Fornecimento e cravação</v>
          </cell>
          <cell r="C22" t="str">
            <v xml:space="preserve"> </v>
          </cell>
          <cell r="D22" t="str">
            <v xml:space="preserve"> </v>
          </cell>
          <cell r="E22" t="str">
            <v>m</v>
          </cell>
          <cell r="F22">
            <v>192</v>
          </cell>
          <cell r="G22">
            <v>122.7</v>
          </cell>
        </row>
        <row r="23">
          <cell r="A23" t="str">
            <v>OAE5c</v>
          </cell>
          <cell r="B23" t="str">
            <v>Estaca metálica - tipo CS 300 x 116 - Fornecimento e cravação</v>
          </cell>
          <cell r="C23" t="str">
            <v xml:space="preserve"> </v>
          </cell>
          <cell r="D23" t="str">
            <v xml:space="preserve"> </v>
          </cell>
          <cell r="E23" t="str">
            <v>m</v>
          </cell>
          <cell r="F23">
            <v>64</v>
          </cell>
          <cell r="G23">
            <v>162.41999999999999</v>
          </cell>
        </row>
        <row r="24">
          <cell r="B24" t="str">
            <v>Superestrutura</v>
          </cell>
        </row>
        <row r="25">
          <cell r="A25" t="str">
            <v>03.371.02</v>
          </cell>
          <cell r="B25" t="str">
            <v>Formas de placa compensada plastificada</v>
          </cell>
          <cell r="C25" t="str">
            <v xml:space="preserve"> </v>
          </cell>
          <cell r="D25" t="str">
            <v xml:space="preserve"> </v>
          </cell>
          <cell r="E25" t="str">
            <v>m2</v>
          </cell>
          <cell r="F25">
            <v>2100</v>
          </cell>
          <cell r="G25">
            <v>30.76</v>
          </cell>
        </row>
        <row r="26">
          <cell r="A26" t="str">
            <v>OAE6</v>
          </cell>
          <cell r="B26" t="str">
            <v>Escoramento metálico comum (cimbramento)</v>
          </cell>
          <cell r="C26" t="str">
            <v xml:space="preserve"> </v>
          </cell>
          <cell r="D26" t="str">
            <v xml:space="preserve"> </v>
          </cell>
          <cell r="E26" t="str">
            <v>m3</v>
          </cell>
          <cell r="F26">
            <v>1630</v>
          </cell>
          <cell r="G26">
            <v>27.58</v>
          </cell>
        </row>
        <row r="27">
          <cell r="A27" t="str">
            <v>03.353.00</v>
          </cell>
          <cell r="B27" t="str">
            <v>Forn., preparo e colocação nas formas, de aço CA-50</v>
          </cell>
          <cell r="C27" t="str">
            <v xml:space="preserve"> </v>
          </cell>
          <cell r="D27" t="str">
            <v xml:space="preserve"> </v>
          </cell>
          <cell r="E27" t="str">
            <v>kg</v>
          </cell>
          <cell r="F27">
            <v>19390</v>
          </cell>
          <cell r="G27">
            <v>2.59</v>
          </cell>
        </row>
        <row r="28">
          <cell r="A28" t="str">
            <v>03.354.00</v>
          </cell>
          <cell r="B28" t="str">
            <v>Forn., preparo e colocação nas formas, de aço CA-60</v>
          </cell>
          <cell r="C28" t="str">
            <v xml:space="preserve"> </v>
          </cell>
          <cell r="D28" t="str">
            <v xml:space="preserve"> </v>
          </cell>
          <cell r="E28" t="str">
            <v>kg</v>
          </cell>
          <cell r="F28">
            <v>2200</v>
          </cell>
          <cell r="G28">
            <v>2.85</v>
          </cell>
        </row>
        <row r="29">
          <cell r="A29" t="str">
            <v>03.359.01</v>
          </cell>
          <cell r="B29" t="str">
            <v>Forn., preparo e colocação nas formas, de aço CA-25</v>
          </cell>
          <cell r="C29" t="str">
            <v xml:space="preserve"> </v>
          </cell>
          <cell r="D29" t="str">
            <v xml:space="preserve"> </v>
          </cell>
          <cell r="E29" t="str">
            <v>kg</v>
          </cell>
          <cell r="F29">
            <v>115</v>
          </cell>
          <cell r="G29">
            <v>2.4300000000000002</v>
          </cell>
        </row>
        <row r="30">
          <cell r="A30" t="str">
            <v>03.330.00</v>
          </cell>
          <cell r="B30" t="str">
            <v>Concreto fck= 35 MPa-contr. raz. uso ger.</v>
          </cell>
          <cell r="C30" t="str">
            <v xml:space="preserve"> </v>
          </cell>
          <cell r="D30" t="str">
            <v xml:space="preserve"> </v>
          </cell>
          <cell r="E30" t="str">
            <v>m3</v>
          </cell>
          <cell r="F30">
            <v>173</v>
          </cell>
          <cell r="G30">
            <v>166.78</v>
          </cell>
        </row>
        <row r="31">
          <cell r="A31" t="str">
            <v>03.326.00</v>
          </cell>
          <cell r="B31" t="str">
            <v xml:space="preserve">Concreto fck= 20 MPa-contr. raz. uso ger. </v>
          </cell>
          <cell r="C31" t="str">
            <v xml:space="preserve"> </v>
          </cell>
          <cell r="D31" t="str">
            <v xml:space="preserve"> </v>
          </cell>
          <cell r="E31" t="str">
            <v>m3</v>
          </cell>
          <cell r="F31">
            <v>32</v>
          </cell>
          <cell r="G31">
            <v>149.19999999999999</v>
          </cell>
        </row>
        <row r="32">
          <cell r="B32" t="str">
            <v>Diversos</v>
          </cell>
        </row>
        <row r="33">
          <cell r="A33" t="str">
            <v>03.510.00</v>
          </cell>
          <cell r="B33" t="str">
            <v>Aparelho de apoio em neoprene</v>
          </cell>
          <cell r="C33" t="str">
            <v xml:space="preserve"> </v>
          </cell>
          <cell r="D33" t="str">
            <v xml:space="preserve"> </v>
          </cell>
          <cell r="E33" t="str">
            <v>kg</v>
          </cell>
          <cell r="F33">
            <v>47</v>
          </cell>
          <cell r="G33">
            <v>86.94</v>
          </cell>
        </row>
        <row r="34">
          <cell r="A34" t="str">
            <v>P 03.991.01b</v>
          </cell>
          <cell r="B34" t="str">
            <v>Dreno de FF D= 50 mm x 500mm</v>
          </cell>
          <cell r="C34" t="str">
            <v xml:space="preserve"> </v>
          </cell>
          <cell r="D34" t="str">
            <v xml:space="preserve"> </v>
          </cell>
          <cell r="E34" t="str">
            <v>un</v>
          </cell>
          <cell r="F34">
            <v>36</v>
          </cell>
          <cell r="G34">
            <v>6.63</v>
          </cell>
        </row>
        <row r="35">
          <cell r="F35" t="str">
            <v>SUB-TOTAL OAE</v>
          </cell>
        </row>
        <row r="36">
          <cell r="B36" t="str">
            <v>OBRAS COMPLEMENTARES</v>
          </cell>
        </row>
        <row r="37">
          <cell r="B37" t="str">
            <v>Iluminação das passarelas</v>
          </cell>
        </row>
        <row r="38">
          <cell r="A38" t="str">
            <v>PI 02a</v>
          </cell>
          <cell r="B38" t="str">
            <v>Poste de aço galvanizado a fogo, c/ 5,0m de alt. p/instal.na lat. das passarelas</v>
          </cell>
          <cell r="C38" t="str">
            <v xml:space="preserve"> </v>
          </cell>
          <cell r="D38" t="str">
            <v xml:space="preserve"> </v>
          </cell>
          <cell r="E38" t="str">
            <v>un</v>
          </cell>
          <cell r="F38">
            <v>4</v>
          </cell>
          <cell r="G38">
            <v>300</v>
          </cell>
        </row>
        <row r="39">
          <cell r="A39" t="str">
            <v>PI 03</v>
          </cell>
          <cell r="B39" t="str">
            <v xml:space="preserve">Luminária p/ iluminação pública ref.HRC-612 da Philips ou similar </v>
          </cell>
          <cell r="C39" t="str">
            <v xml:space="preserve"> </v>
          </cell>
          <cell r="D39" t="str">
            <v xml:space="preserve"> </v>
          </cell>
          <cell r="E39" t="str">
            <v>un</v>
          </cell>
          <cell r="F39">
            <v>4</v>
          </cell>
          <cell r="G39">
            <v>400</v>
          </cell>
        </row>
        <row r="40">
          <cell r="A40" t="str">
            <v>PI 08</v>
          </cell>
          <cell r="B40" t="str">
            <v>Suporte p/ luminária tipo ZGP401 da Philips ou similar</v>
          </cell>
          <cell r="C40" t="str">
            <v xml:space="preserve"> </v>
          </cell>
          <cell r="D40" t="str">
            <v xml:space="preserve"> </v>
          </cell>
          <cell r="E40" t="str">
            <v>un</v>
          </cell>
          <cell r="F40">
            <v>4</v>
          </cell>
          <cell r="G40">
            <v>81.650000000000006</v>
          </cell>
        </row>
        <row r="41">
          <cell r="A41" t="str">
            <v>PI 10</v>
          </cell>
          <cell r="B41" t="str">
            <v>Lâmpada a vapor de mercúrio 250W, alta pressão, base E40</v>
          </cell>
          <cell r="C41" t="str">
            <v xml:space="preserve"> </v>
          </cell>
          <cell r="D41" t="str">
            <v xml:space="preserve"> </v>
          </cell>
          <cell r="E41" t="str">
            <v>un</v>
          </cell>
          <cell r="F41">
            <v>4</v>
          </cell>
          <cell r="G41">
            <v>28.75</v>
          </cell>
        </row>
        <row r="42">
          <cell r="A42" t="str">
            <v>PI 71</v>
          </cell>
          <cell r="B42" t="str">
            <v>Cabo isolado p/ 1000V, de alumínio, singelo, cor preto, bitola 25 mm² (XLPE) est.</v>
          </cell>
          <cell r="C42" t="str">
            <v xml:space="preserve"> </v>
          </cell>
          <cell r="D42" t="str">
            <v xml:space="preserve"> </v>
          </cell>
          <cell r="E42" t="str">
            <v>m</v>
          </cell>
          <cell r="F42">
            <v>100</v>
          </cell>
          <cell r="G42">
            <v>4.62</v>
          </cell>
        </row>
        <row r="43">
          <cell r="A43" t="str">
            <v>PI 67</v>
          </cell>
          <cell r="B43" t="str">
            <v>Cabo isolado p/ 1000 V, 2,5 mm2 de alumínio</v>
          </cell>
          <cell r="C43" t="str">
            <v xml:space="preserve"> </v>
          </cell>
          <cell r="D43" t="str">
            <v xml:space="preserve"> </v>
          </cell>
          <cell r="E43" t="str">
            <v>m</v>
          </cell>
          <cell r="F43">
            <v>40</v>
          </cell>
          <cell r="G43">
            <v>0.6</v>
          </cell>
        </row>
        <row r="44">
          <cell r="A44" t="str">
            <v>PI 72</v>
          </cell>
          <cell r="B44" t="str">
            <v>Eletroduto de aço 1.1/4" (vara de 3m), na passarela, conforme projeto</v>
          </cell>
          <cell r="C44">
            <v>0</v>
          </cell>
          <cell r="D44">
            <v>0</v>
          </cell>
          <cell r="E44" t="str">
            <v>m</v>
          </cell>
          <cell r="F44">
            <v>50</v>
          </cell>
          <cell r="G44">
            <v>18</v>
          </cell>
        </row>
        <row r="45">
          <cell r="A45" t="str">
            <v>PI 30</v>
          </cell>
          <cell r="B45" t="str">
            <v>Haste para aterramento aço-cobre D 13x2400mm</v>
          </cell>
          <cell r="C45" t="str">
            <v xml:space="preserve"> </v>
          </cell>
          <cell r="D45" t="str">
            <v xml:space="preserve"> </v>
          </cell>
          <cell r="E45" t="str">
            <v>un</v>
          </cell>
          <cell r="F45">
            <v>1</v>
          </cell>
          <cell r="G45">
            <v>6.04</v>
          </cell>
        </row>
        <row r="46">
          <cell r="A46" t="str">
            <v>PI 31</v>
          </cell>
          <cell r="B46" t="str">
            <v>Cabo de cobre nú meio duro, 7 fios 2AWG</v>
          </cell>
          <cell r="C46" t="str">
            <v xml:space="preserve"> </v>
          </cell>
          <cell r="D46" t="str">
            <v xml:space="preserve"> </v>
          </cell>
          <cell r="E46" t="str">
            <v>kg</v>
          </cell>
          <cell r="F46">
            <v>4</v>
          </cell>
          <cell r="G46">
            <v>7.02</v>
          </cell>
        </row>
        <row r="47">
          <cell r="A47" t="str">
            <v>PI 39</v>
          </cell>
          <cell r="B47" t="str">
            <v>Fixação de haste de terra e conexão ao neutro</v>
          </cell>
          <cell r="C47" t="str">
            <v xml:space="preserve"> </v>
          </cell>
          <cell r="D47" t="str">
            <v xml:space="preserve"> </v>
          </cell>
          <cell r="E47" t="str">
            <v>un</v>
          </cell>
          <cell r="F47">
            <v>4</v>
          </cell>
          <cell r="G47">
            <v>35</v>
          </cell>
        </row>
        <row r="48">
          <cell r="A48" t="str">
            <v>PI 37</v>
          </cell>
          <cell r="B48" t="str">
            <v>Lançamento de cabos em dutos de aço, classe 1000V, circuito trifásico mais neutro, e monofásico</v>
          </cell>
          <cell r="C48" t="str">
            <v xml:space="preserve"> </v>
          </cell>
          <cell r="D48" t="str">
            <v xml:space="preserve"> </v>
          </cell>
          <cell r="E48" t="str">
            <v>m</v>
          </cell>
          <cell r="F48">
            <v>100</v>
          </cell>
          <cell r="G48">
            <v>4</v>
          </cell>
        </row>
        <row r="49">
          <cell r="A49" t="str">
            <v>PI 73</v>
          </cell>
          <cell r="B49" t="str">
            <v>Reator de alto fator externo c/ignitor p/ lâmpada a vapor de mercúrio,  da Entral ou similar</v>
          </cell>
          <cell r="C49">
            <v>0</v>
          </cell>
          <cell r="D49">
            <v>0</v>
          </cell>
          <cell r="E49" t="str">
            <v>un</v>
          </cell>
          <cell r="F49">
            <v>4</v>
          </cell>
          <cell r="G49">
            <v>37</v>
          </cell>
        </row>
        <row r="50">
          <cell r="A50" t="str">
            <v>PI 74</v>
          </cell>
          <cell r="B50" t="str">
            <v>Chave de iluminação pública</v>
          </cell>
          <cell r="C50">
            <v>0</v>
          </cell>
          <cell r="D50">
            <v>0</v>
          </cell>
          <cell r="E50" t="str">
            <v>un</v>
          </cell>
          <cell r="F50">
            <v>1</v>
          </cell>
          <cell r="G50">
            <v>95</v>
          </cell>
        </row>
        <row r="51">
          <cell r="A51" t="str">
            <v>PI 75</v>
          </cell>
          <cell r="B51" t="str">
            <v>Montagem eletromecânica de luminária 5m de altura, c/fixação dos equipam.e conexões elét.</v>
          </cell>
          <cell r="C51">
            <v>0</v>
          </cell>
          <cell r="D51">
            <v>0</v>
          </cell>
          <cell r="E51" t="str">
            <v>un</v>
          </cell>
          <cell r="F51">
            <v>4</v>
          </cell>
          <cell r="G51">
            <v>67.08</v>
          </cell>
        </row>
        <row r="52">
          <cell r="A52" t="str">
            <v>PI 22</v>
          </cell>
          <cell r="B52" t="str">
            <v>Base completa com fusível Diazed, 6A, retardado, incluíndo tampa, anel de proteção e ajuste</v>
          </cell>
          <cell r="C52" t="str">
            <v xml:space="preserve"> </v>
          </cell>
          <cell r="D52" t="str">
            <v xml:space="preserve"> </v>
          </cell>
          <cell r="E52" t="str">
            <v>un</v>
          </cell>
          <cell r="F52">
            <v>4</v>
          </cell>
          <cell r="G52">
            <v>8.6300000000000008</v>
          </cell>
        </row>
        <row r="53">
          <cell r="A53" t="str">
            <v>PI 26</v>
          </cell>
          <cell r="B53" t="str">
            <v>Relé fotoelétrico c/ suporte para fixação galv. com furo 18mm</v>
          </cell>
          <cell r="C53" t="str">
            <v xml:space="preserve"> </v>
          </cell>
          <cell r="D53" t="str">
            <v xml:space="preserve"> </v>
          </cell>
          <cell r="E53" t="str">
            <v>un</v>
          </cell>
          <cell r="F53">
            <v>1</v>
          </cell>
          <cell r="G53">
            <v>11.5</v>
          </cell>
        </row>
        <row r="54">
          <cell r="A54" t="str">
            <v>PI 24</v>
          </cell>
          <cell r="B54" t="str">
            <v>Fita elétrica auto fusão a base de borracha EPR</v>
          </cell>
          <cell r="C54" t="str">
            <v xml:space="preserve"> </v>
          </cell>
          <cell r="D54" t="str">
            <v xml:space="preserve"> </v>
          </cell>
          <cell r="E54" t="str">
            <v>un</v>
          </cell>
          <cell r="F54">
            <v>2</v>
          </cell>
          <cell r="G54">
            <v>6.39</v>
          </cell>
        </row>
        <row r="55">
          <cell r="A55" t="str">
            <v>PI 25</v>
          </cell>
          <cell r="B55" t="str">
            <v>Fita adesiva plástica isolante</v>
          </cell>
          <cell r="C55" t="str">
            <v xml:space="preserve"> </v>
          </cell>
          <cell r="D55" t="str">
            <v xml:space="preserve"> </v>
          </cell>
          <cell r="E55" t="str">
            <v>un</v>
          </cell>
          <cell r="F55">
            <v>2</v>
          </cell>
          <cell r="G55">
            <v>3.84</v>
          </cell>
        </row>
        <row r="56">
          <cell r="A56" t="str">
            <v>PI 38</v>
          </cell>
          <cell r="B56" t="str">
            <v>Confecção de emendas retas ou derivação em cabos classe 1000V, c/ conector à compressão</v>
          </cell>
          <cell r="C56" t="str">
            <v xml:space="preserve"> </v>
          </cell>
          <cell r="D56" t="str">
            <v xml:space="preserve"> </v>
          </cell>
          <cell r="E56" t="str">
            <v>un</v>
          </cell>
          <cell r="F56">
            <v>12</v>
          </cell>
          <cell r="G56">
            <v>4.5</v>
          </cell>
        </row>
        <row r="57">
          <cell r="F57" t="str">
            <v>SUB-TOTAL - OBRAS COMPLEMENTARES</v>
          </cell>
        </row>
        <row r="58">
          <cell r="F58" t="str">
            <v>SUB-TOTAL - Passarela do Km 14+000/Km 401+000</v>
          </cell>
        </row>
        <row r="60">
          <cell r="B60" t="str">
            <v>Passarela do Km 15+527/Km 402+527</v>
          </cell>
        </row>
        <row r="61">
          <cell r="B61" t="str">
            <v>OBRAS DE ARTE ESPECIAIS</v>
          </cell>
        </row>
        <row r="62">
          <cell r="B62" t="str">
            <v>Infra e Mesoestrutura</v>
          </cell>
        </row>
        <row r="63">
          <cell r="A63" t="str">
            <v>03.010.01</v>
          </cell>
          <cell r="B63" t="str">
            <v>Escavação em cavas de fundação com esgotamento</v>
          </cell>
          <cell r="C63" t="str">
            <v xml:space="preserve"> </v>
          </cell>
          <cell r="D63" t="str">
            <v xml:space="preserve"> </v>
          </cell>
          <cell r="E63" t="str">
            <v>m3</v>
          </cell>
          <cell r="F63">
            <v>40</v>
          </cell>
          <cell r="G63">
            <v>22.39</v>
          </cell>
        </row>
        <row r="64">
          <cell r="A64" t="str">
            <v>03.371.01</v>
          </cell>
          <cell r="B64" t="str">
            <v>Formas de placa compensada resinada</v>
          </cell>
          <cell r="C64" t="str">
            <v xml:space="preserve"> </v>
          </cell>
          <cell r="D64" t="str">
            <v xml:space="preserve"> </v>
          </cell>
          <cell r="E64" t="str">
            <v>m2</v>
          </cell>
          <cell r="F64">
            <v>36</v>
          </cell>
          <cell r="G64">
            <v>21.86</v>
          </cell>
        </row>
        <row r="65">
          <cell r="A65" t="str">
            <v>03.371.02</v>
          </cell>
          <cell r="B65" t="str">
            <v>Formas de placa compensada plastificada</v>
          </cell>
          <cell r="C65" t="str">
            <v xml:space="preserve"> </v>
          </cell>
          <cell r="D65" t="str">
            <v xml:space="preserve"> </v>
          </cell>
          <cell r="E65" t="str">
            <v>m2</v>
          </cell>
          <cell r="F65">
            <v>94</v>
          </cell>
          <cell r="G65">
            <v>30.76</v>
          </cell>
        </row>
        <row r="66">
          <cell r="A66" t="str">
            <v>03.353.00</v>
          </cell>
          <cell r="B66" t="str">
            <v>Forn., preparo e colocação nas formas, de aço CA-50</v>
          </cell>
          <cell r="C66" t="str">
            <v xml:space="preserve"> </v>
          </cell>
          <cell r="D66" t="str">
            <v xml:space="preserve"> </v>
          </cell>
          <cell r="E66" t="str">
            <v>kg</v>
          </cell>
          <cell r="F66">
            <v>1694</v>
          </cell>
          <cell r="G66">
            <v>2.59</v>
          </cell>
        </row>
        <row r="67">
          <cell r="A67" t="str">
            <v>03.326.00</v>
          </cell>
          <cell r="B67" t="str">
            <v xml:space="preserve">Concreto fck= 20 MPa-contr. raz. uso ger. </v>
          </cell>
          <cell r="C67" t="str">
            <v xml:space="preserve"> </v>
          </cell>
          <cell r="D67" t="str">
            <v xml:space="preserve"> </v>
          </cell>
          <cell r="E67" t="str">
            <v>m3</v>
          </cell>
          <cell r="F67">
            <v>20</v>
          </cell>
          <cell r="G67">
            <v>149.19999999999999</v>
          </cell>
        </row>
        <row r="68">
          <cell r="A68" t="str">
            <v>OAE5a</v>
          </cell>
          <cell r="B68" t="str">
            <v>Estaca metálica - tipo CS 250 X 52 - Fornecimento e cravação</v>
          </cell>
          <cell r="C68" t="str">
            <v xml:space="preserve"> </v>
          </cell>
          <cell r="D68" t="str">
            <v xml:space="preserve"> </v>
          </cell>
          <cell r="E68" t="str">
            <v>m</v>
          </cell>
          <cell r="F68">
            <v>60</v>
          </cell>
          <cell r="G68">
            <v>97.23</v>
          </cell>
        </row>
        <row r="69">
          <cell r="A69" t="str">
            <v>OAE5</v>
          </cell>
          <cell r="B69" t="str">
            <v>Estaca metálica - tipo CS 300 x 130 - Fornecimento e cravação</v>
          </cell>
          <cell r="C69" t="str">
            <v xml:space="preserve"> </v>
          </cell>
          <cell r="D69" t="str">
            <v xml:space="preserve"> </v>
          </cell>
          <cell r="E69" t="str">
            <v>m</v>
          </cell>
          <cell r="F69">
            <v>120</v>
          </cell>
          <cell r="G69">
            <v>176.68</v>
          </cell>
        </row>
        <row r="70">
          <cell r="B70" t="str">
            <v>Superestrutura</v>
          </cell>
        </row>
        <row r="71">
          <cell r="A71" t="str">
            <v>03.371.02</v>
          </cell>
          <cell r="B71" t="str">
            <v>Formas de placa compensada plastificada</v>
          </cell>
          <cell r="C71" t="str">
            <v xml:space="preserve"> </v>
          </cell>
          <cell r="D71" t="str">
            <v xml:space="preserve"> </v>
          </cell>
          <cell r="E71" t="str">
            <v>m2</v>
          </cell>
          <cell r="F71">
            <v>1674</v>
          </cell>
          <cell r="G71">
            <v>30.76</v>
          </cell>
        </row>
        <row r="72">
          <cell r="A72" t="str">
            <v>OAE6</v>
          </cell>
          <cell r="B72" t="str">
            <v>Escoramento metálico comum (cimbramento)</v>
          </cell>
          <cell r="C72" t="str">
            <v xml:space="preserve"> </v>
          </cell>
          <cell r="D72" t="str">
            <v xml:space="preserve"> </v>
          </cell>
          <cell r="E72" t="str">
            <v>m3</v>
          </cell>
          <cell r="F72">
            <v>1160</v>
          </cell>
          <cell r="G72">
            <v>27.58</v>
          </cell>
        </row>
        <row r="73">
          <cell r="A73" t="str">
            <v>03.353.00</v>
          </cell>
          <cell r="B73" t="str">
            <v>Forn., preparo e colocação nas formas, de aço CA-50</v>
          </cell>
          <cell r="C73" t="str">
            <v xml:space="preserve"> </v>
          </cell>
          <cell r="D73" t="str">
            <v xml:space="preserve"> </v>
          </cell>
          <cell r="E73" t="str">
            <v>kg</v>
          </cell>
          <cell r="F73">
            <v>18873</v>
          </cell>
          <cell r="G73">
            <v>2.59</v>
          </cell>
        </row>
        <row r="74">
          <cell r="A74" t="str">
            <v>03.354.00</v>
          </cell>
          <cell r="B74" t="str">
            <v>Forn., preparo e colocação nas formas, de aço CA-60</v>
          </cell>
          <cell r="C74" t="str">
            <v xml:space="preserve"> </v>
          </cell>
          <cell r="D74" t="str">
            <v xml:space="preserve"> </v>
          </cell>
          <cell r="E74" t="str">
            <v>kg</v>
          </cell>
          <cell r="F74">
            <v>1654</v>
          </cell>
          <cell r="G74">
            <v>2.85</v>
          </cell>
        </row>
        <row r="75">
          <cell r="A75" t="str">
            <v>03.359.01</v>
          </cell>
          <cell r="B75" t="str">
            <v>Forn., preparo e colocação nas formas, de aço CA-25</v>
          </cell>
          <cell r="C75" t="str">
            <v xml:space="preserve"> </v>
          </cell>
          <cell r="D75" t="str">
            <v xml:space="preserve"> </v>
          </cell>
          <cell r="E75" t="str">
            <v>kg</v>
          </cell>
          <cell r="F75">
            <v>95</v>
          </cell>
          <cell r="G75">
            <v>2.4300000000000002</v>
          </cell>
        </row>
        <row r="76">
          <cell r="A76" t="str">
            <v>03.330.00</v>
          </cell>
          <cell r="B76" t="str">
            <v>Concreto fck= 35 MPa-contr. raz. uso ger.</v>
          </cell>
          <cell r="C76" t="str">
            <v xml:space="preserve"> </v>
          </cell>
          <cell r="D76" t="str">
            <v xml:space="preserve"> </v>
          </cell>
          <cell r="E76" t="str">
            <v>m3</v>
          </cell>
          <cell r="F76">
            <v>138</v>
          </cell>
          <cell r="G76">
            <v>166.78</v>
          </cell>
        </row>
        <row r="77">
          <cell r="A77" t="str">
            <v>03.326.00</v>
          </cell>
          <cell r="B77" t="str">
            <v xml:space="preserve">Concreto fck= 20 MPa-contr. raz. uso ger. </v>
          </cell>
          <cell r="C77" t="str">
            <v xml:space="preserve"> </v>
          </cell>
          <cell r="D77" t="str">
            <v xml:space="preserve"> </v>
          </cell>
          <cell r="E77" t="str">
            <v>m3</v>
          </cell>
          <cell r="F77">
            <v>25</v>
          </cell>
          <cell r="G77">
            <v>149.19999999999999</v>
          </cell>
        </row>
        <row r="78">
          <cell r="B78" t="str">
            <v>Diversos</v>
          </cell>
        </row>
        <row r="79">
          <cell r="A79" t="str">
            <v>03.510.00</v>
          </cell>
          <cell r="B79" t="str">
            <v>Aparelho de apoio em neoprene</v>
          </cell>
          <cell r="C79" t="str">
            <v xml:space="preserve"> </v>
          </cell>
          <cell r="D79" t="str">
            <v xml:space="preserve"> </v>
          </cell>
          <cell r="E79" t="str">
            <v>kg</v>
          </cell>
          <cell r="F79">
            <v>30</v>
          </cell>
          <cell r="G79">
            <v>86.94</v>
          </cell>
        </row>
        <row r="80">
          <cell r="A80" t="str">
            <v>P 03.991.01b</v>
          </cell>
          <cell r="B80" t="str">
            <v>Dreno de FF D= 50 mm x 500mm</v>
          </cell>
          <cell r="C80" t="str">
            <v xml:space="preserve"> </v>
          </cell>
          <cell r="D80" t="str">
            <v xml:space="preserve"> </v>
          </cell>
          <cell r="E80" t="str">
            <v>un</v>
          </cell>
          <cell r="F80">
            <v>52</v>
          </cell>
          <cell r="G80">
            <v>6.63</v>
          </cell>
        </row>
        <row r="84">
          <cell r="A84" t="str">
            <v>PI 02a</v>
          </cell>
        </row>
        <row r="85">
          <cell r="A85" t="str">
            <v>PI 03</v>
          </cell>
        </row>
        <row r="86">
          <cell r="A86" t="str">
            <v>PI 08</v>
          </cell>
        </row>
        <row r="87">
          <cell r="A87" t="str">
            <v>PI 10</v>
          </cell>
        </row>
        <row r="88">
          <cell r="A88" t="str">
            <v>PI 71</v>
          </cell>
        </row>
        <row r="89">
          <cell r="A89" t="str">
            <v>PI 67</v>
          </cell>
        </row>
        <row r="90">
          <cell r="A90" t="str">
            <v>PI 72</v>
          </cell>
        </row>
        <row r="91">
          <cell r="A91" t="str">
            <v>PI 30</v>
          </cell>
        </row>
        <row r="92">
          <cell r="A92" t="str">
            <v>PI 31</v>
          </cell>
        </row>
        <row r="93">
          <cell r="A93" t="str">
            <v>PI 39</v>
          </cell>
        </row>
        <row r="94">
          <cell r="A94" t="str">
            <v>PI 37</v>
          </cell>
        </row>
        <row r="95">
          <cell r="A95" t="str">
            <v>PI 73</v>
          </cell>
        </row>
        <row r="96">
          <cell r="A96" t="str">
            <v>PI 74</v>
          </cell>
        </row>
        <row r="97">
          <cell r="A97" t="str">
            <v>PI 75</v>
          </cell>
        </row>
        <row r="98">
          <cell r="A98" t="str">
            <v>PI 22</v>
          </cell>
        </row>
        <row r="99">
          <cell r="A99" t="str">
            <v>PI 26</v>
          </cell>
        </row>
        <row r="100">
          <cell r="A100" t="str">
            <v>PI 24</v>
          </cell>
        </row>
        <row r="101">
          <cell r="A101" t="str">
            <v>PI 25</v>
          </cell>
        </row>
        <row r="102">
          <cell r="A102" t="str">
            <v>PI 38</v>
          </cell>
        </row>
      </sheetData>
      <sheetData sheetId="24">
        <row r="14">
          <cell r="A14" t="str">
            <v>01.000.00</v>
          </cell>
          <cell r="B14" t="str">
            <v>Desmatamento,destocamento e limpeza de área com árvore até 0,15m</v>
          </cell>
          <cell r="C14" t="str">
            <v>DNER-ES278/97</v>
          </cell>
          <cell r="D14" t="str">
            <v xml:space="preserve"> </v>
          </cell>
          <cell r="E14" t="str">
            <v>m2</v>
          </cell>
          <cell r="F14">
            <v>348300</v>
          </cell>
          <cell r="G14">
            <v>7.0000000000000007E-2</v>
          </cell>
        </row>
        <row r="15">
          <cell r="A15" t="str">
            <v>01.010.00</v>
          </cell>
          <cell r="B15" t="str">
            <v>Desmatamento e destocamento árvores de 0,15m a 0,30m</v>
          </cell>
          <cell r="C15" t="str">
            <v>DNER-ES278/97</v>
          </cell>
          <cell r="D15" t="str">
            <v xml:space="preserve"> </v>
          </cell>
          <cell r="E15" t="str">
            <v>un</v>
          </cell>
          <cell r="F15">
            <v>3483</v>
          </cell>
          <cell r="G15">
            <v>8.92</v>
          </cell>
        </row>
        <row r="16">
          <cell r="A16" t="str">
            <v>01.011.00</v>
          </cell>
          <cell r="B16" t="str">
            <v>Desmatamento e destocamento árvores superior a 0,30m</v>
          </cell>
          <cell r="C16" t="str">
            <v>DNER-ES278/97</v>
          </cell>
          <cell r="D16" t="str">
            <v xml:space="preserve"> </v>
          </cell>
          <cell r="E16" t="str">
            <v>un</v>
          </cell>
          <cell r="F16">
            <v>1741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1484</v>
          </cell>
          <cell r="G18">
            <v>1.89</v>
          </cell>
        </row>
        <row r="19">
          <cell r="A19" t="str">
            <v>01.100.10</v>
          </cell>
          <cell r="B19" t="str">
            <v>Escavação,carga e transportes de material de 1a categoria DMT= 200 a 400m</v>
          </cell>
          <cell r="C19" t="str">
            <v>DNER-ES280/97</v>
          </cell>
          <cell r="D19" t="str">
            <v xml:space="preserve"> </v>
          </cell>
          <cell r="E19" t="str">
            <v>m3</v>
          </cell>
          <cell r="F19">
            <v>1250</v>
          </cell>
          <cell r="G19">
            <v>1.98</v>
          </cell>
        </row>
        <row r="20">
          <cell r="A20" t="str">
            <v>01.100.11</v>
          </cell>
          <cell r="B20" t="str">
            <v>Escavação,carga e transportes de material de 1a categoria DMT= 400 a 600m</v>
          </cell>
          <cell r="C20" t="str">
            <v>DNER-ES280/97</v>
          </cell>
          <cell r="D20" t="str">
            <v xml:space="preserve"> </v>
          </cell>
          <cell r="E20" t="str">
            <v>m3</v>
          </cell>
          <cell r="F20">
            <v>3925</v>
          </cell>
          <cell r="G20">
            <v>2.12</v>
          </cell>
        </row>
        <row r="21">
          <cell r="A21" t="str">
            <v>01.100.12</v>
          </cell>
          <cell r="B21" t="str">
            <v>Escavação,carga e transportes de material de 1a categoria DMT= 600 a 800m</v>
          </cell>
          <cell r="C21" t="str">
            <v>DNER-ES280/97</v>
          </cell>
          <cell r="D21" t="str">
            <v xml:space="preserve"> </v>
          </cell>
          <cell r="E21" t="str">
            <v>m3</v>
          </cell>
          <cell r="F21">
            <v>1512</v>
          </cell>
          <cell r="G21">
            <v>2.19</v>
          </cell>
        </row>
        <row r="22">
          <cell r="A22" t="str">
            <v>01.100.13</v>
          </cell>
          <cell r="B22" t="str">
            <v>Escavação,carga e transportes de material de 1a categoria DMT= 800 a 1000m</v>
          </cell>
          <cell r="C22" t="str">
            <v>DNER-ES280/97</v>
          </cell>
          <cell r="D22" t="str">
            <v xml:space="preserve"> </v>
          </cell>
          <cell r="E22" t="str">
            <v>m3</v>
          </cell>
          <cell r="F22">
            <v>1019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8380</v>
          </cell>
          <cell r="G23">
            <v>2.4</v>
          </cell>
        </row>
        <row r="24">
          <cell r="A24" t="str">
            <v>01.100.15</v>
          </cell>
          <cell r="B24" t="str">
            <v>Escavação,carga e transportes de material de 1a categoria DMT= 1200 a 1400m</v>
          </cell>
          <cell r="C24" t="str">
            <v>DNER-ES280/97</v>
          </cell>
          <cell r="D24" t="str">
            <v xml:space="preserve"> </v>
          </cell>
          <cell r="E24" t="str">
            <v>m3</v>
          </cell>
          <cell r="F24">
            <v>4445</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10739</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1768</v>
          </cell>
          <cell r="G26">
            <v>2.84</v>
          </cell>
        </row>
        <row r="27">
          <cell r="A27" t="str">
            <v>01.100.19</v>
          </cell>
          <cell r="B27" t="str">
            <v>Escavação,carga e transportes de material de 1a categoria DMT= 2000 a 3000m</v>
          </cell>
          <cell r="C27" t="str">
            <v>DNER-ES280/97</v>
          </cell>
          <cell r="D27" t="str">
            <v xml:space="preserve"> </v>
          </cell>
          <cell r="E27" t="str">
            <v>m3</v>
          </cell>
          <cell r="F27">
            <v>11011</v>
          </cell>
          <cell r="G27">
            <v>3.26</v>
          </cell>
        </row>
        <row r="28">
          <cell r="A28" t="str">
            <v>DER50255</v>
          </cell>
          <cell r="B28" t="str">
            <v>Esc.  Carga e Transp. de mat. 1a cat. c/ CB 3000&lt;DMT&lt;4000m</v>
          </cell>
          <cell r="C28" t="str">
            <v xml:space="preserve"> </v>
          </cell>
          <cell r="D28" t="str">
            <v xml:space="preserve"> </v>
          </cell>
          <cell r="E28" t="str">
            <v>m3</v>
          </cell>
          <cell r="F28">
            <v>8863</v>
          </cell>
          <cell r="G28">
            <v>3.3</v>
          </cell>
        </row>
        <row r="29">
          <cell r="A29" t="str">
            <v>DER50265</v>
          </cell>
          <cell r="B29" t="str">
            <v>Esc.  Carga e Transp. de mat. 1a cat. c/ CB 4000&lt;DMT&lt;5000m</v>
          </cell>
          <cell r="C29" t="str">
            <v xml:space="preserve"> </v>
          </cell>
          <cell r="D29" t="str">
            <v xml:space="preserve"> </v>
          </cell>
          <cell r="E29" t="str">
            <v>m3</v>
          </cell>
          <cell r="F29">
            <v>5413</v>
          </cell>
          <cell r="G29">
            <v>3.76</v>
          </cell>
        </row>
        <row r="30">
          <cell r="A30" t="str">
            <v>DER50260</v>
          </cell>
          <cell r="B30" t="str">
            <v>Esc.  Carga e Transp. de mat. 1a cat. c/ CB 5000&lt;DMT&lt;6000m</v>
          </cell>
          <cell r="C30" t="str">
            <v xml:space="preserve"> </v>
          </cell>
          <cell r="D30" t="str">
            <v xml:space="preserve"> </v>
          </cell>
          <cell r="E30" t="str">
            <v>m3</v>
          </cell>
          <cell r="F30">
            <v>2698</v>
          </cell>
          <cell r="G30">
            <v>4.29</v>
          </cell>
        </row>
        <row r="31">
          <cell r="A31" t="str">
            <v>DER50270</v>
          </cell>
          <cell r="B31" t="str">
            <v>Esc.  Carga e Transp. de mat. 1a cat. c/ CB 6000&lt;DMT&lt;7000m</v>
          </cell>
          <cell r="C31" t="str">
            <v xml:space="preserve"> </v>
          </cell>
          <cell r="D31" t="str">
            <v xml:space="preserve"> </v>
          </cell>
          <cell r="E31" t="str">
            <v>m3</v>
          </cell>
          <cell r="F31">
            <v>2091</v>
          </cell>
          <cell r="G31">
            <v>4.79</v>
          </cell>
        </row>
        <row r="32">
          <cell r="A32" t="str">
            <v>DER50280</v>
          </cell>
          <cell r="B32" t="str">
            <v>Esc.  Carga e Transp. de mat. 1a cat. c/ CB 7000&lt;DMT&lt;8000m</v>
          </cell>
          <cell r="C32" t="str">
            <v xml:space="preserve"> </v>
          </cell>
          <cell r="D32" t="str">
            <v xml:space="preserve"> </v>
          </cell>
          <cell r="E32" t="str">
            <v>m3</v>
          </cell>
          <cell r="F32">
            <v>13314</v>
          </cell>
          <cell r="G32">
            <v>5.27</v>
          </cell>
        </row>
        <row r="33">
          <cell r="A33" t="str">
            <v>DER50300</v>
          </cell>
          <cell r="B33" t="str">
            <v>Esc.  Carga e Transp. de mat. 1a cat. c/ CB 9000&lt;DMT&lt;10000m</v>
          </cell>
          <cell r="C33" t="str">
            <v xml:space="preserve"> </v>
          </cell>
          <cell r="D33" t="str">
            <v xml:space="preserve"> </v>
          </cell>
          <cell r="E33" t="str">
            <v>m3</v>
          </cell>
          <cell r="F33">
            <v>10102</v>
          </cell>
          <cell r="G33">
            <v>6.3</v>
          </cell>
        </row>
        <row r="34">
          <cell r="A34" t="str">
            <v>DER50305</v>
          </cell>
          <cell r="B34" t="str">
            <v>Esc.  Carga e Transp. de mat. 1a cat. c/ CB 10000&lt;DMT&lt;12000m</v>
          </cell>
          <cell r="C34" t="str">
            <v xml:space="preserve"> </v>
          </cell>
          <cell r="D34" t="str">
            <v xml:space="preserve"> </v>
          </cell>
          <cell r="E34" t="str">
            <v>m3</v>
          </cell>
          <cell r="F34">
            <v>14258</v>
          </cell>
          <cell r="G34">
            <v>7.05</v>
          </cell>
        </row>
        <row r="35">
          <cell r="A35" t="str">
            <v>01.101.11</v>
          </cell>
          <cell r="B35" t="str">
            <v>Escavação,carga e transportes de material de 2a categoria,c/CB,  DMT 400 a 600m</v>
          </cell>
          <cell r="C35" t="str">
            <v>DNER-ES280/97</v>
          </cell>
          <cell r="D35" t="str">
            <v xml:space="preserve"> </v>
          </cell>
          <cell r="E35" t="str">
            <v>m3</v>
          </cell>
          <cell r="F35">
            <v>1631</v>
          </cell>
          <cell r="G35">
            <v>3.15</v>
          </cell>
        </row>
        <row r="36">
          <cell r="A36" t="str">
            <v>01.101.12</v>
          </cell>
          <cell r="B36" t="str">
            <v>Escavação,carga e transportes de material de 2a categoria,c/CB,  DMT 600 a 800m</v>
          </cell>
          <cell r="C36" t="str">
            <v>DNER-ES280/97</v>
          </cell>
          <cell r="D36" t="str">
            <v xml:space="preserve"> </v>
          </cell>
          <cell r="E36" t="str">
            <v>m3</v>
          </cell>
          <cell r="F36">
            <v>3757</v>
          </cell>
          <cell r="G36">
            <v>3.23</v>
          </cell>
        </row>
        <row r="37">
          <cell r="A37" t="str">
            <v>01.101.14</v>
          </cell>
          <cell r="B37" t="str">
            <v>Escavação,carga e transportes de material de 2a categoria,c/CB,  DMT 1000 a 1200m</v>
          </cell>
          <cell r="C37" t="str">
            <v>DNER-ES280/97</v>
          </cell>
          <cell r="D37" t="str">
            <v xml:space="preserve"> </v>
          </cell>
          <cell r="E37" t="str">
            <v>m3</v>
          </cell>
          <cell r="F37">
            <v>1333</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1404</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2888</v>
          </cell>
          <cell r="G39">
            <v>3.87</v>
          </cell>
        </row>
        <row r="40">
          <cell r="A40" t="str">
            <v>01.101.19</v>
          </cell>
          <cell r="B40" t="str">
            <v>Escavação,carga e transportes de material de 2a categoria,c/CB,  DMT 2000 a 3000m</v>
          </cell>
          <cell r="C40" t="str">
            <v>DNER-ES280/97</v>
          </cell>
          <cell r="D40" t="str">
            <v xml:space="preserve"> </v>
          </cell>
          <cell r="E40" t="str">
            <v>m3</v>
          </cell>
          <cell r="F40">
            <v>6541</v>
          </cell>
          <cell r="G40">
            <v>4.51</v>
          </cell>
        </row>
        <row r="41">
          <cell r="A41" t="str">
            <v>DER51225</v>
          </cell>
          <cell r="B41" t="str">
            <v>Escavação,carga e transportes de material de 2a categoria DMT 3000 a 4000m</v>
          </cell>
          <cell r="C41" t="str">
            <v xml:space="preserve"> </v>
          </cell>
          <cell r="D41" t="str">
            <v xml:space="preserve"> </v>
          </cell>
          <cell r="E41" t="str">
            <v>m3</v>
          </cell>
          <cell r="F41">
            <v>2216</v>
          </cell>
          <cell r="G41">
            <v>4.5599999999999996</v>
          </cell>
        </row>
        <row r="42">
          <cell r="A42" t="str">
            <v>DER51235</v>
          </cell>
          <cell r="B42" t="str">
            <v>Escavação,carga e transportes de material de 2a categoria DMT 4000 a 5000m</v>
          </cell>
          <cell r="C42" t="str">
            <v xml:space="preserve"> </v>
          </cell>
          <cell r="D42" t="str">
            <v xml:space="preserve"> </v>
          </cell>
          <cell r="E42" t="str">
            <v>m3</v>
          </cell>
          <cell r="F42">
            <v>1163</v>
          </cell>
          <cell r="G42">
            <v>5.15</v>
          </cell>
        </row>
        <row r="43">
          <cell r="A43" t="str">
            <v>DER51270</v>
          </cell>
          <cell r="B43" t="str">
            <v>Escavação,carga e transportes de material de 2a categoria DMT 7000 a 8000m</v>
          </cell>
          <cell r="C43" t="str">
            <v xml:space="preserve"> </v>
          </cell>
          <cell r="D43" t="str">
            <v xml:space="preserve"> </v>
          </cell>
          <cell r="E43" t="str">
            <v>m3</v>
          </cell>
          <cell r="F43">
            <v>1969</v>
          </cell>
          <cell r="G43">
            <v>6.93</v>
          </cell>
        </row>
        <row r="44">
          <cell r="A44" t="str">
            <v>DER51330</v>
          </cell>
          <cell r="B44" t="str">
            <v>Escavação,carga e transportes de material de 2a categoria DMT 16000 a 18000m</v>
          </cell>
          <cell r="C44" t="str">
            <v xml:space="preserve"> </v>
          </cell>
          <cell r="D44" t="str">
            <v xml:space="preserve"> </v>
          </cell>
          <cell r="E44" t="str">
            <v>m3</v>
          </cell>
          <cell r="F44">
            <v>5909</v>
          </cell>
          <cell r="G44">
            <v>12.53</v>
          </cell>
        </row>
        <row r="45">
          <cell r="A45" t="str">
            <v>DER51340</v>
          </cell>
          <cell r="B45" t="str">
            <v>Escavação,carga e transportes de material de 2a categoria DMT 18000 a 20000m</v>
          </cell>
          <cell r="C45" t="str">
            <v xml:space="preserve"> </v>
          </cell>
          <cell r="D45" t="str">
            <v xml:space="preserve"> </v>
          </cell>
          <cell r="E45" t="str">
            <v>m3</v>
          </cell>
          <cell r="F45">
            <v>6828</v>
          </cell>
          <cell r="G45">
            <v>13.65</v>
          </cell>
        </row>
        <row r="46">
          <cell r="A46" t="str">
            <v>DER52070</v>
          </cell>
          <cell r="B46" t="str">
            <v>Esc. Carga e Transp. de solos moles 100&lt;DMT&lt;=200m</v>
          </cell>
          <cell r="C46" t="str">
            <v xml:space="preserve"> </v>
          </cell>
          <cell r="D46" t="str">
            <v xml:space="preserve"> </v>
          </cell>
          <cell r="E46" t="str">
            <v>m3</v>
          </cell>
          <cell r="F46">
            <v>592</v>
          </cell>
          <cell r="G46">
            <v>3.95</v>
          </cell>
        </row>
        <row r="47">
          <cell r="A47" t="str">
            <v>DER52082</v>
          </cell>
          <cell r="B47" t="str">
            <v>Esc. Carga e Transp. de solos moles 200&lt;DMT&lt;=400m</v>
          </cell>
          <cell r="C47" t="str">
            <v xml:space="preserve"> </v>
          </cell>
          <cell r="D47" t="str">
            <v xml:space="preserve"> </v>
          </cell>
          <cell r="E47" t="str">
            <v>m3</v>
          </cell>
          <cell r="F47">
            <v>1203</v>
          </cell>
          <cell r="G47">
            <v>4.03</v>
          </cell>
        </row>
        <row r="48">
          <cell r="A48" t="str">
            <v>DER52087</v>
          </cell>
          <cell r="B48" t="str">
            <v>Esc. Carga e Transp. de solos moles 400&lt;DMT&lt;=600m</v>
          </cell>
          <cell r="C48" t="str">
            <v xml:space="preserve"> </v>
          </cell>
          <cell r="D48" t="str">
            <v xml:space="preserve"> </v>
          </cell>
          <cell r="E48" t="str">
            <v>m3</v>
          </cell>
          <cell r="F48">
            <v>8307</v>
          </cell>
          <cell r="G48">
            <v>4.5999999999999996</v>
          </cell>
        </row>
        <row r="49">
          <cell r="A49" t="str">
            <v>DER52090</v>
          </cell>
          <cell r="B49" t="str">
            <v>Esc. Carga e Transp. de solos moles 600&lt;DMT&lt;=800m</v>
          </cell>
          <cell r="C49" t="str">
            <v xml:space="preserve"> </v>
          </cell>
          <cell r="D49" t="str">
            <v xml:space="preserve"> </v>
          </cell>
          <cell r="E49" t="str">
            <v>m3</v>
          </cell>
          <cell r="F49">
            <v>1430</v>
          </cell>
          <cell r="G49">
            <v>4.6399999999999997</v>
          </cell>
        </row>
        <row r="50">
          <cell r="A50" t="str">
            <v>DER52095</v>
          </cell>
          <cell r="B50" t="str">
            <v>Esc. Carga e Transp. de solos moles 800&lt;DMT&lt;=1000m</v>
          </cell>
          <cell r="C50" t="str">
            <v xml:space="preserve"> </v>
          </cell>
          <cell r="D50" t="str">
            <v xml:space="preserve"> </v>
          </cell>
          <cell r="E50" t="str">
            <v>m3</v>
          </cell>
          <cell r="F50">
            <v>2650</v>
          </cell>
          <cell r="G50">
            <v>4.7</v>
          </cell>
        </row>
        <row r="51">
          <cell r="A51" t="str">
            <v>DER52100</v>
          </cell>
          <cell r="B51" t="str">
            <v>Esc. Carga e Transp. de solos moles 1000&lt;DMT&lt;=1200m</v>
          </cell>
          <cell r="C51" t="str">
            <v xml:space="preserve"> </v>
          </cell>
          <cell r="D51" t="str">
            <v xml:space="preserve"> </v>
          </cell>
          <cell r="E51" t="str">
            <v>m3</v>
          </cell>
          <cell r="F51">
            <v>3238</v>
          </cell>
          <cell r="G51">
            <v>4.71</v>
          </cell>
        </row>
        <row r="52">
          <cell r="A52" t="str">
            <v>DER52101</v>
          </cell>
          <cell r="B52" t="str">
            <v>Esc. Carga e Transp. de solos moles 1200&lt;DMT&lt;=1400m</v>
          </cell>
          <cell r="C52" t="str">
            <v xml:space="preserve"> </v>
          </cell>
          <cell r="D52" t="str">
            <v xml:space="preserve"> </v>
          </cell>
          <cell r="E52" t="str">
            <v>m3</v>
          </cell>
          <cell r="F52">
            <v>762</v>
          </cell>
          <cell r="G52">
            <v>4.74</v>
          </cell>
        </row>
        <row r="53">
          <cell r="A53" t="str">
            <v>DER52102</v>
          </cell>
          <cell r="B53" t="str">
            <v>Esc. Carga e Transp. de solos moles 1400&lt;DMT&lt;=1600m</v>
          </cell>
          <cell r="C53" t="str">
            <v xml:space="preserve"> </v>
          </cell>
          <cell r="D53" t="str">
            <v xml:space="preserve"> </v>
          </cell>
          <cell r="E53" t="str">
            <v>m3</v>
          </cell>
          <cell r="F53">
            <v>1375</v>
          </cell>
          <cell r="G53">
            <v>4.8099999999999996</v>
          </cell>
        </row>
        <row r="54">
          <cell r="A54" t="str">
            <v>DER52103</v>
          </cell>
          <cell r="B54" t="str">
            <v>Esc. Carga e Transp. de solos moles 1600&lt;DMT&lt;=1800m</v>
          </cell>
          <cell r="C54" t="str">
            <v xml:space="preserve"> </v>
          </cell>
          <cell r="D54" t="str">
            <v xml:space="preserve"> </v>
          </cell>
          <cell r="E54" t="str">
            <v>m3</v>
          </cell>
          <cell r="F54">
            <v>1388</v>
          </cell>
          <cell r="G54">
            <v>4.8600000000000003</v>
          </cell>
        </row>
        <row r="55">
          <cell r="A55" t="str">
            <v>DER52105</v>
          </cell>
          <cell r="B55" t="str">
            <v>Esc. Carga e Transp. de solos moles 2000&lt;DMT&lt;=3000m</v>
          </cell>
          <cell r="C55" t="str">
            <v xml:space="preserve"> </v>
          </cell>
          <cell r="D55" t="str">
            <v xml:space="preserve"> </v>
          </cell>
          <cell r="E55" t="str">
            <v>m3</v>
          </cell>
          <cell r="F55">
            <v>15176</v>
          </cell>
          <cell r="G55">
            <v>5.77</v>
          </cell>
        </row>
        <row r="56">
          <cell r="A56" t="str">
            <v>01.510.00</v>
          </cell>
          <cell r="B56" t="str">
            <v>Compactação de aterros a 95% Proctor Normal</v>
          </cell>
          <cell r="C56" t="str">
            <v>DNER-ES282/97</v>
          </cell>
          <cell r="D56" t="str">
            <v xml:space="preserve"> </v>
          </cell>
          <cell r="E56" t="str">
            <v>m3</v>
          </cell>
          <cell r="F56">
            <v>62802</v>
          </cell>
          <cell r="G56">
            <v>0.79</v>
          </cell>
        </row>
        <row r="57">
          <cell r="A57" t="str">
            <v>01.511.00</v>
          </cell>
          <cell r="B57" t="str">
            <v>Compactação de aterros a 100% Proctor Normal</v>
          </cell>
          <cell r="C57" t="str">
            <v>DNER-ES282/97</v>
          </cell>
          <cell r="D57" t="str">
            <v xml:space="preserve"> </v>
          </cell>
          <cell r="E57" t="str">
            <v>m3</v>
          </cell>
          <cell r="F57">
            <v>42418</v>
          </cell>
          <cell r="G57">
            <v>1.36</v>
          </cell>
        </row>
        <row r="58">
          <cell r="F58" t="str">
            <v>SUB-TOTAL</v>
          </cell>
        </row>
        <row r="60">
          <cell r="B60" t="str">
            <v>PAVIMENTAÇÃO</v>
          </cell>
        </row>
        <row r="61">
          <cell r="A61" t="str">
            <v>02.000.00</v>
          </cell>
          <cell r="B61" t="str">
            <v>Regularização do subleito</v>
          </cell>
          <cell r="C61" t="str">
            <v xml:space="preserve"> </v>
          </cell>
          <cell r="D61" t="str">
            <v xml:space="preserve"> </v>
          </cell>
          <cell r="E61" t="str">
            <v>m2</v>
          </cell>
          <cell r="F61">
            <v>95629</v>
          </cell>
          <cell r="G61">
            <v>0.3</v>
          </cell>
        </row>
        <row r="62">
          <cell r="A62" t="str">
            <v>DER53110</v>
          </cell>
          <cell r="B62" t="str">
            <v>Camada de seixo classificado</v>
          </cell>
          <cell r="C62" t="str">
            <v xml:space="preserve"> </v>
          </cell>
          <cell r="D62" t="str">
            <v xml:space="preserve"> </v>
          </cell>
          <cell r="E62" t="str">
            <v>m3</v>
          </cell>
          <cell r="F62">
            <v>18370</v>
          </cell>
          <cell r="G62">
            <v>16.09</v>
          </cell>
        </row>
        <row r="63">
          <cell r="F63"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161</v>
          </cell>
          <cell r="G66">
            <v>17.57</v>
          </cell>
        </row>
        <row r="67">
          <cell r="A67" t="str">
            <v>04.001.00</v>
          </cell>
          <cell r="B67" t="str">
            <v>Escavação mecânica em material de 1a categoria</v>
          </cell>
          <cell r="C67" t="str">
            <v xml:space="preserve"> </v>
          </cell>
          <cell r="D67" t="str">
            <v xml:space="preserve"> </v>
          </cell>
          <cell r="E67" t="str">
            <v>m3</v>
          </cell>
          <cell r="F67">
            <v>824</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658.80000000000007</v>
          </cell>
          <cell r="G68">
            <v>3.03</v>
          </cell>
        </row>
        <row r="69">
          <cell r="A69" t="str">
            <v>04.400.02</v>
          </cell>
          <cell r="B69" t="str">
            <v>Valeta de prot. de cortes c/ revest. vegetal VPC 02</v>
          </cell>
          <cell r="C69" t="str">
            <v xml:space="preserve"> </v>
          </cell>
          <cell r="D69" t="str">
            <v xml:space="preserve"> </v>
          </cell>
          <cell r="E69" t="str">
            <v>m</v>
          </cell>
          <cell r="F69">
            <v>3333</v>
          </cell>
          <cell r="G69">
            <v>23.24</v>
          </cell>
        </row>
        <row r="70">
          <cell r="A70" t="str">
            <v>04.401.01</v>
          </cell>
          <cell r="B70" t="str">
            <v>Valeta de prot. de aterro c/ revest. vegetal VPA 01</v>
          </cell>
          <cell r="C70" t="str">
            <v xml:space="preserve"> </v>
          </cell>
          <cell r="D70" t="str">
            <v xml:space="preserve"> </v>
          </cell>
          <cell r="E70" t="str">
            <v>m</v>
          </cell>
          <cell r="F70">
            <v>2294</v>
          </cell>
          <cell r="G70">
            <v>31.98</v>
          </cell>
        </row>
        <row r="71">
          <cell r="A71" t="str">
            <v>04.401.02</v>
          </cell>
          <cell r="B71" t="str">
            <v>Valeta de prot. de aterro c/ revest. vegetal VPA 02</v>
          </cell>
          <cell r="C71" t="str">
            <v xml:space="preserve"> </v>
          </cell>
          <cell r="D71" t="str">
            <v xml:space="preserve"> </v>
          </cell>
          <cell r="E71" t="str">
            <v>m</v>
          </cell>
          <cell r="F71">
            <v>5351</v>
          </cell>
          <cell r="G71">
            <v>24.32</v>
          </cell>
        </row>
        <row r="72">
          <cell r="A72" t="str">
            <v>04.900.21</v>
          </cell>
          <cell r="B72" t="str">
            <v>Sarjeta de cant. central de concreto-SCC 01</v>
          </cell>
          <cell r="C72" t="str">
            <v>DNER-ES288/97</v>
          </cell>
          <cell r="D72" t="str">
            <v xml:space="preserve"> </v>
          </cell>
          <cell r="E72" t="str">
            <v>m</v>
          </cell>
          <cell r="F72">
            <v>5269</v>
          </cell>
          <cell r="G72">
            <v>13.85</v>
          </cell>
        </row>
        <row r="73">
          <cell r="A73" t="str">
            <v>04.900.22</v>
          </cell>
          <cell r="B73" t="str">
            <v>Sarjeta de cant. central de concreto-SCC 02</v>
          </cell>
          <cell r="C73" t="str">
            <v>DNER-ES288/97</v>
          </cell>
          <cell r="D73" t="str">
            <v xml:space="preserve"> </v>
          </cell>
          <cell r="E73" t="str">
            <v>m</v>
          </cell>
          <cell r="F73">
            <v>484</v>
          </cell>
          <cell r="G73">
            <v>19.170000000000002</v>
          </cell>
        </row>
        <row r="74">
          <cell r="A74" t="str">
            <v>04.900.32</v>
          </cell>
          <cell r="B74" t="str">
            <v>Sarjeta triangular de grama-STG 02</v>
          </cell>
          <cell r="C74" t="str">
            <v xml:space="preserve"> </v>
          </cell>
          <cell r="D74" t="str">
            <v xml:space="preserve"> </v>
          </cell>
          <cell r="E74" t="str">
            <v>m</v>
          </cell>
          <cell r="F74">
            <v>319</v>
          </cell>
          <cell r="G74">
            <v>12.14</v>
          </cell>
        </row>
        <row r="75">
          <cell r="A75" t="str">
            <v>04.900.33</v>
          </cell>
          <cell r="B75" t="str">
            <v>Sarjeta triangular de grama-STG 03</v>
          </cell>
          <cell r="C75" t="str">
            <v xml:space="preserve"> </v>
          </cell>
          <cell r="D75" t="str">
            <v xml:space="preserve"> </v>
          </cell>
          <cell r="E75" t="str">
            <v>m</v>
          </cell>
          <cell r="F75">
            <v>341</v>
          </cell>
          <cell r="G75">
            <v>10.61</v>
          </cell>
        </row>
        <row r="76">
          <cell r="A76" t="str">
            <v>04.900.34</v>
          </cell>
          <cell r="B76" t="str">
            <v>Sarjeta triangular de grama-STG 04</v>
          </cell>
          <cell r="C76" t="str">
            <v xml:space="preserve"> </v>
          </cell>
          <cell r="D76" t="str">
            <v xml:space="preserve"> </v>
          </cell>
          <cell r="E76" t="str">
            <v>m</v>
          </cell>
          <cell r="F76">
            <v>3872</v>
          </cell>
          <cell r="G76">
            <v>8.4700000000000006</v>
          </cell>
        </row>
        <row r="77">
          <cell r="A77" t="str">
            <v>DER78150b</v>
          </cell>
          <cell r="B77" t="str">
            <v>Caixa coletora de sarjeta - CCS, D=40cm E H=1,00m</v>
          </cell>
          <cell r="C77" t="str">
            <v xml:space="preserve"> </v>
          </cell>
          <cell r="D77" t="str">
            <v xml:space="preserve"> </v>
          </cell>
          <cell r="E77" t="str">
            <v>un</v>
          </cell>
          <cell r="F77">
            <v>5</v>
          </cell>
          <cell r="G77">
            <v>382.07</v>
          </cell>
        </row>
        <row r="78">
          <cell r="A78" t="str">
            <v>DER78150a</v>
          </cell>
          <cell r="B78" t="str">
            <v>Caixa coletora de sarjeta - CCS, D=60cm E H=1,5m</v>
          </cell>
          <cell r="C78" t="str">
            <v xml:space="preserve"> </v>
          </cell>
          <cell r="D78" t="str">
            <v xml:space="preserve"> </v>
          </cell>
          <cell r="E78" t="str">
            <v>un</v>
          </cell>
          <cell r="F78">
            <v>6</v>
          </cell>
          <cell r="G78">
            <v>500.45</v>
          </cell>
        </row>
        <row r="79">
          <cell r="A79" t="str">
            <v>DER78250</v>
          </cell>
          <cell r="B79" t="str">
            <v>Caixa coletora de sarjeta - CCS, D=80cm E H=1,50m</v>
          </cell>
          <cell r="C79" t="str">
            <v xml:space="preserve"> </v>
          </cell>
          <cell r="D79" t="str">
            <v xml:space="preserve"> </v>
          </cell>
          <cell r="E79" t="str">
            <v>un</v>
          </cell>
          <cell r="F79">
            <v>2</v>
          </cell>
          <cell r="G79">
            <v>436.66</v>
          </cell>
        </row>
        <row r="80">
          <cell r="A80" t="str">
            <v>DER78300</v>
          </cell>
          <cell r="B80" t="str">
            <v>Caixa coletora de sarjeta - CCS, D=100cm E H=1,50m</v>
          </cell>
          <cell r="C80" t="str">
            <v xml:space="preserve"> </v>
          </cell>
          <cell r="D80" t="str">
            <v xml:space="preserve"> </v>
          </cell>
          <cell r="E80" t="str">
            <v>un</v>
          </cell>
          <cell r="F80">
            <v>2</v>
          </cell>
          <cell r="G80">
            <v>449.54</v>
          </cell>
        </row>
        <row r="81">
          <cell r="A81" t="str">
            <v>04.930.01</v>
          </cell>
          <cell r="B81" t="str">
            <v>Caixa coletora de sarjeta-CCS 01</v>
          </cell>
          <cell r="C81" t="str">
            <v>DNER-ES287/97</v>
          </cell>
          <cell r="D81" t="str">
            <v xml:space="preserve"> </v>
          </cell>
          <cell r="E81" t="str">
            <v>un</v>
          </cell>
          <cell r="F81">
            <v>3</v>
          </cell>
          <cell r="G81">
            <v>568.85</v>
          </cell>
        </row>
        <row r="82">
          <cell r="A82" t="str">
            <v>04.930.02</v>
          </cell>
          <cell r="B82" t="str">
            <v>Caixa coletora de sarjeta-CCS 02</v>
          </cell>
          <cell r="C82" t="str">
            <v>DNER-ES287/97</v>
          </cell>
          <cell r="D82" t="str">
            <v xml:space="preserve"> </v>
          </cell>
          <cell r="E82" t="str">
            <v>un</v>
          </cell>
          <cell r="F82">
            <v>3</v>
          </cell>
          <cell r="G82">
            <v>555.63</v>
          </cell>
        </row>
        <row r="83">
          <cell r="A83" t="str">
            <v>04.930.03</v>
          </cell>
          <cell r="B83" t="str">
            <v>Caixa coletora de sarjeta-CCS 03</v>
          </cell>
          <cell r="C83" t="str">
            <v>DNER-ES287/97</v>
          </cell>
          <cell r="D83" t="str">
            <v xml:space="preserve"> </v>
          </cell>
          <cell r="E83" t="str">
            <v>un</v>
          </cell>
          <cell r="F83">
            <v>1</v>
          </cell>
          <cell r="G83">
            <v>542.39</v>
          </cell>
        </row>
        <row r="84">
          <cell r="A84" t="str">
            <v>DER77100</v>
          </cell>
          <cell r="B84" t="str">
            <v>Caixa coletora de talvegue - CCT, D=80cm E H=1,50m</v>
          </cell>
          <cell r="C84" t="str">
            <v xml:space="preserve"> </v>
          </cell>
          <cell r="D84" t="str">
            <v xml:space="preserve"> </v>
          </cell>
          <cell r="E84" t="str">
            <v>un</v>
          </cell>
          <cell r="F84">
            <v>4</v>
          </cell>
          <cell r="G84">
            <v>419.95</v>
          </cell>
        </row>
        <row r="85">
          <cell r="A85" t="str">
            <v>DER77150</v>
          </cell>
          <cell r="B85" t="str">
            <v>Caixa coletora de talvegue - CCT, D=100cm E H=1,50m</v>
          </cell>
          <cell r="C85" t="str">
            <v xml:space="preserve"> </v>
          </cell>
          <cell r="D85" t="str">
            <v xml:space="preserve"> </v>
          </cell>
          <cell r="E85" t="str">
            <v>un</v>
          </cell>
          <cell r="F85">
            <v>1</v>
          </cell>
          <cell r="G85">
            <v>410.6</v>
          </cell>
        </row>
        <row r="86">
          <cell r="A86" t="str">
            <v>DER77150d</v>
          </cell>
          <cell r="B86" t="str">
            <v>Caixa coletora de talvegue, para BDTC, D=1,20m E H=1,50m</v>
          </cell>
          <cell r="C86" t="str">
            <v xml:space="preserve"> </v>
          </cell>
          <cell r="D86" t="str">
            <v xml:space="preserve"> </v>
          </cell>
          <cell r="E86" t="str">
            <v>un</v>
          </cell>
          <cell r="F86">
            <v>1</v>
          </cell>
          <cell r="G86">
            <v>581.30999999999995</v>
          </cell>
        </row>
        <row r="87">
          <cell r="A87" t="str">
            <v>P 04.100.07</v>
          </cell>
          <cell r="B87" t="str">
            <v>Execução de galerias D=0,40 c/ lastro de brita</v>
          </cell>
          <cell r="C87" t="str">
            <v xml:space="preserve"> </v>
          </cell>
          <cell r="D87" t="str">
            <v xml:space="preserve"> </v>
          </cell>
          <cell r="E87" t="str">
            <v>m</v>
          </cell>
          <cell r="F87">
            <v>81</v>
          </cell>
          <cell r="G87">
            <v>41.68</v>
          </cell>
        </row>
        <row r="88">
          <cell r="A88" t="str">
            <v>P 04.100.09</v>
          </cell>
          <cell r="B88" t="str">
            <v>Execução de galerias D=0,60 c/ lastro de brita</v>
          </cell>
          <cell r="C88" t="str">
            <v xml:space="preserve"> </v>
          </cell>
          <cell r="D88" t="str">
            <v xml:space="preserve"> </v>
          </cell>
          <cell r="E88" t="str">
            <v>m</v>
          </cell>
          <cell r="F88">
            <v>139</v>
          </cell>
          <cell r="G88">
            <v>100.67</v>
          </cell>
        </row>
        <row r="89">
          <cell r="A89" t="str">
            <v>P 04.100.08</v>
          </cell>
          <cell r="B89" t="str">
            <v>Execução de galerias D=0,40 c/ lastro de concreto</v>
          </cell>
          <cell r="C89" t="str">
            <v xml:space="preserve"> </v>
          </cell>
          <cell r="D89" t="str">
            <v xml:space="preserve"> </v>
          </cell>
          <cell r="E89" t="str">
            <v>m</v>
          </cell>
          <cell r="F89">
            <v>35</v>
          </cell>
          <cell r="G89">
            <v>58.65</v>
          </cell>
        </row>
        <row r="90">
          <cell r="A90" t="str">
            <v>DER72350b</v>
          </cell>
          <cell r="B90" t="str">
            <v>Boca para BSTC D=40cm - Normal</v>
          </cell>
          <cell r="C90" t="str">
            <v xml:space="preserve"> </v>
          </cell>
          <cell r="D90" t="str">
            <v xml:space="preserve"> </v>
          </cell>
          <cell r="E90" t="str">
            <v>un</v>
          </cell>
          <cell r="F90">
            <v>4</v>
          </cell>
          <cell r="G90">
            <v>147.57</v>
          </cell>
        </row>
        <row r="91">
          <cell r="A91" t="str">
            <v>04.101.01</v>
          </cell>
          <cell r="B91" t="str">
            <v>Boca de BSTC D=0.60m-normal</v>
          </cell>
          <cell r="C91" t="str">
            <v>DNER-ES284/97</v>
          </cell>
          <cell r="D91" t="str">
            <v xml:space="preserve"> </v>
          </cell>
          <cell r="E91" t="str">
            <v>un</v>
          </cell>
          <cell r="F91">
            <v>7</v>
          </cell>
          <cell r="G91">
            <v>299.62</v>
          </cell>
        </row>
        <row r="92">
          <cell r="A92" t="str">
            <v>04.940.02</v>
          </cell>
          <cell r="B92" t="str">
            <v>Descida d’água tipo rápido- canal retangular-DAR 02</v>
          </cell>
          <cell r="C92" t="str">
            <v>DNER-ES291/97</v>
          </cell>
          <cell r="D92" t="str">
            <v xml:space="preserve"> </v>
          </cell>
          <cell r="E92" t="str">
            <v>m</v>
          </cell>
          <cell r="F92">
            <v>5</v>
          </cell>
          <cell r="G92">
            <v>57.28</v>
          </cell>
        </row>
        <row r="93">
          <cell r="F93" t="str">
            <v>SUB-TOTAL</v>
          </cell>
        </row>
        <row r="94">
          <cell r="B94" t="str">
            <v>OBRAS DE ARTE CORRENTES</v>
          </cell>
        </row>
        <row r="95">
          <cell r="A95" t="str">
            <v>04.000.01</v>
          </cell>
          <cell r="B95" t="str">
            <v>Escavação manual,reaterro e compactação (material de 1a categoria)</v>
          </cell>
          <cell r="C95" t="str">
            <v xml:space="preserve"> </v>
          </cell>
          <cell r="D95" t="str">
            <v xml:space="preserve"> </v>
          </cell>
          <cell r="E95" t="str">
            <v>m3</v>
          </cell>
          <cell r="F95">
            <v>2635.2000000000003</v>
          </cell>
          <cell r="G95">
            <v>22.33</v>
          </cell>
        </row>
        <row r="96">
          <cell r="A96" t="str">
            <v>04.100.02</v>
          </cell>
          <cell r="B96" t="str">
            <v>Corpo de BSTC D=0.80m</v>
          </cell>
          <cell r="C96" t="str">
            <v>DNER-ES284/97</v>
          </cell>
          <cell r="D96" t="str">
            <v xml:space="preserve"> </v>
          </cell>
          <cell r="E96" t="str">
            <v xml:space="preserve">m </v>
          </cell>
          <cell r="F96">
            <v>158</v>
          </cell>
          <cell r="G96">
            <v>201.98</v>
          </cell>
        </row>
        <row r="97">
          <cell r="A97" t="str">
            <v>04.100.03</v>
          </cell>
          <cell r="B97" t="str">
            <v>Corpo de BSTC D=1.00m</v>
          </cell>
          <cell r="C97" t="str">
            <v>DNER-ES284/97</v>
          </cell>
          <cell r="D97" t="str">
            <v xml:space="preserve"> </v>
          </cell>
          <cell r="E97" t="str">
            <v xml:space="preserve">m </v>
          </cell>
          <cell r="F97">
            <v>99</v>
          </cell>
          <cell r="G97">
            <v>280.33</v>
          </cell>
        </row>
        <row r="98">
          <cell r="A98" t="str">
            <v>04.101.02</v>
          </cell>
          <cell r="B98" t="str">
            <v>Boca de BSTC D=0.80m-normal</v>
          </cell>
          <cell r="C98" t="str">
            <v>DNER-ES284/97</v>
          </cell>
          <cell r="D98" t="str">
            <v xml:space="preserve"> </v>
          </cell>
          <cell r="E98" t="str">
            <v>un</v>
          </cell>
          <cell r="F98">
            <v>16</v>
          </cell>
          <cell r="G98">
            <v>494.05</v>
          </cell>
        </row>
        <row r="99">
          <cell r="A99" t="str">
            <v>04.101.03</v>
          </cell>
          <cell r="B99" t="str">
            <v>Boca de BSTC D=1.00m-normal</v>
          </cell>
          <cell r="C99" t="str">
            <v>DNER-ES284/97</v>
          </cell>
          <cell r="D99" t="str">
            <v xml:space="preserve"> </v>
          </cell>
          <cell r="E99" t="str">
            <v>un</v>
          </cell>
          <cell r="F99">
            <v>6</v>
          </cell>
          <cell r="G99">
            <v>757.56</v>
          </cell>
        </row>
        <row r="100">
          <cell r="A100" t="str">
            <v>P04.110.00</v>
          </cell>
          <cell r="B100" t="str">
            <v>Corpo de BDTC D=0.80m c/ laje de concreto</v>
          </cell>
          <cell r="C100" t="str">
            <v xml:space="preserve"> </v>
          </cell>
          <cell r="D100" t="str">
            <v xml:space="preserve"> </v>
          </cell>
          <cell r="E100" t="str">
            <v>m</v>
          </cell>
          <cell r="F100">
            <v>33</v>
          </cell>
          <cell r="G100">
            <v>335.3</v>
          </cell>
        </row>
        <row r="101">
          <cell r="A101" t="str">
            <v>04.110.01</v>
          </cell>
          <cell r="B101" t="str">
            <v>Corpo de BDTC D=1.00m</v>
          </cell>
          <cell r="C101" t="str">
            <v>DNER-ES284/97</v>
          </cell>
          <cell r="D101" t="str">
            <v xml:space="preserve"> </v>
          </cell>
          <cell r="E101" t="str">
            <v>m</v>
          </cell>
          <cell r="F101">
            <v>69</v>
          </cell>
          <cell r="G101">
            <v>572.14</v>
          </cell>
        </row>
        <row r="102">
          <cell r="A102" t="str">
            <v>04.110.02</v>
          </cell>
          <cell r="B102" t="str">
            <v>Corpo de BDTC D=1.20m</v>
          </cell>
          <cell r="C102" t="str">
            <v>DNER-ES284/97</v>
          </cell>
          <cell r="D102" t="str">
            <v xml:space="preserve"> </v>
          </cell>
          <cell r="E102" t="str">
            <v>m</v>
          </cell>
          <cell r="F102">
            <v>21</v>
          </cell>
          <cell r="G102">
            <v>745.38</v>
          </cell>
        </row>
        <row r="103">
          <cell r="A103" t="str">
            <v>P04.111.01</v>
          </cell>
          <cell r="B103" t="str">
            <v>Boca de BDTC D=0.80m</v>
          </cell>
          <cell r="C103" t="str">
            <v xml:space="preserve"> </v>
          </cell>
          <cell r="D103" t="str">
            <v xml:space="preserve"> </v>
          </cell>
          <cell r="E103" t="str">
            <v>un</v>
          </cell>
          <cell r="F103">
            <v>2</v>
          </cell>
          <cell r="G103">
            <v>560.76</v>
          </cell>
        </row>
        <row r="104">
          <cell r="A104" t="str">
            <v>04.111.01</v>
          </cell>
          <cell r="B104" t="str">
            <v>Boca de BDTC D=1.00m-normal</v>
          </cell>
          <cell r="C104" t="str">
            <v>DNER-ES284/97</v>
          </cell>
          <cell r="D104" t="str">
            <v xml:space="preserve"> </v>
          </cell>
          <cell r="E104" t="str">
            <v>un</v>
          </cell>
          <cell r="F104">
            <v>11</v>
          </cell>
          <cell r="G104">
            <v>1056.6199999999999</v>
          </cell>
        </row>
        <row r="105">
          <cell r="A105" t="str">
            <v>04.111.02</v>
          </cell>
          <cell r="B105" t="str">
            <v>Boca de BDTC D=1.20m-normal</v>
          </cell>
          <cell r="C105" t="str">
            <v>DNER-ES284/97</v>
          </cell>
          <cell r="D105" t="str">
            <v xml:space="preserve"> </v>
          </cell>
          <cell r="E105" t="str">
            <v>un</v>
          </cell>
          <cell r="F105">
            <v>2</v>
          </cell>
          <cell r="G105">
            <v>1521.54</v>
          </cell>
        </row>
        <row r="106">
          <cell r="A106" t="str">
            <v>04.120.02</v>
          </cell>
          <cell r="B106" t="str">
            <v>Corpo de BTTC D=1.20m</v>
          </cell>
          <cell r="C106" t="str">
            <v>DNER-ES284/97</v>
          </cell>
          <cell r="D106" t="str">
            <v xml:space="preserve"> </v>
          </cell>
          <cell r="E106" t="str">
            <v>m</v>
          </cell>
          <cell r="F106">
            <v>20</v>
          </cell>
          <cell r="G106">
            <v>1110.23</v>
          </cell>
        </row>
        <row r="107">
          <cell r="A107" t="str">
            <v>04.121.02</v>
          </cell>
          <cell r="B107" t="str">
            <v>Boca de BTTC D=1.20m-normal</v>
          </cell>
          <cell r="C107" t="str">
            <v xml:space="preserve"> </v>
          </cell>
          <cell r="D107" t="str">
            <v xml:space="preserve"> </v>
          </cell>
          <cell r="E107" t="str">
            <v>un</v>
          </cell>
          <cell r="F107">
            <v>3</v>
          </cell>
          <cell r="G107">
            <v>1955.59</v>
          </cell>
        </row>
        <row r="108">
          <cell r="A108" t="str">
            <v>04.200.02</v>
          </cell>
          <cell r="B108" t="str">
            <v>Corpo de BSCC 2.00x2.00m-H=0 a 1.00m</v>
          </cell>
          <cell r="C108" t="str">
            <v>DNER-ES286/97</v>
          </cell>
          <cell r="D108" t="str">
            <v xml:space="preserve"> </v>
          </cell>
          <cell r="E108" t="str">
            <v>m</v>
          </cell>
          <cell r="F108">
            <v>21</v>
          </cell>
          <cell r="G108">
            <v>737.8</v>
          </cell>
        </row>
        <row r="109">
          <cell r="A109" t="str">
            <v>04.200.05</v>
          </cell>
          <cell r="B109" t="str">
            <v>Corpo de BSCC 1.50x1.50m-H=1.00 a 2.50m</v>
          </cell>
          <cell r="C109" t="str">
            <v>DNER-ES286/97</v>
          </cell>
          <cell r="D109" t="str">
            <v xml:space="preserve"> </v>
          </cell>
          <cell r="E109" t="str">
            <v>m</v>
          </cell>
          <cell r="F109">
            <v>23</v>
          </cell>
          <cell r="G109">
            <v>468.54</v>
          </cell>
        </row>
        <row r="110">
          <cell r="A110" t="str">
            <v>04.201.01</v>
          </cell>
          <cell r="B110" t="str">
            <v>Boca de BSCC 1.50x1.50m - normal</v>
          </cell>
          <cell r="C110" t="str">
            <v xml:space="preserve"> </v>
          </cell>
          <cell r="D110" t="str">
            <v xml:space="preserve"> </v>
          </cell>
          <cell r="E110" t="str">
            <v>un</v>
          </cell>
          <cell r="F110">
            <v>4</v>
          </cell>
          <cell r="G110">
            <v>3149.41</v>
          </cell>
        </row>
        <row r="111">
          <cell r="A111" t="str">
            <v>04.201.02</v>
          </cell>
          <cell r="B111" t="str">
            <v>Boca de BSCC 2.00x2.00m - normal</v>
          </cell>
          <cell r="C111" t="str">
            <v xml:space="preserve"> </v>
          </cell>
          <cell r="D111" t="str">
            <v xml:space="preserve"> </v>
          </cell>
          <cell r="E111" t="str">
            <v>un</v>
          </cell>
          <cell r="F111">
            <v>3</v>
          </cell>
          <cell r="G111">
            <v>4874.24</v>
          </cell>
        </row>
        <row r="112">
          <cell r="A112" t="str">
            <v>04.999.01</v>
          </cell>
          <cell r="B112" t="str">
            <v>Remoção de bueiros existentes</v>
          </cell>
          <cell r="C112" t="str">
            <v xml:space="preserve"> </v>
          </cell>
          <cell r="D112" t="str">
            <v xml:space="preserve"> </v>
          </cell>
          <cell r="E112" t="str">
            <v>m</v>
          </cell>
          <cell r="F112">
            <v>147</v>
          </cell>
          <cell r="G112">
            <v>13.06</v>
          </cell>
        </row>
        <row r="113">
          <cell r="A113" t="str">
            <v>04.999.02</v>
          </cell>
          <cell r="B113" t="str">
            <v>Demolição de dispositivos de concreto</v>
          </cell>
          <cell r="C113" t="str">
            <v>DNER-ES296/97</v>
          </cell>
          <cell r="D113" t="str">
            <v xml:space="preserve"> </v>
          </cell>
          <cell r="E113" t="str">
            <v>m3</v>
          </cell>
          <cell r="F113">
            <v>88</v>
          </cell>
          <cell r="G113">
            <v>12.58</v>
          </cell>
        </row>
        <row r="114">
          <cell r="A114" t="str">
            <v>P 04.610.01</v>
          </cell>
          <cell r="B114" t="str">
            <v>Demolição e remoção de pontilhão de madeira</v>
          </cell>
          <cell r="C114" t="str">
            <v xml:space="preserve"> </v>
          </cell>
          <cell r="D114" t="str">
            <v xml:space="preserve"> </v>
          </cell>
          <cell r="E114" t="str">
            <v>m2</v>
          </cell>
          <cell r="F114">
            <v>12</v>
          </cell>
          <cell r="G114">
            <v>40.74</v>
          </cell>
        </row>
        <row r="115">
          <cell r="F115" t="str">
            <v>SUB-TOTAL</v>
          </cell>
        </row>
        <row r="116">
          <cell r="B116" t="str">
            <v>OBRAS COMPLEMENTARES</v>
          </cell>
        </row>
        <row r="117">
          <cell r="A117" t="str">
            <v>05.100.00</v>
          </cell>
          <cell r="B117" t="str">
            <v>Enleivamento</v>
          </cell>
          <cell r="C117" t="str">
            <v>DNER-ES341/97</v>
          </cell>
          <cell r="D117" t="str">
            <v xml:space="preserve"> </v>
          </cell>
          <cell r="E117" t="str">
            <v>m2</v>
          </cell>
          <cell r="F117">
            <v>45657</v>
          </cell>
          <cell r="G117">
            <v>2.06</v>
          </cell>
        </row>
        <row r="118">
          <cell r="A118" t="str">
            <v>05.102.00</v>
          </cell>
          <cell r="B118" t="str">
            <v>Hidrossemeadura</v>
          </cell>
          <cell r="C118" t="str">
            <v>DNER-ES341/97</v>
          </cell>
          <cell r="D118" t="str">
            <v xml:space="preserve"> </v>
          </cell>
          <cell r="E118" t="str">
            <v>m2</v>
          </cell>
          <cell r="F118">
            <v>25854</v>
          </cell>
          <cell r="G118">
            <v>0.49</v>
          </cell>
        </row>
        <row r="119">
          <cell r="A119" t="str">
            <v>P 05.100.02</v>
          </cell>
          <cell r="B119" t="str">
            <v>Fornecimento e plantio de árvore selecionada</v>
          </cell>
          <cell r="C119" t="str">
            <v xml:space="preserve"> </v>
          </cell>
          <cell r="D119" t="str">
            <v xml:space="preserve"> </v>
          </cell>
          <cell r="E119" t="str">
            <v>un</v>
          </cell>
          <cell r="F119">
            <v>355</v>
          </cell>
          <cell r="G119">
            <v>6.02</v>
          </cell>
        </row>
        <row r="120">
          <cell r="A120" t="str">
            <v>R2</v>
          </cell>
          <cell r="B120" t="str">
            <v>Remanejamento de Rede de Alta Tensão (138kV)</v>
          </cell>
          <cell r="C120" t="str">
            <v xml:space="preserve"> </v>
          </cell>
          <cell r="D120" t="str">
            <v xml:space="preserve"> </v>
          </cell>
          <cell r="E120" t="str">
            <v>m</v>
          </cell>
          <cell r="F120">
            <v>180</v>
          </cell>
          <cell r="G120">
            <v>6.2</v>
          </cell>
        </row>
        <row r="121">
          <cell r="A121" t="str">
            <v>R14</v>
          </cell>
          <cell r="B121" t="str">
            <v>Remanejamento de Poste de Concreto 11/300</v>
          </cell>
          <cell r="C121" t="str">
            <v xml:space="preserve"> </v>
          </cell>
          <cell r="D121" t="str">
            <v xml:space="preserve"> </v>
          </cell>
          <cell r="E121" t="str">
            <v>un</v>
          </cell>
          <cell r="F121">
            <v>4</v>
          </cell>
          <cell r="G121">
            <v>75</v>
          </cell>
        </row>
        <row r="122">
          <cell r="A122" t="str">
            <v>R31</v>
          </cell>
          <cell r="B122" t="str">
            <v>Remoção de poste metálico c/iluminação - 1pétala</v>
          </cell>
          <cell r="C122" t="str">
            <v xml:space="preserve"> </v>
          </cell>
          <cell r="D122" t="str">
            <v xml:space="preserve"> </v>
          </cell>
          <cell r="E122" t="str">
            <v>un</v>
          </cell>
          <cell r="F122">
            <v>3</v>
          </cell>
          <cell r="G122">
            <v>75</v>
          </cell>
        </row>
        <row r="123">
          <cell r="A123" t="str">
            <v>R32</v>
          </cell>
          <cell r="B123" t="str">
            <v>Remoção de poste metálico c/iluminação - 2pétalas</v>
          </cell>
          <cell r="C123" t="str">
            <v xml:space="preserve"> </v>
          </cell>
          <cell r="D123" t="str">
            <v xml:space="preserve"> </v>
          </cell>
          <cell r="E123" t="str">
            <v>un</v>
          </cell>
          <cell r="F123">
            <v>3</v>
          </cell>
          <cell r="G123">
            <v>75</v>
          </cell>
        </row>
      </sheetData>
      <sheetData sheetId="25">
        <row r="14">
          <cell r="A14" t="str">
            <v>01.000.00</v>
          </cell>
          <cell r="B14" t="str">
            <v>Desmatamento,destocamento e limpeza de área com árvore até 0,15m</v>
          </cell>
          <cell r="C14" t="str">
            <v>DNER-ES278/97</v>
          </cell>
          <cell r="D14" t="str">
            <v xml:space="preserve"> </v>
          </cell>
          <cell r="E14" t="str">
            <v>m2</v>
          </cell>
          <cell r="F14">
            <v>78000</v>
          </cell>
          <cell r="G14">
            <v>7.0000000000000007E-2</v>
          </cell>
        </row>
        <row r="15">
          <cell r="A15" t="str">
            <v>01.010.00</v>
          </cell>
          <cell r="B15" t="str">
            <v>Desmatamento e destocamento árvores de 0,15m a 0,30m</v>
          </cell>
          <cell r="C15" t="str">
            <v>DNER-ES278/97</v>
          </cell>
          <cell r="D15" t="str">
            <v xml:space="preserve"> </v>
          </cell>
          <cell r="E15" t="str">
            <v>un</v>
          </cell>
          <cell r="F15">
            <v>780</v>
          </cell>
          <cell r="G15">
            <v>8.92</v>
          </cell>
        </row>
        <row r="16">
          <cell r="A16" t="str">
            <v>01.011.00</v>
          </cell>
          <cell r="B16" t="str">
            <v>Desmatamento e destocamento árvores superior a 0,30m</v>
          </cell>
          <cell r="C16" t="str">
            <v>DNER-ES278/97</v>
          </cell>
          <cell r="D16" t="str">
            <v xml:space="preserve"> </v>
          </cell>
          <cell r="E16" t="str">
            <v>un</v>
          </cell>
          <cell r="F16">
            <v>390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1281</v>
          </cell>
          <cell r="G18">
            <v>1.89</v>
          </cell>
        </row>
        <row r="19">
          <cell r="A19" t="str">
            <v>01.100.10</v>
          </cell>
          <cell r="B19" t="str">
            <v>Escavação,carga e transportes de material de 1a categoria DMT= 200 a 400m</v>
          </cell>
          <cell r="C19" t="str">
            <v>DNER-ES280/97</v>
          </cell>
          <cell r="D19" t="str">
            <v xml:space="preserve"> </v>
          </cell>
          <cell r="E19" t="str">
            <v>m3</v>
          </cell>
          <cell r="F19">
            <v>2898</v>
          </cell>
          <cell r="G19">
            <v>1.98</v>
          </cell>
        </row>
        <row r="20">
          <cell r="A20" t="str">
            <v>01.100.12</v>
          </cell>
          <cell r="B20" t="str">
            <v>Escavação,carga e transportes de material de 1a categoria DMT= 600 a 800m</v>
          </cell>
          <cell r="C20" t="str">
            <v>DNER-ES280/97</v>
          </cell>
          <cell r="D20" t="str">
            <v xml:space="preserve"> </v>
          </cell>
          <cell r="E20" t="str">
            <v>m3</v>
          </cell>
          <cell r="F20">
            <v>10522</v>
          </cell>
          <cell r="G20">
            <v>2.19</v>
          </cell>
        </row>
        <row r="21">
          <cell r="A21" t="str">
            <v>01.100.14</v>
          </cell>
          <cell r="B21" t="str">
            <v>Escavação,carga e transportes de material de 1a categoria DMT= 1000 a 1200m</v>
          </cell>
          <cell r="C21" t="str">
            <v>DNER-ES280/97</v>
          </cell>
          <cell r="D21" t="str">
            <v xml:space="preserve"> </v>
          </cell>
          <cell r="E21" t="str">
            <v>m3</v>
          </cell>
          <cell r="F21">
            <v>1455</v>
          </cell>
          <cell r="G21">
            <v>2.4</v>
          </cell>
        </row>
        <row r="22">
          <cell r="A22" t="str">
            <v>01.100.19</v>
          </cell>
          <cell r="B22" t="str">
            <v>Escavação,carga e transportes de material de 1a categoria DMT= 2000 a 3000m</v>
          </cell>
          <cell r="C22" t="str">
            <v>DNER-ES280/97</v>
          </cell>
          <cell r="D22" t="str">
            <v xml:space="preserve"> </v>
          </cell>
          <cell r="E22" t="str">
            <v>m3</v>
          </cell>
          <cell r="F22">
            <v>7388</v>
          </cell>
          <cell r="G22">
            <v>3.26</v>
          </cell>
        </row>
        <row r="23">
          <cell r="A23" t="str">
            <v>01.101.14</v>
          </cell>
          <cell r="B23" t="str">
            <v>Escavação,carga e transportes de material de 2a categoria,c/CB,  DMT 1000 a 1200m</v>
          </cell>
          <cell r="C23" t="str">
            <v>DNER-ES280/97</v>
          </cell>
          <cell r="D23" t="str">
            <v xml:space="preserve"> </v>
          </cell>
          <cell r="E23" t="str">
            <v>m3</v>
          </cell>
          <cell r="F23">
            <v>970</v>
          </cell>
          <cell r="G23">
            <v>3.49</v>
          </cell>
        </row>
        <row r="24">
          <cell r="A24" t="str">
            <v>01.101.19</v>
          </cell>
          <cell r="B24" t="str">
            <v>Escavação,carga e transportes de material de 2a categoria,c/CB,  DMT 2000 a 3000m</v>
          </cell>
          <cell r="C24" t="str">
            <v>DNER-ES280/97</v>
          </cell>
          <cell r="D24" t="str">
            <v xml:space="preserve"> </v>
          </cell>
          <cell r="E24" t="str">
            <v>m3</v>
          </cell>
          <cell r="F24">
            <v>4925</v>
          </cell>
          <cell r="G24">
            <v>4.51</v>
          </cell>
        </row>
        <row r="25">
          <cell r="A25" t="str">
            <v>01.510.00</v>
          </cell>
          <cell r="B25" t="str">
            <v>Compactação de aterros a 95% Proctor Normal</v>
          </cell>
          <cell r="C25" t="str">
            <v>DNER-ES282/97</v>
          </cell>
          <cell r="D25" t="str">
            <v xml:space="preserve"> </v>
          </cell>
          <cell r="E25" t="str">
            <v>m3</v>
          </cell>
          <cell r="F25">
            <v>11953</v>
          </cell>
          <cell r="G25">
            <v>0.79</v>
          </cell>
        </row>
        <row r="26">
          <cell r="A26" t="str">
            <v>01.511.00</v>
          </cell>
          <cell r="B26" t="str">
            <v>Compactação de aterros a 100% Proctor Normal</v>
          </cell>
          <cell r="C26" t="str">
            <v>DNER-ES282/97</v>
          </cell>
          <cell r="D26" t="str">
            <v xml:space="preserve"> </v>
          </cell>
          <cell r="E26" t="str">
            <v>m3</v>
          </cell>
          <cell r="F26">
            <v>12582</v>
          </cell>
          <cell r="G26">
            <v>1.36</v>
          </cell>
        </row>
        <row r="27">
          <cell r="F27" t="str">
            <v>SUB-TOTAL</v>
          </cell>
        </row>
        <row r="29">
          <cell r="B29" t="str">
            <v>PAVIMENTAÇÃO</v>
          </cell>
        </row>
        <row r="30">
          <cell r="A30" t="str">
            <v>02.000.00</v>
          </cell>
          <cell r="B30" t="str">
            <v>Regularização do subleito</v>
          </cell>
          <cell r="C30" t="str">
            <v xml:space="preserve"> </v>
          </cell>
          <cell r="D30" t="str">
            <v xml:space="preserve"> </v>
          </cell>
          <cell r="E30" t="str">
            <v>m2</v>
          </cell>
          <cell r="F30">
            <v>33079</v>
          </cell>
          <cell r="G30">
            <v>0.3</v>
          </cell>
        </row>
        <row r="31">
          <cell r="A31" t="str">
            <v>DER53130</v>
          </cell>
          <cell r="B31" t="str">
            <v>Camada de macadame seco</v>
          </cell>
          <cell r="C31" t="str">
            <v xml:space="preserve"> </v>
          </cell>
          <cell r="D31" t="str">
            <v xml:space="preserve"> </v>
          </cell>
          <cell r="E31" t="str">
            <v>m3</v>
          </cell>
          <cell r="F31">
            <v>7328</v>
          </cell>
          <cell r="G31">
            <v>21.86</v>
          </cell>
        </row>
        <row r="32">
          <cell r="A32" t="str">
            <v>02.230.00</v>
          </cell>
          <cell r="B32" t="str">
            <v>Base brita graduada</v>
          </cell>
          <cell r="C32" t="str">
            <v>DNER-ES303/97</v>
          </cell>
          <cell r="D32" t="str">
            <v xml:space="preserve"> </v>
          </cell>
          <cell r="E32" t="str">
            <v>m3</v>
          </cell>
          <cell r="F32">
            <v>4583</v>
          </cell>
          <cell r="G32">
            <v>28.06</v>
          </cell>
        </row>
        <row r="33">
          <cell r="A33" t="str">
            <v>02.300.00</v>
          </cell>
          <cell r="B33" t="str">
            <v>Imprimação - Fornecimento, transporte e execução</v>
          </cell>
          <cell r="C33" t="str">
            <v>DNER-ES306/97</v>
          </cell>
          <cell r="D33" t="str">
            <v xml:space="preserve"> </v>
          </cell>
          <cell r="E33" t="str">
            <v>m2</v>
          </cell>
          <cell r="F33">
            <v>30503</v>
          </cell>
          <cell r="G33">
            <v>1.1100000000000001</v>
          </cell>
        </row>
        <row r="34">
          <cell r="A34" t="str">
            <v>02.400.00</v>
          </cell>
          <cell r="B34" t="str">
            <v>Pintura de ligação - Fornec., transporte e execução</v>
          </cell>
          <cell r="C34" t="str">
            <v>DNER-ES307/97</v>
          </cell>
          <cell r="D34" t="str">
            <v xml:space="preserve"> </v>
          </cell>
          <cell r="E34" t="str">
            <v>m2</v>
          </cell>
          <cell r="F34">
            <v>55033</v>
          </cell>
          <cell r="G34">
            <v>0.41</v>
          </cell>
        </row>
        <row r="35">
          <cell r="A35" t="str">
            <v>02.540.01</v>
          </cell>
          <cell r="B35" t="str">
            <v>Concreto betuminoso usinado a quente - usina 100/140 t/h</v>
          </cell>
          <cell r="C35" t="str">
            <v>DNER-ES313/97</v>
          </cell>
          <cell r="D35" t="str">
            <v xml:space="preserve"> </v>
          </cell>
          <cell r="E35" t="str">
            <v>t</v>
          </cell>
          <cell r="F35">
            <v>6110</v>
          </cell>
          <cell r="G35">
            <v>67.64</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238</v>
          </cell>
          <cell r="G38">
            <v>17.57</v>
          </cell>
        </row>
        <row r="39">
          <cell r="A39" t="str">
            <v>04.001.00</v>
          </cell>
          <cell r="B39" t="str">
            <v>Escavação mecânica em material de 1a categoria</v>
          </cell>
          <cell r="C39" t="str">
            <v xml:space="preserve"> </v>
          </cell>
          <cell r="D39" t="str">
            <v xml:space="preserve"> </v>
          </cell>
          <cell r="E39" t="str">
            <v>m3</v>
          </cell>
          <cell r="F39">
            <v>1515</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953.6</v>
          </cell>
          <cell r="G40">
            <v>3.03</v>
          </cell>
        </row>
        <row r="41">
          <cell r="A41" t="str">
            <v>04.400.02</v>
          </cell>
          <cell r="B41" t="str">
            <v>Valeta de prot. de cortes c/ revest. vegetal VPC 02</v>
          </cell>
          <cell r="C41" t="str">
            <v xml:space="preserve"> </v>
          </cell>
          <cell r="D41" t="str">
            <v xml:space="preserve"> </v>
          </cell>
          <cell r="E41" t="str">
            <v>m</v>
          </cell>
          <cell r="F41">
            <v>154</v>
          </cell>
          <cell r="G41">
            <v>23.24</v>
          </cell>
        </row>
        <row r="42">
          <cell r="A42" t="str">
            <v>04.401.02</v>
          </cell>
          <cell r="B42" t="str">
            <v>Valeta de prot. de aterro c/ revest. vegetal VPA 02</v>
          </cell>
          <cell r="C42" t="str">
            <v xml:space="preserve"> </v>
          </cell>
          <cell r="D42" t="str">
            <v xml:space="preserve"> </v>
          </cell>
          <cell r="E42" t="str">
            <v>m</v>
          </cell>
          <cell r="F42">
            <v>776</v>
          </cell>
          <cell r="G42">
            <v>24.32</v>
          </cell>
        </row>
        <row r="43">
          <cell r="A43" t="str">
            <v>04.500.06</v>
          </cell>
          <cell r="B43" t="str">
            <v>Dreno longit. profundo p/cortes em solo- DPS 06</v>
          </cell>
          <cell r="C43" t="str">
            <v>DNER-ES292/97</v>
          </cell>
          <cell r="D43" t="str">
            <v xml:space="preserve"> </v>
          </cell>
          <cell r="E43" t="str">
            <v>m</v>
          </cell>
          <cell r="F43">
            <v>1837</v>
          </cell>
          <cell r="G43">
            <v>34.94</v>
          </cell>
        </row>
        <row r="44">
          <cell r="A44" t="str">
            <v>04.502.02</v>
          </cell>
          <cell r="B44" t="str">
            <v>Boca de saída p/ dreno longit. profundo- BSD 02</v>
          </cell>
          <cell r="C44" t="str">
            <v xml:space="preserve"> </v>
          </cell>
          <cell r="D44" t="str">
            <v xml:space="preserve"> </v>
          </cell>
          <cell r="E44" t="str">
            <v>un</v>
          </cell>
          <cell r="F44">
            <v>6</v>
          </cell>
          <cell r="G44">
            <v>49.08</v>
          </cell>
        </row>
        <row r="45">
          <cell r="A45" t="str">
            <v>04.510.03</v>
          </cell>
          <cell r="B45" t="str">
            <v>Dreno sub- superficial- DSS 03</v>
          </cell>
          <cell r="C45" t="str">
            <v>DNER-ES294/97</v>
          </cell>
          <cell r="D45" t="str">
            <v xml:space="preserve"> </v>
          </cell>
          <cell r="E45" t="str">
            <v>m</v>
          </cell>
          <cell r="F45">
            <v>1133</v>
          </cell>
          <cell r="G45">
            <v>3.71</v>
          </cell>
        </row>
        <row r="46">
          <cell r="A46" t="str">
            <v>04.511.01</v>
          </cell>
          <cell r="B46" t="str">
            <v>Boca de saída p/ dreno sub-superficial-BSD 03</v>
          </cell>
          <cell r="C46" t="str">
            <v xml:space="preserve"> </v>
          </cell>
          <cell r="D46" t="str">
            <v xml:space="preserve"> </v>
          </cell>
          <cell r="E46" t="str">
            <v>un</v>
          </cell>
          <cell r="F46">
            <v>3</v>
          </cell>
          <cell r="G46">
            <v>20.86</v>
          </cell>
        </row>
        <row r="47">
          <cell r="A47" t="str">
            <v>04.900.21</v>
          </cell>
          <cell r="B47" t="str">
            <v>Sarjeta de cant. central de concreto-SCC 01</v>
          </cell>
          <cell r="C47" t="str">
            <v>DNER-ES288/97</v>
          </cell>
          <cell r="D47" t="str">
            <v xml:space="preserve"> </v>
          </cell>
          <cell r="E47" t="str">
            <v>m</v>
          </cell>
          <cell r="F47">
            <v>66</v>
          </cell>
          <cell r="G47">
            <v>13.85</v>
          </cell>
        </row>
        <row r="48">
          <cell r="A48" t="str">
            <v>04.900.04</v>
          </cell>
          <cell r="B48" t="str">
            <v>Sarjeta triangular de concreto-STC 04</v>
          </cell>
          <cell r="C48" t="str">
            <v>DNER-ES288/97</v>
          </cell>
          <cell r="D48" t="str">
            <v xml:space="preserve"> </v>
          </cell>
          <cell r="E48" t="str">
            <v>m</v>
          </cell>
          <cell r="F48">
            <v>473</v>
          </cell>
          <cell r="G48">
            <v>12.93</v>
          </cell>
        </row>
        <row r="49">
          <cell r="A49" t="str">
            <v>DER78150b</v>
          </cell>
          <cell r="B49" t="str">
            <v>Caixa coletora de sarjeta - CCS, D=40cm E H=1,00m</v>
          </cell>
          <cell r="C49" t="str">
            <v xml:space="preserve"> </v>
          </cell>
          <cell r="D49" t="str">
            <v xml:space="preserve"> </v>
          </cell>
          <cell r="E49" t="str">
            <v>un</v>
          </cell>
          <cell r="F49">
            <v>2</v>
          </cell>
          <cell r="G49">
            <v>382.07</v>
          </cell>
        </row>
        <row r="50">
          <cell r="A50" t="str">
            <v>DER78150c</v>
          </cell>
          <cell r="B50" t="str">
            <v>Caixa coletora de sarjeta - CCS, D=40cm E H=1,50m</v>
          </cell>
          <cell r="C50" t="str">
            <v xml:space="preserve"> </v>
          </cell>
          <cell r="D50" t="str">
            <v xml:space="preserve"> </v>
          </cell>
          <cell r="E50" t="str">
            <v>un</v>
          </cell>
          <cell r="F50">
            <v>3</v>
          </cell>
          <cell r="G50">
            <v>503.68</v>
          </cell>
        </row>
        <row r="51">
          <cell r="A51" t="str">
            <v>DER78150a</v>
          </cell>
          <cell r="B51" t="str">
            <v>Caixa coletora de sarjeta - CCS, D=60cm E H=1,5m</v>
          </cell>
          <cell r="C51" t="str">
            <v xml:space="preserve"> </v>
          </cell>
          <cell r="D51" t="str">
            <v xml:space="preserve"> </v>
          </cell>
          <cell r="E51" t="str">
            <v>un</v>
          </cell>
          <cell r="F51">
            <v>1</v>
          </cell>
          <cell r="G51">
            <v>500.45</v>
          </cell>
        </row>
        <row r="52">
          <cell r="A52" t="str">
            <v>04.930.01</v>
          </cell>
          <cell r="B52" t="str">
            <v>Caixa coletora de sarjeta-CCS 01</v>
          </cell>
          <cell r="C52" t="str">
            <v>DNER-ES287/97</v>
          </cell>
          <cell r="D52" t="str">
            <v xml:space="preserve"> </v>
          </cell>
          <cell r="E52" t="str">
            <v>un</v>
          </cell>
          <cell r="F52">
            <v>1</v>
          </cell>
          <cell r="G52">
            <v>568.85</v>
          </cell>
        </row>
        <row r="53">
          <cell r="A53" t="str">
            <v>04.960.01</v>
          </cell>
          <cell r="B53" t="str">
            <v>Boca de lobo simples c/ grelha de concreto-BLS 01</v>
          </cell>
          <cell r="C53" t="str">
            <v xml:space="preserve"> </v>
          </cell>
          <cell r="D53" t="str">
            <v xml:space="preserve"> </v>
          </cell>
          <cell r="E53" t="str">
            <v>un</v>
          </cell>
          <cell r="F53">
            <v>4</v>
          </cell>
          <cell r="G53">
            <v>203.51</v>
          </cell>
        </row>
        <row r="54">
          <cell r="A54" t="str">
            <v>04.960.02</v>
          </cell>
          <cell r="B54" t="str">
            <v>Boca de lobo simples c/ grelha de concreto-BLS 02</v>
          </cell>
          <cell r="C54" t="str">
            <v xml:space="preserve"> </v>
          </cell>
          <cell r="D54" t="str">
            <v xml:space="preserve"> </v>
          </cell>
          <cell r="E54" t="str">
            <v>un</v>
          </cell>
          <cell r="F54">
            <v>9</v>
          </cell>
          <cell r="G54">
            <v>257.83999999999997</v>
          </cell>
        </row>
        <row r="55">
          <cell r="A55" t="str">
            <v>04.960.03</v>
          </cell>
          <cell r="B55" t="str">
            <v>Boca de lobo simples c/ grelha de concreto-BLS 03</v>
          </cell>
          <cell r="C55" t="str">
            <v xml:space="preserve"> </v>
          </cell>
          <cell r="D55" t="str">
            <v xml:space="preserve"> </v>
          </cell>
          <cell r="E55" t="str">
            <v>un</v>
          </cell>
          <cell r="F55">
            <v>5</v>
          </cell>
          <cell r="G55">
            <v>312.23</v>
          </cell>
        </row>
        <row r="56">
          <cell r="A56" t="str">
            <v>P.04.100.15</v>
          </cell>
          <cell r="B56" t="str">
            <v>Caixa de ligação e passagem BSTC,  D=1,00m, H=1,50m</v>
          </cell>
          <cell r="C56" t="str">
            <v xml:space="preserve"> </v>
          </cell>
          <cell r="D56" t="str">
            <v xml:space="preserve"> </v>
          </cell>
          <cell r="E56" t="str">
            <v>un</v>
          </cell>
          <cell r="F56">
            <v>2</v>
          </cell>
          <cell r="G56">
            <v>741.5</v>
          </cell>
        </row>
        <row r="57">
          <cell r="A57" t="str">
            <v>04.962.02</v>
          </cell>
          <cell r="B57" t="str">
            <v>Caixa de ligação e passagem- CLP 02</v>
          </cell>
          <cell r="C57" t="str">
            <v>DNER-ES287/97</v>
          </cell>
          <cell r="D57" t="str">
            <v xml:space="preserve"> </v>
          </cell>
          <cell r="E57" t="str">
            <v>un</v>
          </cell>
          <cell r="F57">
            <v>1</v>
          </cell>
          <cell r="G57">
            <v>359.92</v>
          </cell>
        </row>
        <row r="58">
          <cell r="A58" t="str">
            <v>04.999.02</v>
          </cell>
          <cell r="B58" t="str">
            <v>Demolição de dispositivos de concreto</v>
          </cell>
          <cell r="C58" t="str">
            <v>DNER-ES296/97</v>
          </cell>
          <cell r="D58" t="str">
            <v xml:space="preserve"> </v>
          </cell>
          <cell r="E58" t="str">
            <v>m3</v>
          </cell>
          <cell r="F58">
            <v>15</v>
          </cell>
          <cell r="G58">
            <v>12.58</v>
          </cell>
        </row>
        <row r="59">
          <cell r="A59" t="str">
            <v>P 04.100.07</v>
          </cell>
          <cell r="B59" t="str">
            <v>Execução de galerias D=0,40 c/ lastro de brita</v>
          </cell>
          <cell r="C59" t="str">
            <v xml:space="preserve"> </v>
          </cell>
          <cell r="D59" t="str">
            <v xml:space="preserve"> </v>
          </cell>
          <cell r="E59" t="str">
            <v>m</v>
          </cell>
          <cell r="F59">
            <v>773</v>
          </cell>
          <cell r="G59">
            <v>41.68</v>
          </cell>
        </row>
        <row r="60">
          <cell r="A60" t="str">
            <v>P 04.100.09</v>
          </cell>
          <cell r="B60" t="str">
            <v>Execução de galerias D=0,60 c/ lastro de brita</v>
          </cell>
          <cell r="C60" t="str">
            <v xml:space="preserve"> </v>
          </cell>
          <cell r="D60" t="str">
            <v xml:space="preserve"> </v>
          </cell>
          <cell r="E60" t="str">
            <v>m</v>
          </cell>
          <cell r="F60">
            <v>426</v>
          </cell>
          <cell r="G60">
            <v>100.67</v>
          </cell>
        </row>
        <row r="61">
          <cell r="A61" t="str">
            <v>P 04.100.08</v>
          </cell>
          <cell r="B61" t="str">
            <v>Execução de galerias D=0,40 c/ lastro de concreto</v>
          </cell>
          <cell r="C61" t="str">
            <v xml:space="preserve"> </v>
          </cell>
          <cell r="D61" t="str">
            <v xml:space="preserve"> </v>
          </cell>
          <cell r="E61" t="str">
            <v>m</v>
          </cell>
          <cell r="F61">
            <v>110</v>
          </cell>
          <cell r="G61">
            <v>58.65</v>
          </cell>
        </row>
        <row r="62">
          <cell r="A62" t="str">
            <v>P 04.100.10</v>
          </cell>
          <cell r="B62" t="str">
            <v>Execução de galerias D=0,60 c/ lastro de concreto</v>
          </cell>
          <cell r="C62" t="str">
            <v xml:space="preserve"> </v>
          </cell>
          <cell r="D62" t="str">
            <v xml:space="preserve"> </v>
          </cell>
          <cell r="E62" t="str">
            <v>m</v>
          </cell>
          <cell r="F62">
            <v>82</v>
          </cell>
          <cell r="G62">
            <v>131.66</v>
          </cell>
        </row>
        <row r="63">
          <cell r="A63" t="str">
            <v>DER72350b</v>
          </cell>
          <cell r="B63" t="str">
            <v>Boca para BSTC D=40cm - Normal</v>
          </cell>
          <cell r="C63" t="str">
            <v xml:space="preserve"> </v>
          </cell>
          <cell r="D63" t="str">
            <v xml:space="preserve"> </v>
          </cell>
          <cell r="E63" t="str">
            <v>un</v>
          </cell>
          <cell r="F63">
            <v>2</v>
          </cell>
          <cell r="G63">
            <v>147.57</v>
          </cell>
        </row>
        <row r="64">
          <cell r="A64" t="str">
            <v>04.101.01</v>
          </cell>
          <cell r="B64" t="str">
            <v>Boca de BSTC D=0.60m-normal</v>
          </cell>
          <cell r="C64" t="str">
            <v>DNER-ES284/97</v>
          </cell>
          <cell r="D64" t="str">
            <v xml:space="preserve"> </v>
          </cell>
          <cell r="E64" t="str">
            <v>un</v>
          </cell>
          <cell r="F64">
            <v>6</v>
          </cell>
          <cell r="G64">
            <v>299.62</v>
          </cell>
        </row>
        <row r="65">
          <cell r="A65" t="str">
            <v>04.910.05</v>
          </cell>
          <cell r="B65" t="str">
            <v>Meio-fio de concreto-MFC 05</v>
          </cell>
          <cell r="C65" t="str">
            <v>DNER-ES290/97</v>
          </cell>
          <cell r="D65" t="str">
            <v xml:space="preserve"> </v>
          </cell>
          <cell r="E65" t="str">
            <v>m</v>
          </cell>
          <cell r="F65">
            <v>8514</v>
          </cell>
          <cell r="G65">
            <v>10.54</v>
          </cell>
        </row>
        <row r="66">
          <cell r="F66" t="str">
            <v>SUB-TOTAL</v>
          </cell>
        </row>
        <row r="68">
          <cell r="B68" t="str">
            <v>OBRAS DE ARTE CORRENTES</v>
          </cell>
        </row>
        <row r="69">
          <cell r="A69" t="str">
            <v>04.100.02</v>
          </cell>
          <cell r="B69" t="str">
            <v>Corpo de BSTC D=0.80m</v>
          </cell>
          <cell r="C69" t="str">
            <v>DNER-ES284/97</v>
          </cell>
          <cell r="D69" t="str">
            <v xml:space="preserve"> </v>
          </cell>
          <cell r="E69" t="str">
            <v xml:space="preserve">m </v>
          </cell>
          <cell r="F69">
            <v>44</v>
          </cell>
          <cell r="G69">
            <v>201.98</v>
          </cell>
        </row>
        <row r="70">
          <cell r="A70" t="str">
            <v>04.100.03</v>
          </cell>
          <cell r="B70" t="str">
            <v>Corpo de BSTC D=1.00m</v>
          </cell>
          <cell r="C70" t="str">
            <v>DNER-ES284/97</v>
          </cell>
          <cell r="D70" t="str">
            <v xml:space="preserve"> </v>
          </cell>
          <cell r="E70" t="str">
            <v xml:space="preserve">m </v>
          </cell>
          <cell r="F70">
            <v>40</v>
          </cell>
          <cell r="G70">
            <v>280.33</v>
          </cell>
        </row>
        <row r="71">
          <cell r="A71" t="str">
            <v>04.101.02</v>
          </cell>
          <cell r="B71" t="str">
            <v>Boca de BSTC D=0.80m-normal</v>
          </cell>
          <cell r="C71" t="str">
            <v>DNER-ES284/97</v>
          </cell>
          <cell r="D71" t="str">
            <v xml:space="preserve"> </v>
          </cell>
          <cell r="E71" t="str">
            <v>un</v>
          </cell>
          <cell r="F71">
            <v>3</v>
          </cell>
          <cell r="G71">
            <v>494.05</v>
          </cell>
        </row>
        <row r="72">
          <cell r="A72" t="str">
            <v>04.101.03</v>
          </cell>
          <cell r="B72" t="str">
            <v>Boca de BSTC D=1.00m-normal</v>
          </cell>
          <cell r="C72" t="str">
            <v>DNER-ES284/97</v>
          </cell>
          <cell r="D72" t="str">
            <v xml:space="preserve"> </v>
          </cell>
          <cell r="E72" t="str">
            <v>un</v>
          </cell>
          <cell r="F72">
            <v>2</v>
          </cell>
          <cell r="G72">
            <v>757.56</v>
          </cell>
        </row>
        <row r="73">
          <cell r="A73" t="str">
            <v>04.110.01</v>
          </cell>
          <cell r="B73" t="str">
            <v>Corpo de BDTC D=1.00m</v>
          </cell>
          <cell r="C73" t="str">
            <v>DNER-ES284/97</v>
          </cell>
          <cell r="D73" t="str">
            <v xml:space="preserve"> </v>
          </cell>
          <cell r="E73" t="str">
            <v>m</v>
          </cell>
          <cell r="F73">
            <v>27</v>
          </cell>
          <cell r="G73">
            <v>572.14</v>
          </cell>
        </row>
        <row r="74">
          <cell r="A74" t="str">
            <v>04.111.01</v>
          </cell>
          <cell r="B74" t="str">
            <v>Boca de BDTC D=1.00m-normal</v>
          </cell>
          <cell r="C74" t="str">
            <v>DNER-ES284/97</v>
          </cell>
          <cell r="D74" t="str">
            <v xml:space="preserve"> </v>
          </cell>
          <cell r="E74" t="str">
            <v>un</v>
          </cell>
          <cell r="F74">
            <v>4</v>
          </cell>
          <cell r="G74">
            <v>1056.6199999999999</v>
          </cell>
        </row>
        <row r="75">
          <cell r="F75" t="str">
            <v>SUB-TOTAL</v>
          </cell>
        </row>
        <row r="76">
          <cell r="B76" t="str">
            <v>OBRAS COMPLEMENTARES</v>
          </cell>
        </row>
        <row r="77">
          <cell r="A77" t="str">
            <v>05.100.00</v>
          </cell>
          <cell r="B77" t="str">
            <v>Enleivamento</v>
          </cell>
          <cell r="C77" t="str">
            <v>DNER-ES341/97</v>
          </cell>
          <cell r="D77" t="str">
            <v xml:space="preserve"> </v>
          </cell>
          <cell r="E77" t="str">
            <v>m2</v>
          </cell>
          <cell r="F77">
            <v>14884</v>
          </cell>
          <cell r="G77">
            <v>2.06</v>
          </cell>
        </row>
        <row r="78">
          <cell r="A78" t="str">
            <v>P 05.100.02</v>
          </cell>
          <cell r="B78" t="str">
            <v>Fornecimento e plantio de árvore selecionada</v>
          </cell>
          <cell r="C78" t="str">
            <v xml:space="preserve"> </v>
          </cell>
          <cell r="D78" t="str">
            <v xml:space="preserve"> </v>
          </cell>
          <cell r="E78" t="str">
            <v>un</v>
          </cell>
          <cell r="F78">
            <v>275</v>
          </cell>
          <cell r="G78">
            <v>6.02</v>
          </cell>
        </row>
        <row r="79">
          <cell r="A79" t="str">
            <v>DER81950</v>
          </cell>
          <cell r="B79" t="str">
            <v>Calçada em lastro de brita c/revestimento em concreto</v>
          </cell>
          <cell r="C79" t="str">
            <v xml:space="preserve"> </v>
          </cell>
          <cell r="D79" t="str">
            <v xml:space="preserve"> </v>
          </cell>
          <cell r="E79" t="str">
            <v>m2</v>
          </cell>
          <cell r="F79">
            <v>5840</v>
          </cell>
          <cell r="G79">
            <v>8.94</v>
          </cell>
        </row>
        <row r="80">
          <cell r="A80" t="str">
            <v>PI 04</v>
          </cell>
          <cell r="B80" t="str">
            <v xml:space="preserve">Luminária p/ iluminação pública ref.SRC-612 da Philips ou similar </v>
          </cell>
          <cell r="C80" t="str">
            <v xml:space="preserve"> </v>
          </cell>
          <cell r="D80" t="str">
            <v xml:space="preserve"> </v>
          </cell>
          <cell r="E80" t="str">
            <v>un</v>
          </cell>
          <cell r="F80">
            <v>87</v>
          </cell>
          <cell r="G80">
            <v>425.5</v>
          </cell>
        </row>
        <row r="81">
          <cell r="A81" t="str">
            <v>PI 10</v>
          </cell>
          <cell r="B81" t="str">
            <v>Lâmpada a vapor de mercúrio 250W, alta pressão, base E40</v>
          </cell>
          <cell r="C81" t="str">
            <v xml:space="preserve"> </v>
          </cell>
          <cell r="D81" t="str">
            <v xml:space="preserve"> </v>
          </cell>
          <cell r="E81" t="str">
            <v>un</v>
          </cell>
          <cell r="F81">
            <v>69</v>
          </cell>
          <cell r="G81">
            <v>28.75</v>
          </cell>
        </row>
        <row r="82">
          <cell r="A82" t="str">
            <v>PI 18</v>
          </cell>
          <cell r="B82" t="str">
            <v>Braço curvo p/ iluminação pública padrão CELESC</v>
          </cell>
          <cell r="C82" t="str">
            <v xml:space="preserve"> </v>
          </cell>
          <cell r="D82" t="str">
            <v xml:space="preserve"> </v>
          </cell>
          <cell r="E82" t="str">
            <v>un</v>
          </cell>
          <cell r="F82">
            <v>87</v>
          </cell>
          <cell r="G82">
            <v>6.33</v>
          </cell>
        </row>
        <row r="83">
          <cell r="A83" t="str">
            <v>PI 20</v>
          </cell>
          <cell r="B83" t="str">
            <v>Poste de concreto duplo T 10m, 150 daN</v>
          </cell>
          <cell r="C83" t="str">
            <v xml:space="preserve"> </v>
          </cell>
          <cell r="D83" t="str">
            <v xml:space="preserve"> </v>
          </cell>
          <cell r="E83" t="str">
            <v>un</v>
          </cell>
          <cell r="F83">
            <v>30</v>
          </cell>
          <cell r="G83">
            <v>200</v>
          </cell>
        </row>
        <row r="84">
          <cell r="A84" t="str">
            <v>PI 24</v>
          </cell>
          <cell r="B84" t="str">
            <v>Fita elétrica auto fusão a base de borracha EPR</v>
          </cell>
          <cell r="C84" t="str">
            <v xml:space="preserve"> </v>
          </cell>
          <cell r="D84" t="str">
            <v xml:space="preserve"> </v>
          </cell>
          <cell r="E84" t="str">
            <v>un</v>
          </cell>
          <cell r="F84">
            <v>5</v>
          </cell>
          <cell r="G84">
            <v>6.39</v>
          </cell>
        </row>
        <row r="85">
          <cell r="A85" t="str">
            <v>PI 25</v>
          </cell>
          <cell r="B85" t="str">
            <v>Fita adesiva plástica isolante</v>
          </cell>
          <cell r="C85" t="str">
            <v xml:space="preserve"> </v>
          </cell>
          <cell r="D85" t="str">
            <v xml:space="preserve"> </v>
          </cell>
          <cell r="E85" t="str">
            <v>un</v>
          </cell>
          <cell r="F85">
            <v>8</v>
          </cell>
          <cell r="G85">
            <v>3.84</v>
          </cell>
        </row>
        <row r="86">
          <cell r="A86" t="str">
            <v>PI 30</v>
          </cell>
          <cell r="B86" t="str">
            <v>Haste para aterramento aço-cobre D 13x2400mm</v>
          </cell>
          <cell r="C86" t="str">
            <v xml:space="preserve"> </v>
          </cell>
          <cell r="D86" t="str">
            <v xml:space="preserve"> </v>
          </cell>
          <cell r="E86" t="str">
            <v>un</v>
          </cell>
          <cell r="F86">
            <v>30</v>
          </cell>
          <cell r="G86">
            <v>6.04</v>
          </cell>
        </row>
        <row r="87">
          <cell r="A87" t="str">
            <v>PI 31</v>
          </cell>
          <cell r="B87" t="str">
            <v>Cabo de cobre nú meio duro, 7 fios 2AWG</v>
          </cell>
          <cell r="C87" t="str">
            <v xml:space="preserve"> </v>
          </cell>
          <cell r="D87" t="str">
            <v xml:space="preserve"> </v>
          </cell>
          <cell r="E87" t="str">
            <v>kg</v>
          </cell>
          <cell r="F87">
            <v>18</v>
          </cell>
          <cell r="G87">
            <v>7.02</v>
          </cell>
        </row>
        <row r="88">
          <cell r="A88" t="str">
            <v>PI 36</v>
          </cell>
          <cell r="B88" t="str">
            <v>Construção de embasamento p/ poste tipo engastado, concreto duplo T, 10m de altura</v>
          </cell>
          <cell r="C88" t="str">
            <v xml:space="preserve"> </v>
          </cell>
          <cell r="D88" t="str">
            <v xml:space="preserve"> </v>
          </cell>
          <cell r="E88" t="str">
            <v>un</v>
          </cell>
          <cell r="F88">
            <v>30</v>
          </cell>
          <cell r="G88">
            <v>285</v>
          </cell>
        </row>
        <row r="89">
          <cell r="A89" t="str">
            <v>PI 39</v>
          </cell>
          <cell r="B89" t="str">
            <v>Fixação de haste de terra e conexão ao neutro</v>
          </cell>
          <cell r="C89" t="str">
            <v xml:space="preserve"> </v>
          </cell>
          <cell r="D89" t="str">
            <v xml:space="preserve"> </v>
          </cell>
          <cell r="E89" t="str">
            <v>un</v>
          </cell>
          <cell r="F89">
            <v>30</v>
          </cell>
          <cell r="G89">
            <v>35</v>
          </cell>
        </row>
        <row r="90">
          <cell r="A90" t="str">
            <v>PI 45</v>
          </cell>
          <cell r="B90" t="str">
            <v>Montagem eletromecânica de luminária padrão CELESC em poste de 11m de altura, duplo T,c/ fixação dos equip.e conexões elétricos</v>
          </cell>
          <cell r="C90" t="str">
            <v xml:space="preserve"> </v>
          </cell>
          <cell r="D90" t="str">
            <v xml:space="preserve"> </v>
          </cell>
          <cell r="E90" t="str">
            <v>un</v>
          </cell>
          <cell r="F90">
            <v>87</v>
          </cell>
          <cell r="G90">
            <v>35</v>
          </cell>
        </row>
        <row r="91">
          <cell r="A91" t="str">
            <v>PI 48</v>
          </cell>
          <cell r="B91" t="str">
            <v>Armação secundária p/ 2 estribo</v>
          </cell>
          <cell r="C91" t="str">
            <v xml:space="preserve"> </v>
          </cell>
          <cell r="D91" t="str">
            <v xml:space="preserve"> </v>
          </cell>
          <cell r="E91" t="str">
            <v>un</v>
          </cell>
          <cell r="F91">
            <v>60</v>
          </cell>
          <cell r="G91">
            <v>7.5</v>
          </cell>
        </row>
        <row r="92">
          <cell r="A92" t="str">
            <v>PI 49</v>
          </cell>
          <cell r="B92" t="str">
            <v>Armação secundária p/ 1 estribo</v>
          </cell>
          <cell r="C92" t="str">
            <v xml:space="preserve"> </v>
          </cell>
          <cell r="D92" t="str">
            <v xml:space="preserve"> </v>
          </cell>
          <cell r="E92" t="str">
            <v>un</v>
          </cell>
          <cell r="F92">
            <v>30</v>
          </cell>
          <cell r="G92">
            <v>3.5</v>
          </cell>
        </row>
        <row r="93">
          <cell r="A93" t="str">
            <v>PI 61</v>
          </cell>
          <cell r="B93" t="str">
            <v>Isolador de roldana</v>
          </cell>
          <cell r="C93" t="str">
            <v xml:space="preserve"> </v>
          </cell>
          <cell r="D93" t="str">
            <v xml:space="preserve"> </v>
          </cell>
          <cell r="E93" t="str">
            <v>un</v>
          </cell>
          <cell r="F93">
            <v>150</v>
          </cell>
          <cell r="G93">
            <v>4.5</v>
          </cell>
        </row>
        <row r="94">
          <cell r="A94" t="str">
            <v>PI 65</v>
          </cell>
          <cell r="B94" t="str">
            <v>Cabo de alumínio 1/0</v>
          </cell>
          <cell r="C94" t="str">
            <v xml:space="preserve"> </v>
          </cell>
          <cell r="D94" t="str">
            <v xml:space="preserve"> </v>
          </cell>
          <cell r="E94" t="str">
            <v>m</v>
          </cell>
          <cell r="F94">
            <v>2880</v>
          </cell>
          <cell r="G94">
            <v>1.7</v>
          </cell>
        </row>
        <row r="95">
          <cell r="A95" t="str">
            <v>PI 69</v>
          </cell>
          <cell r="B95" t="str">
            <v>Instalação de poste concreto duplo T, 10m de altura, engastado</v>
          </cell>
          <cell r="C95" t="str">
            <v xml:space="preserve"> </v>
          </cell>
          <cell r="D95" t="str">
            <v xml:space="preserve"> </v>
          </cell>
          <cell r="E95" t="str">
            <v>un</v>
          </cell>
          <cell r="F95">
            <v>2</v>
          </cell>
          <cell r="G95">
            <v>200</v>
          </cell>
        </row>
        <row r="96">
          <cell r="A96" t="str">
            <v>R16</v>
          </cell>
          <cell r="B96" t="str">
            <v>Remanejamento de Poste de Concreto 10/150 c/ 1 pétala (400W) instalado</v>
          </cell>
          <cell r="C96" t="str">
            <v xml:space="preserve"> </v>
          </cell>
          <cell r="D96" t="str">
            <v xml:space="preserve"> </v>
          </cell>
          <cell r="E96" t="str">
            <v>un</v>
          </cell>
          <cell r="F96">
            <v>12</v>
          </cell>
          <cell r="G96">
            <v>150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bimentos"/>
      <sheetName val="Resumo"/>
      <sheetName val="Reaj"/>
      <sheetName val="Cron"/>
      <sheetName val="Rel-19ª med."/>
      <sheetName val="Grama PLACA"/>
      <sheetName val="Hidrosemeadura"/>
      <sheetName val="Grama muda"/>
      <sheetName val="Sin Hor"/>
      <sheetName val="Placas"/>
      <sheetName val="Bueiros"/>
      <sheetName val="Com refl final"/>
      <sheetName val="Can Ponte"/>
      <sheetName val="Veiculo"/>
      <sheetName val="Lama"/>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Caixas"/>
      <sheetName val="dreno"/>
      <sheetName val="Descida"/>
      <sheetName val="Cerca Rem e rec"/>
      <sheetName val="Cerca cons"/>
      <sheetName val="Plan1"/>
      <sheetName val="Cronograma Semanal"/>
      <sheetName val="Quadro Geral"/>
      <sheetName val="Rel_19ª med_"/>
      <sheetName val="RELATÓRIO"/>
      <sheetName val="Planilha"/>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ROSTO"/>
      <sheetName val="BODE"/>
      <sheetName val="ROSTO I"/>
      <sheetName val="REP SUP"/>
      <sheetName val="REP PROF"/>
      <sheetName val="FRESA"/>
      <sheetName val="CAPA PIS ACOST"/>
      <sheetName val="MICRO"/>
      <sheetName val="MATBET"/>
      <sheetName val="MOBCANT"/>
      <sheetName val="MAN"/>
      <sheetName val="CSV"/>
      <sheetName val="1CAPA"/>
      <sheetName val="2SUMÁRIO"/>
      <sheetName val="3APRES1"/>
      <sheetName val="4MAPA"/>
      <sheetName val="5DC"/>
      <sheetName val="6C FIN"/>
      <sheetName val="7CONT FIN"/>
      <sheetName val="8C FIS"/>
      <sheetName val="9CONT FIS"/>
      <sheetName val="10AV FIS"/>
      <sheetName val="CONT NE"/>
      <sheetName val="11PLUV"/>
      <sheetName val="12RH"/>
      <sheetName val="13EQ"/>
      <sheetName val="14IVE"/>
      <sheetName val="IVE MICRO"/>
      <sheetName val="IVE CBUQ"/>
      <sheetName val="COMENT"/>
      <sheetName val="DIPRVS12"/>
    </sheetNames>
    <sheetDataSet>
      <sheetData sheetId="0" refreshError="1">
        <row r="10">
          <cell r="B10" t="str">
            <v>BR-262/MS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esmat 0,15"/>
      <sheetName val="RESUMO"/>
    </sheetNames>
    <sheetDataSet>
      <sheetData sheetId="0"/>
      <sheetData sheetId="1"/>
      <sheetData sheetId="2"/>
      <sheetData sheetId="3"/>
      <sheetData sheetId="4"/>
      <sheetData sheetId="5"/>
      <sheetData sheetId="6"/>
      <sheetData sheetId="7"/>
      <sheetData sheetId="8"/>
      <sheetData sheetId="9"/>
      <sheetData sheetId="10"/>
      <sheetData sheetId="11" refreshError="1">
        <row r="400">
          <cell r="D40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6"/>
      <sheetName val="Sub Base sim"/>
    </sheetNames>
    <sheetDataSet>
      <sheetData sheetId="0"/>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DMT modelo"/>
      <sheetName val="SERVIÇOS"/>
      <sheetName val="aux"/>
      <sheetName val="Rel-15ª med."/>
    </sheetNames>
    <sheetDataSet>
      <sheetData sheetId="0" refreshError="1">
        <row r="6">
          <cell r="C6" t="str">
            <v>BR- 267/MS</v>
          </cell>
        </row>
        <row r="15">
          <cell r="C15">
            <v>40099</v>
          </cell>
        </row>
      </sheetData>
      <sheetData sheetId="1" refreshError="1"/>
      <sheetData sheetId="2" refreshError="1"/>
      <sheetData sheetId="3" refreshError="1"/>
      <sheetData sheetId="4" refreshError="1"/>
      <sheetData sheetId="5" refreshError="1"/>
      <sheetData sheetId="6" refreshError="1"/>
      <sheetData sheetId="7" refreshError="1">
        <row r="11">
          <cell r="G11">
            <v>718.38</v>
          </cell>
        </row>
        <row r="26">
          <cell r="G26">
            <v>91.2</v>
          </cell>
        </row>
        <row r="27">
          <cell r="G27">
            <v>18350</v>
          </cell>
        </row>
        <row r="39">
          <cell r="H39">
            <v>21.49</v>
          </cell>
        </row>
        <row r="45">
          <cell r="G45">
            <v>53.15</v>
          </cell>
        </row>
        <row r="51">
          <cell r="G51">
            <v>47.835000000000001</v>
          </cell>
        </row>
        <row r="65">
          <cell r="G65">
            <v>3131.9349999999999</v>
          </cell>
        </row>
        <row r="67">
          <cell r="G67">
            <v>42.52</v>
          </cell>
        </row>
        <row r="68">
          <cell r="G68">
            <v>75.703999999999994</v>
          </cell>
        </row>
        <row r="69">
          <cell r="H69">
            <v>27.87</v>
          </cell>
        </row>
        <row r="113">
          <cell r="I113">
            <v>3364146.41</v>
          </cell>
        </row>
      </sheetData>
      <sheetData sheetId="8" refreshError="1">
        <row r="34">
          <cell r="F34">
            <v>1887664.46</v>
          </cell>
        </row>
        <row r="41">
          <cell r="F41">
            <v>471333.8</v>
          </cell>
        </row>
        <row r="46">
          <cell r="F46">
            <v>20347.95</v>
          </cell>
        </row>
        <row r="51">
          <cell r="F51">
            <v>41468.17</v>
          </cell>
        </row>
        <row r="79">
          <cell r="F79">
            <v>1759741.21</v>
          </cell>
        </row>
      </sheetData>
      <sheetData sheetId="9" refreshError="1"/>
      <sheetData sheetId="10" refreshError="1"/>
      <sheetData sheetId="11" refreshError="1"/>
      <sheetData sheetId="12" refreshError="1"/>
      <sheetData sheetId="13" refreshError="1">
        <row r="36">
          <cell r="I36">
            <v>14847.495000000001</v>
          </cell>
        </row>
      </sheetData>
      <sheetData sheetId="14" refreshError="1"/>
      <sheetData sheetId="15" refreshError="1">
        <row r="29">
          <cell r="I2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ow r="22">
          <cell r="E22">
            <v>293.51</v>
          </cell>
        </row>
        <row r="24">
          <cell r="E24">
            <v>342.11</v>
          </cell>
        </row>
        <row r="25">
          <cell r="F25">
            <v>265.37</v>
          </cell>
        </row>
        <row r="27">
          <cell r="F27">
            <v>309.29000000000002</v>
          </cell>
        </row>
        <row r="28">
          <cell r="F28">
            <v>265.37</v>
          </cell>
        </row>
        <row r="29">
          <cell r="F29">
            <v>24.49</v>
          </cell>
        </row>
        <row r="30">
          <cell r="F30">
            <v>280.83</v>
          </cell>
        </row>
        <row r="31">
          <cell r="F31">
            <v>39.950000000000003</v>
          </cell>
        </row>
        <row r="33">
          <cell r="F33">
            <v>265.37</v>
          </cell>
        </row>
        <row r="34">
          <cell r="F34">
            <v>24.49</v>
          </cell>
        </row>
        <row r="36">
          <cell r="F36">
            <v>265.37</v>
          </cell>
        </row>
        <row r="37">
          <cell r="F37">
            <v>24.49</v>
          </cell>
        </row>
        <row r="39">
          <cell r="F39">
            <v>280.83</v>
          </cell>
        </row>
        <row r="40">
          <cell r="F40">
            <v>39.950000000000003</v>
          </cell>
        </row>
        <row r="42">
          <cell r="F42">
            <v>265.37</v>
          </cell>
        </row>
        <row r="43">
          <cell r="F43">
            <v>24.49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348840</v>
          </cell>
        </row>
        <row r="28">
          <cell r="D28">
            <v>29220.5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 val="DMT model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GERAL"/>
      <sheetName val="FOLHA 1ª MED"/>
      <sheetName val="RELATÓRIO"/>
      <sheetName val="RESUMO"/>
      <sheetName val="REAJUSTE "/>
      <sheetName val="Boletim"/>
      <sheetName val="Regul"/>
      <sheetName val="Solo Melho"/>
      <sheetName val="Recomp."/>
      <sheetName val="Impr"/>
      <sheetName val="Pint"/>
      <sheetName val="TSS"/>
      <sheetName val="lama"/>
      <sheetName val="Mbuf"/>
      <sheetName val="Mbuq"/>
      <sheetName val="RRMbuq"/>
      <sheetName val="Ciclo"/>
      <sheetName val="Con Cim"/>
      <sheetName val="Arg"/>
      <sheetName val="Forma"/>
      <sheetName val="Reat"/>
      <sheetName val="Lim ponte"/>
      <sheetName val="Esc man"/>
      <sheetName val="Esc mec"/>
      <sheetName val="Enroc Arr"/>
      <sheetName val="Enroc Jog"/>
      <sheetName val="TB"/>
      <sheetName val="Rem Prof"/>
      <sheetName val="Cor def fres"/>
      <sheetName val="Lim Sar"/>
      <sheetName val="Des bue"/>
      <sheetName val="Cai"/>
      <sheetName val="Sin"/>
      <sheetName val="Aterro"/>
      <sheetName val="Roç Capim"/>
      <sheetName val="Roç mec"/>
      <sheetName val="Cap man"/>
      <sheetName val="Trans 5m3"/>
      <sheetName val="Trans rem"/>
      <sheetName val="Trans 10m3"/>
      <sheetName val="Trans carroc"/>
      <sheetName val="Trans comerc"/>
      <sheetName val="Trans L MB"/>
      <sheetName val="CAP"/>
      <sheetName val="CM"/>
      <sheetName val="RR1C"/>
      <sheetName val="RR2C"/>
      <sheetName val="RM1C"/>
      <sheetName val="RL1C"/>
      <sheetName val="Trans frio"/>
      <sheetName val="Trans quen"/>
      <sheetName val="Veic"/>
      <sheetName val="Cronograma Físico-Financeiro"/>
      <sheetName val="Grama"/>
      <sheetName val="Passeio"/>
      <sheetName val="BUEIROS "/>
    </sheetNames>
    <sheetDataSet>
      <sheetData sheetId="0" refreshError="1"/>
      <sheetData sheetId="1"/>
      <sheetData sheetId="2"/>
      <sheetData sheetId="3"/>
      <sheetData sheetId="4"/>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Cabeçalho"/>
      <sheetName val="RESUMO-Medição"/>
      <sheetName val="Reajustamento"/>
      <sheetName val="Crono Físico-Financeiro"/>
      <sheetName val="Material Asfalto "/>
      <sheetName val="Saldo de Dias"/>
      <sheetName val="Desmatamento "/>
      <sheetName val="Colchão drenante"/>
      <sheetName val="Remoção"/>
      <sheetName val="Construção de OAC"/>
      <sheetName val="DMT"/>
      <sheetName val="Aterro"/>
      <sheetName val="Compactação 100% PN"/>
      <sheetName val="Compactação 95% PN"/>
      <sheetName val="Reforço do sub-leito"/>
      <sheetName val="Regula"/>
      <sheetName val="Sub-base"/>
      <sheetName val="Base"/>
      <sheetName val="Imprimação"/>
      <sheetName val="TSD-FOG"/>
      <sheetName val="AGREGADOS"/>
      <sheetName val="Rel-19ª med."/>
      <sheetName val="RELATÓRIO"/>
      <sheetName val="RESUMO_DVOP 4ª MED"/>
      <sheetName val="RESUMO-DVOP 4ª MED"/>
      <sheetName val="plmuseu"/>
    </sheetNames>
    <sheetDataSet>
      <sheetData sheetId="0"/>
      <sheetData sheetId="1"/>
      <sheetData sheetId="2">
        <row r="33">
          <cell r="P33">
            <v>1486144.94</v>
          </cell>
        </row>
        <row r="113">
          <cell r="P113">
            <v>157998.26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Oficio"/>
      <sheetName val="Medição"/>
      <sheetName val="BDP"/>
      <sheetName val="Medição Consolidada"/>
      <sheetName val="FICHA SINALIZAÇÃO"/>
      <sheetName val="Ficha de medição"/>
      <sheetName val="Pluviometria"/>
      <sheetName val="Cronograma fis finan"/>
      <sheetName val="Preço unit."/>
      <sheetName val="Indice"/>
      <sheetName val="DG"/>
      <sheetName val="PLAN AVAL."/>
      <sheetName val="Plan manut."/>
      <sheetName val="Mobilização"/>
      <sheetName val="Canteiro"/>
      <sheetName val="P GLOBAL"/>
      <sheetName val="P MEDIÇÃO"/>
      <sheetName val="Plan1"/>
      <sheetName val="Ficha de med"/>
      <sheetName val="ROSTO I"/>
      <sheetName val="Cronograma atv"/>
      <sheetName val="Eqt"/>
      <sheetName val="Equipe"/>
      <sheetName val="folha de medição"/>
      <sheetName val="MICRO"/>
      <sheetName val="TSS Acost"/>
      <sheetName val="SINALIZAÇÃO"/>
      <sheetName val="MATBET-PISTA."/>
      <sheetName val="1 ano manut"/>
      <sheetName val="11PLUV"/>
      <sheetName val="2 ano man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4ª MED"/>
      <sheetName val="Reajuste"/>
      <sheetName val="Crono Físico-Financeiro"/>
      <sheetName val="Relatório do Contrato"/>
      <sheetName val="Boletim"/>
      <sheetName val="Cronograma Físico"/>
      <sheetName val="FOTOS"/>
      <sheetName val="Meio fio"/>
      <sheetName val="Apropriação de hora máquina"/>
      <sheetName val="Transp. de agregados"/>
      <sheetName val="Cubação"/>
      <sheetName val="Compactação leito estrada exist"/>
      <sheetName val="DMT TERRAPLENAGEM"/>
      <sheetName val="DMT_EV "/>
      <sheetName val="TSS e TSD"/>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 val="Composições 2"/>
      <sheetName val="PAV GRAM"/>
      <sheetName val="PEM"/>
      <sheetName val="samarco"/>
      <sheetName val="estgg"/>
      <sheetName val="RESUMO-Medição"/>
      <sheetName val="Mat Asf"/>
      <sheetName val="RESUMO_DVOP 4ª MED"/>
    </sheetNames>
    <sheetDataSet>
      <sheetData sheetId="0">
        <row r="23">
          <cell r="V23" t="str">
            <v>Eng° Luiz Tadeu Parisi</v>
          </cell>
        </row>
      </sheetData>
      <sheetData sheetId="1">
        <row r="23">
          <cell r="V23" t="str">
            <v>Eng° Luiz Tadeu Parisi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refreshError="1"/>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planilha"/>
      <sheetName val="CAPA"/>
      <sheetName val="gráfico"/>
      <sheetName val="ANALISE CUST. INSUMOS"/>
      <sheetName val="padrão salarial"/>
      <sheetName val="insumos"/>
      <sheetName val="Trans_Agua_npav"/>
      <sheetName val="Trans_Agua_pav"/>
      <sheetName val="abc"/>
      <sheetName val="PATO"/>
      <sheetName val="QUANT E CUSTOS"/>
      <sheetName val="plan.preçounit."/>
      <sheetName val="cron.físico"/>
      <sheetName val="qd transp"/>
      <sheetName val="Trans_Loc_Basc_npav_5m3"/>
      <sheetName val="Trans_Loc_Basc_pav_5m3"/>
      <sheetName val="Trans_Com_basc_10"/>
      <sheetName val="Trans_Loc_Basc_npav"/>
      <sheetName val="Trans_loc_basc_pav"/>
      <sheetName val="Trans_com_Carr_Pav"/>
      <sheetName val="comp manual"/>
      <sheetName val="lastro brita bc"/>
      <sheetName val="esc manual"/>
      <sheetName val="concr15bc"/>
      <sheetName val="brita comercial"/>
      <sheetName val="concr10 bc"/>
      <sheetName val="ca25"/>
      <sheetName val="forma_c"/>
      <sheetName val="alvenaria pc"/>
      <sheetName val="argamassa"/>
      <sheetName val="MFC_03"/>
      <sheetName val="DAR_2"/>
      <sheetName val="EDA_1"/>
      <sheetName val="EDA_2"/>
      <sheetName val="DEB_1"/>
      <sheetName val="Hidrossemeadura"/>
      <sheetName val="RRP"/>
      <sheetName val="A_Esc_Carga"/>
      <sheetName val="A_Lim_Jazida"/>
      <sheetName val="A_Expu_Jazida "/>
      <sheetName val="RMFD"/>
      <sheetName val="Solo-cimento"/>
      <sheetName val="imprimação"/>
      <sheetName val="trans_frio_pav_"/>
      <sheetName val="Aq. de CM 30 imp."/>
      <sheetName val="Transp. de CM 30 imp."/>
      <sheetName val="pintura ligação"/>
      <sheetName val="Aq. de RR-1C"/>
      <sheetName val="Tranp. de RR-1C "/>
      <sheetName val="mist.bet.usin.frio"/>
      <sheetName val="Aqui. bet. mist. a frio"/>
      <sheetName val="Transp. mat. bet. usinado a f"/>
      <sheetName val="Rec. do rev. com MBUF"/>
      <sheetName val="trans_quente"/>
      <sheetName val="MBUQ"/>
      <sheetName val="Aq. CAP50-70 "/>
      <sheetName val="Transp.CAP50-70"/>
      <sheetName val="Rec_MBUQ"/>
      <sheetName val="Rec_plataf"/>
      <sheetName val="TB com serra"/>
      <sheetName val="Aquis. RR2C TB"/>
      <sheetName val="Transp. RR2C TB"/>
      <sheetName val="Transporte RR-1C"/>
      <sheetName val="rem.prof.dem.manual"/>
      <sheetName val="Aquisição CM-30. rem. profun"/>
      <sheetName val="Transp. CM-30 rem. profundo"/>
      <sheetName val="Rec mec aterro"/>
      <sheetName val="Rec. man aterro"/>
      <sheetName val="Remoc.CG"/>
      <sheetName val="Aquis RR Selagem"/>
      <sheetName val="Tr RR Selagem"/>
      <sheetName val="Areia comercial"/>
      <sheetName val="Limp. vala"/>
      <sheetName val="Limp. bueiro"/>
      <sheetName val="Desob.bueiro"/>
      <sheetName val="caiação"/>
      <sheetName val="Rem. Barreira"/>
      <sheetName val="Roç. colonião"/>
      <sheetName val="veículo até 100hp"/>
      <sheetName val="Aquisição Emulsão_Micro"/>
      <sheetName val="Transp. Emulsão_Micro"/>
      <sheetName val="Trans_Carr_Pav (cercas)"/>
      <sheetName val="Prancha"/>
      <sheetName val="Mobilização"/>
      <sheetName val="SBRP"/>
      <sheetName val="Arei. Extrai Trat Carre"/>
      <sheetName val="Canteiro"/>
      <sheetName val="LAYOUT_CANTEIRO"/>
      <sheetName val="Plan1"/>
      <sheetName val="Página 16"/>
    </sheetNames>
    <sheetDataSet>
      <sheetData sheetId="0"/>
      <sheetData sheetId="1"/>
      <sheetData sheetId="2"/>
      <sheetData sheetId="3"/>
      <sheetData sheetId="4">
        <row r="13">
          <cell r="N13">
            <v>17.312000000000001</v>
          </cell>
        </row>
        <row r="19">
          <cell r="N19">
            <v>12.5905</v>
          </cell>
        </row>
        <row r="23">
          <cell r="N23">
            <v>12.5905</v>
          </cell>
        </row>
        <row r="29">
          <cell r="N29">
            <v>10.492100000000001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 val="PRO-0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Plan1"/>
      <sheetName val="PRO-08"/>
      <sheetName val="PRO_08"/>
      <sheetName val="Planilha1"/>
      <sheetName val="ORÇAMENTO"/>
      <sheetName val="CRONOGRAMA"/>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 val="RESUMO "/>
      <sheetName val="MOBIL-CANT-MANUNT-DESM"/>
      <sheetName val="PQP(1)"/>
      <sheetName val="PQP (2)"/>
      <sheetName val="PQP (3)"/>
      <sheetName val="PQP (4)"/>
      <sheetName val="PQP (5)"/>
      <sheetName val="06-220-TRANS CV3"/>
      <sheetName val="PQP (7)"/>
      <sheetName val="PQP (8)"/>
      <sheetName val="PQP (9)"/>
      <sheetName val="10-260-SILO MIN"/>
      <sheetName val="PQP (11)"/>
      <sheetName val="12-330-MOA BASE"/>
      <sheetName val="PQP (13)"/>
      <sheetName val="PQP (14)"/>
      <sheetName val="PQP (15)"/>
      <sheetName val="PQP (16)"/>
      <sheetName val="PQP (17)"/>
      <sheetName val="PQP (18)"/>
      <sheetName val="PQP (19)"/>
      <sheetName val="PQP (20)"/>
      <sheetName val="PQP (21)"/>
      <sheetName val="PQP (22)"/>
      <sheetName val="PQP (23)"/>
      <sheetName val="PQP (24)"/>
      <sheetName val="PQP (25)"/>
      <sheetName val="PQP (26)"/>
      <sheetName val="PQP (27)"/>
      <sheetName val="PQP (28)"/>
      <sheetName val="PQP (29)"/>
      <sheetName val="PQP (30)"/>
      <sheetName val="PQP (31)"/>
      <sheetName val="PQP (32)"/>
      <sheetName val="PQP (33)"/>
      <sheetName val="PQP (34)"/>
      <sheetName val="PQP (35)"/>
      <sheetName val="PQP (36)"/>
      <sheetName val="39-612-SUB PLA"/>
      <sheetName val="40-613-SUBS LIX"/>
      <sheetName val="PQP (41)"/>
      <sheetName val="PQP (42)"/>
      <sheetName val="43-614-SUBS REJ"/>
      <sheetName val="44-614-SUBS  BOM"/>
      <sheetName val="45-614-SUBS CAP"/>
      <sheetName val="PQP (46)"/>
      <sheetName val="PQP (47)"/>
      <sheetName val="PQP (48)"/>
      <sheetName val="PQP (49)"/>
      <sheetName val="PQP (50)"/>
      <sheetName val="PQP (51)"/>
      <sheetName val="R$ Unit Produção (2)"/>
      <sheetName val="CRON. FISICO"/>
      <sheetName val="C.F.F "/>
      <sheetName val="Preço Unitário-MO"/>
      <sheetName val="Preço Unit. veículos e equip."/>
      <sheetName val="BDI"/>
      <sheetName val="Adm local"/>
      <sheetName val="Mobilização-desmobiliz"/>
      <sheetName val="Canteiro"/>
      <sheetName val="Manutenção do canteiro"/>
      <sheetName val="Encargos "/>
      <sheetName val="EPI's"/>
      <sheetName val="Desp Indir MO"/>
      <sheetName val="R$ Unit Serviço"/>
      <sheetName val="R$ Unit Produção"/>
      <sheetName val="histograma MO"/>
      <sheetName val="histograma Equipam"/>
    </sheetNames>
    <sheetDataSet>
      <sheetData sheetId="0"/>
      <sheetData sheetId="1" refreshError="1">
        <row r="5">
          <cell r="B5" t="str">
            <v>APLICAR PERCEN-</v>
          </cell>
          <cell r="M5">
            <v>3</v>
          </cell>
          <cell r="O5" t="str">
            <v>BANCO E SANEAGO</v>
          </cell>
        </row>
        <row r="6">
          <cell r="B6" t="str">
            <v>TUAIS PADRÕES</v>
          </cell>
          <cell r="M6">
            <v>4</v>
          </cell>
          <cell r="O6" t="str">
            <v>BANCO E PREFEITURA</v>
          </cell>
        </row>
        <row r="7">
          <cell r="B7" t="str">
            <v>S</v>
          </cell>
          <cell r="M7">
            <v>0</v>
          </cell>
          <cell r="O7" t="str">
            <v>SANEAGO E PREFEITURA</v>
          </cell>
        </row>
        <row r="8">
          <cell r="B8" t="str">
            <v>CÓDIGO DO CONTRATANTE</v>
          </cell>
          <cell r="E8">
            <v>3</v>
          </cell>
          <cell r="F8" t="str">
            <v>1ª MEDIÇÃO - LOTE 13 (1ª MEDIÇÃO S. FORTEVILLE)</v>
          </cell>
          <cell r="G8" t="str">
            <v>0.000.000-00</v>
          </cell>
          <cell r="H8" t="str">
            <v>20/07 À 31/07/2005</v>
          </cell>
          <cell r="I8" t="str">
            <v>JULHO/2005</v>
          </cell>
          <cell r="J8">
            <v>38580</v>
          </cell>
          <cell r="K8">
            <v>1</v>
          </cell>
          <cell r="L8">
            <v>1</v>
          </cell>
          <cell r="M8">
            <v>6</v>
          </cell>
          <cell r="O8" t="str">
            <v>BANCO</v>
          </cell>
        </row>
        <row r="9">
          <cell r="B9" t="str">
            <v>DA MEDIÇÃO ATUAL</v>
          </cell>
          <cell r="E9" t="str">
            <v/>
          </cell>
          <cell r="F9" t="str">
            <v>BANCO</v>
          </cell>
          <cell r="G9" t="str">
            <v>Pl.Tr. 975-Min.Cid./07</v>
          </cell>
          <cell r="H9">
            <v>0</v>
          </cell>
          <cell r="I9" t="str">
            <v>Planej._Pl.Tr. 975-Min.Cid./07</v>
          </cell>
          <cell r="J9" t="str">
            <v>MAR/08</v>
          </cell>
          <cell r="K9" t="str">
            <v/>
          </cell>
          <cell r="L9" t="str">
            <v/>
          </cell>
          <cell r="M9">
            <v>0</v>
          </cell>
          <cell r="O9" t="str">
            <v>SANEAGO</v>
          </cell>
        </row>
        <row r="10">
          <cell r="B10">
            <v>1</v>
          </cell>
          <cell r="E10" t="str">
            <v/>
          </cell>
          <cell r="F10" t="str">
            <v>BANCO</v>
          </cell>
          <cell r="G10" t="str">
            <v>Pl.Tr. 1.778,8-Min.Cid./07</v>
          </cell>
          <cell r="H10">
            <v>0</v>
          </cell>
          <cell r="I10" t="str">
            <v>Planej._Pl.Tr. 1.778,8-Min.Cid./07</v>
          </cell>
          <cell r="J10" t="str">
            <v>MAR/08</v>
          </cell>
          <cell r="K10">
            <v>0</v>
          </cell>
          <cell r="L10" t="str">
            <v/>
          </cell>
          <cell r="M10">
            <v>0</v>
          </cell>
          <cell r="O10" t="str">
            <v>PREFEITURA</v>
          </cell>
        </row>
        <row r="11">
          <cell r="B11" t="str">
            <v>BANCO</v>
          </cell>
          <cell r="E11" t="str">
            <v/>
          </cell>
          <cell r="F11" t="str">
            <v>BANCO</v>
          </cell>
          <cell r="G11" t="str">
            <v>Pl.Tr.Div._Min.Cid./07_Div._Lago</v>
          </cell>
          <cell r="H11">
            <v>0</v>
          </cell>
          <cell r="I11" t="str">
            <v xml:space="preserve"> Planej._Pl.Tr.Div._Min.Cid./07_Div._Lago</v>
          </cell>
          <cell r="J11" t="str">
            <v>MAR/08</v>
          </cell>
          <cell r="K11" t="str">
            <v/>
          </cell>
          <cell r="L11" t="str">
            <v/>
          </cell>
          <cell r="M11" t="str">
            <v/>
          </cell>
          <cell r="O11" t="str">
            <v>NÃO MEDIR</v>
          </cell>
        </row>
        <row r="12">
          <cell r="E12" t="str">
            <v/>
          </cell>
          <cell r="F12" t="str">
            <v>BANCO</v>
          </cell>
          <cell r="G12" t="str">
            <v xml:space="preserve"> Pl.Tr. 987,5-Min.Cid./07 </v>
          </cell>
          <cell r="H12">
            <v>0</v>
          </cell>
          <cell r="I12" t="str">
            <v xml:space="preserve"> Planej._Pl.Tr. 987,5-Min.Cid./07 </v>
          </cell>
          <cell r="J12" t="str">
            <v>MAR/08</v>
          </cell>
          <cell r="K12" t="str">
            <v/>
          </cell>
          <cell r="L12" t="str">
            <v/>
          </cell>
          <cell r="M12" t="str">
            <v/>
          </cell>
        </row>
        <row r="13">
          <cell r="B13" t="str">
            <v>CÓD.</v>
          </cell>
          <cell r="C13" t="str">
            <v>CONTRATANTES</v>
          </cell>
          <cell r="E13" t="str">
            <v/>
          </cell>
          <cell r="F13" t="str">
            <v>BANCO</v>
          </cell>
          <cell r="G13" t="str">
            <v xml:space="preserve"> Pl.Tr. 146,25(4)-Min.Tur./07 </v>
          </cell>
          <cell r="H13">
            <v>0</v>
          </cell>
          <cell r="I13" t="str">
            <v xml:space="preserve"> Planej._Pl.Tr. 146,25(4)-Min.Tur./07 </v>
          </cell>
          <cell r="J13" t="str">
            <v>MAR/08</v>
          </cell>
          <cell r="K13" t="str">
            <v/>
          </cell>
          <cell r="L13" t="str">
            <v/>
          </cell>
          <cell r="M13" t="str">
            <v/>
          </cell>
        </row>
        <row r="14">
          <cell r="B14">
            <v>1</v>
          </cell>
          <cell r="C14" t="str">
            <v>BANCO</v>
          </cell>
          <cell r="E14" t="str">
            <v/>
          </cell>
          <cell r="F14" t="str">
            <v>BANCO</v>
          </cell>
          <cell r="G14" t="str">
            <v>Pl.Tr.Div._Min.Cid./06_Div.</v>
          </cell>
          <cell r="H14">
            <v>0</v>
          </cell>
          <cell r="I14" t="str">
            <v>Planej._Pl.Tr.Div._Min.Cid./06</v>
          </cell>
          <cell r="J14" t="str">
            <v>ABR/07</v>
          </cell>
          <cell r="K14" t="str">
            <v/>
          </cell>
          <cell r="L14" t="str">
            <v/>
          </cell>
          <cell r="M14" t="str">
            <v/>
          </cell>
        </row>
        <row r="15">
          <cell r="B15">
            <v>2</v>
          </cell>
          <cell r="C15" t="str">
            <v>SANEAGO</v>
          </cell>
          <cell r="E15" t="str">
            <v/>
          </cell>
          <cell r="F15" t="str">
            <v>BANCO</v>
          </cell>
          <cell r="G15" t="str">
            <v>Pl.Tr.146,25(3)-Min.Cid./06</v>
          </cell>
          <cell r="H15">
            <v>0</v>
          </cell>
          <cell r="I15" t="str">
            <v>Planej._Pl.Tr.146,25(3)-Min.Cid./06</v>
          </cell>
          <cell r="J15" t="str">
            <v>ABR/07</v>
          </cell>
          <cell r="K15" t="str">
            <v/>
          </cell>
          <cell r="L15" t="str">
            <v/>
          </cell>
          <cell r="M15" t="str">
            <v/>
          </cell>
        </row>
        <row r="16">
          <cell r="B16">
            <v>3</v>
          </cell>
          <cell r="C16" t="str">
            <v>PREFEITURA</v>
          </cell>
          <cell r="E16" t="str">
            <v/>
          </cell>
          <cell r="F16" t="str">
            <v>BANCO</v>
          </cell>
          <cell r="G16" t="str">
            <v>Pl.Tr.292,5-Min.Cid./06</v>
          </cell>
          <cell r="H16">
            <v>0</v>
          </cell>
          <cell r="I16" t="str">
            <v>Planej._Pl.Tr.292,5-Min.Cid./06</v>
          </cell>
          <cell r="J16" t="str">
            <v>ABR/07</v>
          </cell>
          <cell r="K16" t="str">
            <v/>
          </cell>
          <cell r="L16" t="str">
            <v/>
          </cell>
          <cell r="M16" t="str">
            <v/>
          </cell>
        </row>
        <row r="17">
          <cell r="E17" t="str">
            <v/>
          </cell>
          <cell r="F17" t="str">
            <v>BANCO</v>
          </cell>
          <cell r="G17" t="str">
            <v>Pl.Tr.146,25(3)-Min.Cid./06</v>
          </cell>
          <cell r="H17">
            <v>0</v>
          </cell>
          <cell r="I17" t="str">
            <v>Planej._Pl.Tr.146,25(3)-Min.Cid./06</v>
          </cell>
          <cell r="J17" t="str">
            <v>JUN/08</v>
          </cell>
          <cell r="K17" t="str">
            <v/>
          </cell>
          <cell r="L17" t="str">
            <v/>
          </cell>
          <cell r="M17" t="str">
            <v/>
          </cell>
        </row>
        <row r="18">
          <cell r="E18" t="str">
            <v/>
          </cell>
          <cell r="F18" t="str">
            <v>BANCO</v>
          </cell>
          <cell r="G18" t="str">
            <v>Pl.Tr.292,5-Min.Cid./06</v>
          </cell>
          <cell r="H18">
            <v>0</v>
          </cell>
          <cell r="I18" t="str">
            <v>Planej._Pl.Tr.292,5-Min.Cid./06</v>
          </cell>
          <cell r="J18" t="str">
            <v>JUN/08</v>
          </cell>
          <cell r="K18" t="str">
            <v/>
          </cell>
          <cell r="L18" t="str">
            <v/>
          </cell>
          <cell r="M18" t="str">
            <v/>
          </cell>
        </row>
        <row r="19">
          <cell r="E19" t="str">
            <v/>
          </cell>
          <cell r="F19" t="str">
            <v>BANCO</v>
          </cell>
          <cell r="G19">
            <v>1</v>
          </cell>
          <cell r="H19">
            <v>0</v>
          </cell>
          <cell r="I19" t="str">
            <v>16/06/08 A 20/06/08</v>
          </cell>
          <cell r="J19" t="str">
            <v>JUN/08</v>
          </cell>
          <cell r="K19" t="str">
            <v/>
          </cell>
          <cell r="L19" t="str">
            <v/>
          </cell>
          <cell r="M19" t="str">
            <v/>
          </cell>
        </row>
        <row r="20">
          <cell r="E20" t="str">
            <v/>
          </cell>
          <cell r="F20" t="str">
            <v>PREFEITURA</v>
          </cell>
          <cell r="G20" t="str">
            <v>15-A</v>
          </cell>
          <cell r="H20">
            <v>14</v>
          </cell>
          <cell r="I20" t="str">
            <v>16/06/08 A 20/06/08</v>
          </cell>
          <cell r="J20" t="str">
            <v>JUN/08</v>
          </cell>
          <cell r="K20" t="str">
            <v/>
          </cell>
          <cell r="L20" t="str">
            <v/>
          </cell>
          <cell r="M20" t="str">
            <v/>
          </cell>
        </row>
        <row r="21">
          <cell r="E21" t="str">
            <v/>
          </cell>
          <cell r="F21" t="str">
            <v>BANCO</v>
          </cell>
          <cell r="G21">
            <v>1</v>
          </cell>
          <cell r="H21">
            <v>0</v>
          </cell>
          <cell r="I21" t="str">
            <v>16/06/08 A 20/06/08</v>
          </cell>
          <cell r="J21" t="str">
            <v>JUN/08</v>
          </cell>
          <cell r="K21" t="str">
            <v/>
          </cell>
          <cell r="L21" t="str">
            <v/>
          </cell>
          <cell r="M21" t="str">
            <v/>
          </cell>
        </row>
        <row r="22">
          <cell r="B22" t="str">
            <v>VALOR</v>
          </cell>
          <cell r="C22" t="str">
            <v>CONDIÇÕES</v>
          </cell>
          <cell r="E22" t="str">
            <v/>
          </cell>
          <cell r="F22" t="str">
            <v>PREFEITURA</v>
          </cell>
          <cell r="G22" t="str">
            <v>15-B</v>
          </cell>
          <cell r="H22" t="str">
            <v>15-A</v>
          </cell>
          <cell r="I22" t="str">
            <v>16/06/08 A 20/06/08</v>
          </cell>
          <cell r="J22" t="str">
            <v>JUN/08</v>
          </cell>
          <cell r="K22" t="str">
            <v/>
          </cell>
          <cell r="L22" t="str">
            <v/>
          </cell>
          <cell r="M22" t="str">
            <v/>
          </cell>
          <cell r="N22">
            <v>0</v>
          </cell>
        </row>
        <row r="23">
          <cell r="B23" t="str">
            <v>S</v>
          </cell>
          <cell r="C23" t="str">
            <v>MEDIÇÃO (S/N)</v>
          </cell>
          <cell r="E23" t="str">
            <v/>
          </cell>
          <cell r="F23" t="str">
            <v>02-01-02</v>
          </cell>
          <cell r="G23">
            <v>2</v>
          </cell>
          <cell r="H23">
            <v>0</v>
          </cell>
          <cell r="I23" t="str">
            <v>Planej._Pl.Tr.487,5-Min.Cid./07</v>
          </cell>
          <cell r="J23" t="str">
            <v>JUN/08</v>
          </cell>
          <cell r="K23" t="str">
            <v/>
          </cell>
          <cell r="L23" t="str">
            <v/>
          </cell>
          <cell r="M23" t="str">
            <v/>
          </cell>
        </row>
        <row r="24">
          <cell r="B24">
            <v>3</v>
          </cell>
          <cell r="C24" t="str">
            <v>RAMPA MEDIÇÃO</v>
          </cell>
          <cell r="E24" t="str">
            <v/>
          </cell>
          <cell r="F24" t="str">
            <v>02-01-02</v>
          </cell>
          <cell r="G24" t="str">
            <v>MAIO/2002</v>
          </cell>
          <cell r="H24">
            <v>0</v>
          </cell>
          <cell r="I24" t="str">
            <v>Planej._Pl.Tr. 97,5-Min.Cid./07</v>
          </cell>
          <cell r="J24" t="str">
            <v>JUN/08</v>
          </cell>
          <cell r="K24" t="str">
            <v/>
          </cell>
          <cell r="L24" t="str">
            <v/>
          </cell>
          <cell r="M24" t="str">
            <v/>
          </cell>
        </row>
        <row r="25">
          <cell r="B25">
            <v>6</v>
          </cell>
          <cell r="C25" t="str">
            <v>RAMPA EXECUÇÃO</v>
          </cell>
          <cell r="E25" t="str">
            <v/>
          </cell>
          <cell r="F25" t="str">
            <v>02-01-02</v>
          </cell>
          <cell r="G25" t="str">
            <v>01 A 31/05/2002</v>
          </cell>
          <cell r="H25">
            <v>0</v>
          </cell>
          <cell r="I25" t="str">
            <v>Planej._Pl.Tr. 1.950-Min.Cid./07</v>
          </cell>
          <cell r="J25" t="str">
            <v>JUN/08</v>
          </cell>
          <cell r="K25" t="str">
            <v/>
          </cell>
          <cell r="L25" t="str">
            <v/>
          </cell>
          <cell r="M25" t="str">
            <v/>
          </cell>
        </row>
        <row r="26">
          <cell r="B26">
            <v>0.4</v>
          </cell>
          <cell r="C26" t="str">
            <v>PROF. ADIC. P/ MED.</v>
          </cell>
          <cell r="E26" t="str">
            <v/>
          </cell>
          <cell r="F26" t="str">
            <v>02-01-02</v>
          </cell>
          <cell r="G26">
            <v>37412</v>
          </cell>
          <cell r="H26">
            <v>0</v>
          </cell>
          <cell r="I26" t="str">
            <v>Planej._Pl.Tr. 975-Min.Cid./07</v>
          </cell>
          <cell r="J26" t="str">
            <v>JUN/08</v>
          </cell>
          <cell r="K26" t="str">
            <v/>
          </cell>
          <cell r="L26" t="str">
            <v/>
          </cell>
          <cell r="M26" t="str">
            <v/>
          </cell>
        </row>
        <row r="27">
          <cell r="B27">
            <v>0</v>
          </cell>
          <cell r="C27" t="str">
            <v>PROF. ADIC. P/ EXEC.</v>
          </cell>
          <cell r="E27" t="str">
            <v/>
          </cell>
          <cell r="F27" t="str">
            <v>02-01-02</v>
          </cell>
          <cell r="G27">
            <v>166.93799999999999</v>
          </cell>
          <cell r="H27">
            <v>0</v>
          </cell>
          <cell r="I27" t="str">
            <v>Planej._Pl.Tr. 1.778,8-Min.Cid./07</v>
          </cell>
          <cell r="J27" t="str">
            <v>JUN/08</v>
          </cell>
          <cell r="K27" t="str">
            <v/>
          </cell>
          <cell r="L27" t="str">
            <v/>
          </cell>
          <cell r="M27" t="str">
            <v/>
          </cell>
        </row>
        <row r="28">
          <cell r="B28" t="str">
            <v>S</v>
          </cell>
          <cell r="C28" t="str">
            <v>MOSTRAR DT</v>
          </cell>
          <cell r="E28" t="str">
            <v/>
          </cell>
          <cell r="F28" t="str">
            <v>02-01-02</v>
          </cell>
          <cell r="G28">
            <v>170.988</v>
          </cell>
          <cell r="H28">
            <v>0</v>
          </cell>
          <cell r="I28" t="str">
            <v>02/07/08 A 09/07/08</v>
          </cell>
          <cell r="J28" t="str">
            <v>JUL/08</v>
          </cell>
          <cell r="K28" t="str">
            <v/>
          </cell>
          <cell r="L28" t="str">
            <v/>
          </cell>
          <cell r="M28" t="str">
            <v/>
          </cell>
        </row>
        <row r="29">
          <cell r="E29" t="str">
            <v/>
          </cell>
          <cell r="F29" t="str">
            <v>02-01-02</v>
          </cell>
          <cell r="G29">
            <v>162.203</v>
          </cell>
          <cell r="H29" t="str">
            <v>15-B</v>
          </cell>
          <cell r="I29" t="str">
            <v>02/07/08 A 09/07/08</v>
          </cell>
          <cell r="J29" t="str">
            <v>JUL/08</v>
          </cell>
          <cell r="K29" t="str">
            <v/>
          </cell>
          <cell r="L29" t="str">
            <v/>
          </cell>
          <cell r="M29" t="str">
            <v/>
          </cell>
        </row>
        <row r="30">
          <cell r="E30" t="str">
            <v/>
          </cell>
          <cell r="F30" t="str">
            <v>02-01-02</v>
          </cell>
          <cell r="G30">
            <v>0</v>
          </cell>
          <cell r="H30">
            <v>0</v>
          </cell>
          <cell r="I30" t="str">
            <v>02/07/08 A 09/07/08</v>
          </cell>
          <cell r="J30" t="str">
            <v>JUL/08</v>
          </cell>
          <cell r="K30" t="str">
            <v/>
          </cell>
          <cell r="L30" t="str">
            <v/>
          </cell>
          <cell r="M30" t="str">
            <v/>
          </cell>
        </row>
        <row r="31">
          <cell r="E31" t="str">
            <v/>
          </cell>
          <cell r="F31" t="str">
            <v>02-01-02</v>
          </cell>
          <cell r="G31">
            <v>0</v>
          </cell>
          <cell r="H31" t="str">
            <v>16-A</v>
          </cell>
          <cell r="I31" t="str">
            <v>02/07/08 A 09/07/08</v>
          </cell>
          <cell r="J31" t="str">
            <v>JUL/08</v>
          </cell>
          <cell r="K31" t="str">
            <v/>
          </cell>
          <cell r="L31" t="str">
            <v/>
          </cell>
          <cell r="M31" t="str">
            <v/>
          </cell>
        </row>
        <row r="32">
          <cell r="E32" t="str">
            <v/>
          </cell>
          <cell r="F32">
            <v>0</v>
          </cell>
          <cell r="G32" t="str">
            <v>(TODOS)</v>
          </cell>
          <cell r="H32">
            <v>0</v>
          </cell>
          <cell r="I32" t="str">
            <v>02/07/08 A 09/07/08</v>
          </cell>
          <cell r="J32" t="str">
            <v>JUL/08</v>
          </cell>
          <cell r="K32" t="str">
            <v/>
          </cell>
          <cell r="L32" t="str">
            <v/>
          </cell>
          <cell r="M32" t="str">
            <v/>
          </cell>
        </row>
        <row r="33">
          <cell r="E33" t="str">
            <v/>
          </cell>
          <cell r="F33">
            <v>1</v>
          </cell>
          <cell r="G33" t="str">
            <v>BANCO</v>
          </cell>
          <cell r="H33" t="str">
            <v>16-B</v>
          </cell>
          <cell r="I33" t="str">
            <v>02/07/08 A 09/07/08</v>
          </cell>
          <cell r="J33" t="str">
            <v>JUL/08</v>
          </cell>
          <cell r="K33" t="str">
            <v/>
          </cell>
          <cell r="L33" t="str">
            <v/>
          </cell>
          <cell r="M33" t="str">
            <v/>
          </cell>
        </row>
        <row r="34">
          <cell r="E34" t="str">
            <v/>
          </cell>
          <cell r="F34">
            <v>0</v>
          </cell>
          <cell r="G34" t="str">
            <v>(TODAS)</v>
          </cell>
          <cell r="H34">
            <v>0</v>
          </cell>
          <cell r="I34" t="str">
            <v>02/07/08 A 09/07/08</v>
          </cell>
          <cell r="J34" t="str">
            <v>JUL/08</v>
          </cell>
          <cell r="K34" t="str">
            <v/>
          </cell>
          <cell r="L34" t="str">
            <v/>
          </cell>
          <cell r="M34" t="str">
            <v/>
          </cell>
        </row>
        <row r="35">
          <cell r="E35" t="str">
            <v/>
          </cell>
          <cell r="F35">
            <v>2</v>
          </cell>
          <cell r="G35" t="str">
            <v>PAVIMENTAÇÃO URBANA</v>
          </cell>
          <cell r="H35" t="str">
            <v>16-C</v>
          </cell>
          <cell r="I35" t="str">
            <v>02/07/08 A 09/07/08</v>
          </cell>
          <cell r="J35" t="str">
            <v>JUL/08</v>
          </cell>
          <cell r="K35" t="str">
            <v/>
          </cell>
          <cell r="L35" t="str">
            <v/>
          </cell>
          <cell r="M35" t="str">
            <v/>
          </cell>
        </row>
        <row r="36">
          <cell r="E36" t="str">
            <v/>
          </cell>
          <cell r="F36" t="str">
            <v>-</v>
          </cell>
          <cell r="G36" t="str">
            <v>PLANALTINA, GO</v>
          </cell>
          <cell r="H36">
            <v>1</v>
          </cell>
          <cell r="I36" t="str">
            <v>21/06/08 A 13/09/08</v>
          </cell>
          <cell r="J36" t="str">
            <v>JUN a SET/08</v>
          </cell>
          <cell r="K36" t="str">
            <v/>
          </cell>
          <cell r="L36" t="str">
            <v/>
          </cell>
          <cell r="M36" t="str">
            <v/>
          </cell>
        </row>
        <row r="37">
          <cell r="E37" t="str">
            <v/>
          </cell>
          <cell r="F37">
            <v>2</v>
          </cell>
          <cell r="G37" t="str">
            <v>SEPLAN-2000</v>
          </cell>
          <cell r="H37" t="str">
            <v>16-D</v>
          </cell>
          <cell r="I37" t="str">
            <v>21/06/08 A 13/09/08</v>
          </cell>
          <cell r="J37" t="str">
            <v>JUN a SET/08</v>
          </cell>
          <cell r="K37" t="str">
            <v/>
          </cell>
          <cell r="L37" t="str">
            <v/>
          </cell>
          <cell r="M37" t="str">
            <v/>
          </cell>
        </row>
        <row r="38">
          <cell r="E38" t="str">
            <v/>
          </cell>
          <cell r="F38" t="str">
            <v>-</v>
          </cell>
          <cell r="G38" t="str">
            <v>Ademir Menezes</v>
          </cell>
          <cell r="H38">
            <v>1</v>
          </cell>
          <cell r="I38" t="str">
            <v>10/07/08 A 13/09/08</v>
          </cell>
          <cell r="J38" t="str">
            <v>JUL a SET/08</v>
          </cell>
          <cell r="K38" t="str">
            <v/>
          </cell>
          <cell r="L38" t="str">
            <v/>
          </cell>
          <cell r="M38" t="str">
            <v/>
          </cell>
        </row>
      </sheetData>
      <sheetData sheetId="2" refreshError="1"/>
      <sheetData sheetId="3" refreshError="1"/>
      <sheetData sheetId="4" refreshError="1"/>
      <sheetData sheetId="5"/>
      <sheetData sheetId="6">
        <row r="8">
          <cell r="C8" t="str">
            <v>AV. BRASIL - QD. 34 E 41</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Áreas (2)"/>
      <sheetName val="Resumo Horizontal"/>
      <sheetName val="Ofício"/>
      <sheetName val="Fiscais"/>
      <sheetName val="Relatório Manutenção"/>
      <sheetName val="Relatório"/>
      <sheetName val="Resumo Manutenção"/>
      <sheetName val="Resumo"/>
      <sheetName val="Reajustamento"/>
      <sheetName val="Cronograma"/>
      <sheetName val="Desmatamento "/>
      <sheetName val="Corte"/>
      <sheetName val="Compac.95%"/>
      <sheetName val="Compac.100%"/>
      <sheetName val="DMT Terrap."/>
      <sheetName val="Aterro"/>
      <sheetName val="Planilha de Áreas"/>
      <sheetName val="Solo-Cimento"/>
      <sheetName val="Sub-base"/>
      <sheetName val="Imprimação "/>
      <sheetName val="TSS"/>
      <sheetName val="Planilha de Volumes"/>
      <sheetName val="Corte Jazida expurgo"/>
      <sheetName val="Corte Jazida"/>
      <sheetName val="Mat Asf "/>
      <sheetName val="Grama"/>
      <sheetName val="Grama Cont."/>
      <sheetName val="Transp. Brita "/>
      <sheetName val="Sinaliz. Horiz."/>
      <sheetName val="Meio fio"/>
      <sheetName val="Defensa"/>
      <sheetName val="Saída"/>
      <sheetName val="Placas"/>
      <sheetName val="RESUMO-DVOP 4ª MED"/>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sheetData sheetId="16"/>
      <sheetData sheetId="17"/>
      <sheetData sheetId="18" refreshError="1">
        <row r="20">
          <cell r="U20">
            <v>0</v>
          </cell>
        </row>
        <row r="21">
          <cell r="U2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 val="relatório-1ª med."/>
      <sheetName val="resumo financeiro"/>
      <sheetName val="Página 16"/>
    </sheetNames>
    <sheetDataSet>
      <sheetData sheetId="0"/>
      <sheetData sheetId="1">
        <row r="45">
          <cell r="E45">
            <v>7</v>
          </cell>
        </row>
        <row r="46">
          <cell r="E46">
            <v>27.43</v>
          </cell>
        </row>
        <row r="47">
          <cell r="E47">
            <v>5.2000000000000455</v>
          </cell>
        </row>
        <row r="49">
          <cell r="E49">
            <v>24.2</v>
          </cell>
        </row>
        <row r="50">
          <cell r="E50">
            <v>6.8999999999999773</v>
          </cell>
        </row>
        <row r="51">
          <cell r="E51">
            <v>15</v>
          </cell>
        </row>
        <row r="52">
          <cell r="E52">
            <v>5.1000000000000227</v>
          </cell>
        </row>
        <row r="53">
          <cell r="E53">
            <v>3</v>
          </cell>
        </row>
      </sheetData>
      <sheetData sheetId="2"/>
      <sheetData sheetId="3"/>
      <sheetData sheetId="4"/>
      <sheetData sheetId="5"/>
      <sheetData sheetId="6"/>
      <sheetData sheetId="7"/>
      <sheetData sheetId="8"/>
      <sheetData sheetId="9"/>
      <sheetData sheetId="10"/>
      <sheetData sheetId="11"/>
      <sheetData sheetId="12"/>
      <sheetData sheetId="13"/>
      <sheetData sheetId="14">
        <row r="6">
          <cell r="A6" t="str">
            <v>AM101</v>
          </cell>
        </row>
      </sheetData>
      <sheetData sheetId="15"/>
      <sheetData sheetId="16"/>
      <sheetData sheetId="17"/>
      <sheetData sheetId="18"/>
      <sheetData sheetId="19"/>
      <sheetData sheetId="20"/>
      <sheetData sheetId="21"/>
      <sheetData sheetId="22">
        <row r="8">
          <cell r="B8" t="str">
            <v>2 S 01 000 00</v>
          </cell>
        </row>
      </sheetData>
      <sheetData sheetId="23"/>
      <sheetData sheetId="24"/>
      <sheetData sheetId="25" refreshError="1"/>
      <sheetData sheetId="26"/>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 val="Planilha"/>
      <sheetName val="QuQuant"/>
      <sheetName val="consultoria"/>
      <sheetName val="Códigos"/>
      <sheetName val="eq"/>
      <sheetName val="mo"/>
      <sheetName val="Desmat 0,15"/>
      <sheetName val="DMT modelo"/>
      <sheetName val="PSCEGERAL"/>
      <sheetName val="Ofício"/>
      <sheetName val="reaj"/>
      <sheetName val="alphaville"/>
      <sheetName val="qorcamentodnerL1"/>
      <sheetName val="Teor"/>
      <sheetName val="Equipamentos"/>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Principal"/>
      <sheetName val="#REF"/>
      <sheetName val="Principal"/>
      <sheetName val="CVRDMenu"/>
      <sheetName val="Controle De Inpeções"/>
      <sheetName val="Controle De Inpeções (2)"/>
      <sheetName val="Controle De Inpeções (3)"/>
      <sheetName val="_REF"/>
      <sheetName val="Imob_frota GAVAG "/>
      <sheetName val="Imob_hojeXOntem"/>
      <sheetName val="grafico-CARGA GERAL"/>
      <sheetName val="grafico-GDE"/>
      <sheetName val="dados"/>
      <sheetName val="MENU"/>
      <sheetName val="Restrições de Velocidade"/>
      <sheetName val="Produção"/>
      <sheetName val="Fratura"/>
      <sheetName val="Flambagem"/>
      <sheetName val="Pontes"/>
      <sheetName val="Custeio"/>
      <sheetName val="Segurança"/>
      <sheetName val="Ultra som - 2007"/>
      <sheetName val="Trem Hora Parado"/>
      <sheetName val="IEM"/>
      <sheetName val="Ocorrências Ferroviárias"/>
      <sheetName val="Aprovisionamento de Materiais"/>
      <sheetName val="PEL"/>
      <sheetName val="Sheet1"/>
      <sheetName val="IC-Efeito"/>
      <sheetName val="06X12"/>
      <sheetName val="12X18"/>
      <sheetName val="18X24"/>
      <sheetName val="RESULTS_06X12"/>
      <sheetName val="RESULTS_12X18"/>
      <sheetName val="RESULTS_18X24"/>
      <sheetName val="LISTA_BASE"/>
      <sheetName val="IC_Efeito"/>
      <sheetName val="Grafico Geral Orçamento"/>
      <sheetName val="Check List- Gerrot"/>
      <sheetName val="Tabela1"/>
      <sheetName val="EAIGESEN"/>
      <sheetName val="Relatório"/>
      <sheetName val="SispecPSAP"/>
      <sheetName val="EAP_rev.00"/>
      <sheetName val="127784"/>
      <sheetName val="130391"/>
      <sheetName val="113833"/>
      <sheetName val="127782"/>
      <sheetName val="130334"/>
      <sheetName val="130412"/>
      <sheetName val="130336"/>
      <sheetName val="125404"/>
      <sheetName val="130414"/>
      <sheetName val="130415"/>
      <sheetName val="124763"/>
      <sheetName val="130342"/>
      <sheetName val="130424"/>
      <sheetName val="130459"/>
      <sheetName val="130359"/>
      <sheetName val="112029"/>
      <sheetName val="130381"/>
      <sheetName val="112021"/>
      <sheetName val="115828"/>
      <sheetName val="130409"/>
      <sheetName val="CC 424"/>
      <sheetName val="122146"/>
      <sheetName val="130321"/>
      <sheetName val="122176"/>
      <sheetName val="122214"/>
      <sheetName val="117353"/>
      <sheetName val="CRÍTICOS"/>
      <sheetName val="NÃO CRÍTICOS"/>
      <sheetName val="CONSOLIDADO GAENY"/>
      <sheetName val="ORÇADO - CONF. GIC"/>
      <sheetName val="ALEXANDRE"/>
      <sheetName val="LEONARDO"/>
      <sheetName val="PAULO"/>
      <sheetName val="ALEXANDRE - NÃO CRÍTICOS"/>
      <sheetName val="LEONARDO  - CRÍTICOS"/>
      <sheetName val="LEONARDO  - NÃO CRÍTICOS"/>
      <sheetName val="PAULO - CRÍTICOS"/>
      <sheetName val="PAULO - NÃO CRÍTICOS"/>
      <sheetName val="Gestão Econômica"/>
      <sheetName val="INFO."/>
      <sheetName val="Tabelas"/>
      <sheetName val="Grupo x Justif"/>
      <sheetName val="Plan1"/>
      <sheetName val="Cronograma"/>
      <sheetName val="Real_sem01"/>
      <sheetName val="TRANS"/>
      <sheetName val="Empresas"/>
      <sheetName val="Disp 2005 FCA"/>
      <sheetName val="Resumo EFVM"/>
      <sheetName val="EXEMPLO"/>
      <sheetName val="thp "/>
      <sheetName val="TU_EFVM_EFC"/>
      <sheetName val="Sispec"/>
      <sheetName val="Balanço"/>
      <sheetName val="Gerrot"/>
      <sheetName val="Vazio"/>
      <sheetName val="CEARA"/>
      <sheetName val="Sispec99"/>
      <sheetName val="Consolida Investimento"/>
      <sheetName val="Evolução Etapas Cal Mag"/>
      <sheetName val="Evolução Etapas Cromo"/>
      <sheetName val="Resume-Balance"/>
      <sheetName val="Controle_De_Inpeções"/>
      <sheetName val="Controle_De_Inpeções_(2)"/>
      <sheetName val="Controle_De_Inpeções_(3)"/>
      <sheetName val="Imob_frota_GAVAG_"/>
      <sheetName val="grafico-CARGA_GERAL"/>
      <sheetName val="Restrições_de_Velocidade"/>
      <sheetName val="Ultra_som_-_2007"/>
      <sheetName val="Trem_Hora_Parado"/>
      <sheetName val="Ocorrências_Ferroviárias"/>
      <sheetName val="Aprovisionamento_de_Materiais"/>
      <sheetName val="Grafico_Geral_Orçamento"/>
      <sheetName val="Controle_De_Inpeções1"/>
      <sheetName val="Controle_De_Inpeções_(2)1"/>
      <sheetName val="Controle_De_Inpeções_(3)1"/>
      <sheetName val="Imob_frota_GAVAG_1"/>
      <sheetName val="grafico-CARGA_GERAL1"/>
      <sheetName val="Restrições_de_Velocidade1"/>
      <sheetName val="Ultra_som_-_20071"/>
      <sheetName val="Trem_Hora_Parado1"/>
      <sheetName val="Ocorrências_Ferroviárias1"/>
      <sheetName val="Aprovisionamento_de_Materiais1"/>
      <sheetName val="Grafico_Geral_Orçamento1"/>
      <sheetName val="GEESR_EFC"/>
      <sheetName val="consolidado preventivas"/>
      <sheetName val="MêsBase"/>
      <sheetName val="Controle_De_Inpeções3"/>
      <sheetName val="Controle_De_Inpeções_(2)3"/>
      <sheetName val="Controle_De_Inpeções_(3)3"/>
      <sheetName val="Imob_frota_GAVAG_3"/>
      <sheetName val="grafico-CARGA_GERAL3"/>
      <sheetName val="Restrições_de_Velocidade3"/>
      <sheetName val="Ultra_som_-_20073"/>
      <sheetName val="Trem_Hora_Parado3"/>
      <sheetName val="Ocorrências_Ferroviárias3"/>
      <sheetName val="Aprovisionamento_de_Materiais3"/>
      <sheetName val="Grafico_Geral_Orçamento3"/>
      <sheetName val="Check_List-_Gerrot3"/>
      <sheetName val="Check_List-_Gerrot"/>
      <sheetName val="Check_List-_Gerrot1"/>
      <sheetName val="Controle_De_Inpeções2"/>
      <sheetName val="Controle_De_Inpeções_(2)2"/>
      <sheetName val="Controle_De_Inpeções_(3)2"/>
      <sheetName val="Imob_frota_GAVAG_2"/>
      <sheetName val="grafico-CARGA_GERAL2"/>
      <sheetName val="Restrições_de_Velocidade2"/>
      <sheetName val="Ultra_som_-_20072"/>
      <sheetName val="Trem_Hora_Parado2"/>
      <sheetName val="Ocorrências_Ferroviárias2"/>
      <sheetName val="Aprovisionamento_de_Materiais2"/>
      <sheetName val="Grafico_Geral_Orçamento2"/>
      <sheetName val="Check_List-_Gerrot2"/>
      <sheetName val="Banco"/>
      <sheetName val="Correlação"/>
      <sheetName val="CUSTMETQ"/>
      <sheetName val="Vg. Inventariados-dados"/>
      <sheetName val="MODELO"/>
      <sheetName val="DadosOrc"/>
      <sheetName val="DCF"/>
      <sheetName val="FCD"/>
      <sheetName val="Painel de controle"/>
      <sheetName val="THP"/>
      <sheetName val="MKBF MI"/>
      <sheetName val="MKBF CG"/>
      <sheetName val="Qtrens"/>
      <sheetName val="Ocorr-Consideradas"/>
      <sheetName val="Ocorr-Desconsideradas"/>
      <sheetName val="Nº de Falhas MI"/>
      <sheetName val="Nº de Falhas CG"/>
      <sheetName val="Nº de Falhas PA"/>
      <sheetName val="GAROG"/>
      <sheetName val="Falhas sup Freio"/>
      <sheetName val="Falhas MI-sist Freio"/>
      <sheetName val="Falhas CG-sist Freio"/>
      <sheetName val="Falhas sup Vagão"/>
      <sheetName val="Falhas MI-sist Sup"/>
      <sheetName val="Falhas CG -sist Sup"/>
      <sheetName val="Falhas sup CG"/>
      <sheetName val="GAFRG"/>
      <sheetName val="Falhas sup Rodeiro-MI CG PA"/>
      <sheetName val="Falhas CG-sist Rodeiro"/>
      <sheetName val="Falhas MI-sist Rodeiro"/>
      <sheetName val="Falhas PA-sist Rodeiro"/>
      <sheetName val="Falhas sup T&amp;T"/>
      <sheetName val="Falhas TT-MI"/>
      <sheetName val="Falhas TT-CG"/>
      <sheetName val="Falhas MI-sist Truque"/>
      <sheetName val="Falhas CG-sist Truque"/>
      <sheetName val="Falhas MI-sist Tração"/>
      <sheetName val="Falhas CG-sist Tração"/>
      <sheetName val="EAP_rev_00"/>
      <sheetName val="CC_424"/>
      <sheetName val="NÃO_CRÍTICOS"/>
      <sheetName val="CONSOLIDADO_GAENY"/>
      <sheetName val="ORÇADO_-_CONF__GIC"/>
      <sheetName val="ALEXANDRE_-_NÃO_CRÍTICOS"/>
      <sheetName val="LEONARDO__-_CRÍTICOS"/>
      <sheetName val="LEONARDO__-_NÃO_CRÍTICOS"/>
      <sheetName val="PAULO_-_CRÍTICOS"/>
      <sheetName val="PAULO_-_NÃO_CRÍTICOS"/>
      <sheetName val="Gestão_Econômica"/>
      <sheetName val="INFO_"/>
    </sheetNames>
    <definedNames>
      <definedName name="Macro1"/>
      <definedName name="Macro3"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mão de obra_leis e bdi"/>
      <sheetName val="mão de obra,leis e bdi"/>
      <sheetName val="Mat. Bet."/>
      <sheetName val="RESUMO"/>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 sheetId="76" refreshError="1"/>
      <sheetData sheetId="77" refreshError="1"/>
      <sheetData sheetId="78" refreshError="1"/>
      <sheetData sheetId="7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O"/>
      <sheetName val="ISSQN"/>
      <sheetName val="DADOS"/>
      <sheetName val="MEMORANDO"/>
      <sheetName val="MEDIÇÃO"/>
      <sheetName val="FICHA CAMPO"/>
      <sheetName val="403024"/>
      <sheetName val="322019"/>
      <sheetName val="150643"/>
      <sheetName val="193000"/>
      <sheetName val="250102"/>
      <sheetName val="335301"/>
      <sheetName val="MEDIÇÃO CONSOLIDADA"/>
      <sheetName val="200707"/>
      <sheetName val="209998"/>
      <sheetName val="120079"/>
      <sheetName val="337000"/>
      <sheetName val="254000"/>
      <sheetName val="254001 (FC)"/>
      <sheetName val="254001 (FD)"/>
      <sheetName val="299011"/>
      <sheetName val="395000"/>
      <sheetName val="400000"/>
      <sheetName val="810900"/>
      <sheetName val="820000"/>
      <sheetName val="453011"/>
      <sheetName val="810000"/>
      <sheetName val="810912"/>
      <sheetName val="810101"/>
      <sheetName val="830001"/>
      <sheetName val="830102"/>
      <sheetName val="830103"/>
      <sheetName val="830202"/>
      <sheetName val="840200"/>
      <sheetName val="850100"/>
      <sheetName val="890001"/>
      <sheetName val="891000"/>
      <sheetName val="3220231"/>
      <sheetName val="15039"/>
      <sheetName val="60362"/>
      <sheetName val="60363"/>
      <sheetName val="60366"/>
      <sheetName val="60364"/>
      <sheetName val="900197"/>
      <sheetName val="61009"/>
      <sheetName val="900200"/>
      <sheetName val="900200-1"/>
      <sheetName val="900203"/>
      <sheetName val="900206"/>
      <sheetName val="900241"/>
      <sheetName val="PLUVIO"/>
      <sheetName val="EQUIP"/>
      <sheetName val="PESSOAL"/>
      <sheetName val="BOLETIM"/>
      <sheetName val="Curva S"/>
      <sheetName val="Esquema Grafico Roçadas"/>
      <sheetName val="Plan1"/>
    </sheetNames>
    <sheetDataSet>
      <sheetData sheetId="0"/>
      <sheetData sheetId="1"/>
      <sheetData sheetId="2">
        <row r="1">
          <cell r="B1">
            <v>19</v>
          </cell>
        </row>
        <row r="8">
          <cell r="B8">
            <v>42251</v>
          </cell>
        </row>
        <row r="9">
          <cell r="B9" t="str">
            <v>NEOVIA INFRAESTRUTURA RODOVIÁRIA LTDA.</v>
          </cell>
        </row>
        <row r="11">
          <cell r="B11" t="str">
            <v>01/03/2.017 à 31/03/2.017</v>
          </cell>
        </row>
        <row r="12">
          <cell r="B12" t="str">
            <v>MARÇO/2.017</v>
          </cell>
        </row>
        <row r="13">
          <cell r="B13">
            <v>42837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Sub-base"/>
      <sheetName val="Resumo"/>
      <sheetName val="DMT Terrap."/>
      <sheetName val="Reajustamento"/>
      <sheetName val="Vínculo (2)"/>
      <sheetName val="RESUMO DE MEDIÇÃO"/>
      <sheetName val="PRO-08"/>
      <sheetName val="PLANILHA ATUALIZADA"/>
      <sheetName val="DADOS"/>
      <sheetName val="TransComerc_Basc10m³"/>
      <sheetName val="TapaBuraco"/>
      <sheetName val="Plan1"/>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s>
    <sheetDataSet>
      <sheetData sheetId="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lan (2)"/>
      <sheetName val="orçamento"/>
      <sheetName val="lama"/>
      <sheetName val="micro"/>
      <sheetName val="RESUMO-Medição"/>
      <sheetName val="RESUMO_AUT1"/>
      <sheetName val="PROJETO"/>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_DVOP_JBS"/>
      <sheetName val="plan"/>
      <sheetName val="RESUMO"/>
      <sheetName val="RESUMO-Medição"/>
      <sheetName val="2ª medição Agrimat"/>
      <sheetName val="Corte DMT 50 a 200"/>
      <sheetName val="Entrada de Dados"/>
      <sheetName val="Dados do Contrato"/>
      <sheetName val="Boletim"/>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2">
          <cell r="B12" t="str">
            <v>Firma: AGRIMAT ENGª INDUSTRIA E COMÉRCIO LTDA</v>
          </cell>
        </row>
      </sheetData>
      <sheetData sheetId="7">
        <row r="12">
          <cell r="B12" t="str">
            <v>Firma: AGRIMAT ENGª INDUSTRIA E COMÉRCIO LTDA</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row r="27">
          <cell r="J27">
            <v>32400</v>
          </cell>
        </row>
      </sheetData>
      <sheetData sheetId="11">
        <row r="27">
          <cell r="J27">
            <v>32400</v>
          </cell>
        </row>
      </sheetData>
      <sheetData sheetId="12">
        <row r="27">
          <cell r="J27">
            <v>32400</v>
          </cell>
        </row>
      </sheetData>
      <sheetData sheetId="13">
        <row r="27">
          <cell r="J27">
            <v>32400</v>
          </cell>
        </row>
      </sheetData>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27">
          <cell r="J27">
            <v>32400</v>
          </cell>
        </row>
      </sheetData>
      <sheetData sheetId="22">
        <row r="27">
          <cell r="J27">
            <v>32400</v>
          </cell>
        </row>
      </sheetData>
      <sheetData sheetId="23">
        <row r="30">
          <cell r="S30">
            <v>0</v>
          </cell>
        </row>
      </sheetData>
      <sheetData sheetId="24">
        <row r="30">
          <cell r="S30">
            <v>0</v>
          </cell>
        </row>
      </sheetData>
      <sheetData sheetId="25"/>
      <sheetData sheetId="26"/>
      <sheetData sheetId="27"/>
      <sheetData sheetId="28">
        <row r="12">
          <cell r="B12" t="str">
            <v>Firma: AGRIMAT ENGª INDUSTRIA E COMÉRCIO LTDA</v>
          </cell>
        </row>
      </sheetData>
      <sheetData sheetId="29"/>
      <sheetData sheetId="30"/>
      <sheetData sheetId="31"/>
      <sheetData sheetId="32">
        <row r="12">
          <cell r="B12" t="str">
            <v>Firma: AGRIMAT ENGª INDUSTRIA E COMÉRCIO LTDA</v>
          </cell>
        </row>
      </sheetData>
      <sheetData sheetId="33">
        <row r="12">
          <cell r="B12" t="str">
            <v>Firma: AGRIMAT ENGª INDUSTRIA E COMÉRCIO LTDA</v>
          </cell>
        </row>
      </sheetData>
      <sheetData sheetId="34">
        <row r="12">
          <cell r="B12" t="str">
            <v>Firma: AGRIMAT ENGª INDUSTRIA E COMÉRCIO LTDA</v>
          </cell>
        </row>
      </sheetData>
      <sheetData sheetId="35">
        <row r="12">
          <cell r="B12" t="str">
            <v>Firma: AGRIMAT ENGª INDUSTRIA E COMÉRCIO LTDA</v>
          </cell>
        </row>
      </sheetData>
      <sheetData sheetId="36">
        <row r="12">
          <cell r="B12" t="str">
            <v>Firma: AGRIMAT ENGª INDUSTRIA E COMÉRCIO LTDA</v>
          </cell>
        </row>
      </sheetData>
      <sheetData sheetId="37">
        <row r="12">
          <cell r="B12" t="str">
            <v>Firma: AGRIMAT ENGª INDUSTRIA E COMÉRCIO LTDA</v>
          </cell>
        </row>
      </sheetData>
      <sheetData sheetId="38">
        <row r="12">
          <cell r="B12" t="str">
            <v>Firma: AGRIMAT ENGª INDUSTRIA E COMÉRCIO LTDA</v>
          </cell>
        </row>
      </sheetData>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sheetName val="CPS-1  "/>
      <sheetName val="RESUMO_AUT1"/>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sheetName val="CPS-1  "/>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Mat Asf"/>
      <sheetName val="RELATÓRIO"/>
      <sheetName val="resumo"/>
      <sheetName val="REAJU"/>
      <sheetName val="Plan1"/>
      <sheetName val="geral"/>
      <sheetName val="C.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 sheetId="77" refreshError="1"/>
      <sheetData sheetId="78"/>
      <sheetData sheetId="79"/>
      <sheetData sheetId="80" refreshError="1"/>
      <sheetData sheetId="81" refreshError="1"/>
      <sheetData sheetId="8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2010"/>
      <sheetName val="CROQUI 2010 2"/>
      <sheetName val="Capa"/>
      <sheetName val="contracapas"/>
      <sheetName val="CROQUI"/>
      <sheetName val="Pato"/>
      <sheetName val="QUANTIDADES E CUSTOS"/>
      <sheetName val="CURVA ABC"/>
      <sheetName val="QUANTIDADES RESUMIDA"/>
      <sheetName val="LICITAT"/>
      <sheetName val="COMP BR-359"/>
      <sheetName val="Cronogr"/>
      <sheetName val="MATERIAIS"/>
      <sheetName val="LICITATORIA"/>
      <sheetName val="TRANSP LOCAL CARROC 4 T ROD PAV"/>
      <sheetName val="TRANSP COM 10 M3 ROD PAV"/>
      <sheetName val="TRANSP COM 10 M3 ROD NÃO PAV"/>
      <sheetName val="TR LOC 5M³ ROD PAV"/>
      <sheetName val="TR LOC MAT REMENDOS"/>
      <sheetName val="TR MAT BETUMINOSO"/>
      <sheetName val="Cronog"/>
      <sheetName val="INVENTARIO"/>
      <sheetName val="NOVO CANTEIRO"/>
      <sheetName val="MOBIL_INST_CANT"/>
      <sheetName val="TR LOC 5M³ ROD N PAV"/>
      <sheetName val="TR COMERC 10M³ ROD PAV"/>
      <sheetName val="TR COM CAR ROD PAV"/>
      <sheetName val="TR COM CAR ROD N PAV"/>
      <sheetName val="TR LOC CAR 4 T ROD NÃO PAV"/>
      <sheetName val="TR LOC CAR 4 T ROD PAV"/>
      <sheetName val="TR LOC MAT BETUMINOSO"/>
      <sheetName val="Memorial"/>
      <sheetName val="SERV MAT BET"/>
      <sheetName val="CUSTOS MAT BET"/>
      <sheetName val="P UNITARIO MAT BET"/>
      <sheetName val="TARIFA TRANSP."/>
      <sheetName val="CALCULOS AUXILIARES"/>
      <sheetName val="TRANSP FRIO E QUENTE"/>
      <sheetName val="Comp P Unit "/>
      <sheetName val="C MÃO OBRA"/>
      <sheetName val="CUSTO MATERIAL"/>
      <sheetName val="CUSTO EQUIP"/>
      <sheetName val="COMP TRANSP EQUIP"/>
      <sheetName val="Plan1"/>
      <sheetName val="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8">
          <cell r="E18">
            <v>1370</v>
          </cell>
        </row>
        <row r="22">
          <cell r="E22">
            <v>1802</v>
          </cell>
        </row>
        <row r="26">
          <cell r="E26">
            <v>995</v>
          </cell>
        </row>
        <row r="30">
          <cell r="E30">
            <v>1065</v>
          </cell>
        </row>
        <row r="38">
          <cell r="E38">
            <v>1209</v>
          </cell>
        </row>
        <row r="42">
          <cell r="E42">
            <v>1540</v>
          </cell>
        </row>
        <row r="50">
          <cell r="E50" t="e">
            <v>#REF!</v>
          </cell>
        </row>
        <row r="54">
          <cell r="E54" t="e">
            <v>#REF!</v>
          </cell>
        </row>
      </sheetData>
      <sheetData sheetId="37" refreshError="1"/>
      <sheetData sheetId="38" refreshError="1">
        <row r="37">
          <cell r="O37" t="str">
            <v>DNIT - Sistema de Custos Rodoviários - SR/MS</v>
          </cell>
        </row>
        <row r="40">
          <cell r="M40" t="str">
            <v>Região Mato Grosso do Sul</v>
          </cell>
        </row>
        <row r="43">
          <cell r="M43" t="str">
            <v>Lucro e Despesas Indiretas (23,90%)</v>
          </cell>
        </row>
        <row r="47">
          <cell r="M47" t="str">
            <v>Lucro e Despesas Indiretas Betume(15,00%)</v>
          </cell>
        </row>
        <row r="48">
          <cell r="N48">
            <v>0.15</v>
          </cell>
        </row>
      </sheetData>
      <sheetData sheetId="39" refreshError="1">
        <row r="13">
          <cell r="A13" t="str">
            <v>COD.</v>
          </cell>
          <cell r="B13" t="str">
            <v>PROFISSÃO</v>
          </cell>
          <cell r="C13" t="str">
            <v>VALOR</v>
          </cell>
          <cell r="D13" t="str">
            <v>ENCARGOS</v>
          </cell>
          <cell r="E13" t="str">
            <v xml:space="preserve">PADRÃO </v>
          </cell>
          <cell r="F13" t="str">
            <v>CUSTO/HOR.</v>
          </cell>
        </row>
        <row r="14">
          <cell r="C14" t="str">
            <v>MENSAL</v>
          </cell>
          <cell r="E14" t="str">
            <v>SAL.</v>
          </cell>
        </row>
        <row r="15">
          <cell r="A15" t="str">
            <v>T 000</v>
          </cell>
          <cell r="B15" t="str">
            <v>SALÁRIO MÍNIMO</v>
          </cell>
          <cell r="C15">
            <v>300</v>
          </cell>
          <cell r="D15">
            <v>378.9</v>
          </cell>
          <cell r="E15">
            <v>1</v>
          </cell>
          <cell r="F15">
            <v>3.0859090909090909</v>
          </cell>
        </row>
        <row r="16">
          <cell r="A16" t="str">
            <v>T 301</v>
          </cell>
          <cell r="B16" t="str">
            <v>MOTORISTA DE VEÍCULO LEVE</v>
          </cell>
          <cell r="C16">
            <v>869.99999999999989</v>
          </cell>
          <cell r="D16">
            <v>1098.8099999999997</v>
          </cell>
          <cell r="E16">
            <v>2.9</v>
          </cell>
          <cell r="F16">
            <v>8.9491363636363612</v>
          </cell>
        </row>
        <row r="17">
          <cell r="A17" t="str">
            <v>T 302</v>
          </cell>
          <cell r="B17" t="str">
            <v>MOTORISTA DE CAMINHÃO</v>
          </cell>
          <cell r="C17">
            <v>960</v>
          </cell>
          <cell r="D17">
            <v>1212.48</v>
          </cell>
          <cell r="E17">
            <v>3.2</v>
          </cell>
          <cell r="F17">
            <v>9.8749090909090906</v>
          </cell>
        </row>
        <row r="18">
          <cell r="A18" t="str">
            <v>T 303</v>
          </cell>
          <cell r="B18" t="str">
            <v>MOTORISTA DE VEÍCULO ESPECIAL</v>
          </cell>
          <cell r="C18">
            <v>1019.9999999999999</v>
          </cell>
          <cell r="D18">
            <v>1288.2599999999998</v>
          </cell>
          <cell r="E18">
            <v>3.4</v>
          </cell>
          <cell r="F18">
            <v>10.492090909090908</v>
          </cell>
        </row>
        <row r="19">
          <cell r="A19" t="str">
            <v>T 311</v>
          </cell>
          <cell r="B19" t="str">
            <v>OPERADOR DE EQUIPAMENTO LEVE 1</v>
          </cell>
          <cell r="C19">
            <v>719.99999999999989</v>
          </cell>
          <cell r="D19">
            <v>909.35999999999979</v>
          </cell>
          <cell r="E19">
            <v>2.4</v>
          </cell>
          <cell r="F19">
            <v>7.4061818181818166</v>
          </cell>
        </row>
        <row r="20">
          <cell r="A20" t="str">
            <v xml:space="preserve"> T 312</v>
          </cell>
          <cell r="B20" t="str">
            <v>OPERADOR DE EQUIPAMENTO LEVE 2</v>
          </cell>
          <cell r="C20">
            <v>810</v>
          </cell>
          <cell r="D20">
            <v>1023.03</v>
          </cell>
          <cell r="E20">
            <v>2.7</v>
          </cell>
          <cell r="F20">
            <v>8.3319545454545452</v>
          </cell>
        </row>
        <row r="21">
          <cell r="A21" t="str">
            <v>T 313</v>
          </cell>
          <cell r="B21" t="str">
            <v>OPERADOR DE EQUIPAMENTO PES.</v>
          </cell>
          <cell r="C21">
            <v>1050</v>
          </cell>
          <cell r="D21">
            <v>1326.1499999999999</v>
          </cell>
          <cell r="E21">
            <v>3.5</v>
          </cell>
          <cell r="F21">
            <v>10.800681818181816</v>
          </cell>
        </row>
        <row r="22">
          <cell r="A22" t="str">
            <v>T 314</v>
          </cell>
          <cell r="B22" t="str">
            <v>OPERADOR DE EQUIPAMENTO ESP.</v>
          </cell>
          <cell r="C22">
            <v>1110</v>
          </cell>
          <cell r="D22">
            <v>1401.9299999999998</v>
          </cell>
          <cell r="E22">
            <v>3.7</v>
          </cell>
          <cell r="F22">
            <v>11.417863636363636</v>
          </cell>
        </row>
        <row r="23">
          <cell r="A23" t="str">
            <v>T 401</v>
          </cell>
          <cell r="B23" t="str">
            <v>PRÉ-MARCADOR</v>
          </cell>
          <cell r="C23">
            <v>1110</v>
          </cell>
          <cell r="D23">
            <v>1401.9299999999998</v>
          </cell>
          <cell r="E23">
            <v>3.7</v>
          </cell>
          <cell r="F23">
            <v>11.417863636363636</v>
          </cell>
        </row>
        <row r="24">
          <cell r="A24" t="str">
            <v>T 501</v>
          </cell>
          <cell r="B24" t="str">
            <v>ENCARREGADO DE TURMA</v>
          </cell>
          <cell r="C24">
            <v>990</v>
          </cell>
          <cell r="D24">
            <v>1250.3699999999999</v>
          </cell>
          <cell r="E24">
            <v>3.3000032190756574</v>
          </cell>
          <cell r="F24">
            <v>10.183499999999999</v>
          </cell>
        </row>
        <row r="25">
          <cell r="A25" t="str">
            <v>T 511</v>
          </cell>
          <cell r="B25" t="str">
            <v>ENCARREGADO DE PAVIMENTAÇÃO</v>
          </cell>
          <cell r="C25">
            <v>2100</v>
          </cell>
          <cell r="D25">
            <v>2652.2999999999997</v>
          </cell>
          <cell r="E25">
            <v>7</v>
          </cell>
          <cell r="F25">
            <v>21.601363636363633</v>
          </cell>
        </row>
        <row r="26">
          <cell r="A26" t="str">
            <v>T 512</v>
          </cell>
          <cell r="B26" t="str">
            <v>ENCARREGADO DE BRITAGEM</v>
          </cell>
          <cell r="C26">
            <v>2100</v>
          </cell>
          <cell r="D26">
            <v>2652.2999999999997</v>
          </cell>
          <cell r="E26">
            <v>7</v>
          </cell>
          <cell r="F26">
            <v>21.601363636363633</v>
          </cell>
        </row>
        <row r="27">
          <cell r="A27" t="str">
            <v>T 601</v>
          </cell>
          <cell r="B27" t="str">
            <v>BLASTER</v>
          </cell>
          <cell r="C27">
            <v>1230</v>
          </cell>
          <cell r="D27">
            <v>1553.4899999999998</v>
          </cell>
          <cell r="E27">
            <v>4.1000079013675217</v>
          </cell>
          <cell r="F27">
            <v>12.652227272727272</v>
          </cell>
        </row>
        <row r="28">
          <cell r="A28" t="str">
            <v>T 602</v>
          </cell>
          <cell r="B28" t="str">
            <v>MONTADOR</v>
          </cell>
          <cell r="C28">
            <v>719.99999999999989</v>
          </cell>
          <cell r="D28">
            <v>909.35999999999979</v>
          </cell>
          <cell r="E28">
            <v>2.4000140468755946</v>
          </cell>
          <cell r="F28">
            <v>7.4061818181818166</v>
          </cell>
        </row>
        <row r="29">
          <cell r="A29" t="str">
            <v>T 603</v>
          </cell>
          <cell r="B29" t="str">
            <v>CARPINTEIRO</v>
          </cell>
          <cell r="C29">
            <v>719.99999999999989</v>
          </cell>
          <cell r="D29">
            <v>909.35999999999979</v>
          </cell>
          <cell r="E29">
            <v>2.4000140468755946</v>
          </cell>
          <cell r="F29">
            <v>7.4061818181818166</v>
          </cell>
        </row>
        <row r="30">
          <cell r="A30" t="str">
            <v>T 604</v>
          </cell>
          <cell r="B30" t="str">
            <v>PEDREIRO</v>
          </cell>
          <cell r="C30">
            <v>719.99999999999989</v>
          </cell>
          <cell r="D30">
            <v>909.35999999999979</v>
          </cell>
          <cell r="E30">
            <v>2.4000140468755946</v>
          </cell>
          <cell r="F30">
            <v>7.4061818181818166</v>
          </cell>
        </row>
        <row r="31">
          <cell r="A31" t="str">
            <v>T 605</v>
          </cell>
          <cell r="B31" t="str">
            <v>ARMADOR</v>
          </cell>
          <cell r="C31">
            <v>719.99999999999989</v>
          </cell>
          <cell r="D31">
            <v>909.35999999999979</v>
          </cell>
          <cell r="E31">
            <v>2.4000140468755946</v>
          </cell>
          <cell r="F31">
            <v>7.4061818181818166</v>
          </cell>
        </row>
        <row r="32">
          <cell r="A32" t="str">
            <v>T 606</v>
          </cell>
          <cell r="B32" t="str">
            <v>FERREIRO</v>
          </cell>
          <cell r="C32">
            <v>719.99999999999989</v>
          </cell>
          <cell r="D32">
            <v>909.35999999999979</v>
          </cell>
          <cell r="E32">
            <v>2.4000140468755946</v>
          </cell>
          <cell r="F32">
            <v>7.4061818181818166</v>
          </cell>
        </row>
        <row r="33">
          <cell r="A33" t="str">
            <v>T 607</v>
          </cell>
          <cell r="B33" t="str">
            <v>PINTOR</v>
          </cell>
          <cell r="C33">
            <v>719.99999999999989</v>
          </cell>
          <cell r="D33">
            <v>909.35999999999979</v>
          </cell>
          <cell r="E33">
            <v>2.4000140468755946</v>
          </cell>
          <cell r="F33">
            <v>7.4061818181818166</v>
          </cell>
        </row>
        <row r="34">
          <cell r="A34" t="str">
            <v>T 608</v>
          </cell>
          <cell r="B34" t="str">
            <v>SOLDADOR</v>
          </cell>
          <cell r="C34">
            <v>719.99999999999989</v>
          </cell>
          <cell r="D34">
            <v>909.35999999999979</v>
          </cell>
          <cell r="E34">
            <v>2.4</v>
          </cell>
          <cell r="F34">
            <v>7.4061818181818166</v>
          </cell>
        </row>
        <row r="35">
          <cell r="A35" t="str">
            <v>T 609</v>
          </cell>
          <cell r="B35" t="str">
            <v>JARDINEIRO</v>
          </cell>
          <cell r="C35">
            <v>719.99999999999989</v>
          </cell>
          <cell r="D35">
            <v>909.35999999999979</v>
          </cell>
          <cell r="E35">
            <v>2.4000140468755946</v>
          </cell>
          <cell r="F35">
            <v>7.4061818181818166</v>
          </cell>
        </row>
        <row r="36">
          <cell r="A36" t="str">
            <v>T 610</v>
          </cell>
          <cell r="B36" t="str">
            <v>SERRALHEIRO</v>
          </cell>
          <cell r="C36">
            <v>719.99999999999989</v>
          </cell>
          <cell r="D36">
            <v>909.35999999999979</v>
          </cell>
          <cell r="E36">
            <v>2.4000140468755946</v>
          </cell>
          <cell r="F36">
            <v>7.4061818181818166</v>
          </cell>
        </row>
        <row r="37">
          <cell r="B37" t="str">
            <v>ELETRICISTA</v>
          </cell>
          <cell r="C37">
            <v>719.99999999999989</v>
          </cell>
          <cell r="D37">
            <v>909.35999999999979</v>
          </cell>
          <cell r="E37">
            <v>2.4000140468755946</v>
          </cell>
          <cell r="F37">
            <v>7.4061818181818166</v>
          </cell>
        </row>
        <row r="38">
          <cell r="B38" t="str">
            <v>BOMBEIRO HIDRÁULICO</v>
          </cell>
          <cell r="C38">
            <v>719.99999999999989</v>
          </cell>
          <cell r="D38">
            <v>909.35999999999979</v>
          </cell>
          <cell r="E38">
            <v>2.4000140468755946</v>
          </cell>
          <cell r="F38">
            <v>7.4061818181818166</v>
          </cell>
        </row>
        <row r="39">
          <cell r="A39" t="str">
            <v>T 701</v>
          </cell>
          <cell r="B39" t="str">
            <v>SERVENTE</v>
          </cell>
          <cell r="C39">
            <v>509.99999999999994</v>
          </cell>
          <cell r="D39">
            <v>644.12999999999988</v>
          </cell>
          <cell r="E39">
            <v>1.7</v>
          </cell>
          <cell r="F39">
            <v>5.2460454545454542</v>
          </cell>
        </row>
        <row r="40">
          <cell r="A40" t="str">
            <v>T 702</v>
          </cell>
          <cell r="B40" t="str">
            <v>AJUDANTE</v>
          </cell>
          <cell r="C40">
            <v>600</v>
          </cell>
          <cell r="D40">
            <v>757.8</v>
          </cell>
          <cell r="E40">
            <v>2.0000117057296625</v>
          </cell>
          <cell r="F40">
            <v>6.1718181818181819</v>
          </cell>
        </row>
        <row r="41">
          <cell r="A41" t="str">
            <v>T 801</v>
          </cell>
          <cell r="B41" t="str">
            <v>PERFURADOR DE TUBULÃO</v>
          </cell>
          <cell r="C41">
            <v>719.99999999999989</v>
          </cell>
          <cell r="D41">
            <v>909.35999999999979</v>
          </cell>
          <cell r="E41">
            <v>2.4</v>
          </cell>
          <cell r="F41">
            <v>7.4061818181818166</v>
          </cell>
        </row>
      </sheetData>
      <sheetData sheetId="40" refreshError="1">
        <row r="10">
          <cell r="A10" t="str">
            <v>AM 01</v>
          </cell>
        </row>
        <row r="26">
          <cell r="F26">
            <v>1209</v>
          </cell>
        </row>
        <row r="28">
          <cell r="F28">
            <v>1540</v>
          </cell>
        </row>
      </sheetData>
      <sheetData sheetId="41" refreshError="1">
        <row r="4">
          <cell r="A4" t="str">
            <v>Código</v>
          </cell>
          <cell r="B4" t="str">
            <v>Equipamento</v>
          </cell>
          <cell r="C4" t="str">
            <v>VAL</v>
          </cell>
          <cell r="D4" t="str">
            <v>R</v>
          </cell>
          <cell r="E4" t="str">
            <v>VU</v>
          </cell>
          <cell r="F4" t="str">
            <v>HTA</v>
          </cell>
          <cell r="G4" t="str">
            <v>I</v>
          </cell>
          <cell r="H4" t="str">
            <v>K</v>
          </cell>
          <cell r="I4" t="str">
            <v>Pot</v>
          </cell>
          <cell r="J4" t="str">
            <v>Qe</v>
          </cell>
          <cell r="K4" t="str">
            <v>VMe</v>
          </cell>
          <cell r="L4" t="str">
            <v>Qm</v>
          </cell>
          <cell r="M4" t="str">
            <v>VMm</v>
          </cell>
          <cell r="N4" t="str">
            <v>D</v>
          </cell>
          <cell r="O4" t="str">
            <v>S</v>
          </cell>
          <cell r="P4" t="str">
            <v>M</v>
          </cell>
          <cell r="Q4" t="str">
            <v>Omat</v>
          </cell>
          <cell r="R4" t="str">
            <v>Omo</v>
          </cell>
          <cell r="S4" t="str">
            <v>HO</v>
          </cell>
          <cell r="T4" t="str">
            <v>HP</v>
          </cell>
        </row>
        <row r="5">
          <cell r="A5" t="str">
            <v>E 001</v>
          </cell>
          <cell r="B5" t="str">
            <v>Trator esteiras - com lâm. (60 kW)</v>
          </cell>
          <cell r="C5">
            <v>375732</v>
          </cell>
          <cell r="D5">
            <v>20</v>
          </cell>
          <cell r="E5">
            <v>5</v>
          </cell>
          <cell r="F5">
            <v>2000</v>
          </cell>
          <cell r="G5">
            <v>0</v>
          </cell>
          <cell r="H5">
            <v>0.8</v>
          </cell>
          <cell r="I5">
            <v>60</v>
          </cell>
          <cell r="J5">
            <v>14.399999999999999</v>
          </cell>
          <cell r="K5">
            <v>2.35</v>
          </cell>
          <cell r="L5">
            <v>1</v>
          </cell>
          <cell r="M5">
            <v>10.800700000000001</v>
          </cell>
          <cell r="N5">
            <v>30.058560000000003</v>
          </cell>
          <cell r="O5">
            <v>0</v>
          </cell>
          <cell r="P5">
            <v>30.058560000000003</v>
          </cell>
          <cell r="Q5">
            <v>33.839999999999996</v>
          </cell>
          <cell r="R5">
            <v>10.800700000000001</v>
          </cell>
          <cell r="S5">
            <v>104.75782000000001</v>
          </cell>
          <cell r="T5">
            <v>10.800700000000001</v>
          </cell>
        </row>
        <row r="6">
          <cell r="A6" t="str">
            <v>E 002</v>
          </cell>
          <cell r="B6" t="str">
            <v>Trator esteiras - c/ lâm. (104 kW)</v>
          </cell>
          <cell r="C6">
            <v>577114</v>
          </cell>
          <cell r="D6">
            <v>20</v>
          </cell>
          <cell r="E6">
            <v>5</v>
          </cell>
          <cell r="F6">
            <v>2000</v>
          </cell>
          <cell r="G6">
            <v>0</v>
          </cell>
          <cell r="H6">
            <v>0.8</v>
          </cell>
          <cell r="I6">
            <v>104</v>
          </cell>
          <cell r="J6">
            <v>24.96</v>
          </cell>
          <cell r="K6">
            <v>2.35</v>
          </cell>
          <cell r="L6">
            <v>1</v>
          </cell>
          <cell r="M6">
            <v>10.800700000000001</v>
          </cell>
          <cell r="N6">
            <v>46.169119999999999</v>
          </cell>
          <cell r="O6">
            <v>0</v>
          </cell>
          <cell r="P6">
            <v>46.169119999999999</v>
          </cell>
          <cell r="Q6">
            <v>58.656000000000006</v>
          </cell>
          <cell r="R6">
            <v>10.800700000000001</v>
          </cell>
          <cell r="S6">
            <v>161.79494</v>
          </cell>
          <cell r="T6">
            <v>10.800700000000001</v>
          </cell>
        </row>
        <row r="7">
          <cell r="A7" t="str">
            <v>E 003</v>
          </cell>
          <cell r="B7" t="str">
            <v>Trator esteiras - c/ lâm. (228 kW)</v>
          </cell>
          <cell r="C7">
            <v>1914276</v>
          </cell>
          <cell r="D7">
            <v>20</v>
          </cell>
          <cell r="E7">
            <v>5</v>
          </cell>
          <cell r="F7">
            <v>2000</v>
          </cell>
          <cell r="G7">
            <v>0</v>
          </cell>
          <cell r="H7">
            <v>0.8</v>
          </cell>
          <cell r="I7">
            <v>228</v>
          </cell>
          <cell r="J7">
            <v>54.72</v>
          </cell>
          <cell r="K7">
            <v>2.35</v>
          </cell>
          <cell r="L7">
            <v>1</v>
          </cell>
          <cell r="M7">
            <v>10.800700000000001</v>
          </cell>
          <cell r="N7">
            <v>153.14208000000002</v>
          </cell>
          <cell r="O7">
            <v>0</v>
          </cell>
          <cell r="P7">
            <v>153.14207999999999</v>
          </cell>
          <cell r="Q7">
            <v>128.59200000000001</v>
          </cell>
          <cell r="R7">
            <v>10.800700000000001</v>
          </cell>
          <cell r="S7">
            <v>445.67686000000003</v>
          </cell>
          <cell r="T7">
            <v>10.800700000000001</v>
          </cell>
        </row>
        <row r="8">
          <cell r="A8" t="str">
            <v>E 006</v>
          </cell>
          <cell r="B8" t="str">
            <v>Motoniveladora</v>
          </cell>
          <cell r="C8">
            <v>433400</v>
          </cell>
          <cell r="D8">
            <v>20</v>
          </cell>
          <cell r="E8">
            <v>7.5</v>
          </cell>
          <cell r="F8">
            <v>2000</v>
          </cell>
          <cell r="G8">
            <v>0</v>
          </cell>
          <cell r="H8">
            <v>0.9</v>
          </cell>
          <cell r="I8">
            <v>93</v>
          </cell>
          <cell r="J8">
            <v>22.32</v>
          </cell>
          <cell r="K8">
            <v>2.35</v>
          </cell>
          <cell r="L8">
            <v>1</v>
          </cell>
          <cell r="M8">
            <v>11.417899999999999</v>
          </cell>
          <cell r="N8">
            <v>23.114666666666668</v>
          </cell>
          <cell r="O8">
            <v>0</v>
          </cell>
          <cell r="P8">
            <v>26.004000000000001</v>
          </cell>
          <cell r="Q8">
            <v>52.452000000000005</v>
          </cell>
          <cell r="R8">
            <v>11.417899999999999</v>
          </cell>
          <cell r="S8">
            <v>112.98856666666669</v>
          </cell>
          <cell r="T8">
            <v>11.417899999999999</v>
          </cell>
        </row>
        <row r="9">
          <cell r="A9" t="str">
            <v>E 007</v>
          </cell>
          <cell r="B9" t="str">
            <v>Trator agrícola</v>
          </cell>
          <cell r="C9">
            <v>116600</v>
          </cell>
          <cell r="D9">
            <v>20</v>
          </cell>
          <cell r="E9">
            <v>8</v>
          </cell>
          <cell r="F9">
            <v>1250</v>
          </cell>
          <cell r="G9">
            <v>0</v>
          </cell>
          <cell r="H9">
            <v>0.7</v>
          </cell>
          <cell r="I9">
            <v>82</v>
          </cell>
          <cell r="J9">
            <v>16.400000000000002</v>
          </cell>
          <cell r="K9">
            <v>2.35</v>
          </cell>
          <cell r="L9">
            <v>1</v>
          </cell>
          <cell r="M9">
            <v>8.3320000000000007</v>
          </cell>
          <cell r="N9">
            <v>9.3279999999999994</v>
          </cell>
          <cell r="O9">
            <v>0</v>
          </cell>
          <cell r="P9">
            <v>8.1620000000000008</v>
          </cell>
          <cell r="Q9">
            <v>38.540000000000006</v>
          </cell>
          <cell r="R9">
            <v>8.3320000000000007</v>
          </cell>
          <cell r="S9">
            <v>64.362000000000009</v>
          </cell>
          <cell r="T9">
            <v>8.3320000000000007</v>
          </cell>
        </row>
        <row r="10">
          <cell r="A10" t="str">
            <v>E 011</v>
          </cell>
          <cell r="B10" t="str">
            <v>Retroescavadeira</v>
          </cell>
          <cell r="C10">
            <v>147390</v>
          </cell>
          <cell r="D10">
            <v>20</v>
          </cell>
          <cell r="E10">
            <v>5</v>
          </cell>
          <cell r="F10">
            <v>2000</v>
          </cell>
          <cell r="G10">
            <v>0</v>
          </cell>
          <cell r="H10">
            <v>0.7</v>
          </cell>
          <cell r="I10">
            <v>57</v>
          </cell>
          <cell r="J10">
            <v>11.4</v>
          </cell>
          <cell r="K10">
            <v>2.35</v>
          </cell>
          <cell r="L10">
            <v>1</v>
          </cell>
          <cell r="M10">
            <v>10.800700000000001</v>
          </cell>
          <cell r="N10">
            <v>11.7912</v>
          </cell>
          <cell r="O10">
            <v>0</v>
          </cell>
          <cell r="P10">
            <v>10.317299999999999</v>
          </cell>
          <cell r="Q10">
            <v>26.790000000000003</v>
          </cell>
          <cell r="R10">
            <v>10.800700000000001</v>
          </cell>
          <cell r="S10">
            <v>59.699199999999998</v>
          </cell>
          <cell r="T10">
            <v>10.800700000000001</v>
          </cell>
        </row>
        <row r="11">
          <cell r="A11" t="str">
            <v>E 013</v>
          </cell>
          <cell r="B11" t="str">
            <v>Rolo comp. pé carneiro 11,25 t</v>
          </cell>
          <cell r="C11">
            <v>347000</v>
          </cell>
          <cell r="D11">
            <v>10</v>
          </cell>
          <cell r="E11">
            <v>6</v>
          </cell>
          <cell r="F11">
            <v>1750</v>
          </cell>
          <cell r="G11">
            <v>0</v>
          </cell>
          <cell r="H11">
            <v>0.8</v>
          </cell>
          <cell r="I11">
            <v>85</v>
          </cell>
          <cell r="J11">
            <v>17</v>
          </cell>
          <cell r="K11">
            <v>2.35</v>
          </cell>
          <cell r="L11">
            <v>1</v>
          </cell>
          <cell r="M11">
            <v>8.3320000000000007</v>
          </cell>
          <cell r="N11">
            <v>29.742857142857144</v>
          </cell>
          <cell r="O11">
            <v>0</v>
          </cell>
          <cell r="P11">
            <v>26.438095238095237</v>
          </cell>
          <cell r="Q11">
            <v>39.950000000000003</v>
          </cell>
          <cell r="R11">
            <v>8.3320000000000007</v>
          </cell>
          <cell r="S11">
            <v>104.46295238095237</v>
          </cell>
          <cell r="T11">
            <v>8.3320000000000007</v>
          </cell>
        </row>
        <row r="12">
          <cell r="A12" t="str">
            <v>E 016</v>
          </cell>
          <cell r="B12" t="str">
            <v>Carregadeira pneus 1,33 m3</v>
          </cell>
          <cell r="C12">
            <v>312000</v>
          </cell>
          <cell r="D12">
            <v>20</v>
          </cell>
          <cell r="E12">
            <v>5</v>
          </cell>
          <cell r="F12">
            <v>2000</v>
          </cell>
          <cell r="G12">
            <v>0</v>
          </cell>
          <cell r="H12">
            <v>0.7</v>
          </cell>
          <cell r="I12">
            <v>79</v>
          </cell>
          <cell r="J12">
            <v>15.8</v>
          </cell>
          <cell r="K12">
            <v>2.35</v>
          </cell>
          <cell r="L12">
            <v>1</v>
          </cell>
          <cell r="M12">
            <v>10.800700000000001</v>
          </cell>
          <cell r="N12">
            <v>24.96</v>
          </cell>
          <cell r="O12">
            <v>0</v>
          </cell>
          <cell r="P12">
            <v>21.84</v>
          </cell>
          <cell r="Q12">
            <v>37.130000000000003</v>
          </cell>
          <cell r="R12">
            <v>10.800700000000001</v>
          </cell>
          <cell r="S12">
            <v>94.730700000000013</v>
          </cell>
          <cell r="T12">
            <v>10.800700000000001</v>
          </cell>
        </row>
        <row r="13">
          <cell r="A13" t="str">
            <v>E 101</v>
          </cell>
          <cell r="B13" t="str">
            <v>Grade de discos 24 x 24</v>
          </cell>
          <cell r="C13">
            <v>12756</v>
          </cell>
          <cell r="D13">
            <v>5</v>
          </cell>
          <cell r="E13">
            <v>10</v>
          </cell>
          <cell r="F13">
            <v>1000</v>
          </cell>
          <cell r="G13">
            <v>0</v>
          </cell>
          <cell r="H13">
            <v>0.6</v>
          </cell>
          <cell r="I13">
            <v>0</v>
          </cell>
          <cell r="J13">
            <v>0</v>
          </cell>
          <cell r="K13">
            <v>0</v>
          </cell>
          <cell r="L13">
            <v>0</v>
          </cell>
          <cell r="M13">
            <v>0</v>
          </cell>
          <cell r="N13">
            <v>1.2118199999999999</v>
          </cell>
          <cell r="O13">
            <v>0</v>
          </cell>
          <cell r="P13">
            <v>0.76535999999999993</v>
          </cell>
          <cell r="Q13">
            <v>0</v>
          </cell>
          <cell r="R13">
            <v>0</v>
          </cell>
          <cell r="S13">
            <v>1.9771799999999997</v>
          </cell>
          <cell r="T13">
            <v>0</v>
          </cell>
        </row>
        <row r="14">
          <cell r="A14" t="str">
            <v>E 105</v>
          </cell>
          <cell r="B14" t="str">
            <v>Rolo comp. pneus 21 t</v>
          </cell>
          <cell r="C14">
            <v>390189.9</v>
          </cell>
          <cell r="D14">
            <v>15</v>
          </cell>
          <cell r="E14">
            <v>6.8</v>
          </cell>
          <cell r="F14">
            <v>1750</v>
          </cell>
          <cell r="G14">
            <v>0</v>
          </cell>
          <cell r="H14">
            <v>0.7</v>
          </cell>
          <cell r="I14">
            <v>97</v>
          </cell>
          <cell r="J14">
            <v>19.400000000000002</v>
          </cell>
          <cell r="K14">
            <v>2.35</v>
          </cell>
          <cell r="L14">
            <v>1</v>
          </cell>
          <cell r="M14">
            <v>8.3320000000000007</v>
          </cell>
          <cell r="N14">
            <v>27.87070714285715</v>
          </cell>
          <cell r="O14">
            <v>0</v>
          </cell>
          <cell r="P14">
            <v>22.952347058823531</v>
          </cell>
          <cell r="Q14">
            <v>45.59</v>
          </cell>
          <cell r="R14">
            <v>8.3320000000000007</v>
          </cell>
          <cell r="S14">
            <v>104.74505420168069</v>
          </cell>
          <cell r="T14">
            <v>8.3320000000000007</v>
          </cell>
        </row>
        <row r="15">
          <cell r="A15" t="str">
            <v>E 107</v>
          </cell>
          <cell r="B15" t="str">
            <v>Vassoura mecânica - reboc.</v>
          </cell>
          <cell r="C15">
            <v>23638</v>
          </cell>
          <cell r="D15">
            <v>10</v>
          </cell>
          <cell r="E15">
            <v>10</v>
          </cell>
          <cell r="F15">
            <v>1000</v>
          </cell>
          <cell r="G15">
            <v>0</v>
          </cell>
          <cell r="H15">
            <v>0.6</v>
          </cell>
          <cell r="I15">
            <v>0</v>
          </cell>
          <cell r="J15">
            <v>0</v>
          </cell>
          <cell r="K15">
            <v>0</v>
          </cell>
          <cell r="L15">
            <v>0</v>
          </cell>
          <cell r="M15">
            <v>0</v>
          </cell>
          <cell r="N15">
            <v>2.1274199999999999</v>
          </cell>
          <cell r="O15">
            <v>0</v>
          </cell>
          <cell r="P15">
            <v>1.41828</v>
          </cell>
          <cell r="Q15">
            <v>0</v>
          </cell>
          <cell r="R15">
            <v>0</v>
          </cell>
          <cell r="S15">
            <v>3.5457000000000001</v>
          </cell>
          <cell r="T15">
            <v>0</v>
          </cell>
        </row>
        <row r="16">
          <cell r="A16" t="str">
            <v>E 108</v>
          </cell>
          <cell r="B16" t="str">
            <v>Distr. agregados - reboc.</v>
          </cell>
          <cell r="C16">
            <v>26895</v>
          </cell>
          <cell r="D16">
            <v>10</v>
          </cell>
          <cell r="E16">
            <v>10</v>
          </cell>
          <cell r="F16">
            <v>1250</v>
          </cell>
          <cell r="G16">
            <v>0</v>
          </cell>
          <cell r="H16">
            <v>0.5</v>
          </cell>
          <cell r="I16">
            <v>0</v>
          </cell>
          <cell r="J16">
            <v>0</v>
          </cell>
          <cell r="K16">
            <v>0</v>
          </cell>
          <cell r="L16">
            <v>0</v>
          </cell>
          <cell r="M16">
            <v>0</v>
          </cell>
          <cell r="N16">
            <v>1.9364400000000002</v>
          </cell>
          <cell r="O16">
            <v>0</v>
          </cell>
          <cell r="P16">
            <v>1.0758000000000001</v>
          </cell>
          <cell r="Q16">
            <v>0</v>
          </cell>
          <cell r="R16">
            <v>0</v>
          </cell>
          <cell r="S16">
            <v>3.0122400000000003</v>
          </cell>
          <cell r="T16">
            <v>0</v>
          </cell>
        </row>
        <row r="17">
          <cell r="A17" t="str">
            <v>E 110</v>
          </cell>
          <cell r="B17" t="str">
            <v>Tanque estoc. asfalto 20.000 l</v>
          </cell>
          <cell r="C17">
            <v>43400</v>
          </cell>
          <cell r="D17">
            <v>10</v>
          </cell>
          <cell r="E17">
            <v>8</v>
          </cell>
          <cell r="F17">
            <v>2500</v>
          </cell>
          <cell r="G17">
            <v>0</v>
          </cell>
          <cell r="H17">
            <v>0.5</v>
          </cell>
          <cell r="I17">
            <v>0</v>
          </cell>
          <cell r="J17">
            <v>0</v>
          </cell>
          <cell r="K17">
            <v>0</v>
          </cell>
          <cell r="L17">
            <v>0</v>
          </cell>
          <cell r="M17">
            <v>0</v>
          </cell>
          <cell r="N17">
            <v>1.9530000000000001</v>
          </cell>
          <cell r="O17">
            <v>0</v>
          </cell>
          <cell r="P17">
            <v>1.085</v>
          </cell>
          <cell r="Q17">
            <v>0</v>
          </cell>
          <cell r="R17">
            <v>0</v>
          </cell>
          <cell r="S17">
            <v>3.0380000000000003</v>
          </cell>
          <cell r="T17">
            <v>0</v>
          </cell>
        </row>
        <row r="18">
          <cell r="A18" t="str">
            <v>E 111</v>
          </cell>
          <cell r="B18" t="str">
            <v>Equip. distr. asf. - mont. cam.</v>
          </cell>
          <cell r="C18">
            <v>261750</v>
          </cell>
          <cell r="D18">
            <v>20</v>
          </cell>
          <cell r="E18">
            <v>10</v>
          </cell>
          <cell r="F18">
            <v>1250</v>
          </cell>
          <cell r="G18">
            <v>2.5000000000000001E-2</v>
          </cell>
          <cell r="H18">
            <v>0.8</v>
          </cell>
          <cell r="I18">
            <v>150</v>
          </cell>
          <cell r="J18">
            <v>22.5</v>
          </cell>
          <cell r="K18">
            <v>2.35</v>
          </cell>
          <cell r="L18">
            <v>1</v>
          </cell>
          <cell r="M18">
            <v>9.8749000000000002</v>
          </cell>
          <cell r="N18">
            <v>8.8580000000000005</v>
          </cell>
          <cell r="O18">
            <v>1.1437999999999999</v>
          </cell>
          <cell r="P18">
            <v>8.8580000000000005</v>
          </cell>
          <cell r="Q18">
            <v>52.875</v>
          </cell>
          <cell r="R18">
            <v>9.8749000000000002</v>
          </cell>
          <cell r="S18">
            <v>81.609700000000004</v>
          </cell>
          <cell r="T18">
            <v>9.8749000000000002</v>
          </cell>
        </row>
        <row r="19">
          <cell r="A19" t="str">
            <v>E 112</v>
          </cell>
          <cell r="B19" t="str">
            <v>Aquecedor de fluido térmico</v>
          </cell>
          <cell r="C19">
            <v>247800</v>
          </cell>
          <cell r="D19">
            <v>10</v>
          </cell>
          <cell r="E19">
            <v>8</v>
          </cell>
          <cell r="F19">
            <v>2500</v>
          </cell>
          <cell r="G19">
            <v>0</v>
          </cell>
          <cell r="H19">
            <v>0.6</v>
          </cell>
          <cell r="I19">
            <v>8</v>
          </cell>
          <cell r="J19">
            <v>0</v>
          </cell>
          <cell r="K19">
            <v>0</v>
          </cell>
          <cell r="L19">
            <v>0</v>
          </cell>
          <cell r="M19">
            <v>0</v>
          </cell>
          <cell r="N19">
            <v>11.151</v>
          </cell>
          <cell r="O19">
            <v>0</v>
          </cell>
          <cell r="P19">
            <v>7.4340000000000002</v>
          </cell>
          <cell r="Q19">
            <v>0</v>
          </cell>
          <cell r="R19">
            <v>0</v>
          </cell>
          <cell r="S19">
            <v>18.585000000000001</v>
          </cell>
          <cell r="T19">
            <v>0</v>
          </cell>
        </row>
        <row r="20">
          <cell r="A20" t="str">
            <v>E 113</v>
          </cell>
          <cell r="B20" t="str">
            <v>Usina asfalto quente 40/60 t/h</v>
          </cell>
          <cell r="C20">
            <v>796214</v>
          </cell>
          <cell r="D20">
            <v>10</v>
          </cell>
          <cell r="E20">
            <v>8</v>
          </cell>
          <cell r="F20">
            <v>1750</v>
          </cell>
          <cell r="G20">
            <v>0</v>
          </cell>
          <cell r="H20">
            <v>0.9</v>
          </cell>
          <cell r="I20">
            <v>128</v>
          </cell>
          <cell r="J20">
            <v>0</v>
          </cell>
          <cell r="K20">
            <v>0</v>
          </cell>
          <cell r="L20">
            <v>1</v>
          </cell>
          <cell r="M20">
            <v>11.417899999999999</v>
          </cell>
          <cell r="N20">
            <v>51.185185714285716</v>
          </cell>
          <cell r="O20">
            <v>0</v>
          </cell>
          <cell r="P20">
            <v>51.185185714285716</v>
          </cell>
          <cell r="Q20">
            <v>0</v>
          </cell>
          <cell r="R20">
            <v>11.417899999999999</v>
          </cell>
          <cell r="S20">
            <v>113.78827142857143</v>
          </cell>
          <cell r="T20">
            <v>11.417899999999999</v>
          </cell>
        </row>
        <row r="21">
          <cell r="A21" t="str">
            <v>E 114</v>
          </cell>
          <cell r="B21" t="str">
            <v>Vibro acabadora asfalto</v>
          </cell>
          <cell r="C21">
            <v>210000</v>
          </cell>
          <cell r="D21">
            <v>10</v>
          </cell>
          <cell r="E21">
            <v>8</v>
          </cell>
          <cell r="F21">
            <v>1750</v>
          </cell>
          <cell r="G21">
            <v>0</v>
          </cell>
          <cell r="H21">
            <v>0.9</v>
          </cell>
          <cell r="I21">
            <v>20</v>
          </cell>
          <cell r="J21">
            <v>4</v>
          </cell>
          <cell r="K21">
            <v>2.35</v>
          </cell>
          <cell r="L21">
            <v>1</v>
          </cell>
          <cell r="M21">
            <v>11.417899999999999</v>
          </cell>
          <cell r="N21">
            <v>13.5</v>
          </cell>
          <cell r="O21">
            <v>0</v>
          </cell>
          <cell r="P21">
            <v>13.5</v>
          </cell>
          <cell r="Q21">
            <v>9.4</v>
          </cell>
          <cell r="R21">
            <v>11.417899999999999</v>
          </cell>
          <cell r="S21">
            <v>47.817899999999995</v>
          </cell>
          <cell r="T21">
            <v>11.417899999999999</v>
          </cell>
        </row>
        <row r="22">
          <cell r="A22" t="str">
            <v>E 116</v>
          </cell>
          <cell r="B22" t="str">
            <v>Usina mist. PMF 30/60 t/h</v>
          </cell>
          <cell r="C22">
            <v>123559</v>
          </cell>
          <cell r="D22">
            <v>10</v>
          </cell>
          <cell r="E22">
            <v>8</v>
          </cell>
          <cell r="F22">
            <v>1750</v>
          </cell>
          <cell r="G22">
            <v>0</v>
          </cell>
          <cell r="H22">
            <v>0.7</v>
          </cell>
          <cell r="I22">
            <v>20</v>
          </cell>
          <cell r="J22">
            <v>0</v>
          </cell>
          <cell r="K22">
            <v>0</v>
          </cell>
          <cell r="L22">
            <v>1</v>
          </cell>
          <cell r="M22">
            <v>11.417899999999999</v>
          </cell>
          <cell r="N22">
            <v>7.9430785714285719</v>
          </cell>
          <cell r="O22">
            <v>0</v>
          </cell>
          <cell r="P22">
            <v>6.1779499999999992</v>
          </cell>
          <cell r="Q22">
            <v>0</v>
          </cell>
          <cell r="R22">
            <v>11.417899999999999</v>
          </cell>
          <cell r="S22">
            <v>25.538928571428571</v>
          </cell>
          <cell r="T22">
            <v>11.417899999999999</v>
          </cell>
        </row>
        <row r="23">
          <cell r="A23" t="str">
            <v>E 117</v>
          </cell>
          <cell r="B23" t="str">
            <v>Rolo comp. estat. autop. 8,9 t</v>
          </cell>
          <cell r="C23">
            <v>163195</v>
          </cell>
          <cell r="D23">
            <v>15</v>
          </cell>
          <cell r="E23">
            <v>6.8</v>
          </cell>
          <cell r="F23">
            <v>1750</v>
          </cell>
          <cell r="G23">
            <v>0</v>
          </cell>
          <cell r="H23">
            <v>0.7</v>
          </cell>
          <cell r="I23">
            <v>43</v>
          </cell>
          <cell r="J23">
            <v>9</v>
          </cell>
          <cell r="K23">
            <v>2.35</v>
          </cell>
          <cell r="L23">
            <v>1</v>
          </cell>
          <cell r="M23">
            <v>8.3320000000000007</v>
          </cell>
          <cell r="N23">
            <v>11.656785714285714</v>
          </cell>
          <cell r="O23">
            <v>0</v>
          </cell>
          <cell r="P23">
            <v>9.5997058823529411</v>
          </cell>
          <cell r="Q23">
            <v>21.150000000000002</v>
          </cell>
          <cell r="R23">
            <v>8.3320000000000007</v>
          </cell>
          <cell r="S23">
            <v>50.73849159663866</v>
          </cell>
          <cell r="T23">
            <v>8.3320000000000007</v>
          </cell>
        </row>
        <row r="24">
          <cell r="A24" t="str">
            <v>E 118</v>
          </cell>
          <cell r="B24" t="str">
            <v>Rolo comp. tanden vibrat. 1,5 t</v>
          </cell>
          <cell r="C24">
            <v>97990</v>
          </cell>
          <cell r="D24">
            <v>10</v>
          </cell>
          <cell r="E24">
            <v>6</v>
          </cell>
          <cell r="F24">
            <v>1750</v>
          </cell>
          <cell r="G24">
            <v>0</v>
          </cell>
          <cell r="H24">
            <v>0.8</v>
          </cell>
          <cell r="I24">
            <v>10</v>
          </cell>
          <cell r="J24">
            <v>2</v>
          </cell>
          <cell r="K24">
            <v>2.35</v>
          </cell>
          <cell r="L24">
            <v>1</v>
          </cell>
          <cell r="M24">
            <v>8.3320000000000007</v>
          </cell>
          <cell r="N24">
            <v>8.3991428571428575</v>
          </cell>
          <cell r="O24">
            <v>0</v>
          </cell>
          <cell r="P24">
            <v>7.4659047619047616</v>
          </cell>
          <cell r="Q24">
            <v>4.7</v>
          </cell>
          <cell r="R24">
            <v>8.3320000000000007</v>
          </cell>
          <cell r="S24">
            <v>28.897047619047619</v>
          </cell>
          <cell r="T24">
            <v>8.3320000000000007</v>
          </cell>
        </row>
        <row r="25">
          <cell r="A25" t="str">
            <v>E 119</v>
          </cell>
          <cell r="B25" t="str">
            <v>Rolo comp. pn. est. aut. 23 t</v>
          </cell>
          <cell r="C25">
            <v>303024.64000000001</v>
          </cell>
          <cell r="D25">
            <v>15</v>
          </cell>
          <cell r="E25">
            <v>6.8</v>
          </cell>
          <cell r="F25">
            <v>1750</v>
          </cell>
          <cell r="G25">
            <v>0</v>
          </cell>
          <cell r="H25">
            <v>0.7</v>
          </cell>
          <cell r="I25">
            <v>83</v>
          </cell>
          <cell r="J25">
            <v>16.600000000000001</v>
          </cell>
          <cell r="K25">
            <v>2.35</v>
          </cell>
          <cell r="L25">
            <v>1</v>
          </cell>
          <cell r="M25">
            <v>8.3320000000000007</v>
          </cell>
          <cell r="N25">
            <v>21.644617142857143</v>
          </cell>
          <cell r="O25">
            <v>0</v>
          </cell>
          <cell r="P25">
            <v>17.82497882352941</v>
          </cell>
          <cell r="Q25">
            <v>39.010000000000005</v>
          </cell>
          <cell r="R25">
            <v>8.3320000000000007</v>
          </cell>
          <cell r="S25">
            <v>86.811595966386562</v>
          </cell>
          <cell r="T25">
            <v>8.3320000000000007</v>
          </cell>
        </row>
        <row r="26">
          <cell r="A26" t="str">
            <v>E 123</v>
          </cell>
          <cell r="B26" t="str">
            <v>Caldeira asfalto reboc. 600 l</v>
          </cell>
          <cell r="C26">
            <v>31850</v>
          </cell>
          <cell r="D26">
            <v>10</v>
          </cell>
          <cell r="E26">
            <v>10</v>
          </cell>
          <cell r="F26">
            <v>1250</v>
          </cell>
          <cell r="G26">
            <v>0</v>
          </cell>
          <cell r="H26">
            <v>0.3</v>
          </cell>
          <cell r="I26">
            <v>1</v>
          </cell>
          <cell r="J26">
            <v>0</v>
          </cell>
          <cell r="K26">
            <v>0</v>
          </cell>
          <cell r="L26">
            <v>0</v>
          </cell>
          <cell r="M26">
            <v>0</v>
          </cell>
          <cell r="N26">
            <v>2.2932000000000001</v>
          </cell>
          <cell r="O26">
            <v>0</v>
          </cell>
          <cell r="P26">
            <v>0.76439999999999997</v>
          </cell>
          <cell r="Q26">
            <v>0</v>
          </cell>
          <cell r="R26">
            <v>0</v>
          </cell>
          <cell r="S26">
            <v>3.0575999999999999</v>
          </cell>
          <cell r="T26">
            <v>0</v>
          </cell>
        </row>
        <row r="27">
          <cell r="A27" t="str">
            <v>E 126</v>
          </cell>
          <cell r="B27" t="str">
            <v>Fresadora a frio Wirtgen:W-1000 L</v>
          </cell>
          <cell r="C27">
            <v>618600</v>
          </cell>
          <cell r="D27">
            <v>20</v>
          </cell>
          <cell r="E27">
            <v>5</v>
          </cell>
          <cell r="F27">
            <v>1200</v>
          </cell>
          <cell r="G27">
            <v>0</v>
          </cell>
          <cell r="H27">
            <v>1</v>
          </cell>
          <cell r="I27">
            <v>105</v>
          </cell>
          <cell r="J27">
            <v>21</v>
          </cell>
          <cell r="K27">
            <v>2.35</v>
          </cell>
          <cell r="L27">
            <v>1</v>
          </cell>
          <cell r="M27">
            <v>11.417899999999999</v>
          </cell>
          <cell r="N27">
            <v>82.48</v>
          </cell>
          <cell r="O27">
            <v>0</v>
          </cell>
          <cell r="P27">
            <v>103.1</v>
          </cell>
          <cell r="Q27">
            <v>49.35</v>
          </cell>
          <cell r="R27">
            <v>11.417899999999999</v>
          </cell>
          <cell r="S27">
            <v>246.34789999999998</v>
          </cell>
          <cell r="T27">
            <v>11.417899999999999</v>
          </cell>
        </row>
        <row r="28">
          <cell r="A28" t="str">
            <v>E 156</v>
          </cell>
          <cell r="B28" t="str">
            <v>Carreg.de pneus Case c/vass.1,8 m</v>
          </cell>
          <cell r="C28">
            <v>90800</v>
          </cell>
          <cell r="D28">
            <v>20</v>
          </cell>
          <cell r="E28">
            <v>5</v>
          </cell>
          <cell r="F28">
            <v>2000</v>
          </cell>
          <cell r="G28">
            <v>0</v>
          </cell>
          <cell r="H28">
            <v>0.7</v>
          </cell>
          <cell r="I28">
            <v>36</v>
          </cell>
          <cell r="J28">
            <v>7.2</v>
          </cell>
          <cell r="K28">
            <v>2.35</v>
          </cell>
          <cell r="L28">
            <v>1</v>
          </cell>
          <cell r="M28">
            <v>10.800700000000001</v>
          </cell>
          <cell r="N28">
            <v>7.2640000000000002</v>
          </cell>
          <cell r="O28">
            <v>0</v>
          </cell>
          <cell r="P28">
            <v>6.355999999999999</v>
          </cell>
          <cell r="Q28">
            <v>16.920000000000002</v>
          </cell>
          <cell r="R28">
            <v>10.800700000000001</v>
          </cell>
          <cell r="S28">
            <v>41.340699999999998</v>
          </cell>
          <cell r="T28">
            <v>10.800700000000001</v>
          </cell>
        </row>
        <row r="29">
          <cell r="A29" t="str">
            <v>E 161</v>
          </cell>
          <cell r="B29" t="str">
            <v>Equip. Distr. LA Rup Contr</v>
          </cell>
          <cell r="C29">
            <v>781431</v>
          </cell>
          <cell r="D29">
            <v>20</v>
          </cell>
          <cell r="E29">
            <v>12</v>
          </cell>
          <cell r="F29">
            <v>1000</v>
          </cell>
          <cell r="G29">
            <v>2.5000000000000001E-2</v>
          </cell>
          <cell r="H29">
            <v>0.9</v>
          </cell>
          <cell r="I29">
            <v>274</v>
          </cell>
          <cell r="J29">
            <v>43.799996</v>
          </cell>
          <cell r="K29">
            <v>2.35</v>
          </cell>
          <cell r="L29">
            <v>1</v>
          </cell>
          <cell r="M29">
            <v>10.492100000000001</v>
          </cell>
          <cell r="N29">
            <v>52.095399999999998</v>
          </cell>
          <cell r="O29">
            <v>1.47875</v>
          </cell>
          <cell r="P29">
            <v>58.607325000000003</v>
          </cell>
          <cell r="Q29">
            <v>102.92999060000001</v>
          </cell>
          <cell r="R29">
            <v>10.492100000000001</v>
          </cell>
          <cell r="S29">
            <v>225.60356560000002</v>
          </cell>
          <cell r="T29">
            <v>10.492100000000001</v>
          </cell>
        </row>
        <row r="30">
          <cell r="A30" t="str">
            <v>E 208</v>
          </cell>
          <cell r="B30" t="str">
            <v>Compressor de Ar 180 PCM</v>
          </cell>
          <cell r="C30">
            <v>58600</v>
          </cell>
          <cell r="D30">
            <v>15</v>
          </cell>
          <cell r="E30">
            <v>7</v>
          </cell>
          <cell r="F30">
            <v>1750</v>
          </cell>
          <cell r="G30">
            <v>0</v>
          </cell>
          <cell r="H30">
            <v>0.8</v>
          </cell>
          <cell r="I30">
            <v>59</v>
          </cell>
          <cell r="J30">
            <v>12.98</v>
          </cell>
          <cell r="K30">
            <v>2.35</v>
          </cell>
          <cell r="L30">
            <v>1</v>
          </cell>
          <cell r="M30">
            <v>8.3320000000000007</v>
          </cell>
          <cell r="N30">
            <v>4.0661224489795913</v>
          </cell>
          <cell r="O30">
            <v>0</v>
          </cell>
          <cell r="P30">
            <v>3.8269387755102042</v>
          </cell>
          <cell r="Q30">
            <v>30.503000000000004</v>
          </cell>
          <cell r="R30">
            <v>8.3320000000000007</v>
          </cell>
          <cell r="S30">
            <v>46.728061224489799</v>
          </cell>
          <cell r="T30">
            <v>8.3320000000000007</v>
          </cell>
        </row>
        <row r="31">
          <cell r="A31" t="str">
            <v>E 209</v>
          </cell>
          <cell r="B31" t="str">
            <v>Martelete - rompedor 28 kg</v>
          </cell>
          <cell r="C31">
            <v>6128.25</v>
          </cell>
          <cell r="D31">
            <v>5</v>
          </cell>
          <cell r="E31">
            <v>6</v>
          </cell>
          <cell r="F31">
            <v>1750</v>
          </cell>
          <cell r="G31">
            <v>0</v>
          </cell>
          <cell r="H31">
            <v>0.8</v>
          </cell>
          <cell r="I31">
            <v>0</v>
          </cell>
          <cell r="J31">
            <v>0</v>
          </cell>
          <cell r="K31">
            <v>0</v>
          </cell>
          <cell r="L31">
            <v>1</v>
          </cell>
          <cell r="M31">
            <v>7.4062000000000001</v>
          </cell>
          <cell r="N31">
            <v>0.55446071428571431</v>
          </cell>
          <cell r="O31">
            <v>0</v>
          </cell>
          <cell r="P31">
            <v>0.46691428571428573</v>
          </cell>
          <cell r="Q31">
            <v>0</v>
          </cell>
          <cell r="R31">
            <v>7.4062000000000001</v>
          </cell>
          <cell r="S31">
            <v>8.4275750000000009</v>
          </cell>
          <cell r="T31">
            <v>7.4062000000000001</v>
          </cell>
        </row>
        <row r="32">
          <cell r="A32" t="str">
            <v>E 211</v>
          </cell>
          <cell r="B32" t="str">
            <v>Máq. pint. - compr. Ar pint. (2 kW)</v>
          </cell>
          <cell r="C32">
            <v>5280</v>
          </cell>
          <cell r="D32">
            <v>15</v>
          </cell>
          <cell r="E32">
            <v>6</v>
          </cell>
          <cell r="F32">
            <v>1750</v>
          </cell>
          <cell r="G32">
            <v>0</v>
          </cell>
          <cell r="H32">
            <v>0.8</v>
          </cell>
          <cell r="I32">
            <v>2</v>
          </cell>
          <cell r="J32">
            <v>0.48</v>
          </cell>
          <cell r="K32">
            <v>0</v>
          </cell>
          <cell r="L32">
            <v>0</v>
          </cell>
          <cell r="M32">
            <v>0</v>
          </cell>
          <cell r="N32">
            <v>0.42742857142857144</v>
          </cell>
          <cell r="O32">
            <v>0</v>
          </cell>
          <cell r="P32">
            <v>0.4022857142857143</v>
          </cell>
          <cell r="Q32">
            <v>0</v>
          </cell>
          <cell r="R32">
            <v>0</v>
          </cell>
          <cell r="S32">
            <v>0.82971428571428574</v>
          </cell>
          <cell r="T32">
            <v>0</v>
          </cell>
        </row>
        <row r="33">
          <cell r="A33" t="str">
            <v>E 301</v>
          </cell>
          <cell r="B33" t="str">
            <v>Betoneira 320 l</v>
          </cell>
          <cell r="C33">
            <v>7200</v>
          </cell>
          <cell r="D33">
            <v>10</v>
          </cell>
          <cell r="E33">
            <v>6</v>
          </cell>
          <cell r="F33">
            <v>1750</v>
          </cell>
          <cell r="G33">
            <v>0</v>
          </cell>
          <cell r="H33">
            <v>0.6</v>
          </cell>
          <cell r="I33">
            <v>7</v>
          </cell>
          <cell r="J33">
            <v>1.4000000000000001</v>
          </cell>
          <cell r="K33">
            <v>2.35</v>
          </cell>
          <cell r="L33">
            <v>1</v>
          </cell>
          <cell r="M33">
            <v>8.3320000000000007</v>
          </cell>
          <cell r="N33">
            <v>0.6171428571428571</v>
          </cell>
          <cell r="O33">
            <v>0</v>
          </cell>
          <cell r="P33">
            <v>0.41142857142857142</v>
          </cell>
          <cell r="Q33">
            <v>3.2900000000000005</v>
          </cell>
          <cell r="R33">
            <v>8.3320000000000007</v>
          </cell>
          <cell r="S33">
            <v>12.65057142857143</v>
          </cell>
          <cell r="T33">
            <v>8.3320000000000007</v>
          </cell>
        </row>
        <row r="34">
          <cell r="A34" t="str">
            <v>E 302</v>
          </cell>
          <cell r="B34" t="str">
            <v>Betoneira 320 l</v>
          </cell>
          <cell r="C34">
            <v>2460</v>
          </cell>
          <cell r="D34">
            <v>10</v>
          </cell>
          <cell r="E34">
            <v>6</v>
          </cell>
          <cell r="F34">
            <v>1750</v>
          </cell>
          <cell r="G34">
            <v>0</v>
          </cell>
          <cell r="H34">
            <v>0.6</v>
          </cell>
          <cell r="I34">
            <v>4</v>
          </cell>
          <cell r="J34">
            <v>0</v>
          </cell>
          <cell r="K34">
            <v>0</v>
          </cell>
          <cell r="L34">
            <v>1</v>
          </cell>
          <cell r="M34">
            <v>8.3320000000000007</v>
          </cell>
          <cell r="N34">
            <v>0.21085714285714285</v>
          </cell>
          <cell r="O34">
            <v>0</v>
          </cell>
          <cell r="P34">
            <v>0.14057142857142857</v>
          </cell>
          <cell r="Q34">
            <v>0</v>
          </cell>
          <cell r="R34">
            <v>8.3320000000000007</v>
          </cell>
          <cell r="S34">
            <v>8.6834285714285713</v>
          </cell>
          <cell r="T34">
            <v>8.3320000000000007</v>
          </cell>
        </row>
        <row r="35">
          <cell r="A35" t="str">
            <v>E 304</v>
          </cell>
          <cell r="B35" t="str">
            <v>Transp. man. - car. mão 80 l</v>
          </cell>
          <cell r="C35">
            <v>85</v>
          </cell>
          <cell r="D35">
            <v>5</v>
          </cell>
          <cell r="E35">
            <v>1</v>
          </cell>
          <cell r="F35">
            <v>1000</v>
          </cell>
          <cell r="G35">
            <v>0</v>
          </cell>
          <cell r="H35">
            <v>0.5</v>
          </cell>
          <cell r="I35">
            <v>0</v>
          </cell>
          <cell r="J35">
            <v>0</v>
          </cell>
          <cell r="K35">
            <v>0</v>
          </cell>
          <cell r="L35">
            <v>0</v>
          </cell>
          <cell r="M35">
            <v>0</v>
          </cell>
          <cell r="N35">
            <v>8.0750000000000002E-2</v>
          </cell>
          <cell r="O35">
            <v>0</v>
          </cell>
          <cell r="P35">
            <v>4.2500000000000003E-2</v>
          </cell>
          <cell r="Q35">
            <v>0</v>
          </cell>
          <cell r="R35">
            <v>0</v>
          </cell>
          <cell r="S35">
            <v>0.12325</v>
          </cell>
          <cell r="T35">
            <v>0</v>
          </cell>
        </row>
        <row r="36">
          <cell r="A36" t="str">
            <v>E 306</v>
          </cell>
          <cell r="B36" t="str">
            <v>Vibrador concreto imersão</v>
          </cell>
          <cell r="C36">
            <v>1359</v>
          </cell>
          <cell r="D36">
            <v>5</v>
          </cell>
          <cell r="E36">
            <v>7</v>
          </cell>
          <cell r="F36">
            <v>1000</v>
          </cell>
          <cell r="G36">
            <v>0</v>
          </cell>
          <cell r="H36">
            <v>0.5</v>
          </cell>
          <cell r="I36">
            <v>2</v>
          </cell>
          <cell r="J36">
            <v>0</v>
          </cell>
          <cell r="K36">
            <v>0</v>
          </cell>
          <cell r="L36">
            <v>1</v>
          </cell>
          <cell r="M36">
            <v>7.4062000000000001</v>
          </cell>
          <cell r="N36">
            <v>0.18443571428571429</v>
          </cell>
          <cell r="O36">
            <v>0</v>
          </cell>
          <cell r="P36">
            <v>9.7071428571428572E-2</v>
          </cell>
          <cell r="Q36">
            <v>0</v>
          </cell>
          <cell r="R36">
            <v>7.4062000000000001</v>
          </cell>
          <cell r="S36">
            <v>7.6877071428571426</v>
          </cell>
          <cell r="T36">
            <v>7.4062000000000001</v>
          </cell>
        </row>
        <row r="37">
          <cell r="A37" t="str">
            <v>E 312</v>
          </cell>
          <cell r="B37" t="str">
            <v>Fab. Pré-mold. Conc.-D=1,00 m</v>
          </cell>
          <cell r="C37">
            <v>25998.54</v>
          </cell>
          <cell r="D37">
            <v>10</v>
          </cell>
          <cell r="E37">
            <v>5</v>
          </cell>
          <cell r="F37">
            <v>1200</v>
          </cell>
          <cell r="G37">
            <v>0</v>
          </cell>
          <cell r="H37">
            <v>0.6</v>
          </cell>
          <cell r="I37">
            <v>2</v>
          </cell>
          <cell r="J37">
            <v>0.4</v>
          </cell>
          <cell r="K37">
            <v>0</v>
          </cell>
          <cell r="L37">
            <v>0</v>
          </cell>
          <cell r="M37">
            <v>0</v>
          </cell>
          <cell r="N37">
            <v>3.8997810000000004</v>
          </cell>
          <cell r="O37">
            <v>0</v>
          </cell>
          <cell r="P37">
            <v>2.5998540000000001</v>
          </cell>
          <cell r="Q37">
            <v>0</v>
          </cell>
          <cell r="R37">
            <v>0</v>
          </cell>
          <cell r="S37">
            <v>6.4996350000000005</v>
          </cell>
          <cell r="T37">
            <v>0</v>
          </cell>
        </row>
        <row r="38">
          <cell r="A38" t="str">
            <v>E 318</v>
          </cell>
          <cell r="B38" t="str">
            <v>Fábr. pré-mold. concr. inst. gc</v>
          </cell>
          <cell r="C38">
            <v>10415.459999999999</v>
          </cell>
          <cell r="D38">
            <v>10</v>
          </cell>
          <cell r="E38">
            <v>5</v>
          </cell>
          <cell r="F38">
            <v>1200</v>
          </cell>
          <cell r="G38">
            <v>0</v>
          </cell>
          <cell r="H38">
            <v>0.6</v>
          </cell>
          <cell r="I38">
            <v>2</v>
          </cell>
          <cell r="J38">
            <v>0</v>
          </cell>
          <cell r="K38">
            <v>0</v>
          </cell>
          <cell r="L38">
            <v>0</v>
          </cell>
          <cell r="M38">
            <v>0</v>
          </cell>
          <cell r="N38">
            <v>1.5623189999999998</v>
          </cell>
          <cell r="O38">
            <v>0</v>
          </cell>
          <cell r="P38">
            <v>1.0415459999999999</v>
          </cell>
          <cell r="Q38">
            <v>0</v>
          </cell>
          <cell r="R38">
            <v>0</v>
          </cell>
          <cell r="S38">
            <v>2.6038649999999999</v>
          </cell>
          <cell r="T38">
            <v>0</v>
          </cell>
        </row>
        <row r="39">
          <cell r="A39" t="str">
            <v>E 400</v>
          </cell>
          <cell r="B39" t="str">
            <v>Caminhão basc. 5 m³ 8,8 t</v>
          </cell>
          <cell r="C39">
            <v>164100</v>
          </cell>
          <cell r="D39">
            <v>20</v>
          </cell>
          <cell r="E39">
            <v>5.3</v>
          </cell>
          <cell r="F39">
            <v>2000</v>
          </cell>
          <cell r="G39">
            <v>2.5000000000000001E-2</v>
          </cell>
          <cell r="H39">
            <v>0.9</v>
          </cell>
          <cell r="I39">
            <v>125</v>
          </cell>
          <cell r="J39">
            <v>18.75</v>
          </cell>
          <cell r="K39">
            <v>2.35</v>
          </cell>
          <cell r="L39">
            <v>1</v>
          </cell>
          <cell r="M39">
            <v>9.8749000000000002</v>
          </cell>
          <cell r="N39">
            <v>12.384905660377358</v>
          </cell>
          <cell r="O39">
            <v>1.2191391509433964</v>
          </cell>
          <cell r="P39">
            <v>13.933018867924527</v>
          </cell>
          <cell r="Q39">
            <v>44.0625</v>
          </cell>
          <cell r="R39">
            <v>9.8749000000000002</v>
          </cell>
          <cell r="S39">
            <v>81.474463679245275</v>
          </cell>
          <cell r="T39">
            <v>9.8749000000000002</v>
          </cell>
        </row>
        <row r="40">
          <cell r="A40" t="str">
            <v>E 402</v>
          </cell>
          <cell r="B40" t="str">
            <v>Caminhão carroc. madeira 15 t</v>
          </cell>
          <cell r="C40">
            <v>202280</v>
          </cell>
          <cell r="D40">
            <v>20</v>
          </cell>
          <cell r="E40">
            <v>5.8</v>
          </cell>
          <cell r="F40">
            <v>2000</v>
          </cell>
          <cell r="G40">
            <v>2.5000000000000001E-2</v>
          </cell>
          <cell r="H40">
            <v>0.9</v>
          </cell>
          <cell r="I40">
            <v>180</v>
          </cell>
          <cell r="J40">
            <v>27</v>
          </cell>
          <cell r="K40">
            <v>2.35</v>
          </cell>
          <cell r="L40">
            <v>1</v>
          </cell>
          <cell r="M40">
            <v>9.8749000000000002</v>
          </cell>
          <cell r="N40">
            <v>13.950344827586207</v>
          </cell>
          <cell r="O40">
            <v>1.4822241379310344</v>
          </cell>
          <cell r="P40">
            <v>15.694137931034483</v>
          </cell>
          <cell r="Q40">
            <v>63.45</v>
          </cell>
          <cell r="R40">
            <v>9.8749000000000002</v>
          </cell>
          <cell r="S40">
            <v>104.45160689655172</v>
          </cell>
          <cell r="T40">
            <v>9.8749000000000002</v>
          </cell>
        </row>
        <row r="41">
          <cell r="A41" t="str">
            <v>E 404</v>
          </cell>
          <cell r="B41" t="str">
            <v>Caminhão basc. 10 m3 15 t</v>
          </cell>
          <cell r="C41">
            <v>219780</v>
          </cell>
          <cell r="D41">
            <v>20</v>
          </cell>
          <cell r="E41">
            <v>5.8</v>
          </cell>
          <cell r="F41">
            <v>2000</v>
          </cell>
          <cell r="G41">
            <v>2.5000000000000001E-2</v>
          </cell>
          <cell r="H41">
            <v>0.9</v>
          </cell>
          <cell r="I41">
            <v>180</v>
          </cell>
          <cell r="J41">
            <v>27</v>
          </cell>
          <cell r="K41">
            <v>2.35</v>
          </cell>
          <cell r="L41">
            <v>1</v>
          </cell>
          <cell r="M41">
            <v>9.8749000000000002</v>
          </cell>
          <cell r="N41">
            <v>15.157241379310346</v>
          </cell>
          <cell r="O41">
            <v>1.6104568965517243</v>
          </cell>
          <cell r="P41">
            <v>17.051896551724138</v>
          </cell>
          <cell r="Q41">
            <v>63.45</v>
          </cell>
          <cell r="R41">
            <v>9.8749000000000002</v>
          </cell>
          <cell r="S41">
            <v>107.14449482758621</v>
          </cell>
          <cell r="T41">
            <v>9.8749000000000002</v>
          </cell>
        </row>
        <row r="42">
          <cell r="A42" t="str">
            <v>E 406</v>
          </cell>
          <cell r="B42" t="str">
            <v>Caminhão tanque 6.000 l</v>
          </cell>
          <cell r="C42">
            <v>143050</v>
          </cell>
          <cell r="D42">
            <v>20</v>
          </cell>
          <cell r="E42">
            <v>5.8</v>
          </cell>
          <cell r="F42">
            <v>2000</v>
          </cell>
          <cell r="G42">
            <v>2.5000000000000001E-2</v>
          </cell>
          <cell r="H42">
            <v>0.8</v>
          </cell>
          <cell r="I42">
            <v>150</v>
          </cell>
          <cell r="J42">
            <v>22.5</v>
          </cell>
          <cell r="K42">
            <v>2.35</v>
          </cell>
          <cell r="L42">
            <v>1</v>
          </cell>
          <cell r="M42">
            <v>9.8749000000000002</v>
          </cell>
          <cell r="N42">
            <v>9.86551724137931</v>
          </cell>
          <cell r="O42">
            <v>1.0482112068965519</v>
          </cell>
          <cell r="P42">
            <v>9.86551724137931</v>
          </cell>
          <cell r="Q42">
            <v>52.875</v>
          </cell>
          <cell r="R42">
            <v>9.8749000000000002</v>
          </cell>
          <cell r="S42">
            <v>83.529145689655167</v>
          </cell>
          <cell r="T42">
            <v>9.8749000000000002</v>
          </cell>
        </row>
        <row r="43">
          <cell r="A43" t="str">
            <v>E 408</v>
          </cell>
          <cell r="B43" t="str">
            <v>Caminhão carroceria fixa 4 t</v>
          </cell>
          <cell r="C43">
            <v>92233</v>
          </cell>
          <cell r="D43">
            <v>20</v>
          </cell>
          <cell r="E43">
            <v>5.8</v>
          </cell>
          <cell r="F43">
            <v>2000</v>
          </cell>
          <cell r="G43">
            <v>2.5000000000000001E-2</v>
          </cell>
          <cell r="H43">
            <v>0.8</v>
          </cell>
          <cell r="I43">
            <v>81</v>
          </cell>
          <cell r="J43">
            <v>12.15</v>
          </cell>
          <cell r="K43">
            <v>2.35</v>
          </cell>
          <cell r="L43">
            <v>1</v>
          </cell>
          <cell r="M43">
            <v>9.8749000000000002</v>
          </cell>
          <cell r="N43">
            <v>6.3608965517241387</v>
          </cell>
          <cell r="O43">
            <v>0.67584525862068978</v>
          </cell>
          <cell r="P43">
            <v>6.3608965517241387</v>
          </cell>
          <cell r="Q43">
            <v>28.552500000000002</v>
          </cell>
          <cell r="R43">
            <v>9.8749000000000002</v>
          </cell>
          <cell r="S43">
            <v>51.825038362068966</v>
          </cell>
          <cell r="T43">
            <v>9.8749000000000002</v>
          </cell>
        </row>
        <row r="44">
          <cell r="A44" t="str">
            <v>E 409</v>
          </cell>
          <cell r="B44" t="str">
            <v>Caminhão carroceria fixa 9 t</v>
          </cell>
          <cell r="C44">
            <v>137830</v>
          </cell>
          <cell r="D44">
            <v>20</v>
          </cell>
          <cell r="E44">
            <v>5.8</v>
          </cell>
          <cell r="F44">
            <v>2000</v>
          </cell>
          <cell r="G44">
            <v>2.5000000000000001E-2</v>
          </cell>
          <cell r="H44">
            <v>0.8</v>
          </cell>
          <cell r="I44">
            <v>150</v>
          </cell>
          <cell r="J44">
            <v>22.5</v>
          </cell>
          <cell r="K44">
            <v>2.35</v>
          </cell>
          <cell r="L44">
            <v>1</v>
          </cell>
          <cell r="M44">
            <v>9.8749000000000002</v>
          </cell>
          <cell r="N44">
            <v>9.5055172413793105</v>
          </cell>
          <cell r="O44">
            <v>1.0099612068965518</v>
          </cell>
          <cell r="P44">
            <v>9.5055172413793105</v>
          </cell>
          <cell r="Q44">
            <v>52.875</v>
          </cell>
          <cell r="R44">
            <v>9.8749000000000002</v>
          </cell>
          <cell r="S44">
            <v>82.770895689655163</v>
          </cell>
          <cell r="T44">
            <v>9.8749000000000002</v>
          </cell>
        </row>
        <row r="45">
          <cell r="A45" t="str">
            <v>E 410</v>
          </cell>
          <cell r="B45" t="str">
            <v>Caminhão basc. 4 m3 7,1 t</v>
          </cell>
          <cell r="C45">
            <v>143165</v>
          </cell>
          <cell r="D45">
            <v>20</v>
          </cell>
          <cell r="E45">
            <v>5.3</v>
          </cell>
          <cell r="F45">
            <v>2000</v>
          </cell>
          <cell r="G45">
            <v>2.5000000000000001E-2</v>
          </cell>
          <cell r="H45">
            <v>0.9</v>
          </cell>
          <cell r="I45">
            <v>100</v>
          </cell>
          <cell r="J45">
            <v>15</v>
          </cell>
          <cell r="K45">
            <v>2.35</v>
          </cell>
          <cell r="L45">
            <v>1</v>
          </cell>
          <cell r="M45">
            <v>9.8749000000000002</v>
          </cell>
          <cell r="N45">
            <v>10.80490566037736</v>
          </cell>
          <cell r="O45">
            <v>1.0636079009433963</v>
          </cell>
          <cell r="P45">
            <v>12.155518867924528</v>
          </cell>
          <cell r="Q45">
            <v>35.25</v>
          </cell>
          <cell r="R45">
            <v>9.8749000000000002</v>
          </cell>
          <cell r="S45">
            <v>69.148932429245278</v>
          </cell>
          <cell r="T45">
            <v>9.8749000000000002</v>
          </cell>
        </row>
        <row r="46">
          <cell r="A46" t="str">
            <v>E 411</v>
          </cell>
          <cell r="B46" t="str">
            <v>Cavalo Mec. C/reb:M. Benz/R.:LS-1634/45 - 29,5 t</v>
          </cell>
          <cell r="C46">
            <v>320161</v>
          </cell>
          <cell r="D46">
            <v>20</v>
          </cell>
          <cell r="E46">
            <v>5.3</v>
          </cell>
          <cell r="F46">
            <v>2000</v>
          </cell>
          <cell r="G46">
            <v>2.5000000000000001E-2</v>
          </cell>
          <cell r="H46">
            <v>0.9</v>
          </cell>
          <cell r="I46">
            <v>205</v>
          </cell>
          <cell r="J46">
            <v>30.75</v>
          </cell>
          <cell r="K46">
            <v>2.35</v>
          </cell>
          <cell r="L46">
            <v>1</v>
          </cell>
          <cell r="M46">
            <v>10.492100000000001</v>
          </cell>
          <cell r="N46">
            <v>24.163094339622642</v>
          </cell>
          <cell r="O46">
            <v>2.3785545990566042</v>
          </cell>
          <cell r="P46">
            <v>27.183481132075475</v>
          </cell>
          <cell r="Q46">
            <v>72.262500000000003</v>
          </cell>
          <cell r="R46">
            <v>10.492100000000001</v>
          </cell>
          <cell r="S46">
            <v>136.47973007075473</v>
          </cell>
          <cell r="T46">
            <v>10.492100000000001</v>
          </cell>
        </row>
        <row r="47">
          <cell r="A47" t="str">
            <v>E 412</v>
          </cell>
          <cell r="B47" t="str">
            <v>Veículo leve até 100 hp</v>
          </cell>
          <cell r="C47">
            <v>23500</v>
          </cell>
          <cell r="D47">
            <v>25</v>
          </cell>
          <cell r="E47">
            <v>5</v>
          </cell>
          <cell r="F47">
            <v>1000</v>
          </cell>
          <cell r="G47">
            <v>2.5000000000000001E-2</v>
          </cell>
          <cell r="H47">
            <v>0.7</v>
          </cell>
          <cell r="I47">
            <v>38</v>
          </cell>
          <cell r="J47">
            <v>5.3458399999999999</v>
          </cell>
          <cell r="K47">
            <v>2.89</v>
          </cell>
          <cell r="L47">
            <v>1</v>
          </cell>
          <cell r="M47">
            <v>8.9490999999999996</v>
          </cell>
          <cell r="N47">
            <v>3.5249999999999999</v>
          </cell>
          <cell r="O47">
            <v>0.35249999999999998</v>
          </cell>
          <cell r="P47">
            <v>3.29</v>
          </cell>
          <cell r="Q47">
            <v>15.4494776</v>
          </cell>
          <cell r="R47">
            <v>8.9490999999999996</v>
          </cell>
          <cell r="S47">
            <v>31.5660776</v>
          </cell>
          <cell r="T47">
            <v>8.9490999999999996</v>
          </cell>
        </row>
        <row r="48">
          <cell r="A48" t="str">
            <v>E 502</v>
          </cell>
          <cell r="B48" t="str">
            <v>Grupo gerador 136/150 KVA</v>
          </cell>
          <cell r="C48">
            <v>55000</v>
          </cell>
          <cell r="D48">
            <v>15</v>
          </cell>
          <cell r="E48">
            <v>7</v>
          </cell>
          <cell r="F48">
            <v>2000</v>
          </cell>
          <cell r="G48">
            <v>0</v>
          </cell>
          <cell r="H48">
            <v>0.5</v>
          </cell>
          <cell r="I48">
            <v>132</v>
          </cell>
          <cell r="J48">
            <v>29.04</v>
          </cell>
          <cell r="K48">
            <v>2.35</v>
          </cell>
          <cell r="L48">
            <v>1</v>
          </cell>
          <cell r="M48">
            <v>8.3320000000000007</v>
          </cell>
          <cell r="N48">
            <v>3.3392857142857144</v>
          </cell>
          <cell r="O48">
            <v>0</v>
          </cell>
          <cell r="P48">
            <v>1.9642857142857142</v>
          </cell>
          <cell r="Q48">
            <v>68.244</v>
          </cell>
          <cell r="R48">
            <v>8.3320000000000007</v>
          </cell>
          <cell r="S48">
            <v>81.879571428571438</v>
          </cell>
          <cell r="T48">
            <v>8.3320000000000007</v>
          </cell>
        </row>
        <row r="49">
          <cell r="A49" t="str">
            <v>E 507</v>
          </cell>
          <cell r="B49" t="str">
            <v>Grupo gerador 100/110 KVA</v>
          </cell>
          <cell r="C49">
            <v>43789.3</v>
          </cell>
          <cell r="D49">
            <v>15</v>
          </cell>
          <cell r="E49">
            <v>7</v>
          </cell>
          <cell r="F49">
            <v>2000</v>
          </cell>
          <cell r="G49">
            <v>0</v>
          </cell>
          <cell r="H49">
            <v>0.5</v>
          </cell>
          <cell r="I49">
            <v>99</v>
          </cell>
          <cell r="J49">
            <v>21.78</v>
          </cell>
          <cell r="K49">
            <v>2.35</v>
          </cell>
          <cell r="L49">
            <v>1</v>
          </cell>
          <cell r="M49">
            <v>8.3320000000000007</v>
          </cell>
          <cell r="N49">
            <v>2.6586360714285715</v>
          </cell>
          <cell r="O49">
            <v>0</v>
          </cell>
          <cell r="P49">
            <v>1.5639035714285716</v>
          </cell>
          <cell r="Q49">
            <v>51.183000000000007</v>
          </cell>
          <cell r="R49">
            <v>8.3320000000000007</v>
          </cell>
          <cell r="S49">
            <v>63.737539642857151</v>
          </cell>
          <cell r="T49">
            <v>8.3320000000000007</v>
          </cell>
        </row>
        <row r="50">
          <cell r="A50" t="str">
            <v>E 509</v>
          </cell>
          <cell r="B50" t="str">
            <v>Grupo gerador 25/18 KVA</v>
          </cell>
          <cell r="C50">
            <v>18995.82</v>
          </cell>
          <cell r="D50">
            <v>15</v>
          </cell>
          <cell r="E50">
            <v>7</v>
          </cell>
          <cell r="F50">
            <v>2000</v>
          </cell>
          <cell r="G50">
            <v>0</v>
          </cell>
          <cell r="H50">
            <v>0.5</v>
          </cell>
          <cell r="I50">
            <v>20</v>
          </cell>
          <cell r="J50">
            <v>4.4000000000000004</v>
          </cell>
          <cell r="K50">
            <v>2.35</v>
          </cell>
          <cell r="L50">
            <v>1</v>
          </cell>
          <cell r="M50">
            <v>8.3320000000000007</v>
          </cell>
          <cell r="N50">
            <v>1.1533176428571428</v>
          </cell>
          <cell r="O50">
            <v>0</v>
          </cell>
          <cell r="P50">
            <v>0.67842214285714286</v>
          </cell>
          <cell r="Q50">
            <v>10.340000000000002</v>
          </cell>
          <cell r="R50">
            <v>8.3320000000000007</v>
          </cell>
          <cell r="S50">
            <v>20.503739785714288</v>
          </cell>
          <cell r="T50">
            <v>8.3320000000000007</v>
          </cell>
        </row>
        <row r="51">
          <cell r="A51" t="str">
            <v>E 601</v>
          </cell>
          <cell r="B51" t="str">
            <v>Roçadeira em trator de pneus</v>
          </cell>
          <cell r="C51">
            <v>127150</v>
          </cell>
          <cell r="D51">
            <v>20</v>
          </cell>
          <cell r="E51">
            <v>8</v>
          </cell>
          <cell r="F51">
            <v>1250</v>
          </cell>
          <cell r="G51">
            <v>2.5000000000000001E-2</v>
          </cell>
          <cell r="H51">
            <v>0.7</v>
          </cell>
          <cell r="I51">
            <v>82</v>
          </cell>
          <cell r="J51">
            <v>16.400000000000002</v>
          </cell>
          <cell r="K51">
            <v>2.35</v>
          </cell>
          <cell r="L51">
            <v>1</v>
          </cell>
          <cell r="M51">
            <v>8.3320000000000007</v>
          </cell>
          <cell r="N51">
            <v>10.172000000000001</v>
          </cell>
          <cell r="O51">
            <v>8.2125000000000004E-2</v>
          </cell>
          <cell r="P51">
            <v>8.9004999999999992</v>
          </cell>
          <cell r="Q51">
            <v>38.540000000000006</v>
          </cell>
          <cell r="R51">
            <v>8.3320000000000007</v>
          </cell>
          <cell r="S51">
            <v>66.026624999999996</v>
          </cell>
          <cell r="T51">
            <v>8.3320000000000007</v>
          </cell>
        </row>
        <row r="52">
          <cell r="A52" t="str">
            <v>E 904</v>
          </cell>
          <cell r="B52" t="str">
            <v>Máq. banc. serra circ. 12"</v>
          </cell>
          <cell r="C52">
            <v>1890</v>
          </cell>
          <cell r="D52">
            <v>5</v>
          </cell>
          <cell r="E52">
            <v>8</v>
          </cell>
          <cell r="F52">
            <v>2000</v>
          </cell>
          <cell r="G52">
            <v>0</v>
          </cell>
          <cell r="H52">
            <v>0.5</v>
          </cell>
          <cell r="I52">
            <v>4</v>
          </cell>
          <cell r="J52">
            <v>0</v>
          </cell>
          <cell r="K52">
            <v>0</v>
          </cell>
          <cell r="L52">
            <v>0</v>
          </cell>
          <cell r="M52">
            <v>0</v>
          </cell>
          <cell r="N52">
            <v>0.11221875000000001</v>
          </cell>
          <cell r="O52">
            <v>0</v>
          </cell>
          <cell r="P52">
            <v>5.9062499999999997E-2</v>
          </cell>
          <cell r="Q52">
            <v>0</v>
          </cell>
          <cell r="R52">
            <v>0</v>
          </cell>
          <cell r="S52">
            <v>0.17128125</v>
          </cell>
          <cell r="T52">
            <v>0</v>
          </cell>
        </row>
        <row r="53">
          <cell r="A53" t="str">
            <v>E 906</v>
          </cell>
          <cell r="B53" t="str">
            <v>Comp. manual soquete vibrat.</v>
          </cell>
          <cell r="C53">
            <v>13950</v>
          </cell>
          <cell r="D53">
            <v>5</v>
          </cell>
          <cell r="E53">
            <v>9</v>
          </cell>
          <cell r="F53">
            <v>1000</v>
          </cell>
          <cell r="G53">
            <v>0</v>
          </cell>
          <cell r="H53">
            <v>0.8</v>
          </cell>
          <cell r="I53">
            <v>2</v>
          </cell>
          <cell r="J53">
            <v>0.6</v>
          </cell>
          <cell r="K53">
            <v>2.89</v>
          </cell>
          <cell r="L53">
            <v>1</v>
          </cell>
          <cell r="M53">
            <v>7.4062000000000001</v>
          </cell>
          <cell r="N53">
            <v>1.4724999999999999</v>
          </cell>
          <cell r="O53">
            <v>0</v>
          </cell>
          <cell r="P53">
            <v>1.24</v>
          </cell>
          <cell r="Q53">
            <v>1.734</v>
          </cell>
          <cell r="R53">
            <v>7.4062000000000001</v>
          </cell>
          <cell r="S53">
            <v>11.8527</v>
          </cell>
          <cell r="T53">
            <v>7.4062000000000001</v>
          </cell>
        </row>
        <row r="54">
          <cell r="A54" t="str">
            <v>E 914</v>
          </cell>
          <cell r="B54" t="str">
            <v>Comp. manual placa vibrat.</v>
          </cell>
          <cell r="C54">
            <v>12990</v>
          </cell>
          <cell r="D54">
            <v>5</v>
          </cell>
          <cell r="E54">
            <v>10</v>
          </cell>
          <cell r="F54">
            <v>1000</v>
          </cell>
          <cell r="G54">
            <v>0</v>
          </cell>
          <cell r="H54">
            <v>0.5</v>
          </cell>
          <cell r="I54">
            <v>3</v>
          </cell>
          <cell r="J54">
            <v>0.60000000000000009</v>
          </cell>
          <cell r="K54">
            <v>2.35</v>
          </cell>
          <cell r="L54">
            <v>1</v>
          </cell>
          <cell r="M54">
            <v>7.4062000000000001</v>
          </cell>
          <cell r="N54">
            <v>1.2340499999999999</v>
          </cell>
          <cell r="O54">
            <v>0</v>
          </cell>
          <cell r="P54">
            <v>0.64949999999999997</v>
          </cell>
          <cell r="Q54">
            <v>1.4100000000000004</v>
          </cell>
          <cell r="R54">
            <v>7.4062000000000001</v>
          </cell>
          <cell r="S54">
            <v>10.69975</v>
          </cell>
          <cell r="T54">
            <v>7.4062000000000001</v>
          </cell>
        </row>
        <row r="55">
          <cell r="A55" t="str">
            <v>E 917</v>
          </cell>
          <cell r="B55" t="str">
            <v>Máq. banc.-C-6A univ. corte 4 kW</v>
          </cell>
          <cell r="C55">
            <v>26420</v>
          </cell>
          <cell r="D55">
            <v>15</v>
          </cell>
          <cell r="E55">
            <v>7</v>
          </cell>
          <cell r="F55">
            <v>2000</v>
          </cell>
          <cell r="G55">
            <v>0</v>
          </cell>
          <cell r="H55">
            <v>0.6</v>
          </cell>
          <cell r="I55">
            <v>4</v>
          </cell>
          <cell r="J55">
            <v>0</v>
          </cell>
          <cell r="K55">
            <v>0</v>
          </cell>
          <cell r="L55">
            <v>1</v>
          </cell>
          <cell r="M55">
            <v>7.4062000000000001</v>
          </cell>
          <cell r="N55">
            <v>1.6040714285714286</v>
          </cell>
          <cell r="O55">
            <v>0</v>
          </cell>
          <cell r="P55">
            <v>1.1322857142857143</v>
          </cell>
          <cell r="Q55">
            <v>0</v>
          </cell>
          <cell r="R55">
            <v>7.4062000000000001</v>
          </cell>
          <cell r="S55">
            <v>10.142557142857143</v>
          </cell>
          <cell r="T55">
            <v>7.4062000000000001</v>
          </cell>
        </row>
        <row r="56">
          <cell r="A56" t="str">
            <v>E 918</v>
          </cell>
          <cell r="B56" t="str">
            <v>Máq. banc. - prensa exec. 1 kW</v>
          </cell>
          <cell r="C56">
            <v>22250</v>
          </cell>
          <cell r="D56">
            <v>15</v>
          </cell>
          <cell r="E56">
            <v>7</v>
          </cell>
          <cell r="F56">
            <v>2000</v>
          </cell>
          <cell r="G56">
            <v>0</v>
          </cell>
          <cell r="H56">
            <v>0.5</v>
          </cell>
          <cell r="I56">
            <v>1</v>
          </cell>
          <cell r="J56">
            <v>0</v>
          </cell>
          <cell r="K56">
            <v>0</v>
          </cell>
          <cell r="L56">
            <v>0</v>
          </cell>
          <cell r="M56">
            <v>0</v>
          </cell>
          <cell r="N56">
            <v>1.3508928571428571</v>
          </cell>
          <cell r="O56">
            <v>0</v>
          </cell>
          <cell r="P56">
            <v>0.7946428571428571</v>
          </cell>
          <cell r="Q56">
            <v>0</v>
          </cell>
          <cell r="R56">
            <v>0</v>
          </cell>
          <cell r="S56">
            <v>2.1455357142857143</v>
          </cell>
          <cell r="T56">
            <v>0</v>
          </cell>
        </row>
        <row r="57">
          <cell r="A57" t="str">
            <v>E 919</v>
          </cell>
          <cell r="B57" t="str">
            <v>Máq. de banc. Guilhotina 8t (3 kW)</v>
          </cell>
          <cell r="C57">
            <v>36480</v>
          </cell>
          <cell r="D57">
            <v>15</v>
          </cell>
          <cell r="E57">
            <v>7</v>
          </cell>
          <cell r="F57">
            <v>2000</v>
          </cell>
          <cell r="G57">
            <v>0</v>
          </cell>
          <cell r="H57">
            <v>0.6</v>
          </cell>
          <cell r="I57">
            <v>3</v>
          </cell>
          <cell r="J57">
            <v>0.60000000000000009</v>
          </cell>
          <cell r="K57">
            <v>0</v>
          </cell>
          <cell r="L57">
            <v>0</v>
          </cell>
          <cell r="M57">
            <v>0</v>
          </cell>
          <cell r="N57">
            <v>2.2148571428571429</v>
          </cell>
          <cell r="O57">
            <v>0</v>
          </cell>
          <cell r="P57">
            <v>1.5634285714285714</v>
          </cell>
          <cell r="Q57">
            <v>0</v>
          </cell>
          <cell r="R57">
            <v>0</v>
          </cell>
          <cell r="S57">
            <v>3.7782857142857145</v>
          </cell>
          <cell r="T57">
            <v>0</v>
          </cell>
        </row>
      </sheetData>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o"/>
      <sheetName val="Relat."/>
      <sheetName val="Res.Med"/>
      <sheetName val="med"/>
      <sheetName val="Crono Físico-Financeiro"/>
      <sheetName val="Sub Base"/>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padrã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PATO_km614,4_km799,3 - rev06 - "/>
    </sheetNames>
    <definedNames>
      <definedName name="bb" refersTo="#REF!"/>
      <definedName name="çç" refersTo="#REF!"/>
      <definedName name="Croquiiii" refersTo="#REF!"/>
      <definedName name="Extenso" refersTo="#REF!"/>
      <definedName name="LASTRO" refersTo="#REF!"/>
      <definedName name="llllllll" refersTo="#REF!"/>
      <definedName name="mod1.ext" refersTo="#REF!"/>
      <definedName name="módulo1.Extenso" refersTo="#REF!"/>
      <definedName name="Ponte" refersTo="#REF!"/>
      <definedName name="pte" refersTo="#REF!"/>
      <definedName name="QQ_2" refersTo="#REF!"/>
      <definedName name="qq_2_" refersTo="#REF!"/>
      <definedName name="rach" refersTo="#REF!"/>
      <definedName name="Rachão" refersTo="#REF!"/>
      <definedName name="rec" refersTo="#REF!"/>
      <definedName name="recc" refersTo="#REF!"/>
      <definedName name="res" refersTo="#REF!"/>
      <definedName name="RESUMO" refersTo="#REF!"/>
      <definedName name="wew" refersTo="#REF!"/>
      <definedName name="WEWRWR" refersTo="#REF!"/>
      <definedName name="xx" refersTo="#REF!"/>
      <definedName name="XXX"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ATO"/>
      <sheetName val="PATO3"/>
      <sheetName val="MEMO-CIR 2192014DIR"/>
      <sheetName val="BD SERVIÇOS"/>
      <sheetName val="BDI"/>
      <sheetName val="Transportes"/>
      <sheetName val="Quantidades ONE"/>
      <sheetName val="Quantidades DES"/>
      <sheetName val="Curva ABC ONE"/>
      <sheetName val="Curva ABC DES"/>
      <sheetName val="Crono 1º ONE"/>
      <sheetName val="Crono 2º ONE"/>
      <sheetName val="Crono 3º ONE"/>
      <sheetName val="Crono 1º DES"/>
      <sheetName val="Crono 2º DES"/>
      <sheetName val="Crono 3º DES"/>
      <sheetName val="Diagrama"/>
      <sheetName val="Mob"/>
      <sheetName val="Inst. Canteiro"/>
      <sheetName val="Adm. Local - ONE"/>
      <sheetName val="Adm. Local - DES"/>
      <sheetName val="ANP"/>
      <sheetName val="Trans Betume"/>
      <sheetName val="Inventário 2"/>
      <sheetName val="Ferragens de ponte"/>
      <sheetName val="relatório"/>
    </sheetNames>
    <sheetDataSet>
      <sheetData sheetId="0"/>
      <sheetData sheetId="1"/>
      <sheetData sheetId="2"/>
      <sheetData sheetId="3"/>
      <sheetData sheetId="4">
        <row r="4">
          <cell r="B4">
            <v>705392</v>
          </cell>
          <cell r="C4" t="str">
            <v>Corpo BTCC 3,00 x 3,00 m - moldado no local - altura do aterro 2,5 a 5 m</v>
          </cell>
          <cell r="D4">
            <v>600</v>
          </cell>
          <cell r="E4">
            <v>8249.33</v>
          </cell>
          <cell r="F4">
            <v>10873.59</v>
          </cell>
          <cell r="G4">
            <v>7861.65</v>
          </cell>
          <cell r="H4">
            <v>10896.26</v>
          </cell>
        </row>
        <row r="5">
          <cell r="B5">
            <v>705427</v>
          </cell>
          <cell r="C5" t="str">
            <v>Boca BTCC 3,00 X 3,00 M - esconsidade 0° - areia e brita comerciais</v>
          </cell>
          <cell r="D5">
            <v>60</v>
          </cell>
          <cell r="E5">
            <v>31355.58</v>
          </cell>
          <cell r="F5">
            <v>41330.35</v>
          </cell>
          <cell r="G5">
            <v>29853.87</v>
          </cell>
          <cell r="H5">
            <v>41377.51</v>
          </cell>
        </row>
        <row r="6">
          <cell r="B6">
            <v>804021</v>
          </cell>
          <cell r="C6" t="str">
            <v>Corpo de BSTC D = 0,60 m PA1 - areia, brita e pedra de mão comerciais</v>
          </cell>
          <cell r="D6">
            <v>4.0880000000000001</v>
          </cell>
          <cell r="E6">
            <v>216.95</v>
          </cell>
          <cell r="F6">
            <v>285.97000000000003</v>
          </cell>
          <cell r="G6">
            <v>210.94</v>
          </cell>
          <cell r="H6">
            <v>292.36</v>
          </cell>
        </row>
        <row r="7">
          <cell r="B7">
            <v>804029</v>
          </cell>
          <cell r="C7" t="str">
            <v>Corpo de BSTC D = 0,80 m PA1 - areia, brita e pedra de mão comerciais</v>
          </cell>
          <cell r="D7">
            <v>30</v>
          </cell>
          <cell r="E7">
            <v>371.66</v>
          </cell>
          <cell r="F7">
            <v>489.89</v>
          </cell>
          <cell r="G7">
            <v>363.73</v>
          </cell>
          <cell r="H7">
            <v>504.13</v>
          </cell>
        </row>
        <row r="8">
          <cell r="B8">
            <v>804037</v>
          </cell>
          <cell r="C8" t="str">
            <v>Corpo de BSTC D = 1,00 m PA1 - areia, brita e pedra de mão comerciais</v>
          </cell>
          <cell r="D8">
            <v>6</v>
          </cell>
          <cell r="E8">
            <v>482.76</v>
          </cell>
          <cell r="F8">
            <v>636.33000000000004</v>
          </cell>
          <cell r="G8">
            <v>472.81</v>
          </cell>
          <cell r="H8">
            <v>655.32000000000005</v>
          </cell>
        </row>
        <row r="9">
          <cell r="B9">
            <v>804081</v>
          </cell>
          <cell r="C9" t="str">
            <v>Boca BSTC D = 0,60 m - esconsidade 0° - areia e brita comerciais - alas retas</v>
          </cell>
          <cell r="D9">
            <v>133.1</v>
          </cell>
          <cell r="E9">
            <v>523.35</v>
          </cell>
          <cell r="F9">
            <v>689.84</v>
          </cell>
          <cell r="G9">
            <v>498.97</v>
          </cell>
          <cell r="H9">
            <v>691.57</v>
          </cell>
        </row>
        <row r="10">
          <cell r="B10">
            <v>804101</v>
          </cell>
          <cell r="C10" t="str">
            <v>Boca BSTC D = 0,80 m - esconsidade 0° - areia e brita comerciais - alas retas</v>
          </cell>
          <cell r="D10">
            <v>15</v>
          </cell>
          <cell r="E10">
            <v>875.05</v>
          </cell>
          <cell r="F10">
            <v>1153.42</v>
          </cell>
          <cell r="G10">
            <v>834.69</v>
          </cell>
          <cell r="H10">
            <v>1156.8800000000001</v>
          </cell>
        </row>
        <row r="11">
          <cell r="B11">
            <v>804121</v>
          </cell>
          <cell r="C11" t="str">
            <v>Boca BSTC D = 1,00 m - esconsidade 0° - areia e brita comerciais - alas retas</v>
          </cell>
          <cell r="D11">
            <v>30</v>
          </cell>
          <cell r="E11">
            <v>1295.17</v>
          </cell>
          <cell r="F11">
            <v>1707.19</v>
          </cell>
          <cell r="G11">
            <v>1236.6500000000001</v>
          </cell>
          <cell r="H11">
            <v>1714</v>
          </cell>
        </row>
        <row r="12">
          <cell r="B12">
            <v>804181</v>
          </cell>
          <cell r="C12" t="str">
            <v>Corpo de BDTC D = 0,80 m PA1 - areia, brita e pedra de mão comerciais</v>
          </cell>
          <cell r="D12">
            <v>60</v>
          </cell>
          <cell r="E12">
            <v>705.84</v>
          </cell>
          <cell r="F12">
            <v>930.38</v>
          </cell>
          <cell r="G12">
            <v>692.86</v>
          </cell>
          <cell r="H12">
            <v>960.3</v>
          </cell>
        </row>
        <row r="13">
          <cell r="B13">
            <v>804189</v>
          </cell>
          <cell r="C13" t="str">
            <v>Corpo de BDTC D = 1,00 m PA1 - areia, brita e pedra de mão comerciais</v>
          </cell>
          <cell r="D13">
            <v>6</v>
          </cell>
          <cell r="E13">
            <v>922.7</v>
          </cell>
          <cell r="F13">
            <v>1216.23</v>
          </cell>
          <cell r="G13">
            <v>906.09</v>
          </cell>
          <cell r="H13">
            <v>1255.8399999999999</v>
          </cell>
        </row>
        <row r="14">
          <cell r="B14">
            <v>804213</v>
          </cell>
          <cell r="C14" t="str">
            <v>Boca BDTC D = 0,80 m - esconsidade 0° - areia e brita comerciais - alas retas</v>
          </cell>
          <cell r="D14">
            <v>4</v>
          </cell>
          <cell r="E14">
            <v>1062.08</v>
          </cell>
          <cell r="F14">
            <v>1399.95</v>
          </cell>
          <cell r="G14">
            <v>1013.21</v>
          </cell>
          <cell r="H14">
            <v>1404.31</v>
          </cell>
        </row>
        <row r="15">
          <cell r="B15">
            <v>804233</v>
          </cell>
          <cell r="C15" t="str">
            <v>Boca BDTC D = 1,00 m - esconsidade 0° - areia e brita comerciais - alas retas</v>
          </cell>
          <cell r="D15">
            <v>8</v>
          </cell>
          <cell r="E15">
            <v>1558.66</v>
          </cell>
          <cell r="F15">
            <v>2054.5</v>
          </cell>
          <cell r="G15">
            <v>1488.63</v>
          </cell>
          <cell r="H15">
            <v>2063.2399999999998</v>
          </cell>
        </row>
        <row r="16">
          <cell r="B16">
            <v>804293</v>
          </cell>
          <cell r="C16" t="str">
            <v>Corpo de BTTC D = 1,00 m PA1 - areia, brita e pedra de mão comerciais</v>
          </cell>
          <cell r="D16">
            <v>14</v>
          </cell>
          <cell r="E16">
            <v>1362.69</v>
          </cell>
          <cell r="F16">
            <v>1796.19</v>
          </cell>
          <cell r="G16">
            <v>1339.42</v>
          </cell>
          <cell r="H16">
            <v>1856.44</v>
          </cell>
        </row>
        <row r="17">
          <cell r="B17">
            <v>804317</v>
          </cell>
          <cell r="C17" t="str">
            <v>Boca BTTC D = 1,00 m - esconsidade 0° - areia e brita comerciais - alas retas</v>
          </cell>
          <cell r="D17">
            <v>60</v>
          </cell>
          <cell r="E17">
            <v>1885.29</v>
          </cell>
          <cell r="F17">
            <v>2485.0300000000002</v>
          </cell>
          <cell r="G17">
            <v>1802.24</v>
          </cell>
          <cell r="H17">
            <v>2497.91</v>
          </cell>
        </row>
        <row r="18">
          <cell r="B18">
            <v>1207700</v>
          </cell>
          <cell r="C18" t="str">
            <v>Concreto fck = 20 MPa para projeção via seca - confecção em betoneira</v>
          </cell>
          <cell r="D18">
            <v>2</v>
          </cell>
          <cell r="E18">
            <v>297.33999999999997</v>
          </cell>
          <cell r="F18">
            <v>391.93</v>
          </cell>
          <cell r="G18">
            <v>293.45</v>
          </cell>
          <cell r="H18">
            <v>406.72</v>
          </cell>
        </row>
        <row r="19">
          <cell r="B19">
            <v>1600436</v>
          </cell>
          <cell r="C19" t="str">
            <v>Demolição de concreto simples</v>
          </cell>
          <cell r="D19">
            <v>8</v>
          </cell>
          <cell r="E19">
            <v>349.91</v>
          </cell>
          <cell r="F19">
            <v>461.22</v>
          </cell>
          <cell r="G19">
            <v>319.16000000000003</v>
          </cell>
          <cell r="H19">
            <v>442.36</v>
          </cell>
        </row>
        <row r="20">
          <cell r="B20">
            <v>1600442</v>
          </cell>
          <cell r="C20" t="str">
            <v>Demolição de sarjetas de concreto</v>
          </cell>
          <cell r="D20">
            <v>60</v>
          </cell>
          <cell r="E20">
            <v>144.80000000000001</v>
          </cell>
          <cell r="F20">
            <v>190.86</v>
          </cell>
          <cell r="G20">
            <v>135.08000000000001</v>
          </cell>
          <cell r="H20">
            <v>187.22</v>
          </cell>
        </row>
        <row r="21">
          <cell r="B21">
            <v>1600447</v>
          </cell>
          <cell r="C21" t="str">
            <v>Demolição Manual de Meio Fio de Concreto</v>
          </cell>
          <cell r="D21">
            <v>8</v>
          </cell>
          <cell r="E21">
            <v>139.18</v>
          </cell>
          <cell r="F21">
            <v>183.46</v>
          </cell>
          <cell r="G21">
            <v>130.05000000000001</v>
          </cell>
          <cell r="H21">
            <v>180.25</v>
          </cell>
        </row>
        <row r="22">
          <cell r="B22">
            <v>1600898</v>
          </cell>
          <cell r="C22" t="str">
            <v>Remoção de painel publicitário, tipo outdoor, com estrutura e suportes em madeira</v>
          </cell>
          <cell r="D22">
            <v>604.79999999999995</v>
          </cell>
          <cell r="E22">
            <v>7.16</v>
          </cell>
          <cell r="F22">
            <v>9.44</v>
          </cell>
          <cell r="G22">
            <v>6.76</v>
          </cell>
          <cell r="H22">
            <v>9.3699999999999992</v>
          </cell>
        </row>
        <row r="23">
          <cell r="B23">
            <v>2003355</v>
          </cell>
          <cell r="C23" t="str">
            <v>Sarjeta de canteiro central de concreto - SCC 04 - areia e brita comerciais</v>
          </cell>
          <cell r="D23">
            <v>7500</v>
          </cell>
          <cell r="E23">
            <v>58.54</v>
          </cell>
          <cell r="F23">
            <v>77.16</v>
          </cell>
          <cell r="G23">
            <v>56.43</v>
          </cell>
          <cell r="H23">
            <v>78.209999999999994</v>
          </cell>
        </row>
        <row r="24">
          <cell r="B24">
            <v>2003373</v>
          </cell>
          <cell r="C24" t="str">
            <v>Meio fio de concreto - MFC 03 - areia e brita comerciais - forma de madeira</v>
          </cell>
          <cell r="D24">
            <v>744</v>
          </cell>
          <cell r="E24">
            <v>41.22</v>
          </cell>
          <cell r="F24">
            <v>54.33</v>
          </cell>
          <cell r="G24">
            <v>38.590000000000003</v>
          </cell>
          <cell r="H24">
            <v>53.49</v>
          </cell>
        </row>
        <row r="25">
          <cell r="B25">
            <v>2003377</v>
          </cell>
          <cell r="C25" t="str">
            <v>Meio fio de concreto - MFC 05 - areia e brita comerciais - forma de madeira</v>
          </cell>
          <cell r="D25">
            <v>604.79999999999995</v>
          </cell>
          <cell r="E25">
            <v>44.95</v>
          </cell>
          <cell r="F25">
            <v>59.25</v>
          </cell>
          <cell r="G25">
            <v>41.94</v>
          </cell>
          <cell r="H25">
            <v>58.13</v>
          </cell>
        </row>
        <row r="26">
          <cell r="B26">
            <v>2003387</v>
          </cell>
          <cell r="C26" t="str">
            <v>Entrada para descida d'água - EDA 02 - areia e brita comerciais</v>
          </cell>
          <cell r="D26">
            <v>64</v>
          </cell>
          <cell r="E26">
            <v>40.58</v>
          </cell>
          <cell r="F26">
            <v>53.49</v>
          </cell>
          <cell r="G26">
            <v>39.33</v>
          </cell>
          <cell r="H26">
            <v>54.51</v>
          </cell>
        </row>
        <row r="27">
          <cell r="B27">
            <v>2003391</v>
          </cell>
          <cell r="C27" t="str">
            <v>Descida d'água de aterros tipo rápido - DAR 02 - areia e brita comerciais</v>
          </cell>
          <cell r="D27">
            <v>150</v>
          </cell>
          <cell r="E27">
            <v>104.79</v>
          </cell>
          <cell r="F27">
            <v>138.13</v>
          </cell>
          <cell r="G27">
            <v>98.29</v>
          </cell>
          <cell r="H27">
            <v>136.22999999999999</v>
          </cell>
        </row>
        <row r="28">
          <cell r="B28">
            <v>2003447</v>
          </cell>
          <cell r="C28" t="str">
            <v>Dissipador de energia - DES 04 - areia e pedra de mão comerciais</v>
          </cell>
          <cell r="D28">
            <v>1800</v>
          </cell>
          <cell r="E28">
            <v>100.76</v>
          </cell>
          <cell r="F28">
            <v>132.81</v>
          </cell>
          <cell r="G28">
            <v>96.84</v>
          </cell>
          <cell r="H28">
            <v>134.22</v>
          </cell>
        </row>
        <row r="29">
          <cell r="B29">
            <v>3806405</v>
          </cell>
          <cell r="C29" t="str">
            <v>Limpeza de aparelhos de apoio em obras de arte especiais</v>
          </cell>
          <cell r="D29">
            <v>331.20000000000005</v>
          </cell>
          <cell r="E29">
            <v>425.6</v>
          </cell>
          <cell r="F29">
            <v>560.99</v>
          </cell>
          <cell r="G29">
            <v>415.79</v>
          </cell>
          <cell r="H29">
            <v>576.29</v>
          </cell>
        </row>
        <row r="30">
          <cell r="B30">
            <v>4011256</v>
          </cell>
          <cell r="C30" t="str">
            <v>Base estabilizada granulometricamente com mistura solo brita (70% - 30%) na pista com material de jazida e brita comercial</v>
          </cell>
          <cell r="D30">
            <v>3312</v>
          </cell>
          <cell r="E30">
            <v>28.06</v>
          </cell>
          <cell r="F30">
            <v>36.99</v>
          </cell>
          <cell r="G30">
            <v>27.83</v>
          </cell>
          <cell r="H30">
            <v>38.57</v>
          </cell>
        </row>
        <row r="31">
          <cell r="B31">
            <v>4011351</v>
          </cell>
          <cell r="C31" t="str">
            <v>Imprimação com asfalto diluído</v>
          </cell>
          <cell r="D31">
            <v>153267.20000000001</v>
          </cell>
          <cell r="E31">
            <v>0.22</v>
          </cell>
          <cell r="F31">
            <v>0.28999999999999998</v>
          </cell>
          <cell r="G31">
            <v>0.22</v>
          </cell>
          <cell r="H31">
            <v>0.3</v>
          </cell>
        </row>
        <row r="32">
          <cell r="B32">
            <v>4011353</v>
          </cell>
          <cell r="C32" t="str">
            <v>Pintura de ligação</v>
          </cell>
          <cell r="D32">
            <v>48600</v>
          </cell>
          <cell r="E32">
            <v>0.19</v>
          </cell>
          <cell r="F32">
            <v>0.25</v>
          </cell>
          <cell r="G32">
            <v>0.18</v>
          </cell>
          <cell r="H32">
            <v>0.25</v>
          </cell>
        </row>
        <row r="33">
          <cell r="B33">
            <v>4011372</v>
          </cell>
          <cell r="C33" t="str">
            <v>Tratamento superficial duplo com banho diluído - brita comercial</v>
          </cell>
          <cell r="D33">
            <v>0.74</v>
          </cell>
          <cell r="E33">
            <v>2.1800000000000002</v>
          </cell>
          <cell r="F33">
            <v>2.87</v>
          </cell>
          <cell r="G33">
            <v>2.13</v>
          </cell>
          <cell r="H33">
            <v>2.95</v>
          </cell>
        </row>
        <row r="34">
          <cell r="B34">
            <v>4413023</v>
          </cell>
          <cell r="C34" t="str">
            <v>Manutenção de cobertura de gramíneas por hidrossemeadura - após 6 meses da semeadura</v>
          </cell>
          <cell r="D34">
            <v>2</v>
          </cell>
          <cell r="E34">
            <v>0.96</v>
          </cell>
          <cell r="F34">
            <v>1.27</v>
          </cell>
          <cell r="G34">
            <v>0.95</v>
          </cell>
          <cell r="H34">
            <v>1.32</v>
          </cell>
        </row>
        <row r="35">
          <cell r="B35">
            <v>4413905</v>
          </cell>
          <cell r="C35" t="str">
            <v>Hidrossemeadura</v>
          </cell>
          <cell r="D35">
            <v>133.1</v>
          </cell>
          <cell r="E35">
            <v>2.5299999999999998</v>
          </cell>
          <cell r="F35">
            <v>3.33</v>
          </cell>
          <cell r="G35">
            <v>2.48</v>
          </cell>
          <cell r="H35">
            <v>3.44</v>
          </cell>
        </row>
        <row r="36">
          <cell r="B36">
            <v>4413993</v>
          </cell>
          <cell r="C36" t="str">
            <v>Revegetação a lanço de sementes de gramíneas e leguminosa</v>
          </cell>
          <cell r="D36">
            <v>180</v>
          </cell>
          <cell r="E36">
            <v>0.64</v>
          </cell>
          <cell r="F36">
            <v>0.84</v>
          </cell>
          <cell r="G36">
            <v>0.64</v>
          </cell>
          <cell r="H36">
            <v>0.89</v>
          </cell>
        </row>
        <row r="37">
          <cell r="B37">
            <v>4413996</v>
          </cell>
          <cell r="C37" t="str">
            <v>Enleivamento</v>
          </cell>
          <cell r="D37">
            <v>30</v>
          </cell>
          <cell r="E37">
            <v>7.53</v>
          </cell>
          <cell r="F37">
            <v>9.93</v>
          </cell>
          <cell r="G37">
            <v>6.95</v>
          </cell>
          <cell r="H37">
            <v>9.6300000000000008</v>
          </cell>
        </row>
        <row r="38">
          <cell r="B38">
            <v>4915598</v>
          </cell>
          <cell r="C38" t="str">
            <v>Reconformação da plataforma</v>
          </cell>
          <cell r="D38">
            <v>135</v>
          </cell>
          <cell r="E38">
            <v>199.41</v>
          </cell>
          <cell r="F38">
            <v>262.85000000000002</v>
          </cell>
          <cell r="G38">
            <v>192.16</v>
          </cell>
          <cell r="H38">
            <v>266.33</v>
          </cell>
        </row>
        <row r="39">
          <cell r="B39">
            <v>4915611</v>
          </cell>
          <cell r="C39" t="str">
            <v>Recomposição de revestimento primário com material de jazida</v>
          </cell>
          <cell r="D39">
            <v>610</v>
          </cell>
          <cell r="E39">
            <v>7.64</v>
          </cell>
          <cell r="F39">
            <v>10.07</v>
          </cell>
          <cell r="G39">
            <v>7.42</v>
          </cell>
          <cell r="H39">
            <v>10.28</v>
          </cell>
        </row>
        <row r="40">
          <cell r="B40">
            <v>4915613</v>
          </cell>
          <cell r="C40" t="str">
            <v>Regularização mecânica da faixa de domínio</v>
          </cell>
          <cell r="D40">
            <v>2000</v>
          </cell>
          <cell r="E40">
            <v>0.27</v>
          </cell>
          <cell r="F40">
            <v>0.36</v>
          </cell>
          <cell r="G40">
            <v>0.26</v>
          </cell>
          <cell r="H40">
            <v>0.36</v>
          </cell>
        </row>
        <row r="41">
          <cell r="B41">
            <v>4915618</v>
          </cell>
          <cell r="C41" t="str">
            <v>Recomposição de camada granular do pavimento com material de jazida</v>
          </cell>
          <cell r="D41">
            <v>0.252</v>
          </cell>
          <cell r="E41">
            <v>7.54</v>
          </cell>
          <cell r="F41">
            <v>9.94</v>
          </cell>
          <cell r="G41">
            <v>7.32</v>
          </cell>
          <cell r="H41">
            <v>10.15</v>
          </cell>
        </row>
        <row r="42">
          <cell r="B42">
            <v>4915672</v>
          </cell>
          <cell r="C42" t="str">
            <v>Limpeza de ponte</v>
          </cell>
          <cell r="D42">
            <v>3312</v>
          </cell>
          <cell r="E42">
            <v>3.08</v>
          </cell>
          <cell r="F42">
            <v>4.0599999999999996</v>
          </cell>
          <cell r="G42">
            <v>2.76</v>
          </cell>
          <cell r="H42">
            <v>3.83</v>
          </cell>
        </row>
        <row r="43">
          <cell r="B43">
            <v>4915708</v>
          </cell>
          <cell r="C43" t="str">
            <v>Limpeza de sarjeta e meio-fio</v>
          </cell>
          <cell r="D43">
            <v>6</v>
          </cell>
          <cell r="E43">
            <v>0.51</v>
          </cell>
          <cell r="F43">
            <v>0.67</v>
          </cell>
          <cell r="G43">
            <v>0.46</v>
          </cell>
          <cell r="H43">
            <v>0.64</v>
          </cell>
        </row>
        <row r="44">
          <cell r="B44">
            <v>4915712</v>
          </cell>
          <cell r="C44" t="str">
            <v>Limpeza de bueiro</v>
          </cell>
          <cell r="D44">
            <v>22</v>
          </cell>
          <cell r="E44">
            <v>15.4</v>
          </cell>
          <cell r="F44">
            <v>20.3</v>
          </cell>
          <cell r="G44">
            <v>13.82</v>
          </cell>
          <cell r="H44">
            <v>19.149999999999999</v>
          </cell>
        </row>
        <row r="45">
          <cell r="B45">
            <v>4915713</v>
          </cell>
          <cell r="C45" t="str">
            <v>Desobstrução de bueiro</v>
          </cell>
          <cell r="D45">
            <v>2</v>
          </cell>
          <cell r="E45">
            <v>46.2</v>
          </cell>
          <cell r="F45">
            <v>60.9</v>
          </cell>
          <cell r="G45">
            <v>41.46</v>
          </cell>
          <cell r="H45">
            <v>57.46</v>
          </cell>
        </row>
        <row r="46">
          <cell r="B46">
            <v>4915718</v>
          </cell>
          <cell r="C46" t="str">
            <v>Limpeza de placa de sinalização</v>
          </cell>
          <cell r="D46">
            <v>20</v>
          </cell>
          <cell r="E46">
            <v>6.23</v>
          </cell>
          <cell r="F46">
            <v>8.2100000000000009</v>
          </cell>
          <cell r="G46">
            <v>5.83</v>
          </cell>
          <cell r="H46">
            <v>8.08</v>
          </cell>
        </row>
        <row r="47">
          <cell r="B47">
            <v>4915719</v>
          </cell>
          <cell r="C47" t="str">
            <v>Recomposição de placa de sinalização</v>
          </cell>
          <cell r="D47">
            <v>12.334</v>
          </cell>
          <cell r="E47">
            <v>23.6</v>
          </cell>
          <cell r="F47">
            <v>31.11</v>
          </cell>
          <cell r="G47">
            <v>22.02</v>
          </cell>
          <cell r="H47">
            <v>30.52</v>
          </cell>
        </row>
        <row r="48">
          <cell r="B48">
            <v>4915723</v>
          </cell>
          <cell r="C48" t="str">
            <v>Caiação com fixador de cal</v>
          </cell>
          <cell r="D48">
            <v>616.70000000000005</v>
          </cell>
          <cell r="E48">
            <v>2.2200000000000002</v>
          </cell>
          <cell r="F48">
            <v>2.93</v>
          </cell>
          <cell r="G48">
            <v>2.04</v>
          </cell>
          <cell r="H48">
            <v>2.83</v>
          </cell>
        </row>
        <row r="49">
          <cell r="B49">
            <v>4915730</v>
          </cell>
          <cell r="C49" t="str">
            <v>Recomposição total de cerca com mourão de madeira</v>
          </cell>
          <cell r="D49">
            <v>560</v>
          </cell>
          <cell r="E49">
            <v>16.850000000000001</v>
          </cell>
          <cell r="F49">
            <v>22.21</v>
          </cell>
          <cell r="G49">
            <v>16.100000000000001</v>
          </cell>
          <cell r="H49">
            <v>22.31</v>
          </cell>
        </row>
        <row r="50">
          <cell r="B50">
            <v>4915731</v>
          </cell>
          <cell r="C50" t="str">
            <v>Recomposição parcial de cerca com mourão de madeira (só mourão)</v>
          </cell>
          <cell r="D50">
            <v>63040</v>
          </cell>
          <cell r="E50">
            <v>12.24</v>
          </cell>
          <cell r="F50">
            <v>16.13</v>
          </cell>
          <cell r="G50">
            <v>11.77</v>
          </cell>
          <cell r="H50">
            <v>16.309999999999999</v>
          </cell>
        </row>
        <row r="51">
          <cell r="B51">
            <v>4915732</v>
          </cell>
          <cell r="C51" t="str">
            <v>Recomposição parcial de cerca com mourão de madeira (só arame)</v>
          </cell>
          <cell r="D51">
            <v>5000</v>
          </cell>
          <cell r="E51">
            <v>5.31</v>
          </cell>
          <cell r="F51">
            <v>7</v>
          </cell>
          <cell r="G51">
            <v>5</v>
          </cell>
          <cell r="H51">
            <v>6.93</v>
          </cell>
        </row>
        <row r="52">
          <cell r="B52">
            <v>4915733</v>
          </cell>
          <cell r="C52" t="str">
            <v>Recomposição manual de aterro - material de jazida</v>
          </cell>
          <cell r="D52">
            <v>5000</v>
          </cell>
          <cell r="E52">
            <v>38.340000000000003</v>
          </cell>
          <cell r="F52">
            <v>50.54</v>
          </cell>
          <cell r="G52">
            <v>34.68</v>
          </cell>
          <cell r="H52">
            <v>48.07</v>
          </cell>
        </row>
        <row r="53">
          <cell r="B53">
            <v>4915734</v>
          </cell>
          <cell r="C53" t="str">
            <v>Recomposição mecanizada de aterro - material de jazida</v>
          </cell>
          <cell r="D53">
            <v>40</v>
          </cell>
          <cell r="E53">
            <v>12.37</v>
          </cell>
          <cell r="F53">
            <v>16.309999999999999</v>
          </cell>
          <cell r="G53">
            <v>11.96</v>
          </cell>
          <cell r="H53">
            <v>16.579999999999998</v>
          </cell>
        </row>
        <row r="54">
          <cell r="B54">
            <v>4915740</v>
          </cell>
          <cell r="C54" t="str">
            <v>Roçada manual</v>
          </cell>
          <cell r="D54">
            <v>5000</v>
          </cell>
          <cell r="E54">
            <v>1328.79</v>
          </cell>
          <cell r="F54">
            <v>1751.5</v>
          </cell>
          <cell r="G54">
            <v>1178.07</v>
          </cell>
          <cell r="H54">
            <v>1632.81</v>
          </cell>
        </row>
        <row r="55">
          <cell r="B55">
            <v>4915741</v>
          </cell>
          <cell r="C55" t="str">
            <v>Roçada manual de capim colonião</v>
          </cell>
          <cell r="D55">
            <v>8100</v>
          </cell>
          <cell r="E55">
            <v>3189.1</v>
          </cell>
          <cell r="F55">
            <v>4203.6099999999997</v>
          </cell>
          <cell r="G55">
            <v>2827.36</v>
          </cell>
          <cell r="H55">
            <v>3918.72</v>
          </cell>
        </row>
        <row r="56">
          <cell r="B56">
            <v>4915742</v>
          </cell>
          <cell r="C56" t="str">
            <v>Roçada mecanizada</v>
          </cell>
          <cell r="D56">
            <v>805.69999999999993</v>
          </cell>
          <cell r="E56">
            <v>269.19</v>
          </cell>
          <cell r="F56">
            <v>354.82</v>
          </cell>
          <cell r="G56">
            <v>253.02</v>
          </cell>
          <cell r="H56">
            <v>350.69</v>
          </cell>
        </row>
        <row r="57">
          <cell r="B57">
            <v>4915743</v>
          </cell>
          <cell r="C57" t="str">
            <v>Corte e limpeza de áreas gramadas</v>
          </cell>
          <cell r="D57">
            <v>1</v>
          </cell>
          <cell r="E57">
            <v>0.06</v>
          </cell>
          <cell r="F57">
            <v>0.08</v>
          </cell>
          <cell r="G57">
            <v>0.06</v>
          </cell>
          <cell r="H57">
            <v>0.08</v>
          </cell>
        </row>
        <row r="58">
          <cell r="B58">
            <v>4915744</v>
          </cell>
          <cell r="C58" t="str">
            <v>Capina Manual</v>
          </cell>
          <cell r="D58">
            <v>276240</v>
          </cell>
          <cell r="E58">
            <v>0.53</v>
          </cell>
          <cell r="F58">
            <v>0.7</v>
          </cell>
          <cell r="G58">
            <v>0.47</v>
          </cell>
          <cell r="H58">
            <v>0.65</v>
          </cell>
        </row>
        <row r="59">
          <cell r="B59">
            <v>4915746</v>
          </cell>
          <cell r="C59" t="str">
            <v>Remendo profundo com demolição mecânica e serra</v>
          </cell>
          <cell r="D59">
            <v>138120</v>
          </cell>
          <cell r="E59">
            <v>257.10000000000002</v>
          </cell>
          <cell r="F59">
            <v>338.89</v>
          </cell>
          <cell r="G59">
            <v>237.24</v>
          </cell>
          <cell r="H59">
            <v>328.81</v>
          </cell>
        </row>
        <row r="60">
          <cell r="B60">
            <v>4915757</v>
          </cell>
          <cell r="C60" t="str">
            <v>Tapa buraco com serra corta piso</v>
          </cell>
          <cell r="D60">
            <v>29300</v>
          </cell>
          <cell r="E60">
            <v>336.33</v>
          </cell>
          <cell r="F60">
            <v>443.32</v>
          </cell>
          <cell r="G60">
            <v>309.58</v>
          </cell>
          <cell r="H60">
            <v>429.08</v>
          </cell>
        </row>
        <row r="61">
          <cell r="B61">
            <v>4915764</v>
          </cell>
          <cell r="C61" t="str">
            <v>Poda de árvores com até 5 m de altura</v>
          </cell>
          <cell r="D61">
            <v>300</v>
          </cell>
          <cell r="E61">
            <v>172.68</v>
          </cell>
          <cell r="F61">
            <v>227.61</v>
          </cell>
          <cell r="G61">
            <v>164.85</v>
          </cell>
          <cell r="H61">
            <v>228.48</v>
          </cell>
        </row>
        <row r="62">
          <cell r="B62">
            <v>4915765</v>
          </cell>
          <cell r="C62" t="str">
            <v>Poda de árvores com 5,0 m a 7,5 m de altura</v>
          </cell>
          <cell r="D62">
            <v>11040</v>
          </cell>
          <cell r="E62">
            <v>95.94</v>
          </cell>
          <cell r="F62">
            <v>126.46</v>
          </cell>
          <cell r="G62">
            <v>91.58</v>
          </cell>
          <cell r="H62">
            <v>126.93</v>
          </cell>
        </row>
        <row r="63">
          <cell r="B63">
            <v>4915766</v>
          </cell>
          <cell r="C63" t="str">
            <v>Poda de árvores com 7,5 m a 10 m de altura</v>
          </cell>
          <cell r="D63">
            <v>2950.1850000000004</v>
          </cell>
          <cell r="E63">
            <v>56.31</v>
          </cell>
          <cell r="F63">
            <v>74.22</v>
          </cell>
          <cell r="G63">
            <v>53.75</v>
          </cell>
          <cell r="H63">
            <v>74.5</v>
          </cell>
        </row>
        <row r="64">
          <cell r="B64">
            <v>4915768</v>
          </cell>
          <cell r="C64" t="str">
            <v>Corte e Remoção de Árvores</v>
          </cell>
          <cell r="D64">
            <v>983.3950000000001</v>
          </cell>
          <cell r="E64">
            <v>10.86</v>
          </cell>
          <cell r="F64">
            <v>14.31</v>
          </cell>
          <cell r="G64">
            <v>9.74</v>
          </cell>
          <cell r="H64">
            <v>13.5</v>
          </cell>
        </row>
        <row r="65">
          <cell r="B65">
            <v>4915776</v>
          </cell>
          <cell r="C65" t="str">
            <v>Roçada com roçadeira costal</v>
          </cell>
          <cell r="D65">
            <v>1226.94</v>
          </cell>
          <cell r="E65">
            <v>456.65</v>
          </cell>
          <cell r="F65">
            <v>601.91999999999996</v>
          </cell>
          <cell r="G65">
            <v>408.04</v>
          </cell>
          <cell r="H65">
            <v>565.54</v>
          </cell>
        </row>
        <row r="66">
          <cell r="B66">
            <v>4915777</v>
          </cell>
          <cell r="C66" t="str">
            <v>Reassentamento manual de meio fio com material arrancado da pista</v>
          </cell>
          <cell r="D66">
            <v>8.1790000000000003</v>
          </cell>
          <cell r="E66">
            <v>10.38</v>
          </cell>
          <cell r="F66">
            <v>13.68</v>
          </cell>
          <cell r="G66">
            <v>9.27</v>
          </cell>
          <cell r="H66">
            <v>12.85</v>
          </cell>
        </row>
        <row r="67">
          <cell r="B67">
            <v>4915787</v>
          </cell>
          <cell r="C67" t="str">
            <v>Remoção de veículos de pequeno porte incendiados em rodovia - carga e descarga com guindauto</v>
          </cell>
          <cell r="D67">
            <v>5520</v>
          </cell>
          <cell r="E67">
            <v>210.78</v>
          </cell>
          <cell r="F67">
            <v>277.83</v>
          </cell>
          <cell r="G67">
            <v>207.76</v>
          </cell>
          <cell r="H67">
            <v>287.95999999999998</v>
          </cell>
        </row>
        <row r="68">
          <cell r="B68">
            <v>4915788</v>
          </cell>
          <cell r="C68" t="str">
            <v>Remoção de veículos de médio porte incendiados em rodovia - carga e descarga com guindaste</v>
          </cell>
          <cell r="D68">
            <v>4604</v>
          </cell>
          <cell r="E68">
            <v>197.77</v>
          </cell>
          <cell r="F68">
            <v>260.68</v>
          </cell>
          <cell r="G68">
            <v>196.46</v>
          </cell>
          <cell r="H68">
            <v>272.29000000000002</v>
          </cell>
        </row>
        <row r="69">
          <cell r="B69">
            <v>4915789</v>
          </cell>
          <cell r="C69" t="str">
            <v>Remoção de veículos de grande porte incendiados em rodovia - carga e descarga com guindaste</v>
          </cell>
          <cell r="D69">
            <v>4604</v>
          </cell>
          <cell r="E69">
            <v>329.08</v>
          </cell>
          <cell r="F69">
            <v>433.77</v>
          </cell>
          <cell r="G69">
            <v>328.11</v>
          </cell>
          <cell r="H69">
            <v>454.76</v>
          </cell>
        </row>
        <row r="70">
          <cell r="B70">
            <v>4915794</v>
          </cell>
          <cell r="C70" t="str">
            <v>Remoção de sucatas derramadas em rodovia</v>
          </cell>
          <cell r="D70">
            <v>4604</v>
          </cell>
          <cell r="E70">
            <v>345.91</v>
          </cell>
          <cell r="F70">
            <v>455.95</v>
          </cell>
          <cell r="G70">
            <v>331.26</v>
          </cell>
          <cell r="H70">
            <v>459.13</v>
          </cell>
        </row>
        <row r="71">
          <cell r="B71">
            <v>5213356</v>
          </cell>
          <cell r="C71" t="str">
            <v>Manutenção/recomposição de sinalização - pintura de faixa com tinta acrílica - espessura de 0,6 mm</v>
          </cell>
          <cell r="D71">
            <v>200</v>
          </cell>
          <cell r="E71">
            <v>21.32</v>
          </cell>
          <cell r="F71">
            <v>28.1</v>
          </cell>
          <cell r="G71">
            <v>21.24</v>
          </cell>
          <cell r="H71">
            <v>29.44</v>
          </cell>
        </row>
        <row r="72">
          <cell r="B72">
            <v>5213401</v>
          </cell>
          <cell r="C72" t="str">
            <v>Pintura de faixa - tinta base acrílica - espessura de 0,6 mm</v>
          </cell>
          <cell r="D72">
            <v>80</v>
          </cell>
          <cell r="E72">
            <v>21.44</v>
          </cell>
          <cell r="F72">
            <v>28.26</v>
          </cell>
          <cell r="G72">
            <v>21.34</v>
          </cell>
          <cell r="H72">
            <v>29.58</v>
          </cell>
        </row>
        <row r="73">
          <cell r="B73">
            <v>5213405</v>
          </cell>
          <cell r="C73" t="str">
            <v>Pintura de setas e zebrados - tinta base acrílica - espessura de 0,6 mm</v>
          </cell>
          <cell r="D73">
            <v>72</v>
          </cell>
          <cell r="E73">
            <v>32.28</v>
          </cell>
          <cell r="F73">
            <v>42.55</v>
          </cell>
          <cell r="G73">
            <v>31.78</v>
          </cell>
          <cell r="H73">
            <v>44.05</v>
          </cell>
        </row>
        <row r="74">
          <cell r="B74">
            <v>5213575</v>
          </cell>
          <cell r="C74" t="str">
            <v>Fornecimento e implantação de placa em fibra - película III + III</v>
          </cell>
          <cell r="D74">
            <v>72</v>
          </cell>
          <cell r="E74">
            <v>343.1</v>
          </cell>
          <cell r="F74">
            <v>452.25</v>
          </cell>
          <cell r="G74">
            <v>336.64</v>
          </cell>
          <cell r="H74">
            <v>466.58</v>
          </cell>
        </row>
        <row r="75">
          <cell r="B75">
            <v>5213770</v>
          </cell>
          <cell r="C75" t="str">
            <v>Pórtico metálico com vão de 9,2 m, vento de 45 m/s, área de exposição de até 13,8 m², tensão admissível solo &gt; 200 kN/m² - areia e brita comerciais</v>
          </cell>
          <cell r="D75">
            <v>4.0880000000000001</v>
          </cell>
          <cell r="E75">
            <v>36292.1</v>
          </cell>
          <cell r="F75">
            <v>47837.26</v>
          </cell>
          <cell r="G75">
            <v>35623.33</v>
          </cell>
          <cell r="H75">
            <v>49373.98</v>
          </cell>
        </row>
        <row r="76">
          <cell r="B76">
            <v>5216111</v>
          </cell>
          <cell r="C76" t="str">
            <v>Fornecimento e implantação de suporte e travessa para placa de sinalização em madeira de lei tratada 8 x 8 cm</v>
          </cell>
          <cell r="D76">
            <v>3500.16</v>
          </cell>
          <cell r="E76">
            <v>97.34</v>
          </cell>
          <cell r="F76">
            <v>128.31</v>
          </cell>
          <cell r="G76">
            <v>94.83</v>
          </cell>
          <cell r="H76">
            <v>131.43</v>
          </cell>
        </row>
        <row r="77">
          <cell r="B77">
            <v>5501700</v>
          </cell>
          <cell r="C77" t="str">
            <v>Desmatamento, destocamento, limpeza de área e estocagem do material de limpeza com árvores de diâmetro até 0,15 m</v>
          </cell>
          <cell r="D77">
            <v>14.732799999999999</v>
          </cell>
          <cell r="E77">
            <v>0.41</v>
          </cell>
          <cell r="F77">
            <v>0.54</v>
          </cell>
          <cell r="G77">
            <v>0.4</v>
          </cell>
          <cell r="H77">
            <v>0.55000000000000004</v>
          </cell>
        </row>
        <row r="78">
          <cell r="B78">
            <v>5502978</v>
          </cell>
          <cell r="C78" t="str">
            <v>Compactação de aterros a 100% do Proctor normal</v>
          </cell>
          <cell r="D78">
            <v>0</v>
          </cell>
          <cell r="E78">
            <v>2.89</v>
          </cell>
          <cell r="F78">
            <v>3.81</v>
          </cell>
          <cell r="G78">
            <v>2.78</v>
          </cell>
          <cell r="H78">
            <v>3.85</v>
          </cell>
        </row>
        <row r="79">
          <cell r="B79">
            <v>5914329</v>
          </cell>
          <cell r="C79" t="str">
            <v>Transporte com caminhão basculante de 6 m³ - rodovia com revestimento primário</v>
          </cell>
          <cell r="D79">
            <v>602812.31799999997</v>
          </cell>
          <cell r="E79">
            <v>0.76</v>
          </cell>
          <cell r="F79">
            <v>1</v>
          </cell>
          <cell r="G79">
            <v>0.74</v>
          </cell>
          <cell r="H79">
            <v>1.03</v>
          </cell>
        </row>
        <row r="80">
          <cell r="B80">
            <v>5914374</v>
          </cell>
          <cell r="C80" t="str">
            <v>Transporte com caminhão basculante de 10 m³ - rodovia com revestimento primário</v>
          </cell>
          <cell r="D80">
            <v>210952.50899999999</v>
          </cell>
          <cell r="E80">
            <v>0.62</v>
          </cell>
          <cell r="F80">
            <v>0.82</v>
          </cell>
          <cell r="G80">
            <v>0.61</v>
          </cell>
          <cell r="H80">
            <v>0.85</v>
          </cell>
        </row>
        <row r="81">
          <cell r="B81">
            <v>5914389</v>
          </cell>
          <cell r="C81" t="str">
            <v>Transporte com caminhão basculante de 10 m³ - rodovia pavimentada</v>
          </cell>
          <cell r="D81">
            <v>41933.232000000004</v>
          </cell>
          <cell r="E81">
            <v>0.5</v>
          </cell>
          <cell r="F81">
            <v>0.66</v>
          </cell>
          <cell r="G81">
            <v>0.49</v>
          </cell>
          <cell r="H81">
            <v>0.68</v>
          </cell>
        </row>
        <row r="82">
          <cell r="B82">
            <v>5914419</v>
          </cell>
          <cell r="C82" t="str">
            <v>Transporte com caminhão carroceria de 9 t - rodovia com revestimento primário</v>
          </cell>
          <cell r="D82">
            <v>28.567</v>
          </cell>
          <cell r="E82">
            <v>0.68</v>
          </cell>
          <cell r="F82">
            <v>0.9</v>
          </cell>
          <cell r="G82">
            <v>0.66</v>
          </cell>
          <cell r="H82">
            <v>0.91</v>
          </cell>
        </row>
        <row r="83">
          <cell r="B83">
            <v>5914464</v>
          </cell>
          <cell r="C83" t="str">
            <v>Transporte com caminhão carroceria de 15 t - rodovia com revestimento primário</v>
          </cell>
          <cell r="D83">
            <v>12488.406000000001</v>
          </cell>
          <cell r="E83">
            <v>0.54</v>
          </cell>
          <cell r="F83">
            <v>0.71</v>
          </cell>
          <cell r="G83">
            <v>0.52</v>
          </cell>
          <cell r="H83">
            <v>0.72</v>
          </cell>
        </row>
        <row r="84">
          <cell r="B84">
            <v>5914599</v>
          </cell>
          <cell r="C84" t="str">
            <v>Transporte com caminhão carroceria de com guindauto capacidade 30 t.m - rodovia com revestimento primário</v>
          </cell>
          <cell r="D84">
            <v>251.904</v>
          </cell>
          <cell r="E84">
            <v>0.75</v>
          </cell>
          <cell r="F84">
            <v>0.99</v>
          </cell>
          <cell r="G84">
            <v>0.72</v>
          </cell>
          <cell r="H84">
            <v>1</v>
          </cell>
        </row>
        <row r="85">
          <cell r="B85">
            <v>5915323</v>
          </cell>
          <cell r="C85" t="str">
            <v>Transporte com caminhão carroceria de 4 t - rodovia com revestimento primário</v>
          </cell>
          <cell r="D85">
            <v>527811.67700000003</v>
          </cell>
          <cell r="E85">
            <v>1.34</v>
          </cell>
          <cell r="F85">
            <v>1.77</v>
          </cell>
          <cell r="G85">
            <v>1.29</v>
          </cell>
          <cell r="H85">
            <v>1.79</v>
          </cell>
        </row>
        <row r="86">
          <cell r="B86">
            <v>6416222</v>
          </cell>
          <cell r="C86" t="str">
            <v>Usinagem de pré-misturado a frio - faixa C - areia e brita comerciais</v>
          </cell>
          <cell r="D86">
            <v>661.01247999999987</v>
          </cell>
          <cell r="E86">
            <v>137.71</v>
          </cell>
          <cell r="F86">
            <v>181.52</v>
          </cell>
          <cell r="G86">
            <v>136.83000000000001</v>
          </cell>
          <cell r="H86">
            <v>189.65</v>
          </cell>
        </row>
        <row r="87">
          <cell r="B87" t="str">
            <v>ADM01</v>
          </cell>
          <cell r="C87" t="str">
            <v>Administração local</v>
          </cell>
          <cell r="D87">
            <v>0.252</v>
          </cell>
          <cell r="E87">
            <v>72811.287500000006</v>
          </cell>
          <cell r="F87">
            <v>95973.85</v>
          </cell>
          <cell r="G87">
            <v>65820.15416666666</v>
          </cell>
          <cell r="H87">
            <v>91226.82</v>
          </cell>
        </row>
        <row r="88">
          <cell r="B88" t="str">
            <v>AM0104</v>
          </cell>
          <cell r="C88" t="str">
            <v>Aquisição - Asfalto diluído CM30</v>
          </cell>
          <cell r="D88">
            <v>10</v>
          </cell>
          <cell r="E88">
            <v>2697.31</v>
          </cell>
          <cell r="F88">
            <v>3101.91</v>
          </cell>
          <cell r="G88">
            <v>2697.31</v>
          </cell>
          <cell r="H88">
            <v>3270.22</v>
          </cell>
        </row>
        <row r="89">
          <cell r="B89" t="str">
            <v>AM1946</v>
          </cell>
          <cell r="C89" t="str">
            <v>Aquisição - Emulsão asfáltica RR-1C</v>
          </cell>
          <cell r="D89">
            <v>10</v>
          </cell>
          <cell r="E89">
            <v>1249</v>
          </cell>
          <cell r="F89">
            <v>1436.35</v>
          </cell>
          <cell r="G89">
            <v>1249</v>
          </cell>
          <cell r="H89">
            <v>1514.29</v>
          </cell>
        </row>
        <row r="90">
          <cell r="B90" t="str">
            <v>AM1947</v>
          </cell>
          <cell r="C90" t="str">
            <v>Aquisição - Emulsão asfáltica RM-1C</v>
          </cell>
          <cell r="D90">
            <v>30.835000000000001</v>
          </cell>
          <cell r="E90">
            <v>1485.07</v>
          </cell>
          <cell r="F90">
            <v>1707.83</v>
          </cell>
          <cell r="G90">
            <v>1485.07</v>
          </cell>
          <cell r="H90">
            <v>1800.5</v>
          </cell>
        </row>
        <row r="91">
          <cell r="B91" t="str">
            <v>AM2097</v>
          </cell>
          <cell r="C91" t="str">
            <v>Aquisição - Emulsão asfáltica RR-2C</v>
          </cell>
          <cell r="D91">
            <v>22.4</v>
          </cell>
          <cell r="E91">
            <v>1428.15</v>
          </cell>
          <cell r="F91">
            <v>1642.37</v>
          </cell>
          <cell r="G91">
            <v>1428.15</v>
          </cell>
          <cell r="H91">
            <v>1731.49</v>
          </cell>
        </row>
        <row r="92">
          <cell r="B92" t="str">
            <v>CAN01</v>
          </cell>
          <cell r="C92" t="str">
            <v>Instalação de canteiro de obras</v>
          </cell>
          <cell r="D92">
            <v>0.74</v>
          </cell>
          <cell r="E92">
            <v>363980.77388632321</v>
          </cell>
          <cell r="F92">
            <v>479769.53</v>
          </cell>
          <cell r="G92">
            <v>359430.16163512319</v>
          </cell>
          <cell r="H92">
            <v>498170.7</v>
          </cell>
        </row>
        <row r="93">
          <cell r="B93" t="str">
            <v>MOB01</v>
          </cell>
          <cell r="C93" t="str">
            <v>Mobilização e desmobilização</v>
          </cell>
          <cell r="D93">
            <v>12</v>
          </cell>
          <cell r="E93">
            <v>61545.520000000004</v>
          </cell>
          <cell r="F93">
            <v>81124.240000000005</v>
          </cell>
          <cell r="G93">
            <v>60787.44</v>
          </cell>
          <cell r="H93">
            <v>84251.48</v>
          </cell>
        </row>
        <row r="94">
          <cell r="B94" t="str">
            <v>PN01</v>
          </cell>
          <cell r="C94" t="str">
            <v>Estaca (0,30 x 0,30) m</v>
          </cell>
          <cell r="D94">
            <v>10</v>
          </cell>
          <cell r="E94">
            <v>211.69</v>
          </cell>
          <cell r="F94">
            <v>279.02999999999997</v>
          </cell>
          <cell r="G94">
            <v>202.62</v>
          </cell>
          <cell r="H94">
            <v>280.83</v>
          </cell>
        </row>
        <row r="95">
          <cell r="B95" t="str">
            <v>PN02</v>
          </cell>
          <cell r="C95" t="str">
            <v>Transversina (0,30 x 0,30) m</v>
          </cell>
          <cell r="D95">
            <v>30</v>
          </cell>
          <cell r="E95">
            <v>231.46</v>
          </cell>
          <cell r="F95">
            <v>305.08999999999997</v>
          </cell>
          <cell r="G95">
            <v>217.82</v>
          </cell>
          <cell r="H95">
            <v>301.89999999999998</v>
          </cell>
        </row>
        <row r="96">
          <cell r="B96" t="str">
            <v>PN03</v>
          </cell>
          <cell r="C96" t="str">
            <v>Balancim (0,30 x 0,30) m</v>
          </cell>
          <cell r="D96">
            <v>60.415999999999997</v>
          </cell>
          <cell r="E96">
            <v>208.74</v>
          </cell>
          <cell r="F96">
            <v>275.14</v>
          </cell>
          <cell r="G96">
            <v>256.16000000000003</v>
          </cell>
          <cell r="H96">
            <v>355.04</v>
          </cell>
        </row>
        <row r="97">
          <cell r="B97" t="str">
            <v>PN04</v>
          </cell>
          <cell r="C97" t="str">
            <v>Longarina (0,30 x 0,30) m</v>
          </cell>
          <cell r="D97">
            <v>3312</v>
          </cell>
          <cell r="E97">
            <v>214.92</v>
          </cell>
          <cell r="F97">
            <v>283.29000000000002</v>
          </cell>
          <cell r="G97">
            <v>203</v>
          </cell>
          <cell r="H97">
            <v>281.36</v>
          </cell>
        </row>
        <row r="98">
          <cell r="B98" t="str">
            <v>PN05</v>
          </cell>
          <cell r="C98" t="str">
            <v>Ala</v>
          </cell>
          <cell r="D98">
            <v>11.45</v>
          </cell>
          <cell r="E98">
            <v>395.22</v>
          </cell>
          <cell r="F98">
            <v>520.95000000000005</v>
          </cell>
          <cell r="G98">
            <v>344.78</v>
          </cell>
          <cell r="H98">
            <v>477.87</v>
          </cell>
        </row>
        <row r="99">
          <cell r="B99" t="str">
            <v>PN06</v>
          </cell>
          <cell r="C99" t="str">
            <v>Guarda rodas (0,30 x 0,30) m</v>
          </cell>
          <cell r="D99">
            <v>34.35</v>
          </cell>
          <cell r="E99">
            <v>182.58</v>
          </cell>
          <cell r="F99">
            <v>240.66</v>
          </cell>
          <cell r="G99">
            <v>175.22</v>
          </cell>
          <cell r="H99">
            <v>242.86</v>
          </cell>
        </row>
        <row r="100">
          <cell r="B100" t="str">
            <v>PN07</v>
          </cell>
          <cell r="C100" t="str">
            <v>Linha d’água (0,20 x 0,20) m</v>
          </cell>
          <cell r="D100">
            <v>46.7</v>
          </cell>
          <cell r="E100">
            <v>113.12</v>
          </cell>
          <cell r="F100">
            <v>149.11000000000001</v>
          </cell>
          <cell r="G100">
            <v>104.97</v>
          </cell>
          <cell r="H100">
            <v>145.49</v>
          </cell>
        </row>
        <row r="101">
          <cell r="B101" t="str">
            <v>PN08</v>
          </cell>
          <cell r="C101" t="str">
            <v>Mão francesa (0,20 x 0,20) m</v>
          </cell>
          <cell r="D101">
            <v>12.45</v>
          </cell>
          <cell r="E101">
            <v>130.16999999999999</v>
          </cell>
          <cell r="F101">
            <v>171.58</v>
          </cell>
          <cell r="G101">
            <v>120.27</v>
          </cell>
          <cell r="H101">
            <v>166.69</v>
          </cell>
        </row>
        <row r="102">
          <cell r="B102" t="str">
            <v>PN09</v>
          </cell>
          <cell r="C102" t="str">
            <v>Contraventamento (0,20 x 0,08) m</v>
          </cell>
          <cell r="D102">
            <v>2310.0749999999998</v>
          </cell>
          <cell r="E102">
            <v>82.97</v>
          </cell>
          <cell r="F102">
            <v>109.36</v>
          </cell>
          <cell r="G102">
            <v>74.7</v>
          </cell>
          <cell r="H102">
            <v>103.53</v>
          </cell>
        </row>
        <row r="103">
          <cell r="B103" t="str">
            <v>PN10</v>
          </cell>
          <cell r="C103" t="str">
            <v>Prancheta (0,20 x 0,08) m</v>
          </cell>
          <cell r="D103">
            <v>2310.0749999999998</v>
          </cell>
          <cell r="E103">
            <v>44.52</v>
          </cell>
          <cell r="F103">
            <v>58.68</v>
          </cell>
          <cell r="G103">
            <v>40.369999999999997</v>
          </cell>
          <cell r="H103">
            <v>55.95</v>
          </cell>
        </row>
        <row r="104">
          <cell r="B104" t="str">
            <v>PN11</v>
          </cell>
          <cell r="C104" t="str">
            <v>Deslizante (0,30 x 0,08) m</v>
          </cell>
          <cell r="D104">
            <v>1092</v>
          </cell>
          <cell r="E104">
            <v>58.59</v>
          </cell>
          <cell r="F104">
            <v>77.23</v>
          </cell>
          <cell r="G104">
            <v>53.46</v>
          </cell>
          <cell r="H104">
            <v>74.099999999999994</v>
          </cell>
        </row>
        <row r="105">
          <cell r="B105" t="str">
            <v>PN12</v>
          </cell>
          <cell r="C105" t="str">
            <v>Guarda corpo (corrimão + balaústre)</v>
          </cell>
          <cell r="D105">
            <v>204.49</v>
          </cell>
          <cell r="E105">
            <v>95.31</v>
          </cell>
          <cell r="F105">
            <v>125.63</v>
          </cell>
          <cell r="G105">
            <v>85.28</v>
          </cell>
          <cell r="H105">
            <v>118.2</v>
          </cell>
        </row>
        <row r="106">
          <cell r="B106" t="str">
            <v>PN13</v>
          </cell>
          <cell r="C106" t="str">
            <v>Demolição de ponte de madeira</v>
          </cell>
          <cell r="D106">
            <v>3</v>
          </cell>
          <cell r="E106">
            <v>91.63</v>
          </cell>
          <cell r="F106">
            <v>120.78</v>
          </cell>
          <cell r="G106">
            <v>85.18</v>
          </cell>
          <cell r="H106">
            <v>118.06</v>
          </cell>
        </row>
        <row r="107">
          <cell r="B107" t="str">
            <v>TM0104</v>
          </cell>
          <cell r="C107" t="str">
            <v>Transporte - Asfalto diluído CM30</v>
          </cell>
          <cell r="D107">
            <v>5175737.8480000002</v>
          </cell>
          <cell r="E107">
            <v>231.64</v>
          </cell>
          <cell r="F107">
            <v>266.39</v>
          </cell>
          <cell r="G107">
            <v>231.64</v>
          </cell>
          <cell r="H107">
            <v>280.83999999999997</v>
          </cell>
        </row>
        <row r="108">
          <cell r="B108" t="str">
            <v>TM1946</v>
          </cell>
          <cell r="C108" t="str">
            <v>Transporte - Emulsão asfáltica RR-1C</v>
          </cell>
          <cell r="D108">
            <v>34530</v>
          </cell>
          <cell r="E108">
            <v>231.64</v>
          </cell>
          <cell r="F108">
            <v>266.39</v>
          </cell>
          <cell r="G108">
            <v>231.64</v>
          </cell>
          <cell r="H108">
            <v>280.83999999999997</v>
          </cell>
        </row>
        <row r="109">
          <cell r="B109" t="str">
            <v>TM1947</v>
          </cell>
          <cell r="C109" t="str">
            <v>Transporte - Emulsão asfáltica RM-1C</v>
          </cell>
          <cell r="D109">
            <v>225</v>
          </cell>
          <cell r="E109">
            <v>231.64</v>
          </cell>
          <cell r="F109">
            <v>266.39</v>
          </cell>
          <cell r="G109">
            <v>231.64</v>
          </cell>
          <cell r="H109">
            <v>280.83999999999997</v>
          </cell>
        </row>
        <row r="110">
          <cell r="B110" t="str">
            <v>TM2097</v>
          </cell>
          <cell r="C110" t="str">
            <v>Transporte - Emulsão asfáltica RR-2C</v>
          </cell>
          <cell r="D110">
            <v>230200</v>
          </cell>
          <cell r="E110">
            <v>231.64</v>
          </cell>
          <cell r="F110">
            <v>266.39</v>
          </cell>
          <cell r="G110">
            <v>231.64</v>
          </cell>
          <cell r="H110">
            <v>280.83999999999997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4">
          <cell r="T74">
            <v>86.5</v>
          </cell>
        </row>
      </sheetData>
      <sheetData sheetId="24"/>
      <sheetData sheetId="25"/>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ORÁRIO"/>
      <sheetName val="Material"/>
      <sheetName val="Mão de obra"/>
      <sheetName val="mão de obra,leis e bdi"/>
    </sheetNames>
    <sheetDataSet>
      <sheetData sheetId="0"/>
      <sheetData sheetId="1"/>
      <sheetData sheetId="2"/>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ENCARGOS"/>
      <sheetName val="BDI"/>
      <sheetName val="SINAPI_COMP"/>
      <sheetName val="SINAPI_INSUMO"/>
      <sheetName val="RCTR0330"/>
      <sheetName val="RPEP0040"/>
      <sheetName val="RPEP0050"/>
      <sheetName val="RPEP0060"/>
      <sheetName val="CONSULTORIA"/>
      <sheetName val="BD_SICRO2_NOV_16_174_CD"/>
    </sheetNames>
    <sheetDataSet>
      <sheetData sheetId="0">
        <row r="2">
          <cell r="C2">
            <v>42675</v>
          </cell>
        </row>
        <row r="3">
          <cell r="C3">
            <v>1</v>
          </cell>
        </row>
        <row r="5">
          <cell r="C5">
            <v>0.29389999999999999</v>
          </cell>
        </row>
        <row r="6">
          <cell r="C6">
            <v>0.21239999999999998</v>
          </cell>
        </row>
        <row r="7">
          <cell r="C7">
            <v>0.87370000000000003</v>
          </cell>
        </row>
        <row r="9">
          <cell r="C9" t="str">
            <v>SINFRA</v>
          </cell>
        </row>
        <row r="19">
          <cell r="C19" t="str">
            <v>MT-322</v>
          </cell>
        </row>
        <row r="20">
          <cell r="C20" t="str">
            <v>Entr. BR-163 (Matupá) – Entr. MT-130 – São José o Xingu</v>
          </cell>
        </row>
        <row r="21">
          <cell r="C21" t="str">
            <v>Final do asfalto – Distrito de União do Norte</v>
          </cell>
        </row>
        <row r="22">
          <cell r="C22" t="str">
            <v>Estaca 1000 a 1023+19,66  Estaca 0 a 294+11,44</v>
          </cell>
        </row>
        <row r="23">
          <cell r="C23">
            <v>6.37</v>
          </cell>
        </row>
        <row r="24">
          <cell r="C24">
            <v>0</v>
          </cell>
        </row>
        <row r="25">
          <cell r="C25">
            <v>720</v>
          </cell>
        </row>
      </sheetData>
      <sheetData sheetId="1">
        <row r="41">
          <cell r="F41">
            <v>1.1698999999999999</v>
          </cell>
          <cell r="G41">
            <v>0.74269999999999992</v>
          </cell>
          <cell r="H41">
            <v>0.87370000000000003</v>
          </cell>
          <cell r="I41">
            <v>0.50390000000000001</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VPL-FCA"/>
      <sheetName val="Fluxo caixa-FCA"/>
      <sheetName val="Memoria-FCA"/>
      <sheetName val="Memoria 1"/>
      <sheetName val="Plurianual de trilhos-2"/>
      <sheetName val="Plurianual de trilhos-EFC"/>
      <sheetName val="QQP"/>
      <sheetName val="Distancias"/>
      <sheetName val="Resumo_Cron_Geral"/>
      <sheetName val="Cron_RES_FNS"/>
      <sheetName val="Cron_FNS_ano1"/>
      <sheetName val="Cron_FNS_ano2"/>
      <sheetName val="Cron_RES_FCA"/>
      <sheetName val="Cron_FCA_ano1"/>
      <sheetName val="Cron_FCA_ano2"/>
      <sheetName val="Cron_FCA_ano3"/>
      <sheetName val="Cron_FCA_ano4"/>
      <sheetName val="fretes"/>
      <sheetName val="CUSTO-fca"/>
      <sheetName val="CUSTO-fns"/>
      <sheetName val="CUSTO-patios"/>
      <sheetName val="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Capa"/>
      <sheetName val="Página 1"/>
      <sheetName val="Dados de Entrada 4"/>
      <sheetName val="Página 2"/>
      <sheetName val="Página 3"/>
      <sheetName val="Página 4"/>
      <sheetName val="Página 6"/>
      <sheetName val="Página 5"/>
      <sheetName val="Página 7"/>
      <sheetName val="Página 8"/>
      <sheetName val="Dens. médias"/>
      <sheetName val="Dens. teórica"/>
      <sheetName val="Página 9"/>
      <sheetName val="Página 10"/>
      <sheetName val="Página 11"/>
      <sheetName val="Página 12"/>
      <sheetName val="Página 13"/>
      <sheetName val="Teor"/>
      <sheetName val="DENAGREGRAUDO"/>
      <sheetName val="DENSAGRMIUDO"/>
      <sheetName val="MASESPFINPULV"/>
      <sheetName val="DETDENSCAP20"/>
      <sheetName val="DENSCORPROVA"/>
      <sheetName val="GRAFTEMPVISC1"/>
      <sheetName val="GRAFTEMPVISC2"/>
      <sheetName val="CALIBRAGEM"/>
      <sheetName val="CALIBRAGEM-II"/>
      <sheetName val="CALIBRAGEM1"/>
      <sheetName val="CALIBRAGEM2"/>
      <sheetName val="SILOFR4"/>
      <sheetName val="SILOFR3"/>
      <sheetName val="SILOFR2"/>
      <sheetName val="SILOFR1"/>
      <sheetName val="Dosador"/>
      <sheetName val="BALANÇA"/>
      <sheetName val="RESULFINAL"/>
      <sheetName val="DURABILIDADE"/>
      <sheetName val="INDICE FORMA"/>
      <sheetName val="ABRASÃO"/>
      <sheetName val="ADESIVIDADE"/>
      <sheetName val="mão de obra,leis e bdi"/>
      <sheetName val="CUSTO HORÁRIO"/>
      <sheetName val="Mão de obra"/>
      <sheetName val="Material"/>
      <sheetName val="Resumo Financeiro"/>
      <sheetName val="RESUMO_AUT1"/>
      <sheetName val="B M Pl04"/>
      <sheetName val="Listas"/>
      <sheetName val="RELATÓRIO"/>
      <sheetName val="RESUMO-DVOP"/>
      <sheetName val="RESUMO_DVOP"/>
      <sheetName val="BR-230 POMBAL-S.GONÇALO"/>
      <sheetName val="Medição"/>
      <sheetName val="PLANILHA"/>
      <sheetName val="Plan1"/>
      <sheetName val="DADOS"/>
      <sheetName val="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7.8929999999999998</v>
          </cell>
          <cell r="C3">
            <v>53.947000000000003</v>
          </cell>
          <cell r="D3">
            <v>776</v>
          </cell>
          <cell r="E3">
            <v>10.7</v>
          </cell>
          <cell r="F3">
            <v>2.3340000000000001</v>
          </cell>
          <cell r="G3">
            <v>17.135999999999999</v>
          </cell>
        </row>
        <row r="4">
          <cell r="A4">
            <v>4.5</v>
          </cell>
          <cell r="B4">
            <v>6.391</v>
          </cell>
          <cell r="C4">
            <v>62.156999999999996</v>
          </cell>
          <cell r="D4">
            <v>990</v>
          </cell>
          <cell r="E4">
            <v>11.5</v>
          </cell>
          <cell r="F4">
            <v>2.3530000000000002</v>
          </cell>
          <cell r="G4">
            <v>16.885000000000002</v>
          </cell>
        </row>
        <row r="5">
          <cell r="A5">
            <v>5</v>
          </cell>
          <cell r="B5">
            <v>5.2510000000000003</v>
          </cell>
          <cell r="C5">
            <v>69.018000000000001</v>
          </cell>
          <cell r="D5">
            <v>1016</v>
          </cell>
          <cell r="E5">
            <v>13.1</v>
          </cell>
          <cell r="F5">
            <v>2.3639999999999999</v>
          </cell>
          <cell r="G5">
            <v>16.945</v>
          </cell>
        </row>
        <row r="6">
          <cell r="A6">
            <v>5.5</v>
          </cell>
          <cell r="B6">
            <v>4.4960000000000004</v>
          </cell>
          <cell r="C6">
            <v>74.105000000000004</v>
          </cell>
          <cell r="D6">
            <v>908</v>
          </cell>
          <cell r="E6">
            <v>14.2</v>
          </cell>
          <cell r="F6">
            <v>2.3650000000000002</v>
          </cell>
          <cell r="G6">
            <v>17.359000000000002</v>
          </cell>
        </row>
        <row r="7">
          <cell r="A7">
            <v>6</v>
          </cell>
          <cell r="B7">
            <v>3.9609999999999999</v>
          </cell>
          <cell r="C7">
            <v>77.971999999999994</v>
          </cell>
          <cell r="D7">
            <v>766</v>
          </cell>
          <cell r="E7">
            <v>15.6</v>
          </cell>
          <cell r="F7">
            <v>2.36</v>
          </cell>
          <cell r="G7">
            <v>17.97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sheetName val="Pato"/>
      <sheetName val="CALCULOS AUXILIARES"/>
      <sheetName val="Q Custo"/>
      <sheetName val="Cronog"/>
      <sheetName val="Transp"/>
      <sheetName val="Memorial"/>
      <sheetName val="Memorial II"/>
      <sheetName val="SERV MAT BET"/>
      <sheetName val="TRANSP FRIO E QUENTE"/>
      <sheetName val="Comp P Unit "/>
      <sheetName val="C MÃO OBRA"/>
      <sheetName val="CUSTO MATERIAL"/>
      <sheetName val="CUSTO EQUIP"/>
      <sheetName val="MOBIL_INST_CANT"/>
      <sheetName val="COMP TRANSP EQUIP"/>
      <sheetName val="Plan1"/>
      <sheetName val="RESUMO_AUT1"/>
      <sheetName val="Página 16"/>
      <sheetName val="Desmat"/>
      <sheetName val="RELATÓRIO"/>
      <sheetName val="Mat Asf"/>
    </sheetNames>
    <sheetDataSet>
      <sheetData sheetId="0">
        <row r="3">
          <cell r="A3" t="str">
            <v xml:space="preserve">RODOVIA </v>
          </cell>
          <cell r="B3" t="str">
            <v>: BR-364/MT</v>
          </cell>
        </row>
        <row r="4">
          <cell r="I4" t="str">
            <v>SR/DNIT/MT</v>
          </cell>
        </row>
        <row r="6">
          <cell r="A6" t="str">
            <v>SUBTRECHO</v>
          </cell>
          <cell r="B6" t="str">
            <v>: ENTR. MT-461(A) (Km 112,90) - ENTR. MT-270(B) (Km 215,90)</v>
          </cell>
        </row>
        <row r="7">
          <cell r="A7" t="str">
            <v>EXTENSÃO</v>
          </cell>
        </row>
      </sheetData>
      <sheetData sheetId="1">
        <row r="1">
          <cell r="A1" t="str">
            <v>MT - DNIT - Superintendencia Regional no Estado do Mato Grosso</v>
          </cell>
        </row>
      </sheetData>
      <sheetData sheetId="2">
        <row r="12">
          <cell r="E12">
            <v>2916.8777473920004</v>
          </cell>
        </row>
      </sheetData>
      <sheetData sheetId="3">
        <row r="12">
          <cell r="E12">
            <v>2916.8777473920004</v>
          </cell>
        </row>
      </sheetData>
      <sheetData sheetId="4">
        <row r="12">
          <cell r="E12">
            <v>2916.8777473920004</v>
          </cell>
        </row>
      </sheetData>
      <sheetData sheetId="5">
        <row r="12">
          <cell r="E12">
            <v>2916.8777473920004</v>
          </cell>
        </row>
      </sheetData>
      <sheetData sheetId="6">
        <row r="12">
          <cell r="E12">
            <v>2916.8777473920004</v>
          </cell>
        </row>
      </sheetData>
      <sheetData sheetId="7">
        <row r="12">
          <cell r="E12">
            <v>2916.8777473920004</v>
          </cell>
        </row>
      </sheetData>
      <sheetData sheetId="8">
        <row r="12">
          <cell r="E12">
            <v>2916.8777473920004</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Croqui"/>
      <sheetName val="CALCULOS AUXILIARES"/>
      <sheetName val="Pato"/>
      <sheetName val="Página 16"/>
      <sheetName val="DADOS"/>
      <sheetName val="mat"/>
      <sheetName val="TLMB"/>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s>
    <sheetDataSet>
      <sheetData sheetId="0">
        <row r="5">
          <cell r="I5" t="str">
            <v>PD/19 - 22/95</v>
          </cell>
        </row>
        <row r="6">
          <cell r="I6" t="str">
            <v>SERCEL LTDA</v>
          </cell>
        </row>
        <row r="11">
          <cell r="G11">
            <v>1088.0999999999999</v>
          </cell>
        </row>
        <row r="12">
          <cell r="G12">
            <v>682.5</v>
          </cell>
        </row>
        <row r="13">
          <cell r="G13">
            <v>985.53</v>
          </cell>
        </row>
        <row r="32">
          <cell r="G32">
            <v>117</v>
          </cell>
        </row>
        <row r="37">
          <cell r="G37">
            <v>7800</v>
          </cell>
        </row>
        <row r="55">
          <cell r="G55">
            <v>614.25</v>
          </cell>
        </row>
        <row r="57">
          <cell r="G57">
            <v>392.346</v>
          </cell>
        </row>
        <row r="59">
          <cell r="G59">
            <v>50</v>
          </cell>
        </row>
        <row r="60">
          <cell r="G60">
            <v>400</v>
          </cell>
        </row>
      </sheetData>
      <sheetData sheetId="1">
        <row r="4">
          <cell r="B4" t="str">
            <v>BR-262/MS</v>
          </cell>
        </row>
        <row r="5">
          <cell r="B5" t="str">
            <v>DIV. SP/MS - FRONT. BRASIL/BOLIVIA</v>
          </cell>
          <cell r="C5" t="str">
            <v>195 km</v>
          </cell>
        </row>
        <row r="6">
          <cell r="B6" t="str">
            <v>CAMPO GRANDE - MIRANDA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ORÇAMENTO BR-070 LOTE2"/>
      <sheetName val="c_u"/>
      <sheetName val="c.u"/>
    </sheetNames>
    <sheetDataSet>
      <sheetData sheetId="0"/>
      <sheetData sheetId="1"/>
      <sheetData sheetId="2"/>
      <sheetData sheetId="3"/>
      <sheetData sheetId="4" refreshError="1"/>
      <sheetData sheetId="5" refreshError="1"/>
      <sheetData sheetId="6"/>
      <sheetData sheetId="7">
        <row r="18">
          <cell r="D18">
            <v>68540</v>
          </cell>
        </row>
        <row r="29">
          <cell r="D29">
            <v>7307.55</v>
          </cell>
        </row>
        <row r="44">
          <cell r="D44">
            <v>133696.20000000001</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row r="35">
          <cell r="J35">
            <v>5404</v>
          </cell>
        </row>
      </sheetData>
      <sheetData sheetId="13"/>
      <sheetData sheetId="14"/>
      <sheetData sheetId="15"/>
      <sheetData sheetId="16"/>
      <sheetData sheetId="17"/>
      <sheetData sheetId="18"/>
      <sheetData sheetId="19">
        <row r="39">
          <cell r="N39">
            <v>0</v>
          </cell>
        </row>
      </sheetData>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row r="39">
          <cell r="U39">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Medição"/>
      <sheetName val="BR-230 POMBAL-S.GONÇALO"/>
      <sheetName val="RELATÓ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 sheetId="76"/>
      <sheetData sheetId="7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pagina"/>
      <sheetName val="Foglio1"/>
      <sheetName val="Riepilogo"/>
      <sheetName val="LISTINO"/>
      <sheetName val="Modulo1"/>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ARSHALL"/>
      <sheetName val="COMPOGRAN"/>
      <sheetName val="COMPOSIC"/>
    </sheetNames>
    <sheetDataSet>
      <sheetData sheetId="0"/>
      <sheetData sheetId="1">
        <row r="2">
          <cell r="C2" t="str">
            <v>_x000E_CONTROLE DE QUALIDADE DE CONCRETO ASFALTICO_x000E_</v>
          </cell>
        </row>
        <row r="4">
          <cell r="B4" t="str">
            <v>RODOVIA   :</v>
          </cell>
          <cell r="G4" t="str">
            <v>TRECHO :</v>
          </cell>
        </row>
        <row r="6">
          <cell r="B6" t="str">
            <v>ESTABILIDADE MARSHALL</v>
          </cell>
          <cell r="G6" t="str">
            <v xml:space="preserve">            EXTRAÇÃO DE BETUME</v>
          </cell>
        </row>
        <row r="7">
          <cell r="A7" t="str">
            <v>Corpo de prova</v>
          </cell>
          <cell r="B7">
            <v>1</v>
          </cell>
          <cell r="C7">
            <v>2</v>
          </cell>
          <cell r="D7">
            <v>3</v>
          </cell>
          <cell r="E7" t="str">
            <v>MEDIA</v>
          </cell>
          <cell r="F7" t="str">
            <v>Amostra + Tara (g)</v>
          </cell>
          <cell r="I7">
            <v>1</v>
          </cell>
          <cell r="J7">
            <v>2</v>
          </cell>
        </row>
        <row r="8">
          <cell r="A8" t="str">
            <v>Peso ao ar (g)</v>
          </cell>
          <cell r="B8">
            <v>1186</v>
          </cell>
          <cell r="C8">
            <v>1183</v>
          </cell>
          <cell r="D8">
            <v>1190</v>
          </cell>
          <cell r="F8" t="str">
            <v>Tara (g)</v>
          </cell>
        </row>
        <row r="9">
          <cell r="A9" t="str">
            <v>Peso imerso (g)</v>
          </cell>
          <cell r="B9">
            <v>683</v>
          </cell>
          <cell r="C9">
            <v>680</v>
          </cell>
          <cell r="D9">
            <v>685</v>
          </cell>
          <cell r="F9" t="str">
            <v>Amostra (g)</v>
          </cell>
        </row>
        <row r="10">
          <cell r="A10" t="str">
            <v>Volume (cm3)</v>
          </cell>
          <cell r="B10">
            <v>503</v>
          </cell>
          <cell r="C10">
            <v>503</v>
          </cell>
          <cell r="D10">
            <v>505</v>
          </cell>
          <cell r="F10" t="str">
            <v>Insol. + Tara (g)</v>
          </cell>
        </row>
        <row r="11">
          <cell r="A11" t="str">
            <v>Dens.Apar(g/cm3)</v>
          </cell>
          <cell r="B11">
            <v>2.3580000000000001</v>
          </cell>
          <cell r="C11">
            <v>2.3519999999999999</v>
          </cell>
          <cell r="D11">
            <v>2.3559999999999999</v>
          </cell>
          <cell r="E11">
            <v>2.355</v>
          </cell>
          <cell r="F11" t="str">
            <v>Soluvel (g)</v>
          </cell>
        </row>
        <row r="12">
          <cell r="A12" t="str">
            <v>Dens.Teor.(g/cm3)</v>
          </cell>
          <cell r="B12">
            <v>2.4749570915899515</v>
          </cell>
          <cell r="C12">
            <v>2.4749570915899515</v>
          </cell>
          <cell r="D12">
            <v>2.4749570915899515</v>
          </cell>
          <cell r="F12" t="str">
            <v>Teor de Betume (%)</v>
          </cell>
          <cell r="I12">
            <v>5.5</v>
          </cell>
        </row>
        <row r="13">
          <cell r="A13" t="str">
            <v>% de Vazios</v>
          </cell>
          <cell r="B13">
            <v>4.7</v>
          </cell>
          <cell r="C13">
            <v>5</v>
          </cell>
          <cell r="D13">
            <v>4.8</v>
          </cell>
          <cell r="E13">
            <v>4.8330000000000002</v>
          </cell>
          <cell r="H13" t="str">
            <v>GRANULOMETRIA</v>
          </cell>
        </row>
        <row r="14">
          <cell r="A14" t="str">
            <v>% V.C.B.</v>
          </cell>
          <cell r="B14">
            <v>12.59</v>
          </cell>
          <cell r="C14">
            <v>12.56</v>
          </cell>
          <cell r="D14">
            <v>12.58</v>
          </cell>
          <cell r="F14" t="str">
            <v xml:space="preserve">    PENEIRAS</v>
          </cell>
          <cell r="G14">
            <v>0</v>
          </cell>
          <cell r="H14" t="str">
            <v xml:space="preserve">                                                           PESO  INICIAL  DA  AMOSTRA ( G ):</v>
          </cell>
          <cell r="J14">
            <v>1000</v>
          </cell>
        </row>
        <row r="15">
          <cell r="A15" t="str">
            <v>% V.A.M.</v>
          </cell>
          <cell r="B15">
            <v>17.29</v>
          </cell>
          <cell r="C15">
            <v>17.560000000000002</v>
          </cell>
          <cell r="D15">
            <v>17.38</v>
          </cell>
          <cell r="F15" t="str">
            <v xml:space="preserve">  Pol.</v>
          </cell>
          <cell r="G15" t="str">
            <v>mm</v>
          </cell>
          <cell r="H15" t="str">
            <v>RETIDO(g)</v>
          </cell>
          <cell r="I15" t="str">
            <v>PASSANDO(g)</v>
          </cell>
          <cell r="J15" t="str">
            <v>PASSANDO(%)</v>
          </cell>
        </row>
        <row r="16">
          <cell r="A16" t="str">
            <v>RBV (%)</v>
          </cell>
          <cell r="B16">
            <v>72.819999999999993</v>
          </cell>
          <cell r="C16">
            <v>71.53</v>
          </cell>
          <cell r="D16">
            <v>72.38</v>
          </cell>
          <cell r="E16">
            <v>72.242999999999995</v>
          </cell>
          <cell r="F16" t="str">
            <v>1 1/2</v>
          </cell>
          <cell r="G16">
            <v>38.1</v>
          </cell>
          <cell r="H16">
            <v>0</v>
          </cell>
          <cell r="I16">
            <v>1000</v>
          </cell>
          <cell r="J16">
            <v>100</v>
          </cell>
        </row>
        <row r="17">
          <cell r="A17" t="str">
            <v>Leit.no Deflect.</v>
          </cell>
          <cell r="B17">
            <v>175</v>
          </cell>
          <cell r="C17">
            <v>185</v>
          </cell>
          <cell r="D17">
            <v>170</v>
          </cell>
          <cell r="F17">
            <v>1</v>
          </cell>
          <cell r="G17">
            <v>25.4</v>
          </cell>
          <cell r="H17">
            <v>50</v>
          </cell>
          <cell r="I17">
            <v>950</v>
          </cell>
          <cell r="J17">
            <v>95</v>
          </cell>
        </row>
        <row r="18">
          <cell r="A18" t="str">
            <v>Estab.Encont.(g)</v>
          </cell>
          <cell r="B18">
            <v>574</v>
          </cell>
          <cell r="C18">
            <v>606</v>
          </cell>
          <cell r="D18">
            <v>557</v>
          </cell>
          <cell r="F18" t="str">
            <v>3/4</v>
          </cell>
          <cell r="G18">
            <v>19.100000000000001</v>
          </cell>
          <cell r="H18">
            <v>70</v>
          </cell>
          <cell r="I18">
            <v>880</v>
          </cell>
          <cell r="J18">
            <v>88</v>
          </cell>
        </row>
        <row r="19">
          <cell r="A19" t="str">
            <v>Fator de Correção</v>
          </cell>
          <cell r="B19">
            <v>0.99</v>
          </cell>
          <cell r="C19">
            <v>0.99</v>
          </cell>
          <cell r="D19">
            <v>0.98</v>
          </cell>
          <cell r="F19" t="str">
            <v>1/2</v>
          </cell>
          <cell r="G19">
            <v>12.7</v>
          </cell>
          <cell r="H19">
            <v>85</v>
          </cell>
          <cell r="I19">
            <v>795</v>
          </cell>
          <cell r="J19">
            <v>79.5</v>
          </cell>
        </row>
        <row r="20">
          <cell r="A20" t="str">
            <v>Estab.Corrig.(kg)</v>
          </cell>
          <cell r="B20">
            <v>568</v>
          </cell>
          <cell r="C20">
            <v>599</v>
          </cell>
          <cell r="D20">
            <v>545</v>
          </cell>
          <cell r="E20">
            <v>570.66700000000003</v>
          </cell>
          <cell r="F20" t="str">
            <v>3/8</v>
          </cell>
          <cell r="G20">
            <v>9.52</v>
          </cell>
          <cell r="H20">
            <v>90</v>
          </cell>
          <cell r="I20">
            <v>705</v>
          </cell>
          <cell r="J20">
            <v>70.5</v>
          </cell>
        </row>
        <row r="21">
          <cell r="A21" t="str">
            <v>Fluencia 1/100"</v>
          </cell>
          <cell r="B21">
            <v>9.4</v>
          </cell>
          <cell r="C21">
            <v>9.4</v>
          </cell>
          <cell r="D21">
            <v>9.4</v>
          </cell>
          <cell r="E21">
            <v>9.4</v>
          </cell>
          <cell r="F21" t="str">
            <v>Nº4</v>
          </cell>
          <cell r="G21">
            <v>4.78</v>
          </cell>
          <cell r="H21">
            <v>110</v>
          </cell>
          <cell r="I21">
            <v>595</v>
          </cell>
          <cell r="J21">
            <v>59.5</v>
          </cell>
        </row>
        <row r="22">
          <cell r="F22" t="str">
            <v>Nº10</v>
          </cell>
          <cell r="G22">
            <v>2</v>
          </cell>
          <cell r="H22">
            <v>130</v>
          </cell>
          <cell r="I22">
            <v>465</v>
          </cell>
          <cell r="J22">
            <v>46.5</v>
          </cell>
        </row>
        <row r="23">
          <cell r="A23" t="str">
            <v>Temperaturas (ºC)</v>
          </cell>
          <cell r="B23" t="str">
            <v xml:space="preserve">            Massas Específicas Reais (g/cm3)</v>
          </cell>
          <cell r="F23" t="str">
            <v>Nº40</v>
          </cell>
          <cell r="G23">
            <v>0.42</v>
          </cell>
          <cell r="H23">
            <v>150</v>
          </cell>
          <cell r="I23">
            <v>315</v>
          </cell>
          <cell r="J23">
            <v>31.5</v>
          </cell>
        </row>
        <row r="24">
          <cell r="B24" t="str">
            <v>Massa Esp. Real da Brita</v>
          </cell>
          <cell r="F24" t="str">
            <v>Nº80</v>
          </cell>
          <cell r="G24">
            <v>0.17699999999999999</v>
          </cell>
          <cell r="H24">
            <v>180</v>
          </cell>
          <cell r="I24">
            <v>135</v>
          </cell>
          <cell r="J24">
            <v>13.5</v>
          </cell>
        </row>
        <row r="25">
          <cell r="A25" t="str">
            <v>Asfalto:</v>
          </cell>
          <cell r="B25" t="str">
            <v>Massa Esp. Real da Areia</v>
          </cell>
          <cell r="F25" t="str">
            <v>Nº200</v>
          </cell>
          <cell r="G25">
            <v>7.4999999999999997E-2</v>
          </cell>
          <cell r="H25">
            <v>100</v>
          </cell>
          <cell r="I25">
            <v>35</v>
          </cell>
          <cell r="J25">
            <v>3.5</v>
          </cell>
        </row>
        <row r="26">
          <cell r="A26" t="str">
            <v>Agregado:</v>
          </cell>
          <cell r="B26" t="str">
            <v>Massa Esp.Real do Asfalto:</v>
          </cell>
          <cell r="E26">
            <v>1.03</v>
          </cell>
          <cell r="G26" t="str">
            <v>Fundo</v>
          </cell>
          <cell r="H26">
            <v>35</v>
          </cell>
          <cell r="I26">
            <v>0</v>
          </cell>
          <cell r="J26">
            <v>0</v>
          </cell>
        </row>
        <row r="27">
          <cell r="A27" t="str">
            <v>Massa:</v>
          </cell>
          <cell r="B27" t="str">
            <v>Massa Esp.Real Média da Mist. de Agregados:</v>
          </cell>
          <cell r="E27">
            <v>2.6949999999999998</v>
          </cell>
          <cell r="F27" t="str">
            <v>PESO FINAL DA AMOSTRA(G):</v>
          </cell>
          <cell r="H27">
            <v>1000</v>
          </cell>
          <cell r="I27" t="str">
            <v xml:space="preserve">       PERDAS( % )</v>
          </cell>
          <cell r="J27">
            <v>0</v>
          </cell>
        </row>
        <row r="369">
          <cell r="O369" t="str">
            <v>]</v>
          </cell>
          <cell r="Q369" t="str">
            <v>COMPOSICAO GRANULOMETRICA DA MISTURA DE AGREGADOS</v>
          </cell>
        </row>
        <row r="370">
          <cell r="R370" t="str">
            <v>FAIXA DO DNER:</v>
          </cell>
        </row>
        <row r="371">
          <cell r="Q371" t="str">
            <v>RODOVIA:</v>
          </cell>
          <cell r="S371" t="str">
            <v>PE-60</v>
          </cell>
          <cell r="U371" t="str">
            <v>TRECHO:</v>
          </cell>
          <cell r="W371" t="str">
            <v>SUAPE/SIRINHAEM</v>
          </cell>
        </row>
        <row r="372">
          <cell r="Q372" t="str">
            <v>DISTRITO:</v>
          </cell>
          <cell r="S372" t="str">
            <v>1o.</v>
          </cell>
          <cell r="U372" t="str">
            <v>FIRMA:</v>
          </cell>
          <cell r="W372" t="str">
            <v>QUEIROZ GALVAO</v>
          </cell>
        </row>
        <row r="373">
          <cell r="Q373" t="str">
            <v>COLETA DE AGREGADOS:  BINDER T04</v>
          </cell>
        </row>
        <row r="374">
          <cell r="O374" t="str">
            <v>PENEIRAS</v>
          </cell>
          <cell r="P374" t="str">
            <v>BRITA 25 CORRIDA</v>
          </cell>
          <cell r="R374" t="str">
            <v>BRITA 25 LIMPA</v>
          </cell>
          <cell r="T374" t="str">
            <v>BRITA 12 CORRIDA</v>
          </cell>
          <cell r="V374" t="str">
            <v xml:space="preserve"> AREIA SALGADO</v>
          </cell>
          <cell r="X374" t="str">
            <v>GRANULOMETRIA</v>
          </cell>
          <cell r="Y374" t="str">
            <v xml:space="preserve"> FAIXA DO</v>
          </cell>
          <cell r="AB374" t="str">
            <v xml:space="preserve"> FAIXA DO</v>
          </cell>
        </row>
        <row r="375">
          <cell r="O375">
            <v>0</v>
          </cell>
          <cell r="P375">
            <v>0</v>
          </cell>
          <cell r="Q375" t="str">
            <v>%</v>
          </cell>
          <cell r="R375">
            <v>0</v>
          </cell>
          <cell r="S375" t="str">
            <v>%</v>
          </cell>
          <cell r="T375">
            <v>0</v>
          </cell>
          <cell r="U375" t="str">
            <v>%</v>
          </cell>
          <cell r="V375">
            <v>0</v>
          </cell>
          <cell r="W375" t="str">
            <v>%</v>
          </cell>
          <cell r="X375" t="str">
            <v>DA MISTURA</v>
          </cell>
          <cell r="Y375" t="str">
            <v xml:space="preserve"> PROJETO</v>
          </cell>
          <cell r="AB375" t="str">
            <v xml:space="preserve"> D N E R</v>
          </cell>
        </row>
        <row r="376">
          <cell r="O376" t="str">
            <v>2"</v>
          </cell>
        </row>
        <row r="377">
          <cell r="O377" t="str">
            <v>1 1/2"</v>
          </cell>
          <cell r="P377">
            <v>100</v>
          </cell>
          <cell r="Q377">
            <v>0</v>
          </cell>
          <cell r="R377">
            <v>100</v>
          </cell>
          <cell r="S377">
            <v>0</v>
          </cell>
          <cell r="T377">
            <v>100</v>
          </cell>
          <cell r="U377">
            <v>0</v>
          </cell>
          <cell r="V377">
            <v>100</v>
          </cell>
          <cell r="W377">
            <v>0</v>
          </cell>
          <cell r="X377">
            <v>0</v>
          </cell>
          <cell r="AB377">
            <v>100</v>
          </cell>
          <cell r="AC377" t="str">
            <v>-</v>
          </cell>
        </row>
        <row r="378">
          <cell r="O378" t="str">
            <v>1"</v>
          </cell>
          <cell r="P378">
            <v>99</v>
          </cell>
          <cell r="Q378">
            <v>0</v>
          </cell>
          <cell r="R378">
            <v>100</v>
          </cell>
          <cell r="S378">
            <v>0</v>
          </cell>
          <cell r="T378">
            <v>100</v>
          </cell>
          <cell r="U378">
            <v>0</v>
          </cell>
          <cell r="V378">
            <v>100</v>
          </cell>
          <cell r="W378">
            <v>0</v>
          </cell>
          <cell r="X378">
            <v>0</v>
          </cell>
          <cell r="AB378">
            <v>95</v>
          </cell>
          <cell r="AC378" t="str">
            <v>-</v>
          </cell>
          <cell r="AD378">
            <v>100</v>
          </cell>
        </row>
        <row r="379">
          <cell r="O379" t="str">
            <v>3/4"</v>
          </cell>
          <cell r="P379">
            <v>90</v>
          </cell>
          <cell r="Q379">
            <v>0</v>
          </cell>
          <cell r="R379">
            <v>60</v>
          </cell>
          <cell r="S379">
            <v>0</v>
          </cell>
          <cell r="T379">
            <v>100</v>
          </cell>
          <cell r="U379">
            <v>0</v>
          </cell>
          <cell r="V379">
            <v>100</v>
          </cell>
          <cell r="W379">
            <v>0</v>
          </cell>
          <cell r="X379">
            <v>0</v>
          </cell>
          <cell r="Y379">
            <v>-7</v>
          </cell>
          <cell r="Z379" t="str">
            <v>-</v>
          </cell>
          <cell r="AA379">
            <v>7</v>
          </cell>
          <cell r="AB379">
            <v>80</v>
          </cell>
          <cell r="AC379" t="str">
            <v>-</v>
          </cell>
          <cell r="AD379">
            <v>100</v>
          </cell>
        </row>
        <row r="380">
          <cell r="O380" t="str">
            <v>1/2"</v>
          </cell>
          <cell r="P380" t="str">
            <v>-</v>
          </cell>
          <cell r="Q380" t="str">
            <v>-</v>
          </cell>
          <cell r="R380">
            <v>0</v>
          </cell>
          <cell r="S380" t="str">
            <v>-</v>
          </cell>
          <cell r="T380" t="str">
            <v>-</v>
          </cell>
          <cell r="U380" t="str">
            <v>-</v>
          </cell>
          <cell r="V380" t="str">
            <v>-</v>
          </cell>
          <cell r="W380" t="str">
            <v>-</v>
          </cell>
          <cell r="X380" t="str">
            <v>-</v>
          </cell>
          <cell r="Z380" t="str">
            <v>-</v>
          </cell>
          <cell r="AC380" t="str">
            <v>-</v>
          </cell>
        </row>
        <row r="381">
          <cell r="O381" t="str">
            <v>3/8"</v>
          </cell>
          <cell r="P381">
            <v>63</v>
          </cell>
          <cell r="Q381">
            <v>0</v>
          </cell>
          <cell r="R381">
            <v>0</v>
          </cell>
          <cell r="S381" t="str">
            <v>-</v>
          </cell>
          <cell r="T381">
            <v>86</v>
          </cell>
          <cell r="U381">
            <v>0</v>
          </cell>
          <cell r="V381">
            <v>100</v>
          </cell>
          <cell r="W381">
            <v>0</v>
          </cell>
          <cell r="X381">
            <v>0</v>
          </cell>
          <cell r="Y381">
            <v>-7</v>
          </cell>
          <cell r="Z381" t="str">
            <v>-</v>
          </cell>
          <cell r="AA381">
            <v>7</v>
          </cell>
          <cell r="AB381">
            <v>45</v>
          </cell>
          <cell r="AC381" t="str">
            <v>-</v>
          </cell>
          <cell r="AD381">
            <v>80</v>
          </cell>
        </row>
        <row r="382">
          <cell r="O382" t="str">
            <v xml:space="preserve"> No.4</v>
          </cell>
          <cell r="P382">
            <v>46</v>
          </cell>
          <cell r="Q382">
            <v>0</v>
          </cell>
          <cell r="R382">
            <v>0</v>
          </cell>
          <cell r="S382" t="str">
            <v>-</v>
          </cell>
          <cell r="T382">
            <v>45</v>
          </cell>
          <cell r="U382">
            <v>0</v>
          </cell>
          <cell r="V382">
            <v>100</v>
          </cell>
          <cell r="W382">
            <v>0</v>
          </cell>
          <cell r="X382">
            <v>0</v>
          </cell>
          <cell r="Y382">
            <v>-5</v>
          </cell>
          <cell r="Z382" t="str">
            <v>-</v>
          </cell>
          <cell r="AA382">
            <v>5</v>
          </cell>
          <cell r="AB382">
            <v>28</v>
          </cell>
          <cell r="AC382" t="str">
            <v>-</v>
          </cell>
          <cell r="AD382">
            <v>60</v>
          </cell>
        </row>
        <row r="383">
          <cell r="O383" t="str">
            <v>No.10</v>
          </cell>
          <cell r="P383">
            <v>32</v>
          </cell>
          <cell r="Q383">
            <v>0</v>
          </cell>
          <cell r="R383">
            <v>0</v>
          </cell>
          <cell r="S383" t="str">
            <v>-</v>
          </cell>
          <cell r="T383">
            <v>31</v>
          </cell>
          <cell r="U383">
            <v>0</v>
          </cell>
          <cell r="V383">
            <v>96</v>
          </cell>
          <cell r="W383">
            <v>0</v>
          </cell>
          <cell r="X383">
            <v>0</v>
          </cell>
          <cell r="Y383">
            <v>-5</v>
          </cell>
          <cell r="Z383" t="str">
            <v>-</v>
          </cell>
          <cell r="AA383">
            <v>5</v>
          </cell>
          <cell r="AB383">
            <v>20</v>
          </cell>
          <cell r="AC383" t="str">
            <v>-</v>
          </cell>
          <cell r="AD383">
            <v>45</v>
          </cell>
        </row>
        <row r="384">
          <cell r="O384" t="str">
            <v>No.40</v>
          </cell>
          <cell r="P384">
            <v>18</v>
          </cell>
          <cell r="Q384">
            <v>0</v>
          </cell>
          <cell r="R384">
            <v>0</v>
          </cell>
          <cell r="S384" t="str">
            <v>-</v>
          </cell>
          <cell r="T384">
            <v>23</v>
          </cell>
          <cell r="U384">
            <v>0</v>
          </cell>
          <cell r="V384">
            <v>44</v>
          </cell>
          <cell r="W384">
            <v>0</v>
          </cell>
          <cell r="X384">
            <v>0</v>
          </cell>
          <cell r="Y384">
            <v>-5</v>
          </cell>
          <cell r="Z384" t="str">
            <v>-</v>
          </cell>
          <cell r="AA384">
            <v>5</v>
          </cell>
          <cell r="AB384">
            <v>10</v>
          </cell>
          <cell r="AC384" t="str">
            <v>-</v>
          </cell>
          <cell r="AD384">
            <v>32</v>
          </cell>
        </row>
        <row r="385">
          <cell r="O385" t="str">
            <v>No.80</v>
          </cell>
          <cell r="P385">
            <v>10</v>
          </cell>
          <cell r="Q385">
            <v>0</v>
          </cell>
          <cell r="R385">
            <v>0</v>
          </cell>
          <cell r="S385" t="str">
            <v>-</v>
          </cell>
          <cell r="T385">
            <v>19</v>
          </cell>
          <cell r="U385">
            <v>0</v>
          </cell>
          <cell r="V385">
            <v>11</v>
          </cell>
          <cell r="W385">
            <v>0</v>
          </cell>
          <cell r="X385">
            <v>0</v>
          </cell>
          <cell r="Y385">
            <v>-3</v>
          </cell>
          <cell r="Z385" t="str">
            <v>-</v>
          </cell>
          <cell r="AA385">
            <v>3</v>
          </cell>
          <cell r="AB385">
            <v>8</v>
          </cell>
          <cell r="AC385" t="str">
            <v>-</v>
          </cell>
          <cell r="AD385">
            <v>20</v>
          </cell>
        </row>
        <row r="386">
          <cell r="O386" t="str">
            <v>No.200</v>
          </cell>
          <cell r="P386">
            <v>5</v>
          </cell>
          <cell r="Q386">
            <v>0</v>
          </cell>
          <cell r="R386">
            <v>0</v>
          </cell>
          <cell r="S386" t="str">
            <v>-</v>
          </cell>
          <cell r="T386">
            <v>10</v>
          </cell>
          <cell r="U386">
            <v>0</v>
          </cell>
          <cell r="V386">
            <v>1</v>
          </cell>
          <cell r="W386">
            <v>0</v>
          </cell>
          <cell r="X386">
            <v>0</v>
          </cell>
          <cell r="Y386">
            <v>-2</v>
          </cell>
          <cell r="Z386" t="str">
            <v>-</v>
          </cell>
          <cell r="AA386">
            <v>2</v>
          </cell>
          <cell r="AB386">
            <v>3</v>
          </cell>
          <cell r="AC386" t="str">
            <v>-</v>
          </cell>
          <cell r="AD386">
            <v>8</v>
          </cell>
        </row>
        <row r="388">
          <cell r="P388" t="str">
            <v>OPERADOR:</v>
          </cell>
          <cell r="W388" t="str">
            <v>DATA:</v>
          </cell>
          <cell r="X388">
            <v>36808.723428472222</v>
          </cell>
          <cell r="Y388" t="str">
            <v>VISTO:</v>
          </cell>
        </row>
      </sheetData>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quadro 08 - composições"/>
      <sheetName val="dados de entrada concorrência"/>
      <sheetName val="Rel-15ª med."/>
      <sheetName val="PMF"/>
      <sheetName val="Regula"/>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Crono Físico-Financeiro"/>
      <sheetName val="Cubação"/>
      <sheetName val="DMT_TERRAPLENAGEM"/>
      <sheetName val="Transporte_materiais"/>
      <sheetName val="Limpeza da faixa de domínio"/>
      <sheetName val="OAC1 "/>
      <sheetName val="Regula"/>
      <sheetName val="Sub-base"/>
      <sheetName val=" base "/>
      <sheetName val="DMT_EV "/>
      <sheetName val="CÁLC.DMT-T "/>
      <sheetName val="Sub_base"/>
      <sheetName val="RELATÓRIO"/>
      <sheetName val="BANCO"/>
      <sheetName val="Infraestrutra-Ponte"/>
      <sheetName val="Medição"/>
      <sheetName val="Medição Completa"/>
      <sheetName val="Mat Asf"/>
      <sheetName val="PROJETO"/>
      <sheetName val="RESUMO_AUT1"/>
      <sheetName val="DMT"/>
    </sheetNames>
    <sheetDataSet>
      <sheetData sheetId="0"/>
      <sheetData sheetId="1"/>
      <sheetData sheetId="2"/>
      <sheetData sheetId="3"/>
      <sheetData sheetId="4"/>
      <sheetData sheetId="5"/>
      <sheetData sheetId="6"/>
      <sheetData sheetId="7"/>
      <sheetData sheetId="8"/>
      <sheetData sheetId="9">
        <row r="27">
          <cell r="V27">
            <v>42397.102999999996</v>
          </cell>
        </row>
      </sheetData>
      <sheetData sheetId="10">
        <row r="27">
          <cell r="V27">
            <v>42397.102999999996</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ão de obra_leis e bdi"/>
      <sheetName val="materiais"/>
      <sheetName val="mão de obra,leis e bdi"/>
      <sheetName val="composições"/>
      <sheetName val="Resumo"/>
      <sheetName val="Custo"/>
      <sheetName val="Justificativa"/>
      <sheetName val="Conta de resultado"/>
      <sheetName val="pedidos da obra"/>
      <sheetName val="materias"/>
      <sheetName val="Correspondência"/>
      <sheetName val="Recibos"/>
      <sheetName val="Protensão"/>
      <sheetName val="Leis"/>
      <sheetName val="Tubulões"/>
      <sheetName val="Juros"/>
      <sheetName val="Cronograma de desembolso"/>
      <sheetName val="Cronograma de desembolso-2a.hip"/>
      <sheetName val="Madeira Pagani"/>
      <sheetName val="Cimento"/>
      <sheetName val="Trilhos"/>
      <sheetName val="Pedidos AM"/>
      <sheetName val="Previsões AM"/>
      <sheetName val="Madeira Ibirapitanga"/>
      <sheetName val="Previsão de medições"/>
      <sheetName val="Traços"/>
      <sheetName val="Batimetria"/>
      <sheetName val="Cronogramas"/>
      <sheetName val="Folhas pagamento"/>
      <sheetName val="Empreitadas"/>
      <sheetName val="Previsões da obra"/>
      <sheetName val="Cronograma"/>
      <sheetName val="indenizações"/>
      <sheetName val="Apropriação de custos"/>
      <sheetName val="Carta de Preposto"/>
      <sheetName val="Resumo Financeiro"/>
      <sheetName val="Cubação"/>
      <sheetName val="Desmat"/>
      <sheetName val="Mat Asf"/>
      <sheetName val="eaigesen"/>
      <sheetName val="planilha-alta"/>
      <sheetName val="Página 16"/>
      <sheetName val="RELATÓRIO"/>
    </sheetNames>
    <sheetDataSet>
      <sheetData sheetId="0">
        <row r="15">
          <cell r="F15">
            <v>5.8</v>
          </cell>
        </row>
      </sheetData>
      <sheetData sheetId="1">
        <row r="15">
          <cell r="F15">
            <v>5.8</v>
          </cell>
        </row>
      </sheetData>
      <sheetData sheetId="2">
        <row r="15">
          <cell r="F15">
            <v>5.8</v>
          </cell>
        </row>
        <row r="16">
          <cell r="F16">
            <v>4.6399999999999997</v>
          </cell>
        </row>
      </sheetData>
      <sheetData sheetId="3">
        <row r="15">
          <cell r="F15">
            <v>5.8</v>
          </cell>
        </row>
      </sheetData>
      <sheetData sheetId="4">
        <row r="15">
          <cell r="F15">
            <v>5.8</v>
          </cell>
        </row>
      </sheetData>
      <sheetData sheetId="5">
        <row r="15">
          <cell r="F15">
            <v>5.8</v>
          </cell>
        </row>
      </sheetData>
      <sheetData sheetId="6">
        <row r="15">
          <cell r="F15">
            <v>5.8</v>
          </cell>
        </row>
      </sheetData>
      <sheetData sheetId="7">
        <row r="15">
          <cell r="F15">
            <v>5.8</v>
          </cell>
        </row>
      </sheetData>
      <sheetData sheetId="8">
        <row r="15">
          <cell r="F15">
            <v>5.8</v>
          </cell>
        </row>
      </sheetData>
      <sheetData sheetId="9">
        <row r="15">
          <cell r="F15">
            <v>5.8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F15">
            <v>5.8</v>
          </cell>
        </row>
      </sheetData>
      <sheetData sheetId="31">
        <row r="15">
          <cell r="F15">
            <v>5.8</v>
          </cell>
        </row>
      </sheetData>
      <sheetData sheetId="32">
        <row r="15">
          <cell r="F15">
            <v>5.8</v>
          </cell>
        </row>
      </sheetData>
      <sheetData sheetId="33">
        <row r="15">
          <cell r="F15">
            <v>5.8</v>
          </cell>
        </row>
      </sheetData>
      <sheetData sheetId="34">
        <row r="15">
          <cell r="F15">
            <v>5.8</v>
          </cell>
        </row>
      </sheetData>
      <sheetData sheetId="35" refreshError="1"/>
      <sheetData sheetId="36" refreshError="1"/>
      <sheetData sheetId="37" refreshError="1"/>
      <sheetData sheetId="38" refreshError="1"/>
      <sheetData sheetId="39"/>
      <sheetData sheetId="40" refreshError="1"/>
      <sheetData sheetId="41" refreshError="1"/>
      <sheetData sheetId="4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MEDIÇÃO_pato_"/>
      <sheetName val="TAPA BUR MBUQ MAN"/>
      <sheetName val="TAPA BUR MBUF REC "/>
      <sheetName val="TAPA BUR MBUQ REC"/>
      <sheetName val="RECOMP_ MAN MBUQ"/>
      <sheetName val="RECOMP_ REC MBUQ OK"/>
      <sheetName val="REMENDO MBUQ MAN"/>
      <sheetName val="REMENDO MBUQ REC"/>
      <sheetName val="REMENDO MBUF MAN "/>
      <sheetName val="REMENDO MBUF REC"/>
      <sheetName val="CORR MBUQ MAN"/>
      <sheetName val="CORR MBUF MAN"/>
      <sheetName val="CORR MBUQ REC"/>
      <sheetName val="CORR MBUF REC"/>
      <sheetName val="OFICIO"/>
      <sheetName val="BOLETIM"/>
      <sheetName val="RELATORIO 1"/>
      <sheetName val="RELATORIO 2"/>
      <sheetName val="PLUVIOMETRIA"/>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AÇÃO"/>
      <sheetName val="ESCAV MECAN"/>
      <sheetName val="LIMP SARJ M FIO"/>
      <sheetName val="LIMP DESC DAGUA"/>
      <sheetName val="LIMP DE VALA DE DREN."/>
      <sheetName val="LIMP PLACA"/>
      <sheetName val="RECOMP PLACA"/>
      <sheetName val=" REMOÇÃO DE MAN. DE BARREIRA "/>
      <sheetName val="(ok) ROÇ MAN"/>
      <sheetName val="ROÇ COL"/>
      <sheetName val="CAPINA"/>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DADOS"/>
      <sheetName val="mat"/>
    </sheetNames>
    <sheetDataSet>
      <sheetData sheetId="0">
        <row r="36">
          <cell r="I36">
            <v>0</v>
          </cell>
        </row>
      </sheetData>
      <sheetData sheetId="1">
        <row r="36">
          <cell r="I36">
            <v>0</v>
          </cell>
        </row>
      </sheetData>
      <sheetData sheetId="2">
        <row r="36">
          <cell r="I36">
            <v>0</v>
          </cell>
        </row>
      </sheetData>
      <sheetData sheetId="3">
        <row r="36">
          <cell r="I36">
            <v>0</v>
          </cell>
        </row>
      </sheetData>
      <sheetData sheetId="4">
        <row r="36">
          <cell r="I36">
            <v>0</v>
          </cell>
        </row>
      </sheetData>
      <sheetData sheetId="5">
        <row r="36">
          <cell r="I36">
            <v>0</v>
          </cell>
        </row>
      </sheetData>
      <sheetData sheetId="6">
        <row r="43">
          <cell r="J43">
            <v>0</v>
          </cell>
        </row>
        <row r="46">
          <cell r="K46">
            <v>0</v>
          </cell>
          <cell r="L46">
            <v>0</v>
          </cell>
          <cell r="M46">
            <v>0</v>
          </cell>
          <cell r="R46">
            <v>0</v>
          </cell>
          <cell r="S46">
            <v>0</v>
          </cell>
        </row>
      </sheetData>
      <sheetData sheetId="7">
        <row r="43">
          <cell r="J43">
            <v>0</v>
          </cell>
        </row>
        <row r="46">
          <cell r="K46">
            <v>0</v>
          </cell>
          <cell r="M46">
            <v>0</v>
          </cell>
        </row>
      </sheetData>
      <sheetData sheetId="8">
        <row r="43">
          <cell r="J43">
            <v>0</v>
          </cell>
        </row>
        <row r="46">
          <cell r="K46">
            <v>0</v>
          </cell>
          <cell r="M46">
            <v>0</v>
          </cell>
        </row>
      </sheetData>
      <sheetData sheetId="9">
        <row r="43">
          <cell r="J43">
            <v>0</v>
          </cell>
        </row>
        <row r="46">
          <cell r="K46">
            <v>0</v>
          </cell>
          <cell r="M46">
            <v>0</v>
          </cell>
        </row>
      </sheetData>
      <sheetData sheetId="10">
        <row r="43">
          <cell r="J43">
            <v>0</v>
          </cell>
          <cell r="O43">
            <v>0</v>
          </cell>
          <cell r="P43">
            <v>0</v>
          </cell>
          <cell r="Q43">
            <v>0</v>
          </cell>
        </row>
      </sheetData>
      <sheetData sheetId="11">
        <row r="43">
          <cell r="J43">
            <v>0</v>
          </cell>
          <cell r="O43">
            <v>0</v>
          </cell>
        </row>
      </sheetData>
      <sheetData sheetId="12">
        <row r="36">
          <cell r="I36">
            <v>0</v>
          </cell>
        </row>
        <row r="43">
          <cell r="J43">
            <v>0</v>
          </cell>
          <cell r="O43">
            <v>0</v>
          </cell>
        </row>
      </sheetData>
      <sheetData sheetId="13">
        <row r="43">
          <cell r="J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1997"/>
      <sheetName val="P.CLASSE"/>
      <sheetName val="ProgPassag"/>
      <sheetName val="P.01-P.02"/>
      <sheetName val="P.03-P.04"/>
      <sheetName val="P.05-P.06"/>
      <sheetName val="P.07"/>
      <sheetName val="C.13"/>
      <sheetName val="A.11"/>
      <sheetName val="Plan1"/>
      <sheetName val="PA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ADOS"/>
      <sheetName val="mat"/>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Medição"/>
      <sheetName val="RESUMO-SINFRA"/>
      <sheetName val="composições"/>
      <sheetName val="resumo_aut1"/>
      <sheetName val="compos1"/>
      <sheetName val="DADOS GERAIS"/>
      <sheetName val="SERVIÇOS digitado"/>
      <sheetName val="ORÇAMENTO 01"/>
      <sheetName val="tlmb"/>
      <sheetName val="TLCB5"/>
      <sheetName val="SERVIÇOS"/>
    </sheetNames>
    <sheetDataSet>
      <sheetData sheetId="0">
        <row r="54">
          <cell r="F54">
            <v>1403982.3199999998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Fixos e BDI"/>
      <sheetName val="Custos Variáveis"/>
      <sheetName val="Piso Salarial e EPIs"/>
      <sheetName val="Ferramentaria"/>
      <sheetName val="Insumos"/>
      <sheetName val="Encargos"/>
      <sheetName val="Quadro Funcional"/>
      <sheetName val="Check-List"/>
      <sheetName val="Impostos"/>
      <sheetName val="Apresent por Tipo CF+CV"/>
      <sheetName val="Apresent"/>
      <sheetName val="QQP"/>
      <sheetName val="Listagem Fro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1A45-D605-4187-826A-83972C1F7A1E}">
  <sheetPr>
    <pageSetUpPr fitToPage="1"/>
  </sheetPr>
  <dimension ref="A1:J430"/>
  <sheetViews>
    <sheetView showOutlineSymbols="0" showWhiteSpace="0" workbookViewId="0">
      <selection activeCell="A58" sqref="A58:XFD58"/>
    </sheetView>
  </sheetViews>
  <sheetFormatPr defaultRowHeight="14.25" x14ac:dyDescent="0.2"/>
  <cols>
    <col min="1" max="2" width="10" bestFit="1" customWidth="1"/>
    <col min="3" max="3" width="13.25" bestFit="1" customWidth="1"/>
    <col min="4" max="4" width="60" bestFit="1" customWidth="1"/>
    <col min="5" max="5" width="8" bestFit="1" customWidth="1"/>
    <col min="6" max="10" width="13" bestFit="1" customWidth="1"/>
  </cols>
  <sheetData>
    <row r="1" spans="1:10" ht="15" x14ac:dyDescent="0.2">
      <c r="A1" s="190"/>
      <c r="B1" s="190"/>
      <c r="C1" s="190"/>
      <c r="D1" s="190" t="s">
        <v>0</v>
      </c>
      <c r="E1" s="292" t="s">
        <v>1</v>
      </c>
      <c r="F1" s="292"/>
      <c r="G1" s="292" t="s">
        <v>2</v>
      </c>
      <c r="H1" s="292"/>
      <c r="I1" s="292" t="s">
        <v>3</v>
      </c>
      <c r="J1" s="292"/>
    </row>
    <row r="2" spans="1:10" ht="80.099999999999994" customHeight="1" x14ac:dyDescent="0.2">
      <c r="A2" s="186"/>
      <c r="B2" s="186"/>
      <c r="C2" s="186"/>
      <c r="D2" s="186" t="s">
        <v>4</v>
      </c>
      <c r="E2" s="287" t="s">
        <v>5</v>
      </c>
      <c r="F2" s="287"/>
      <c r="G2" s="287" t="s">
        <v>6</v>
      </c>
      <c r="H2" s="287"/>
      <c r="I2" s="287" t="s">
        <v>3050</v>
      </c>
      <c r="J2" s="287"/>
    </row>
    <row r="3" spans="1:10" ht="15" x14ac:dyDescent="0.25">
      <c r="A3" s="291" t="s">
        <v>7</v>
      </c>
      <c r="B3" s="290"/>
      <c r="C3" s="290"/>
      <c r="D3" s="290"/>
      <c r="E3" s="290"/>
      <c r="F3" s="290"/>
      <c r="G3" s="290"/>
      <c r="H3" s="290"/>
      <c r="I3" s="290"/>
      <c r="J3" s="290"/>
    </row>
    <row r="4" spans="1:10" ht="30" customHeight="1" x14ac:dyDescent="0.2">
      <c r="A4" s="189" t="s">
        <v>8</v>
      </c>
      <c r="B4" s="64" t="s">
        <v>9</v>
      </c>
      <c r="C4" s="189" t="s">
        <v>10</v>
      </c>
      <c r="D4" s="189" t="s">
        <v>11</v>
      </c>
      <c r="E4" s="65" t="s">
        <v>12</v>
      </c>
      <c r="F4" s="64" t="s">
        <v>13</v>
      </c>
      <c r="G4" s="64" t="s">
        <v>14</v>
      </c>
      <c r="H4" s="64" t="s">
        <v>15</v>
      </c>
      <c r="I4" s="64" t="s">
        <v>16</v>
      </c>
      <c r="J4" s="64" t="s">
        <v>3049</v>
      </c>
    </row>
    <row r="5" spans="1:10" ht="24" customHeight="1" x14ac:dyDescent="0.2">
      <c r="A5" s="261" t="s">
        <v>3048</v>
      </c>
      <c r="B5" s="261"/>
      <c r="C5" s="261"/>
      <c r="D5" s="261" t="s">
        <v>17</v>
      </c>
      <c r="E5" s="261"/>
      <c r="F5" s="262"/>
      <c r="G5" s="261"/>
      <c r="H5" s="261"/>
      <c r="I5" s="260">
        <v>561272.22</v>
      </c>
      <c r="J5" s="259">
        <v>6.4479106084793819E-2</v>
      </c>
    </row>
    <row r="6" spans="1:10" ht="24" customHeight="1" x14ac:dyDescent="0.2">
      <c r="A6" s="187" t="s">
        <v>18</v>
      </c>
      <c r="B6" s="63" t="s">
        <v>19</v>
      </c>
      <c r="C6" s="187" t="s">
        <v>20</v>
      </c>
      <c r="D6" s="187" t="s">
        <v>21</v>
      </c>
      <c r="E6" s="62" t="s">
        <v>22</v>
      </c>
      <c r="F6" s="63">
        <v>9</v>
      </c>
      <c r="G6" s="60">
        <v>50480.480000000003</v>
      </c>
      <c r="H6" s="60">
        <v>62363.58</v>
      </c>
      <c r="I6" s="60">
        <v>561272.22</v>
      </c>
      <c r="J6" s="258">
        <v>6.4479106084793819E-2</v>
      </c>
    </row>
    <row r="7" spans="1:10" ht="24" customHeight="1" x14ac:dyDescent="0.2">
      <c r="A7" s="261" t="s">
        <v>3047</v>
      </c>
      <c r="B7" s="261"/>
      <c r="C7" s="261"/>
      <c r="D7" s="261" t="s">
        <v>23</v>
      </c>
      <c r="E7" s="261"/>
      <c r="F7" s="262"/>
      <c r="G7" s="261"/>
      <c r="H7" s="261"/>
      <c r="I7" s="260">
        <v>173133.07</v>
      </c>
      <c r="J7" s="259">
        <v>1.9889574415986658E-2</v>
      </c>
    </row>
    <row r="8" spans="1:10" ht="39" customHeight="1" x14ac:dyDescent="0.2">
      <c r="A8" s="267" t="s">
        <v>24</v>
      </c>
      <c r="B8" s="265" t="s">
        <v>3046</v>
      </c>
      <c r="C8" s="267" t="s">
        <v>25</v>
      </c>
      <c r="D8" s="267" t="s">
        <v>26</v>
      </c>
      <c r="E8" s="266" t="s">
        <v>27</v>
      </c>
      <c r="F8" s="265">
        <v>12.5</v>
      </c>
      <c r="G8" s="264">
        <v>250</v>
      </c>
      <c r="H8" s="264">
        <v>308.85000000000002</v>
      </c>
      <c r="I8" s="264">
        <v>3860.62</v>
      </c>
      <c r="J8" s="263">
        <v>4.4350908108916693E-4</v>
      </c>
    </row>
    <row r="9" spans="1:10" ht="39" customHeight="1" x14ac:dyDescent="0.2">
      <c r="A9" s="187" t="s">
        <v>28</v>
      </c>
      <c r="B9" s="63" t="s">
        <v>29</v>
      </c>
      <c r="C9" s="187" t="s">
        <v>25</v>
      </c>
      <c r="D9" s="187" t="s">
        <v>30</v>
      </c>
      <c r="E9" s="62" t="s">
        <v>31</v>
      </c>
      <c r="F9" s="63">
        <v>270</v>
      </c>
      <c r="G9" s="60">
        <v>68.77</v>
      </c>
      <c r="H9" s="60">
        <v>84.95</v>
      </c>
      <c r="I9" s="60">
        <v>22936.5</v>
      </c>
      <c r="J9" s="258">
        <v>2.6349513908133092E-3</v>
      </c>
    </row>
    <row r="10" spans="1:10" ht="24" customHeight="1" x14ac:dyDescent="0.2">
      <c r="A10" s="187" t="s">
        <v>32</v>
      </c>
      <c r="B10" s="63" t="s">
        <v>33</v>
      </c>
      <c r="C10" s="187" t="s">
        <v>25</v>
      </c>
      <c r="D10" s="187" t="s">
        <v>34</v>
      </c>
      <c r="E10" s="62" t="s">
        <v>27</v>
      </c>
      <c r="F10" s="63">
        <v>611.6</v>
      </c>
      <c r="G10" s="60">
        <v>142.35</v>
      </c>
      <c r="H10" s="60">
        <v>175.85</v>
      </c>
      <c r="I10" s="60">
        <v>107549.86</v>
      </c>
      <c r="J10" s="258">
        <v>1.2355357320810788E-2</v>
      </c>
    </row>
    <row r="11" spans="1:10" ht="39" customHeight="1" x14ac:dyDescent="0.2">
      <c r="A11" s="187" t="s">
        <v>35</v>
      </c>
      <c r="B11" s="63" t="s">
        <v>36</v>
      </c>
      <c r="C11" s="187" t="s">
        <v>25</v>
      </c>
      <c r="D11" s="187" t="s">
        <v>37</v>
      </c>
      <c r="E11" s="62" t="s">
        <v>27</v>
      </c>
      <c r="F11" s="63">
        <v>4555</v>
      </c>
      <c r="G11" s="60">
        <v>0.45</v>
      </c>
      <c r="H11" s="60">
        <v>0.55000000000000004</v>
      </c>
      <c r="I11" s="60">
        <v>2505.25</v>
      </c>
      <c r="J11" s="258">
        <v>2.8780380493253295E-4</v>
      </c>
    </row>
    <row r="12" spans="1:10" ht="39" customHeight="1" x14ac:dyDescent="0.2">
      <c r="A12" s="187" t="s">
        <v>38</v>
      </c>
      <c r="B12" s="63" t="s">
        <v>39</v>
      </c>
      <c r="C12" s="187" t="s">
        <v>25</v>
      </c>
      <c r="D12" s="187" t="s">
        <v>40</v>
      </c>
      <c r="E12" s="62" t="s">
        <v>27</v>
      </c>
      <c r="F12" s="63">
        <v>21.78</v>
      </c>
      <c r="G12" s="60">
        <v>1266.1300000000001</v>
      </c>
      <c r="H12" s="60">
        <v>1564.17</v>
      </c>
      <c r="I12" s="60">
        <v>34067.620000000003</v>
      </c>
      <c r="J12" s="258">
        <v>3.9136974996490008E-3</v>
      </c>
    </row>
    <row r="13" spans="1:10" ht="24" customHeight="1" x14ac:dyDescent="0.2">
      <c r="A13" s="187" t="s">
        <v>2852</v>
      </c>
      <c r="B13" s="63" t="s">
        <v>42</v>
      </c>
      <c r="C13" s="187" t="s">
        <v>20</v>
      </c>
      <c r="D13" s="187" t="s">
        <v>43</v>
      </c>
      <c r="E13" s="62" t="s">
        <v>44</v>
      </c>
      <c r="F13" s="63">
        <v>6</v>
      </c>
      <c r="G13" s="60">
        <v>298.58999999999997</v>
      </c>
      <c r="H13" s="60">
        <v>368.87</v>
      </c>
      <c r="I13" s="60">
        <v>2213.2199999999998</v>
      </c>
      <c r="J13" s="258">
        <v>2.5425531869185936E-4</v>
      </c>
    </row>
    <row r="14" spans="1:10" ht="24" customHeight="1" x14ac:dyDescent="0.2">
      <c r="A14" s="261" t="s">
        <v>3045</v>
      </c>
      <c r="B14" s="261"/>
      <c r="C14" s="261"/>
      <c r="D14" s="261" t="s">
        <v>45</v>
      </c>
      <c r="E14" s="261"/>
      <c r="F14" s="262"/>
      <c r="G14" s="261"/>
      <c r="H14" s="261"/>
      <c r="I14" s="260">
        <v>1197749.21</v>
      </c>
      <c r="J14" s="259">
        <v>0.13759775670808719</v>
      </c>
    </row>
    <row r="15" spans="1:10" ht="26.1" customHeight="1" x14ac:dyDescent="0.2">
      <c r="A15" s="187" t="s">
        <v>46</v>
      </c>
      <c r="B15" s="63" t="s">
        <v>47</v>
      </c>
      <c r="C15" s="187" t="s">
        <v>25</v>
      </c>
      <c r="D15" s="187" t="s">
        <v>48</v>
      </c>
      <c r="E15" s="62" t="s">
        <v>49</v>
      </c>
      <c r="F15" s="63">
        <v>561.98</v>
      </c>
      <c r="G15" s="60">
        <v>114.24</v>
      </c>
      <c r="H15" s="60">
        <v>141.13</v>
      </c>
      <c r="I15" s="60">
        <v>79312.23</v>
      </c>
      <c r="J15" s="258">
        <v>9.1114106662744995E-3</v>
      </c>
    </row>
    <row r="16" spans="1:10" ht="26.1" customHeight="1" x14ac:dyDescent="0.2">
      <c r="A16" s="187" t="s">
        <v>50</v>
      </c>
      <c r="B16" s="63" t="s">
        <v>51</v>
      </c>
      <c r="C16" s="187" t="s">
        <v>25</v>
      </c>
      <c r="D16" s="187" t="s">
        <v>52</v>
      </c>
      <c r="E16" s="62" t="s">
        <v>27</v>
      </c>
      <c r="F16" s="63">
        <v>563.75</v>
      </c>
      <c r="G16" s="60">
        <v>8.4499999999999993</v>
      </c>
      <c r="H16" s="60">
        <v>10.43</v>
      </c>
      <c r="I16" s="60">
        <v>5879.91</v>
      </c>
      <c r="J16" s="258">
        <v>6.7548566836078227E-4</v>
      </c>
    </row>
    <row r="17" spans="1:10" ht="26.1" customHeight="1" x14ac:dyDescent="0.2">
      <c r="A17" s="187" t="s">
        <v>53</v>
      </c>
      <c r="B17" s="63" t="s">
        <v>54</v>
      </c>
      <c r="C17" s="187" t="s">
        <v>25</v>
      </c>
      <c r="D17" s="187" t="s">
        <v>55</v>
      </c>
      <c r="E17" s="62" t="s">
        <v>49</v>
      </c>
      <c r="F17" s="63">
        <v>343</v>
      </c>
      <c r="G17" s="60">
        <v>32.28</v>
      </c>
      <c r="H17" s="60">
        <v>39.869999999999997</v>
      </c>
      <c r="I17" s="60">
        <v>13675.41</v>
      </c>
      <c r="J17" s="258">
        <v>1.5710348396417166E-3</v>
      </c>
    </row>
    <row r="18" spans="1:10" ht="51.95" customHeight="1" x14ac:dyDescent="0.2">
      <c r="A18" s="187" t="s">
        <v>56</v>
      </c>
      <c r="B18" s="63" t="s">
        <v>57</v>
      </c>
      <c r="C18" s="187" t="s">
        <v>25</v>
      </c>
      <c r="D18" s="187" t="s">
        <v>58</v>
      </c>
      <c r="E18" s="62" t="s">
        <v>27</v>
      </c>
      <c r="F18" s="63">
        <v>935.7</v>
      </c>
      <c r="G18" s="60">
        <v>112.65</v>
      </c>
      <c r="H18" s="60">
        <v>139.16</v>
      </c>
      <c r="I18" s="60">
        <v>130212.01</v>
      </c>
      <c r="J18" s="258">
        <v>1.4958791308617117E-2</v>
      </c>
    </row>
    <row r="19" spans="1:10" ht="39" customHeight="1" x14ac:dyDescent="0.2">
      <c r="A19" s="187" t="s">
        <v>59</v>
      </c>
      <c r="B19" s="63" t="s">
        <v>60</v>
      </c>
      <c r="C19" s="187" t="s">
        <v>25</v>
      </c>
      <c r="D19" s="187" t="s">
        <v>61</v>
      </c>
      <c r="E19" s="62" t="s">
        <v>62</v>
      </c>
      <c r="F19" s="63">
        <v>3606.25</v>
      </c>
      <c r="G19" s="60">
        <v>16.62</v>
      </c>
      <c r="H19" s="60">
        <v>20.53</v>
      </c>
      <c r="I19" s="60">
        <v>74036.31</v>
      </c>
      <c r="J19" s="258">
        <v>8.5053115342439041E-3</v>
      </c>
    </row>
    <row r="20" spans="1:10" ht="39" customHeight="1" x14ac:dyDescent="0.2">
      <c r="A20" s="187" t="s">
        <v>63</v>
      </c>
      <c r="B20" s="63" t="s">
        <v>64</v>
      </c>
      <c r="C20" s="187" t="s">
        <v>25</v>
      </c>
      <c r="D20" s="187" t="s">
        <v>65</v>
      </c>
      <c r="E20" s="62" t="s">
        <v>62</v>
      </c>
      <c r="F20" s="63">
        <v>8432.66</v>
      </c>
      <c r="G20" s="60">
        <v>14.36</v>
      </c>
      <c r="H20" s="60">
        <v>17.739999999999998</v>
      </c>
      <c r="I20" s="60">
        <v>149595.38</v>
      </c>
      <c r="J20" s="258">
        <v>1.7185558153608678E-2</v>
      </c>
    </row>
    <row r="21" spans="1:10" ht="39" customHeight="1" x14ac:dyDescent="0.2">
      <c r="A21" s="187" t="s">
        <v>66</v>
      </c>
      <c r="B21" s="63" t="s">
        <v>67</v>
      </c>
      <c r="C21" s="187" t="s">
        <v>25</v>
      </c>
      <c r="D21" s="187" t="s">
        <v>68</v>
      </c>
      <c r="E21" s="62" t="s">
        <v>62</v>
      </c>
      <c r="F21" s="63">
        <v>2923</v>
      </c>
      <c r="G21" s="60">
        <v>11.76</v>
      </c>
      <c r="H21" s="60">
        <v>14.52</v>
      </c>
      <c r="I21" s="60">
        <v>42441.96</v>
      </c>
      <c r="J21" s="258">
        <v>4.8757439683841403E-3</v>
      </c>
    </row>
    <row r="22" spans="1:10" ht="39" customHeight="1" x14ac:dyDescent="0.2">
      <c r="A22" s="187" t="s">
        <v>69</v>
      </c>
      <c r="B22" s="63" t="s">
        <v>70</v>
      </c>
      <c r="C22" s="187" t="s">
        <v>25</v>
      </c>
      <c r="D22" s="187" t="s">
        <v>71</v>
      </c>
      <c r="E22" s="62" t="s">
        <v>62</v>
      </c>
      <c r="F22" s="63">
        <v>3818.23</v>
      </c>
      <c r="G22" s="60">
        <v>20.77</v>
      </c>
      <c r="H22" s="60">
        <v>25.65</v>
      </c>
      <c r="I22" s="60">
        <v>97937.59</v>
      </c>
      <c r="J22" s="258">
        <v>1.1251097115226981E-2</v>
      </c>
    </row>
    <row r="23" spans="1:10" ht="39" customHeight="1" x14ac:dyDescent="0.2">
      <c r="A23" s="187" t="s">
        <v>72</v>
      </c>
      <c r="B23" s="63" t="s">
        <v>73</v>
      </c>
      <c r="C23" s="187" t="s">
        <v>25</v>
      </c>
      <c r="D23" s="187" t="s">
        <v>74</v>
      </c>
      <c r="E23" s="62" t="s">
        <v>49</v>
      </c>
      <c r="F23" s="63">
        <v>403.48</v>
      </c>
      <c r="G23" s="60">
        <v>587.64</v>
      </c>
      <c r="H23" s="60">
        <v>725.97</v>
      </c>
      <c r="I23" s="60">
        <v>292914.37</v>
      </c>
      <c r="J23" s="258">
        <v>3.3650082908059389E-2</v>
      </c>
    </row>
    <row r="24" spans="1:10" ht="51.95" customHeight="1" x14ac:dyDescent="0.2">
      <c r="A24" s="187" t="s">
        <v>75</v>
      </c>
      <c r="B24" s="63" t="s">
        <v>76</v>
      </c>
      <c r="C24" s="187" t="s">
        <v>25</v>
      </c>
      <c r="D24" s="187" t="s">
        <v>77</v>
      </c>
      <c r="E24" s="62" t="s">
        <v>27</v>
      </c>
      <c r="F24" s="63">
        <v>175.18</v>
      </c>
      <c r="G24" s="60">
        <v>194.34</v>
      </c>
      <c r="H24" s="60">
        <v>240.08</v>
      </c>
      <c r="I24" s="60">
        <v>42057.21</v>
      </c>
      <c r="J24" s="258">
        <v>4.8315437831939227E-3</v>
      </c>
    </row>
    <row r="25" spans="1:10" ht="39" customHeight="1" x14ac:dyDescent="0.2">
      <c r="A25" s="187" t="s">
        <v>78</v>
      </c>
      <c r="B25" s="63" t="s">
        <v>79</v>
      </c>
      <c r="C25" s="187" t="s">
        <v>25</v>
      </c>
      <c r="D25" s="187" t="s">
        <v>80</v>
      </c>
      <c r="E25" s="62" t="s">
        <v>49</v>
      </c>
      <c r="F25" s="63">
        <v>39.869999999999997</v>
      </c>
      <c r="G25" s="60">
        <v>20.95</v>
      </c>
      <c r="H25" s="60">
        <v>25.88</v>
      </c>
      <c r="I25" s="60">
        <v>1031.83</v>
      </c>
      <c r="J25" s="258">
        <v>1.1853691250116175E-4</v>
      </c>
    </row>
    <row r="26" spans="1:10" ht="39" customHeight="1" x14ac:dyDescent="0.2">
      <c r="A26" s="187" t="s">
        <v>81</v>
      </c>
      <c r="B26" s="63" t="s">
        <v>82</v>
      </c>
      <c r="C26" s="187" t="s">
        <v>25</v>
      </c>
      <c r="D26" s="187" t="s">
        <v>83</v>
      </c>
      <c r="E26" s="62" t="s">
        <v>27</v>
      </c>
      <c r="F26" s="63">
        <v>563.75</v>
      </c>
      <c r="G26" s="60">
        <v>39.409999999999997</v>
      </c>
      <c r="H26" s="60">
        <v>48.68</v>
      </c>
      <c r="I26" s="60">
        <v>27443.35</v>
      </c>
      <c r="J26" s="258">
        <v>3.1526995509810313E-3</v>
      </c>
    </row>
    <row r="27" spans="1:10" ht="26.1" customHeight="1" x14ac:dyDescent="0.2">
      <c r="A27" s="187" t="s">
        <v>84</v>
      </c>
      <c r="B27" s="63" t="s">
        <v>85</v>
      </c>
      <c r="C27" s="187" t="s">
        <v>25</v>
      </c>
      <c r="D27" s="187" t="s">
        <v>86</v>
      </c>
      <c r="E27" s="62" t="s">
        <v>49</v>
      </c>
      <c r="F27" s="63">
        <v>433.26</v>
      </c>
      <c r="G27" s="60">
        <v>396.27</v>
      </c>
      <c r="H27" s="60">
        <v>489.55</v>
      </c>
      <c r="I27" s="60">
        <v>212102.43</v>
      </c>
      <c r="J27" s="258">
        <v>2.4366385146965864E-2</v>
      </c>
    </row>
    <row r="28" spans="1:10" ht="24" customHeight="1" x14ac:dyDescent="0.2">
      <c r="A28" s="187" t="s">
        <v>87</v>
      </c>
      <c r="B28" s="63" t="s">
        <v>88</v>
      </c>
      <c r="C28" s="187" t="s">
        <v>20</v>
      </c>
      <c r="D28" s="187" t="s">
        <v>89</v>
      </c>
      <c r="E28" s="62" t="s">
        <v>90</v>
      </c>
      <c r="F28" s="63">
        <v>1</v>
      </c>
      <c r="G28" s="60">
        <v>23562.59</v>
      </c>
      <c r="H28" s="60">
        <v>29109.22</v>
      </c>
      <c r="I28" s="60">
        <v>29109.22</v>
      </c>
      <c r="J28" s="258">
        <v>3.3440751520280162E-3</v>
      </c>
    </row>
    <row r="29" spans="1:10" ht="24" customHeight="1" x14ac:dyDescent="0.2">
      <c r="A29" s="261" t="s">
        <v>3044</v>
      </c>
      <c r="B29" s="261"/>
      <c r="C29" s="261"/>
      <c r="D29" s="261" t="s">
        <v>91</v>
      </c>
      <c r="E29" s="261"/>
      <c r="F29" s="262"/>
      <c r="G29" s="261"/>
      <c r="H29" s="261"/>
      <c r="I29" s="260">
        <v>2023304.85</v>
      </c>
      <c r="J29" s="259">
        <v>0.23243781433727087</v>
      </c>
    </row>
    <row r="30" spans="1:10" ht="51.95" customHeight="1" x14ac:dyDescent="0.2">
      <c r="A30" s="187" t="s">
        <v>92</v>
      </c>
      <c r="B30" s="63" t="s">
        <v>93</v>
      </c>
      <c r="C30" s="187" t="s">
        <v>25</v>
      </c>
      <c r="D30" s="187" t="s">
        <v>94</v>
      </c>
      <c r="E30" s="62" t="s">
        <v>27</v>
      </c>
      <c r="F30" s="63">
        <v>2746.66</v>
      </c>
      <c r="G30" s="60">
        <v>114.98</v>
      </c>
      <c r="H30" s="60">
        <v>142.04</v>
      </c>
      <c r="I30" s="60">
        <v>390135.58</v>
      </c>
      <c r="J30" s="258">
        <v>4.4818882093028881E-2</v>
      </c>
    </row>
    <row r="31" spans="1:10" ht="51.95" customHeight="1" x14ac:dyDescent="0.2">
      <c r="A31" s="187" t="s">
        <v>95</v>
      </c>
      <c r="B31" s="63" t="s">
        <v>96</v>
      </c>
      <c r="C31" s="187" t="s">
        <v>25</v>
      </c>
      <c r="D31" s="187" t="s">
        <v>97</v>
      </c>
      <c r="E31" s="62" t="s">
        <v>27</v>
      </c>
      <c r="F31" s="63">
        <v>104.71</v>
      </c>
      <c r="G31" s="60">
        <v>95.59</v>
      </c>
      <c r="H31" s="60">
        <v>118.09</v>
      </c>
      <c r="I31" s="60">
        <v>12365.2</v>
      </c>
      <c r="J31" s="258">
        <v>1.4205175566317759E-3</v>
      </c>
    </row>
    <row r="32" spans="1:10" ht="51.95" customHeight="1" x14ac:dyDescent="0.2">
      <c r="A32" s="187" t="s">
        <v>98</v>
      </c>
      <c r="B32" s="63" t="s">
        <v>99</v>
      </c>
      <c r="C32" s="187" t="s">
        <v>25</v>
      </c>
      <c r="D32" s="187" t="s">
        <v>100</v>
      </c>
      <c r="E32" s="62" t="s">
        <v>27</v>
      </c>
      <c r="F32" s="63">
        <v>5756.2</v>
      </c>
      <c r="G32" s="60">
        <v>5.54</v>
      </c>
      <c r="H32" s="60">
        <v>6.84</v>
      </c>
      <c r="I32" s="60">
        <v>39372.400000000001</v>
      </c>
      <c r="J32" s="258">
        <v>4.523112076369888E-3</v>
      </c>
    </row>
    <row r="33" spans="1:10" ht="65.099999999999994" customHeight="1" x14ac:dyDescent="0.2">
      <c r="A33" s="187" t="s">
        <v>101</v>
      </c>
      <c r="B33" s="63" t="s">
        <v>102</v>
      </c>
      <c r="C33" s="187" t="s">
        <v>25</v>
      </c>
      <c r="D33" s="187" t="s">
        <v>103</v>
      </c>
      <c r="E33" s="62" t="s">
        <v>27</v>
      </c>
      <c r="F33" s="63">
        <v>1752.42</v>
      </c>
      <c r="G33" s="60">
        <v>51.52</v>
      </c>
      <c r="H33" s="60">
        <v>63.64</v>
      </c>
      <c r="I33" s="60">
        <v>111524</v>
      </c>
      <c r="J33" s="258">
        <v>1.2811907610536197E-2</v>
      </c>
    </row>
    <row r="34" spans="1:10" ht="65.099999999999994" customHeight="1" x14ac:dyDescent="0.2">
      <c r="A34" s="187" t="s">
        <v>104</v>
      </c>
      <c r="B34" s="63" t="s">
        <v>105</v>
      </c>
      <c r="C34" s="187" t="s">
        <v>25</v>
      </c>
      <c r="D34" s="187" t="s">
        <v>106</v>
      </c>
      <c r="E34" s="62" t="s">
        <v>27</v>
      </c>
      <c r="F34" s="63">
        <v>4210.03</v>
      </c>
      <c r="G34" s="60">
        <v>46.28</v>
      </c>
      <c r="H34" s="60">
        <v>57.17</v>
      </c>
      <c r="I34" s="60">
        <v>240687.41</v>
      </c>
      <c r="J34" s="258">
        <v>2.7650235464467252E-2</v>
      </c>
    </row>
    <row r="35" spans="1:10" ht="51.95" customHeight="1" x14ac:dyDescent="0.2">
      <c r="A35" s="187" t="s">
        <v>107</v>
      </c>
      <c r="B35" s="63" t="s">
        <v>108</v>
      </c>
      <c r="C35" s="187" t="s">
        <v>25</v>
      </c>
      <c r="D35" s="187" t="s">
        <v>109</v>
      </c>
      <c r="E35" s="62" t="s">
        <v>27</v>
      </c>
      <c r="F35" s="63">
        <v>1752.42</v>
      </c>
      <c r="G35" s="60">
        <v>81.8</v>
      </c>
      <c r="H35" s="60">
        <v>101.05</v>
      </c>
      <c r="I35" s="60">
        <v>177082.04</v>
      </c>
      <c r="J35" s="258">
        <v>2.0343233169230614E-2</v>
      </c>
    </row>
    <row r="36" spans="1:10" ht="26.1" customHeight="1" x14ac:dyDescent="0.2">
      <c r="A36" s="187" t="s">
        <v>110</v>
      </c>
      <c r="B36" s="63" t="s">
        <v>111</v>
      </c>
      <c r="C36" s="187" t="s">
        <v>25</v>
      </c>
      <c r="D36" s="187" t="s">
        <v>112</v>
      </c>
      <c r="E36" s="62" t="s">
        <v>27</v>
      </c>
      <c r="F36" s="63">
        <v>3249.49</v>
      </c>
      <c r="G36" s="60">
        <v>17.82</v>
      </c>
      <c r="H36" s="60">
        <v>22.01</v>
      </c>
      <c r="I36" s="60">
        <v>71521.27</v>
      </c>
      <c r="J36" s="258">
        <v>8.2163830514347964E-3</v>
      </c>
    </row>
    <row r="37" spans="1:10" ht="26.1" customHeight="1" x14ac:dyDescent="0.2">
      <c r="A37" s="187" t="s">
        <v>113</v>
      </c>
      <c r="B37" s="63" t="s">
        <v>114</v>
      </c>
      <c r="C37" s="187" t="s">
        <v>25</v>
      </c>
      <c r="D37" s="187" t="s">
        <v>115</v>
      </c>
      <c r="E37" s="62" t="s">
        <v>27</v>
      </c>
      <c r="F37" s="63">
        <v>3162.13</v>
      </c>
      <c r="G37" s="60">
        <v>40.35</v>
      </c>
      <c r="H37" s="60">
        <v>49.84</v>
      </c>
      <c r="I37" s="60">
        <v>157600.54999999999</v>
      </c>
      <c r="J37" s="258">
        <v>1.8105194271813157E-2</v>
      </c>
    </row>
    <row r="38" spans="1:10" ht="26.1" customHeight="1" x14ac:dyDescent="0.2">
      <c r="A38" s="187" t="s">
        <v>116</v>
      </c>
      <c r="B38" s="63" t="s">
        <v>117</v>
      </c>
      <c r="C38" s="187" t="s">
        <v>25</v>
      </c>
      <c r="D38" s="187" t="s">
        <v>118</v>
      </c>
      <c r="E38" s="62" t="s">
        <v>27</v>
      </c>
      <c r="F38" s="63">
        <v>4210.03</v>
      </c>
      <c r="G38" s="60">
        <v>22.01</v>
      </c>
      <c r="H38" s="60">
        <v>27.19</v>
      </c>
      <c r="I38" s="60">
        <v>114470.71</v>
      </c>
      <c r="J38" s="258">
        <v>1.3150426460963397E-2</v>
      </c>
    </row>
    <row r="39" spans="1:10" ht="26.1" customHeight="1" x14ac:dyDescent="0.2">
      <c r="A39" s="187" t="s">
        <v>119</v>
      </c>
      <c r="B39" s="63" t="s">
        <v>120</v>
      </c>
      <c r="C39" s="187" t="s">
        <v>25</v>
      </c>
      <c r="D39" s="187" t="s">
        <v>121</v>
      </c>
      <c r="E39" s="62" t="s">
        <v>27</v>
      </c>
      <c r="F39" s="63">
        <v>1957.65</v>
      </c>
      <c r="G39" s="60">
        <v>49.26</v>
      </c>
      <c r="H39" s="60">
        <v>60.85</v>
      </c>
      <c r="I39" s="60">
        <v>119123</v>
      </c>
      <c r="J39" s="258">
        <v>1.3684882808094252E-2</v>
      </c>
    </row>
    <row r="40" spans="1:10" ht="26.1" customHeight="1" x14ac:dyDescent="0.2">
      <c r="A40" s="187" t="s">
        <v>122</v>
      </c>
      <c r="B40" s="63" t="s">
        <v>120</v>
      </c>
      <c r="C40" s="187" t="s">
        <v>25</v>
      </c>
      <c r="D40" s="187" t="s">
        <v>121</v>
      </c>
      <c r="E40" s="62" t="s">
        <v>27</v>
      </c>
      <c r="F40" s="63">
        <v>1297.9000000000001</v>
      </c>
      <c r="G40" s="60">
        <v>49.26</v>
      </c>
      <c r="H40" s="60">
        <v>60.85</v>
      </c>
      <c r="I40" s="60">
        <v>78977.210000000006</v>
      </c>
      <c r="J40" s="258">
        <v>9.0729234770804083E-3</v>
      </c>
    </row>
    <row r="41" spans="1:10" ht="26.1" customHeight="1" x14ac:dyDescent="0.2">
      <c r="A41" s="187" t="s">
        <v>123</v>
      </c>
      <c r="B41" s="63" t="s">
        <v>124</v>
      </c>
      <c r="C41" s="187" t="s">
        <v>25</v>
      </c>
      <c r="D41" s="187" t="s">
        <v>125</v>
      </c>
      <c r="E41" s="62" t="s">
        <v>27</v>
      </c>
      <c r="F41" s="63">
        <v>1963.19</v>
      </c>
      <c r="G41" s="60">
        <v>14.75</v>
      </c>
      <c r="H41" s="60">
        <v>18.22</v>
      </c>
      <c r="I41" s="60">
        <v>35769.32</v>
      </c>
      <c r="J41" s="258">
        <v>4.1091892608918672E-3</v>
      </c>
    </row>
    <row r="42" spans="1:10" ht="26.1" customHeight="1" x14ac:dyDescent="0.2">
      <c r="A42" s="187" t="s">
        <v>126</v>
      </c>
      <c r="B42" s="63" t="s">
        <v>127</v>
      </c>
      <c r="C42" s="187" t="s">
        <v>25</v>
      </c>
      <c r="D42" s="187" t="s">
        <v>128</v>
      </c>
      <c r="E42" s="62" t="s">
        <v>27</v>
      </c>
      <c r="F42" s="63">
        <v>2113.04</v>
      </c>
      <c r="G42" s="60">
        <v>4.25</v>
      </c>
      <c r="H42" s="60">
        <v>5.25</v>
      </c>
      <c r="I42" s="60">
        <v>11093.46</v>
      </c>
      <c r="J42" s="258">
        <v>1.27441971773949E-3</v>
      </c>
    </row>
    <row r="43" spans="1:10" ht="26.1" customHeight="1" x14ac:dyDescent="0.2">
      <c r="A43" s="187" t="s">
        <v>129</v>
      </c>
      <c r="B43" s="63" t="s">
        <v>130</v>
      </c>
      <c r="C43" s="187" t="s">
        <v>25</v>
      </c>
      <c r="D43" s="187" t="s">
        <v>131</v>
      </c>
      <c r="E43" s="62" t="s">
        <v>27</v>
      </c>
      <c r="F43" s="63">
        <v>2157.8000000000002</v>
      </c>
      <c r="G43" s="60">
        <v>15.39</v>
      </c>
      <c r="H43" s="60">
        <v>19.010000000000002</v>
      </c>
      <c r="I43" s="60">
        <v>41019.769999999997</v>
      </c>
      <c r="J43" s="258">
        <v>4.7123623923589928E-3</v>
      </c>
    </row>
    <row r="44" spans="1:10" ht="26.1" customHeight="1" x14ac:dyDescent="0.2">
      <c r="A44" s="187" t="s">
        <v>132</v>
      </c>
      <c r="B44" s="63" t="s">
        <v>124</v>
      </c>
      <c r="C44" s="187" t="s">
        <v>25</v>
      </c>
      <c r="D44" s="187" t="s">
        <v>133</v>
      </c>
      <c r="E44" s="62" t="s">
        <v>27</v>
      </c>
      <c r="F44" s="63">
        <v>737.93</v>
      </c>
      <c r="G44" s="60">
        <v>14.75</v>
      </c>
      <c r="H44" s="60">
        <v>18.22</v>
      </c>
      <c r="I44" s="60">
        <v>13445.08</v>
      </c>
      <c r="J44" s="258">
        <v>1.5445744662697537E-3</v>
      </c>
    </row>
    <row r="45" spans="1:10" ht="39" customHeight="1" x14ac:dyDescent="0.2">
      <c r="A45" s="187" t="s">
        <v>134</v>
      </c>
      <c r="B45" s="63" t="s">
        <v>135</v>
      </c>
      <c r="C45" s="187" t="s">
        <v>25</v>
      </c>
      <c r="D45" s="187" t="s">
        <v>136</v>
      </c>
      <c r="E45" s="62" t="s">
        <v>27</v>
      </c>
      <c r="F45" s="63">
        <v>182.66</v>
      </c>
      <c r="G45" s="60">
        <v>880.24</v>
      </c>
      <c r="H45" s="60">
        <v>1087.44</v>
      </c>
      <c r="I45" s="60">
        <v>198631.79</v>
      </c>
      <c r="J45" s="258">
        <v>2.2818874340908034E-2</v>
      </c>
    </row>
    <row r="46" spans="1:10" ht="65.099999999999994" customHeight="1" x14ac:dyDescent="0.2">
      <c r="A46" s="187" t="s">
        <v>137</v>
      </c>
      <c r="B46" s="63" t="s">
        <v>138</v>
      </c>
      <c r="C46" s="187" t="s">
        <v>25</v>
      </c>
      <c r="D46" s="187" t="s">
        <v>139</v>
      </c>
      <c r="E46" s="62" t="s">
        <v>27</v>
      </c>
      <c r="F46" s="63">
        <v>82.08</v>
      </c>
      <c r="G46" s="60">
        <v>118.12</v>
      </c>
      <c r="H46" s="60">
        <v>145.91999999999999</v>
      </c>
      <c r="I46" s="60">
        <v>11977.11</v>
      </c>
      <c r="J46" s="258">
        <v>1.3759336713284063E-3</v>
      </c>
    </row>
    <row r="47" spans="1:10" ht="51.95" customHeight="1" x14ac:dyDescent="0.2">
      <c r="A47" s="187" t="s">
        <v>140</v>
      </c>
      <c r="B47" s="63" t="s">
        <v>141</v>
      </c>
      <c r="C47" s="187" t="s">
        <v>25</v>
      </c>
      <c r="D47" s="187" t="s">
        <v>142</v>
      </c>
      <c r="E47" s="62" t="s">
        <v>27</v>
      </c>
      <c r="F47" s="63">
        <v>645.70000000000005</v>
      </c>
      <c r="G47" s="60">
        <v>133.71</v>
      </c>
      <c r="H47" s="60">
        <v>165.18</v>
      </c>
      <c r="I47" s="60">
        <v>106656.72</v>
      </c>
      <c r="J47" s="258">
        <v>1.2252753153427318E-2</v>
      </c>
    </row>
    <row r="48" spans="1:10" ht="39" customHeight="1" x14ac:dyDescent="0.2">
      <c r="A48" s="187" t="s">
        <v>143</v>
      </c>
      <c r="B48" s="63" t="s">
        <v>144</v>
      </c>
      <c r="C48" s="187" t="s">
        <v>25</v>
      </c>
      <c r="D48" s="187" t="s">
        <v>145</v>
      </c>
      <c r="E48" s="62" t="s">
        <v>27</v>
      </c>
      <c r="F48" s="63">
        <v>2195.54</v>
      </c>
      <c r="G48" s="60">
        <v>22.71</v>
      </c>
      <c r="H48" s="60">
        <v>28.05</v>
      </c>
      <c r="I48" s="60">
        <v>61584.89</v>
      </c>
      <c r="J48" s="258">
        <v>7.0748890004396769E-3</v>
      </c>
    </row>
    <row r="49" spans="1:10" ht="39" customHeight="1" x14ac:dyDescent="0.2">
      <c r="A49" s="187" t="s">
        <v>146</v>
      </c>
      <c r="B49" s="63" t="s">
        <v>147</v>
      </c>
      <c r="C49" s="187" t="s">
        <v>25</v>
      </c>
      <c r="D49" s="187" t="s">
        <v>148</v>
      </c>
      <c r="E49" s="62" t="s">
        <v>27</v>
      </c>
      <c r="F49" s="63">
        <v>92.64</v>
      </c>
      <c r="G49" s="60">
        <v>264.47000000000003</v>
      </c>
      <c r="H49" s="60">
        <v>326.72000000000003</v>
      </c>
      <c r="I49" s="60">
        <v>30267.34</v>
      </c>
      <c r="J49" s="258">
        <v>3.4771202942567216E-3</v>
      </c>
    </row>
    <row r="50" spans="1:10" ht="24" customHeight="1" x14ac:dyDescent="0.2">
      <c r="A50" s="261" t="s">
        <v>3043</v>
      </c>
      <c r="B50" s="261"/>
      <c r="C50" s="261"/>
      <c r="D50" s="261" t="s">
        <v>149</v>
      </c>
      <c r="E50" s="261"/>
      <c r="F50" s="262"/>
      <c r="G50" s="261"/>
      <c r="H50" s="261"/>
      <c r="I50" s="260">
        <v>965441.72</v>
      </c>
      <c r="J50" s="259">
        <v>0.11091020874428065</v>
      </c>
    </row>
    <row r="51" spans="1:10" ht="39" customHeight="1" x14ac:dyDescent="0.2">
      <c r="A51" s="268">
        <v>5001</v>
      </c>
      <c r="B51" s="63" t="s">
        <v>151</v>
      </c>
      <c r="C51" s="187" t="s">
        <v>25</v>
      </c>
      <c r="D51" s="187" t="s">
        <v>152</v>
      </c>
      <c r="E51" s="62" t="s">
        <v>31</v>
      </c>
      <c r="F51" s="63">
        <v>2200</v>
      </c>
      <c r="G51" s="60">
        <v>12.11</v>
      </c>
      <c r="H51" s="60">
        <v>14.96</v>
      </c>
      <c r="I51" s="60">
        <v>32912</v>
      </c>
      <c r="J51" s="258">
        <v>3.780939558103792E-3</v>
      </c>
    </row>
    <row r="52" spans="1:10" ht="39" customHeight="1" x14ac:dyDescent="0.2">
      <c r="A52" s="187" t="s">
        <v>153</v>
      </c>
      <c r="B52" s="63" t="s">
        <v>154</v>
      </c>
      <c r="C52" s="187" t="s">
        <v>25</v>
      </c>
      <c r="D52" s="187" t="s">
        <v>155</v>
      </c>
      <c r="E52" s="62" t="s">
        <v>156</v>
      </c>
      <c r="F52" s="63">
        <v>2</v>
      </c>
      <c r="G52" s="60">
        <v>44.42</v>
      </c>
      <c r="H52" s="60">
        <v>54.87</v>
      </c>
      <c r="I52" s="60">
        <v>109.74</v>
      </c>
      <c r="J52" s="258">
        <v>1.2606961202792603E-5</v>
      </c>
    </row>
    <row r="53" spans="1:10" ht="39" customHeight="1" x14ac:dyDescent="0.2">
      <c r="A53" s="268">
        <v>5002</v>
      </c>
      <c r="B53" s="63" t="s">
        <v>158</v>
      </c>
      <c r="C53" s="187" t="s">
        <v>25</v>
      </c>
      <c r="D53" s="187" t="s">
        <v>159</v>
      </c>
      <c r="E53" s="62" t="s">
        <v>31</v>
      </c>
      <c r="F53" s="63">
        <v>700</v>
      </c>
      <c r="G53" s="60">
        <v>18.309999999999999</v>
      </c>
      <c r="H53" s="60">
        <v>22.62</v>
      </c>
      <c r="I53" s="60">
        <v>15834</v>
      </c>
      <c r="J53" s="258">
        <v>1.8190142489977953E-3</v>
      </c>
    </row>
    <row r="54" spans="1:10" ht="39" customHeight="1" x14ac:dyDescent="0.2">
      <c r="A54" s="268">
        <v>5003</v>
      </c>
      <c r="B54" s="63" t="s">
        <v>161</v>
      </c>
      <c r="C54" s="187" t="s">
        <v>25</v>
      </c>
      <c r="D54" s="187" t="s">
        <v>162</v>
      </c>
      <c r="E54" s="62" t="s">
        <v>31</v>
      </c>
      <c r="F54" s="63">
        <v>893.5</v>
      </c>
      <c r="G54" s="60">
        <v>31.2</v>
      </c>
      <c r="H54" s="60">
        <v>38.54</v>
      </c>
      <c r="I54" s="60">
        <v>34435.49</v>
      </c>
      <c r="J54" s="258">
        <v>3.9559585058242452E-3</v>
      </c>
    </row>
    <row r="55" spans="1:10" ht="39" customHeight="1" x14ac:dyDescent="0.2">
      <c r="A55" s="268">
        <v>5004</v>
      </c>
      <c r="B55" s="63" t="s">
        <v>164</v>
      </c>
      <c r="C55" s="187" t="s">
        <v>25</v>
      </c>
      <c r="D55" s="187" t="s">
        <v>165</v>
      </c>
      <c r="E55" s="62" t="s">
        <v>31</v>
      </c>
      <c r="F55" s="63">
        <v>400</v>
      </c>
      <c r="G55" s="60">
        <v>12.26</v>
      </c>
      <c r="H55" s="60">
        <v>15.14</v>
      </c>
      <c r="I55" s="60">
        <v>6056</v>
      </c>
      <c r="J55" s="258">
        <v>6.9571493570359029E-4</v>
      </c>
    </row>
    <row r="56" spans="1:10" ht="39" customHeight="1" x14ac:dyDescent="0.2">
      <c r="A56" s="268">
        <v>5005</v>
      </c>
      <c r="B56" s="63" t="s">
        <v>167</v>
      </c>
      <c r="C56" s="187" t="s">
        <v>25</v>
      </c>
      <c r="D56" s="187" t="s">
        <v>168</v>
      </c>
      <c r="E56" s="62" t="s">
        <v>31</v>
      </c>
      <c r="F56" s="63">
        <v>10</v>
      </c>
      <c r="G56" s="60">
        <v>78.83</v>
      </c>
      <c r="H56" s="60">
        <v>97.38</v>
      </c>
      <c r="I56" s="60">
        <v>973.8</v>
      </c>
      <c r="J56" s="258">
        <v>1.11870410235825E-4</v>
      </c>
    </row>
    <row r="57" spans="1:10" ht="39" customHeight="1" x14ac:dyDescent="0.2">
      <c r="A57" s="268">
        <v>5006</v>
      </c>
      <c r="B57" s="63" t="s">
        <v>151</v>
      </c>
      <c r="C57" s="187" t="s">
        <v>25</v>
      </c>
      <c r="D57" s="187" t="s">
        <v>152</v>
      </c>
      <c r="E57" s="62" t="s">
        <v>31</v>
      </c>
      <c r="F57" s="63">
        <v>150</v>
      </c>
      <c r="G57" s="60">
        <v>12.11</v>
      </c>
      <c r="H57" s="60">
        <v>14.96</v>
      </c>
      <c r="I57" s="60">
        <v>2244</v>
      </c>
      <c r="J57" s="258">
        <v>2.5779133350707672E-4</v>
      </c>
    </row>
    <row r="58" spans="1:10" ht="51.95" customHeight="1" x14ac:dyDescent="0.2">
      <c r="A58" s="268">
        <v>5008</v>
      </c>
      <c r="B58" s="63" t="s">
        <v>171</v>
      </c>
      <c r="C58" s="187" t="s">
        <v>25</v>
      </c>
      <c r="D58" s="187" t="s">
        <v>172</v>
      </c>
      <c r="E58" s="62" t="s">
        <v>31</v>
      </c>
      <c r="F58" s="63">
        <v>60</v>
      </c>
      <c r="G58" s="60">
        <v>60.41</v>
      </c>
      <c r="H58" s="60">
        <v>74.63</v>
      </c>
      <c r="I58" s="60">
        <v>4477.8</v>
      </c>
      <c r="J58" s="258">
        <v>5.1441088822548489E-4</v>
      </c>
    </row>
    <row r="59" spans="1:10" ht="39" customHeight="1" x14ac:dyDescent="0.2">
      <c r="A59" s="268">
        <v>5009</v>
      </c>
      <c r="B59" s="63" t="s">
        <v>174</v>
      </c>
      <c r="C59" s="187" t="s">
        <v>25</v>
      </c>
      <c r="D59" s="187" t="s">
        <v>175</v>
      </c>
      <c r="E59" s="62" t="s">
        <v>156</v>
      </c>
      <c r="F59" s="63">
        <v>22</v>
      </c>
      <c r="G59" s="60">
        <v>60.5</v>
      </c>
      <c r="H59" s="60">
        <v>74.739999999999995</v>
      </c>
      <c r="I59" s="60">
        <v>1644.28</v>
      </c>
      <c r="J59" s="258">
        <v>1.888953359443031E-4</v>
      </c>
    </row>
    <row r="60" spans="1:10" ht="39" customHeight="1" x14ac:dyDescent="0.2">
      <c r="A60" s="268">
        <v>5010</v>
      </c>
      <c r="B60" s="63" t="s">
        <v>177</v>
      </c>
      <c r="C60" s="187" t="s">
        <v>25</v>
      </c>
      <c r="D60" s="187" t="s">
        <v>178</v>
      </c>
      <c r="E60" s="62" t="s">
        <v>156</v>
      </c>
      <c r="F60" s="63">
        <v>18</v>
      </c>
      <c r="G60" s="60">
        <v>36.4</v>
      </c>
      <c r="H60" s="60">
        <v>44.96</v>
      </c>
      <c r="I60" s="60">
        <v>809.28</v>
      </c>
      <c r="J60" s="258">
        <v>9.2970307656242007E-5</v>
      </c>
    </row>
    <row r="61" spans="1:10" ht="39" customHeight="1" x14ac:dyDescent="0.2">
      <c r="A61" s="268">
        <v>5011</v>
      </c>
      <c r="B61" s="63" t="s">
        <v>180</v>
      </c>
      <c r="C61" s="187" t="s">
        <v>25</v>
      </c>
      <c r="D61" s="187" t="s">
        <v>181</v>
      </c>
      <c r="E61" s="62" t="s">
        <v>156</v>
      </c>
      <c r="F61" s="63">
        <v>18</v>
      </c>
      <c r="G61" s="60">
        <v>55.11</v>
      </c>
      <c r="H61" s="60">
        <v>68.08</v>
      </c>
      <c r="I61" s="60">
        <v>1225.44</v>
      </c>
      <c r="J61" s="258">
        <v>1.4077888223391804E-4</v>
      </c>
    </row>
    <row r="62" spans="1:10" ht="39" customHeight="1" x14ac:dyDescent="0.2">
      <c r="A62" s="268">
        <v>5012</v>
      </c>
      <c r="B62" s="63" t="s">
        <v>183</v>
      </c>
      <c r="C62" s="187" t="s">
        <v>25</v>
      </c>
      <c r="D62" s="187" t="s">
        <v>184</v>
      </c>
      <c r="E62" s="62" t="s">
        <v>156</v>
      </c>
      <c r="F62" s="63">
        <v>2</v>
      </c>
      <c r="G62" s="60">
        <v>97.81</v>
      </c>
      <c r="H62" s="60">
        <v>120.83</v>
      </c>
      <c r="I62" s="60">
        <v>241.66</v>
      </c>
      <c r="J62" s="258">
        <v>2.7761966869572263E-5</v>
      </c>
    </row>
    <row r="63" spans="1:10" ht="39" customHeight="1" x14ac:dyDescent="0.2">
      <c r="A63" s="268">
        <v>5013</v>
      </c>
      <c r="B63" s="63" t="s">
        <v>186</v>
      </c>
      <c r="C63" s="187" t="s">
        <v>25</v>
      </c>
      <c r="D63" s="187" t="s">
        <v>187</v>
      </c>
      <c r="E63" s="62" t="s">
        <v>156</v>
      </c>
      <c r="F63" s="63">
        <v>2</v>
      </c>
      <c r="G63" s="60">
        <v>71.150000000000006</v>
      </c>
      <c r="H63" s="60">
        <v>87.89</v>
      </c>
      <c r="I63" s="60">
        <v>175.78</v>
      </c>
      <c r="J63" s="258">
        <v>2.0193654458054344E-5</v>
      </c>
    </row>
    <row r="64" spans="1:10" ht="39" customHeight="1" x14ac:dyDescent="0.2">
      <c r="A64" s="268">
        <v>5014</v>
      </c>
      <c r="B64" s="63" t="s">
        <v>189</v>
      </c>
      <c r="C64" s="187" t="s">
        <v>25</v>
      </c>
      <c r="D64" s="187" t="s">
        <v>190</v>
      </c>
      <c r="E64" s="62" t="s">
        <v>156</v>
      </c>
      <c r="F64" s="63">
        <v>1</v>
      </c>
      <c r="G64" s="60">
        <v>89.79</v>
      </c>
      <c r="H64" s="60">
        <v>110.92</v>
      </c>
      <c r="I64" s="60">
        <v>110.92</v>
      </c>
      <c r="J64" s="258">
        <v>1.2742519925403275E-5</v>
      </c>
    </row>
    <row r="65" spans="1:10" ht="26.1" customHeight="1" x14ac:dyDescent="0.2">
      <c r="A65" s="268">
        <v>5015</v>
      </c>
      <c r="B65" s="63" t="s">
        <v>192</v>
      </c>
      <c r="C65" s="187" t="s">
        <v>25</v>
      </c>
      <c r="D65" s="187" t="s">
        <v>193</v>
      </c>
      <c r="E65" s="62" t="s">
        <v>156</v>
      </c>
      <c r="F65" s="63">
        <v>10</v>
      </c>
      <c r="G65" s="60">
        <v>115.59</v>
      </c>
      <c r="H65" s="60">
        <v>142.79</v>
      </c>
      <c r="I65" s="60">
        <v>1427.9</v>
      </c>
      <c r="J65" s="258">
        <v>1.6403754238625439E-4</v>
      </c>
    </row>
    <row r="66" spans="1:10" ht="39" customHeight="1" x14ac:dyDescent="0.2">
      <c r="A66" s="268">
        <v>5016</v>
      </c>
      <c r="B66" s="63" t="s">
        <v>195</v>
      </c>
      <c r="C66" s="187" t="s">
        <v>25</v>
      </c>
      <c r="D66" s="187" t="s">
        <v>196</v>
      </c>
      <c r="E66" s="62" t="s">
        <v>156</v>
      </c>
      <c r="F66" s="63">
        <v>37</v>
      </c>
      <c r="G66" s="60">
        <v>36.909999999999997</v>
      </c>
      <c r="H66" s="60">
        <v>45.59</v>
      </c>
      <c r="I66" s="60">
        <v>1686.83</v>
      </c>
      <c r="J66" s="258">
        <v>1.9378349157742525E-4</v>
      </c>
    </row>
    <row r="67" spans="1:10" ht="39" customHeight="1" x14ac:dyDescent="0.2">
      <c r="A67" s="268">
        <v>5017</v>
      </c>
      <c r="B67" s="63" t="s">
        <v>198</v>
      </c>
      <c r="C67" s="187" t="s">
        <v>25</v>
      </c>
      <c r="D67" s="187" t="s">
        <v>199</v>
      </c>
      <c r="E67" s="62" t="s">
        <v>156</v>
      </c>
      <c r="F67" s="63">
        <v>7</v>
      </c>
      <c r="G67" s="60">
        <v>105.68</v>
      </c>
      <c r="H67" s="60">
        <v>130.55000000000001</v>
      </c>
      <c r="I67" s="60">
        <v>913.85</v>
      </c>
      <c r="J67" s="258">
        <v>1.0498333784556242E-4</v>
      </c>
    </row>
    <row r="68" spans="1:10" ht="26.1" customHeight="1" x14ac:dyDescent="0.2">
      <c r="A68" s="268">
        <v>5019</v>
      </c>
      <c r="B68" s="63" t="s">
        <v>202</v>
      </c>
      <c r="C68" s="187" t="s">
        <v>25</v>
      </c>
      <c r="D68" s="187" t="s">
        <v>203</v>
      </c>
      <c r="E68" s="62" t="s">
        <v>156</v>
      </c>
      <c r="F68" s="63">
        <v>810</v>
      </c>
      <c r="G68" s="60">
        <v>27.5</v>
      </c>
      <c r="H68" s="60">
        <v>33.97</v>
      </c>
      <c r="I68" s="60">
        <v>27515.7</v>
      </c>
      <c r="J68" s="258">
        <v>3.1610111387614399E-3</v>
      </c>
    </row>
    <row r="69" spans="1:10" ht="51.95" customHeight="1" x14ac:dyDescent="0.2">
      <c r="A69" s="268">
        <v>5020</v>
      </c>
      <c r="B69" s="63" t="s">
        <v>205</v>
      </c>
      <c r="C69" s="187" t="s">
        <v>25</v>
      </c>
      <c r="D69" s="187" t="s">
        <v>206</v>
      </c>
      <c r="E69" s="62" t="s">
        <v>156</v>
      </c>
      <c r="F69" s="63">
        <v>405</v>
      </c>
      <c r="G69" s="60">
        <v>128.01</v>
      </c>
      <c r="H69" s="60">
        <v>158.13999999999999</v>
      </c>
      <c r="I69" s="60">
        <v>64046.7</v>
      </c>
      <c r="J69" s="258">
        <v>7.3577024062957625E-3</v>
      </c>
    </row>
    <row r="70" spans="1:10" ht="26.1" customHeight="1" x14ac:dyDescent="0.2">
      <c r="A70" s="268">
        <v>5021</v>
      </c>
      <c r="B70" s="63" t="s">
        <v>208</v>
      </c>
      <c r="C70" s="187" t="s">
        <v>25</v>
      </c>
      <c r="D70" s="187" t="s">
        <v>209</v>
      </c>
      <c r="E70" s="62" t="s">
        <v>156</v>
      </c>
      <c r="F70" s="63">
        <v>461</v>
      </c>
      <c r="G70" s="60">
        <v>22.34</v>
      </c>
      <c r="H70" s="60">
        <v>27.59</v>
      </c>
      <c r="I70" s="60">
        <v>12718.99</v>
      </c>
      <c r="J70" s="258">
        <v>1.4611610485575641E-3</v>
      </c>
    </row>
    <row r="71" spans="1:10" ht="39" customHeight="1" x14ac:dyDescent="0.2">
      <c r="A71" s="268">
        <v>5022</v>
      </c>
      <c r="B71" s="63" t="s">
        <v>211</v>
      </c>
      <c r="C71" s="187" t="s">
        <v>25</v>
      </c>
      <c r="D71" s="187" t="s">
        <v>212</v>
      </c>
      <c r="E71" s="62" t="s">
        <v>156</v>
      </c>
      <c r="F71" s="63">
        <v>32</v>
      </c>
      <c r="G71" s="60">
        <v>23.75</v>
      </c>
      <c r="H71" s="60">
        <v>29.34</v>
      </c>
      <c r="I71" s="60">
        <v>938.88</v>
      </c>
      <c r="J71" s="258">
        <v>1.0785879108873628E-4</v>
      </c>
    </row>
    <row r="72" spans="1:10" ht="39" customHeight="1" x14ac:dyDescent="0.2">
      <c r="A72" s="268">
        <v>5023</v>
      </c>
      <c r="B72" s="63" t="s">
        <v>214</v>
      </c>
      <c r="C72" s="187" t="s">
        <v>25</v>
      </c>
      <c r="D72" s="187" t="s">
        <v>215</v>
      </c>
      <c r="E72" s="62" t="s">
        <v>156</v>
      </c>
      <c r="F72" s="63">
        <v>208</v>
      </c>
      <c r="G72" s="60">
        <v>38.04</v>
      </c>
      <c r="H72" s="60">
        <v>46.99</v>
      </c>
      <c r="I72" s="60">
        <v>9773.92</v>
      </c>
      <c r="J72" s="258">
        <v>1.1228306017787377E-3</v>
      </c>
    </row>
    <row r="73" spans="1:10" ht="39" customHeight="1" x14ac:dyDescent="0.2">
      <c r="A73" s="268">
        <v>5024</v>
      </c>
      <c r="B73" s="63" t="s">
        <v>217</v>
      </c>
      <c r="C73" s="187" t="s">
        <v>25</v>
      </c>
      <c r="D73" s="187" t="s">
        <v>218</v>
      </c>
      <c r="E73" s="62" t="s">
        <v>156</v>
      </c>
      <c r="F73" s="63">
        <v>79</v>
      </c>
      <c r="G73" s="60">
        <v>68.930000000000007</v>
      </c>
      <c r="H73" s="60">
        <v>85.15</v>
      </c>
      <c r="I73" s="60">
        <v>6726.85</v>
      </c>
      <c r="J73" s="258">
        <v>7.7278236711322596E-4</v>
      </c>
    </row>
    <row r="74" spans="1:10" ht="39" customHeight="1" x14ac:dyDescent="0.2">
      <c r="A74" s="268">
        <v>5025</v>
      </c>
      <c r="B74" s="63" t="s">
        <v>220</v>
      </c>
      <c r="C74" s="187" t="s">
        <v>25</v>
      </c>
      <c r="D74" s="187" t="s">
        <v>221</v>
      </c>
      <c r="E74" s="62" t="s">
        <v>156</v>
      </c>
      <c r="F74" s="63">
        <v>55</v>
      </c>
      <c r="G74" s="60">
        <v>45.46</v>
      </c>
      <c r="H74" s="60">
        <v>56.16</v>
      </c>
      <c r="I74" s="60">
        <v>3088.8</v>
      </c>
      <c r="J74" s="258">
        <v>3.5484218847444679E-4</v>
      </c>
    </row>
    <row r="75" spans="1:10" ht="39" customHeight="1" x14ac:dyDescent="0.2">
      <c r="A75" s="268">
        <v>5026</v>
      </c>
      <c r="B75" s="63" t="s">
        <v>223</v>
      </c>
      <c r="C75" s="187" t="s">
        <v>25</v>
      </c>
      <c r="D75" s="187" t="s">
        <v>224</v>
      </c>
      <c r="E75" s="62" t="s">
        <v>31</v>
      </c>
      <c r="F75" s="63">
        <v>8800</v>
      </c>
      <c r="G75" s="60">
        <v>5.09</v>
      </c>
      <c r="H75" s="60">
        <v>6.28</v>
      </c>
      <c r="I75" s="60">
        <v>55264</v>
      </c>
      <c r="J75" s="258">
        <v>6.348743429115458E-3</v>
      </c>
    </row>
    <row r="76" spans="1:10" ht="39" customHeight="1" x14ac:dyDescent="0.2">
      <c r="A76" s="268">
        <v>5027</v>
      </c>
      <c r="B76" s="63" t="s">
        <v>226</v>
      </c>
      <c r="C76" s="187" t="s">
        <v>25</v>
      </c>
      <c r="D76" s="187" t="s">
        <v>227</v>
      </c>
      <c r="E76" s="62" t="s">
        <v>31</v>
      </c>
      <c r="F76" s="63">
        <v>6500</v>
      </c>
      <c r="G76" s="60">
        <v>7.4</v>
      </c>
      <c r="H76" s="60">
        <v>9.14</v>
      </c>
      <c r="I76" s="60">
        <v>59410</v>
      </c>
      <c r="J76" s="258">
        <v>6.825037042627196E-3</v>
      </c>
    </row>
    <row r="77" spans="1:10" ht="39" customHeight="1" x14ac:dyDescent="0.2">
      <c r="A77" s="268">
        <v>5028</v>
      </c>
      <c r="B77" s="63" t="s">
        <v>229</v>
      </c>
      <c r="C77" s="187" t="s">
        <v>25</v>
      </c>
      <c r="D77" s="187" t="s">
        <v>230</v>
      </c>
      <c r="E77" s="62" t="s">
        <v>31</v>
      </c>
      <c r="F77" s="63">
        <v>1558</v>
      </c>
      <c r="G77" s="60">
        <v>25.66</v>
      </c>
      <c r="H77" s="60">
        <v>31.7</v>
      </c>
      <c r="I77" s="60">
        <v>49388.6</v>
      </c>
      <c r="J77" s="258">
        <v>5.6737758707877048E-3</v>
      </c>
    </row>
    <row r="78" spans="1:10" ht="39" customHeight="1" x14ac:dyDescent="0.2">
      <c r="A78" s="268">
        <v>5029</v>
      </c>
      <c r="B78" s="63" t="s">
        <v>232</v>
      </c>
      <c r="C78" s="187" t="s">
        <v>25</v>
      </c>
      <c r="D78" s="187" t="s">
        <v>233</v>
      </c>
      <c r="E78" s="62" t="s">
        <v>31</v>
      </c>
      <c r="F78" s="63">
        <v>120</v>
      </c>
      <c r="G78" s="60">
        <v>10.36</v>
      </c>
      <c r="H78" s="60">
        <v>12.79</v>
      </c>
      <c r="I78" s="60">
        <v>1534.8</v>
      </c>
      <c r="J78" s="258">
        <v>1.763182436125942E-4</v>
      </c>
    </row>
    <row r="79" spans="1:10" ht="51.95" customHeight="1" x14ac:dyDescent="0.2">
      <c r="A79" s="268">
        <v>5030</v>
      </c>
      <c r="B79" s="63" t="s">
        <v>235</v>
      </c>
      <c r="C79" s="187" t="s">
        <v>25</v>
      </c>
      <c r="D79" s="187" t="s">
        <v>236</v>
      </c>
      <c r="E79" s="62" t="s">
        <v>31</v>
      </c>
      <c r="F79" s="63">
        <v>1101</v>
      </c>
      <c r="G79" s="60">
        <v>36.450000000000003</v>
      </c>
      <c r="H79" s="60">
        <v>45.03</v>
      </c>
      <c r="I79" s="60">
        <v>49578.03</v>
      </c>
      <c r="J79" s="258">
        <v>5.6955376409776534E-3</v>
      </c>
    </row>
    <row r="80" spans="1:10" ht="39" customHeight="1" x14ac:dyDescent="0.2">
      <c r="A80" s="268">
        <v>5031</v>
      </c>
      <c r="B80" s="63" t="s">
        <v>238</v>
      </c>
      <c r="C80" s="187" t="s">
        <v>25</v>
      </c>
      <c r="D80" s="187" t="s">
        <v>239</v>
      </c>
      <c r="E80" s="62" t="s">
        <v>31</v>
      </c>
      <c r="F80" s="63">
        <v>600</v>
      </c>
      <c r="G80" s="60">
        <v>16.420000000000002</v>
      </c>
      <c r="H80" s="60">
        <v>20.28</v>
      </c>
      <c r="I80" s="60">
        <v>12168</v>
      </c>
      <c r="J80" s="258">
        <v>1.3978631667175177E-3</v>
      </c>
    </row>
    <row r="81" spans="1:10" ht="39" customHeight="1" x14ac:dyDescent="0.2">
      <c r="A81" s="268">
        <v>5032</v>
      </c>
      <c r="B81" s="63" t="s">
        <v>241</v>
      </c>
      <c r="C81" s="187" t="s">
        <v>25</v>
      </c>
      <c r="D81" s="187" t="s">
        <v>242</v>
      </c>
      <c r="E81" s="62" t="s">
        <v>31</v>
      </c>
      <c r="F81" s="63">
        <v>600</v>
      </c>
      <c r="G81" s="60">
        <v>23.45</v>
      </c>
      <c r="H81" s="60">
        <v>28.97</v>
      </c>
      <c r="I81" s="60">
        <v>17382</v>
      </c>
      <c r="J81" s="258">
        <v>1.9968489122192548E-3</v>
      </c>
    </row>
    <row r="82" spans="1:10" ht="51.95" customHeight="1" x14ac:dyDescent="0.2">
      <c r="A82" s="268">
        <v>5033</v>
      </c>
      <c r="B82" s="63" t="s">
        <v>244</v>
      </c>
      <c r="C82" s="187" t="s">
        <v>25</v>
      </c>
      <c r="D82" s="187" t="s">
        <v>245</v>
      </c>
      <c r="E82" s="62" t="s">
        <v>31</v>
      </c>
      <c r="F82" s="63">
        <v>24</v>
      </c>
      <c r="G82" s="60">
        <v>179.1</v>
      </c>
      <c r="H82" s="60">
        <v>221.26</v>
      </c>
      <c r="I82" s="60">
        <v>5310.24</v>
      </c>
      <c r="J82" s="258">
        <v>6.1004182301364483E-4</v>
      </c>
    </row>
    <row r="83" spans="1:10" ht="51.95" customHeight="1" x14ac:dyDescent="0.2">
      <c r="A83" s="268">
        <v>5034</v>
      </c>
      <c r="B83" s="63" t="s">
        <v>247</v>
      </c>
      <c r="C83" s="187" t="s">
        <v>25</v>
      </c>
      <c r="D83" s="187" t="s">
        <v>248</v>
      </c>
      <c r="E83" s="62" t="s">
        <v>31</v>
      </c>
      <c r="F83" s="63">
        <v>6</v>
      </c>
      <c r="G83" s="60">
        <v>93.37</v>
      </c>
      <c r="H83" s="60">
        <v>115.34</v>
      </c>
      <c r="I83" s="60">
        <v>692.04</v>
      </c>
      <c r="J83" s="258">
        <v>7.9501744402957837E-5</v>
      </c>
    </row>
    <row r="84" spans="1:10" ht="51.95" customHeight="1" x14ac:dyDescent="0.2">
      <c r="A84" s="268">
        <v>5035</v>
      </c>
      <c r="B84" s="63" t="s">
        <v>250</v>
      </c>
      <c r="C84" s="187" t="s">
        <v>25</v>
      </c>
      <c r="D84" s="187" t="s">
        <v>251</v>
      </c>
      <c r="E84" s="62" t="s">
        <v>156</v>
      </c>
      <c r="F84" s="63">
        <v>15</v>
      </c>
      <c r="G84" s="60">
        <v>1102.21</v>
      </c>
      <c r="H84" s="60">
        <v>1361.67</v>
      </c>
      <c r="I84" s="60">
        <v>20425.05</v>
      </c>
      <c r="J84" s="258">
        <v>2.346435328185703E-3</v>
      </c>
    </row>
    <row r="85" spans="1:10" ht="26.1" customHeight="1" x14ac:dyDescent="0.2">
      <c r="A85" s="268">
        <v>5036</v>
      </c>
      <c r="B85" s="63" t="s">
        <v>253</v>
      </c>
      <c r="C85" s="187" t="s">
        <v>25</v>
      </c>
      <c r="D85" s="187" t="s">
        <v>254</v>
      </c>
      <c r="E85" s="62" t="s">
        <v>156</v>
      </c>
      <c r="F85" s="63">
        <v>18</v>
      </c>
      <c r="G85" s="60">
        <v>11.7</v>
      </c>
      <c r="H85" s="60">
        <v>14.45</v>
      </c>
      <c r="I85" s="60">
        <v>260.10000000000002</v>
      </c>
      <c r="J85" s="258">
        <v>2.9880359111047531E-5</v>
      </c>
    </row>
    <row r="86" spans="1:10" ht="26.1" customHeight="1" x14ac:dyDescent="0.2">
      <c r="A86" s="268">
        <v>5037</v>
      </c>
      <c r="B86" s="63" t="s">
        <v>256</v>
      </c>
      <c r="C86" s="187" t="s">
        <v>25</v>
      </c>
      <c r="D86" s="187" t="s">
        <v>257</v>
      </c>
      <c r="E86" s="62" t="s">
        <v>156</v>
      </c>
      <c r="F86" s="63">
        <v>20</v>
      </c>
      <c r="G86" s="60">
        <v>12.57</v>
      </c>
      <c r="H86" s="60">
        <v>15.52</v>
      </c>
      <c r="I86" s="60">
        <v>310.39999999999998</v>
      </c>
      <c r="J86" s="258">
        <v>3.5658836863010967E-5</v>
      </c>
    </row>
    <row r="87" spans="1:10" ht="26.1" customHeight="1" x14ac:dyDescent="0.2">
      <c r="A87" s="268">
        <v>5038</v>
      </c>
      <c r="B87" s="63" t="s">
        <v>259</v>
      </c>
      <c r="C87" s="187" t="s">
        <v>25</v>
      </c>
      <c r="D87" s="187" t="s">
        <v>260</v>
      </c>
      <c r="E87" s="62" t="s">
        <v>156</v>
      </c>
      <c r="F87" s="63">
        <v>12</v>
      </c>
      <c r="G87" s="60">
        <v>14.24</v>
      </c>
      <c r="H87" s="60">
        <v>17.59</v>
      </c>
      <c r="I87" s="60">
        <v>211.08</v>
      </c>
      <c r="J87" s="258">
        <v>2.4248928109034649E-5</v>
      </c>
    </row>
    <row r="88" spans="1:10" ht="26.1" customHeight="1" x14ac:dyDescent="0.2">
      <c r="A88" s="268">
        <v>5039</v>
      </c>
      <c r="B88" s="63" t="s">
        <v>262</v>
      </c>
      <c r="C88" s="187" t="s">
        <v>25</v>
      </c>
      <c r="D88" s="187" t="s">
        <v>263</v>
      </c>
      <c r="E88" s="62" t="s">
        <v>156</v>
      </c>
      <c r="F88" s="63">
        <v>2</v>
      </c>
      <c r="G88" s="60">
        <v>14.24</v>
      </c>
      <c r="H88" s="60">
        <v>17.59</v>
      </c>
      <c r="I88" s="60">
        <v>35.18</v>
      </c>
      <c r="J88" s="258">
        <v>4.0414880181724421E-6</v>
      </c>
    </row>
    <row r="89" spans="1:10" ht="26.1" customHeight="1" x14ac:dyDescent="0.2">
      <c r="A89" s="268">
        <v>5040</v>
      </c>
      <c r="B89" s="63" t="s">
        <v>265</v>
      </c>
      <c r="C89" s="187" t="s">
        <v>25</v>
      </c>
      <c r="D89" s="187" t="s">
        <v>266</v>
      </c>
      <c r="E89" s="62" t="s">
        <v>156</v>
      </c>
      <c r="F89" s="63">
        <v>8</v>
      </c>
      <c r="G89" s="60">
        <v>53.62</v>
      </c>
      <c r="H89" s="60">
        <v>66.239999999999995</v>
      </c>
      <c r="I89" s="60">
        <v>529.91999999999996</v>
      </c>
      <c r="J89" s="258">
        <v>6.0877354479532133E-5</v>
      </c>
    </row>
    <row r="90" spans="1:10" ht="26.1" customHeight="1" x14ac:dyDescent="0.2">
      <c r="A90" s="268">
        <v>5041</v>
      </c>
      <c r="B90" s="63" t="s">
        <v>268</v>
      </c>
      <c r="C90" s="187" t="s">
        <v>25</v>
      </c>
      <c r="D90" s="187" t="s">
        <v>269</v>
      </c>
      <c r="E90" s="62" t="s">
        <v>156</v>
      </c>
      <c r="F90" s="63">
        <v>55</v>
      </c>
      <c r="G90" s="60">
        <v>55.37</v>
      </c>
      <c r="H90" s="60">
        <v>68.400000000000006</v>
      </c>
      <c r="I90" s="60">
        <v>3762</v>
      </c>
      <c r="J90" s="258">
        <v>4.321795885265698E-4</v>
      </c>
    </row>
    <row r="91" spans="1:10" ht="26.1" customHeight="1" x14ac:dyDescent="0.2">
      <c r="A91" s="268">
        <v>5042</v>
      </c>
      <c r="B91" s="63" t="s">
        <v>271</v>
      </c>
      <c r="C91" s="187" t="s">
        <v>25</v>
      </c>
      <c r="D91" s="187" t="s">
        <v>272</v>
      </c>
      <c r="E91" s="62" t="s">
        <v>156</v>
      </c>
      <c r="F91" s="63">
        <v>1</v>
      </c>
      <c r="G91" s="60">
        <v>62.76</v>
      </c>
      <c r="H91" s="60">
        <v>77.53</v>
      </c>
      <c r="I91" s="60">
        <v>77.53</v>
      </c>
      <c r="J91" s="258">
        <v>8.906667596614821E-6</v>
      </c>
    </row>
    <row r="92" spans="1:10" ht="26.1" customHeight="1" x14ac:dyDescent="0.2">
      <c r="A92" s="268">
        <v>5043</v>
      </c>
      <c r="B92" s="63" t="s">
        <v>274</v>
      </c>
      <c r="C92" s="187" t="s">
        <v>25</v>
      </c>
      <c r="D92" s="187" t="s">
        <v>275</v>
      </c>
      <c r="E92" s="62" t="s">
        <v>156</v>
      </c>
      <c r="F92" s="63">
        <v>6</v>
      </c>
      <c r="G92" s="60">
        <v>76.81</v>
      </c>
      <c r="H92" s="60">
        <v>94.89</v>
      </c>
      <c r="I92" s="60">
        <v>569.34</v>
      </c>
      <c r="J92" s="258">
        <v>6.5405934856915799E-5</v>
      </c>
    </row>
    <row r="93" spans="1:10" ht="26.1" customHeight="1" x14ac:dyDescent="0.2">
      <c r="A93" s="268">
        <v>5044</v>
      </c>
      <c r="B93" s="63" t="s">
        <v>277</v>
      </c>
      <c r="C93" s="187" t="s">
        <v>25</v>
      </c>
      <c r="D93" s="187" t="s">
        <v>278</v>
      </c>
      <c r="E93" s="62" t="s">
        <v>156</v>
      </c>
      <c r="F93" s="63">
        <v>1</v>
      </c>
      <c r="G93" s="60">
        <v>75.290000000000006</v>
      </c>
      <c r="H93" s="60">
        <v>93.01</v>
      </c>
      <c r="I93" s="60">
        <v>93.01</v>
      </c>
      <c r="J93" s="258">
        <v>1.0685014228829415E-5</v>
      </c>
    </row>
    <row r="94" spans="1:10" ht="26.1" customHeight="1" x14ac:dyDescent="0.2">
      <c r="A94" s="268">
        <v>5045</v>
      </c>
      <c r="B94" s="63" t="s">
        <v>280</v>
      </c>
      <c r="C94" s="187" t="s">
        <v>25</v>
      </c>
      <c r="D94" s="187" t="s">
        <v>281</v>
      </c>
      <c r="E94" s="62" t="s">
        <v>156</v>
      </c>
      <c r="F94" s="63">
        <v>1</v>
      </c>
      <c r="G94" s="60">
        <v>81.400000000000006</v>
      </c>
      <c r="H94" s="60">
        <v>100.56</v>
      </c>
      <c r="I94" s="60">
        <v>100.56</v>
      </c>
      <c r="J94" s="258">
        <v>1.1552360292990924E-5</v>
      </c>
    </row>
    <row r="95" spans="1:10" ht="39" customHeight="1" x14ac:dyDescent="0.2">
      <c r="A95" s="268">
        <v>5046</v>
      </c>
      <c r="B95" s="63" t="s">
        <v>283</v>
      </c>
      <c r="C95" s="187" t="s">
        <v>25</v>
      </c>
      <c r="D95" s="187" t="s">
        <v>284</v>
      </c>
      <c r="E95" s="62" t="s">
        <v>156</v>
      </c>
      <c r="F95" s="63">
        <v>12</v>
      </c>
      <c r="G95" s="60">
        <v>163.62</v>
      </c>
      <c r="H95" s="60">
        <v>202.13</v>
      </c>
      <c r="I95" s="60">
        <v>2425.56</v>
      </c>
      <c r="J95" s="258">
        <v>2.7864899594537656E-4</v>
      </c>
    </row>
    <row r="96" spans="1:10" ht="39" customHeight="1" x14ac:dyDescent="0.2">
      <c r="A96" s="268">
        <v>5047</v>
      </c>
      <c r="B96" s="63" t="s">
        <v>286</v>
      </c>
      <c r="C96" s="187" t="s">
        <v>25</v>
      </c>
      <c r="D96" s="187" t="s">
        <v>287</v>
      </c>
      <c r="E96" s="62" t="s">
        <v>156</v>
      </c>
      <c r="F96" s="63">
        <v>2</v>
      </c>
      <c r="G96" s="60">
        <v>2004.35</v>
      </c>
      <c r="H96" s="60">
        <v>2476.17</v>
      </c>
      <c r="I96" s="60">
        <v>4952.34</v>
      </c>
      <c r="J96" s="258">
        <v>5.6892617316418729E-4</v>
      </c>
    </row>
    <row r="97" spans="1:10" ht="26.1" customHeight="1" x14ac:dyDescent="0.2">
      <c r="A97" s="269">
        <v>5048</v>
      </c>
      <c r="B97" s="265" t="s">
        <v>3042</v>
      </c>
      <c r="C97" s="267" t="s">
        <v>25</v>
      </c>
      <c r="D97" s="267" t="s">
        <v>288</v>
      </c>
      <c r="E97" s="266" t="s">
        <v>156</v>
      </c>
      <c r="F97" s="265">
        <v>4</v>
      </c>
      <c r="G97" s="264">
        <v>126.93</v>
      </c>
      <c r="H97" s="264">
        <v>156.80000000000001</v>
      </c>
      <c r="I97" s="264">
        <v>627.20000000000005</v>
      </c>
      <c r="J97" s="263">
        <v>7.2052907475774749E-5</v>
      </c>
    </row>
    <row r="98" spans="1:10" ht="26.1" customHeight="1" x14ac:dyDescent="0.2">
      <c r="A98" s="269">
        <v>5049</v>
      </c>
      <c r="B98" s="265" t="s">
        <v>3041</v>
      </c>
      <c r="C98" s="267" t="s">
        <v>25</v>
      </c>
      <c r="D98" s="267" t="s">
        <v>289</v>
      </c>
      <c r="E98" s="266" t="s">
        <v>156</v>
      </c>
      <c r="F98" s="265">
        <v>3</v>
      </c>
      <c r="G98" s="264">
        <v>231.46</v>
      </c>
      <c r="H98" s="264">
        <v>285.94</v>
      </c>
      <c r="I98" s="264">
        <v>857.82</v>
      </c>
      <c r="J98" s="263">
        <v>9.8546596127023424E-5</v>
      </c>
    </row>
    <row r="99" spans="1:10" ht="26.1" customHeight="1" x14ac:dyDescent="0.2">
      <c r="A99" s="269">
        <v>5050</v>
      </c>
      <c r="B99" s="265" t="s">
        <v>3040</v>
      </c>
      <c r="C99" s="267" t="s">
        <v>25</v>
      </c>
      <c r="D99" s="267" t="s">
        <v>290</v>
      </c>
      <c r="E99" s="266" t="s">
        <v>156</v>
      </c>
      <c r="F99" s="265">
        <v>2</v>
      </c>
      <c r="G99" s="264">
        <v>155.01</v>
      </c>
      <c r="H99" s="264">
        <v>191.49</v>
      </c>
      <c r="I99" s="264">
        <v>382.98</v>
      </c>
      <c r="J99" s="263">
        <v>4.3996847106301355E-5</v>
      </c>
    </row>
    <row r="100" spans="1:10" ht="26.1" customHeight="1" x14ac:dyDescent="0.2">
      <c r="A100" s="269">
        <v>5051</v>
      </c>
      <c r="B100" s="265" t="s">
        <v>3039</v>
      </c>
      <c r="C100" s="267" t="s">
        <v>25</v>
      </c>
      <c r="D100" s="267" t="s">
        <v>291</v>
      </c>
      <c r="E100" s="266" t="s">
        <v>156</v>
      </c>
      <c r="F100" s="265">
        <v>2</v>
      </c>
      <c r="G100" s="264">
        <v>289.27</v>
      </c>
      <c r="H100" s="264">
        <v>357.36</v>
      </c>
      <c r="I100" s="264">
        <v>714.72</v>
      </c>
      <c r="J100" s="263">
        <v>8.2107229003644327E-5</v>
      </c>
    </row>
    <row r="101" spans="1:10" ht="26.1" customHeight="1" x14ac:dyDescent="0.2">
      <c r="A101" s="269">
        <v>5052</v>
      </c>
      <c r="B101" s="265" t="s">
        <v>3038</v>
      </c>
      <c r="C101" s="267" t="s">
        <v>25</v>
      </c>
      <c r="D101" s="267" t="s">
        <v>292</v>
      </c>
      <c r="E101" s="266" t="s">
        <v>156</v>
      </c>
      <c r="F101" s="265">
        <v>2</v>
      </c>
      <c r="G101" s="264">
        <v>461.56</v>
      </c>
      <c r="H101" s="264">
        <v>570.21</v>
      </c>
      <c r="I101" s="264">
        <v>1140.42</v>
      </c>
      <c r="J101" s="263">
        <v>1.3101176138954565E-4</v>
      </c>
    </row>
    <row r="102" spans="1:10" ht="39" customHeight="1" x14ac:dyDescent="0.2">
      <c r="A102" s="268">
        <v>5053</v>
      </c>
      <c r="B102" s="63" t="s">
        <v>294</v>
      </c>
      <c r="C102" s="187" t="s">
        <v>25</v>
      </c>
      <c r="D102" s="187" t="s">
        <v>295</v>
      </c>
      <c r="E102" s="62" t="s">
        <v>156</v>
      </c>
      <c r="F102" s="63">
        <v>76</v>
      </c>
      <c r="G102" s="60">
        <v>21.28</v>
      </c>
      <c r="H102" s="60">
        <v>26.28</v>
      </c>
      <c r="I102" s="60">
        <v>1997.28</v>
      </c>
      <c r="J102" s="258">
        <v>2.2944807245410615E-4</v>
      </c>
    </row>
    <row r="103" spans="1:10" ht="51.95" customHeight="1" x14ac:dyDescent="0.2">
      <c r="A103" s="269">
        <v>5060</v>
      </c>
      <c r="B103" s="265" t="s">
        <v>3037</v>
      </c>
      <c r="C103" s="267" t="s">
        <v>25</v>
      </c>
      <c r="D103" s="267" t="s">
        <v>302</v>
      </c>
      <c r="E103" s="266" t="s">
        <v>156</v>
      </c>
      <c r="F103" s="265">
        <v>62</v>
      </c>
      <c r="G103" s="264">
        <v>35.630000000000003</v>
      </c>
      <c r="H103" s="264">
        <v>44.01</v>
      </c>
      <c r="I103" s="264">
        <v>2728.62</v>
      </c>
      <c r="J103" s="263">
        <v>3.1346461160163978E-4</v>
      </c>
    </row>
    <row r="104" spans="1:10" ht="51.95" customHeight="1" x14ac:dyDescent="0.2">
      <c r="A104" s="269">
        <v>5062</v>
      </c>
      <c r="B104" s="265" t="s">
        <v>3036</v>
      </c>
      <c r="C104" s="267" t="s">
        <v>25</v>
      </c>
      <c r="D104" s="267" t="s">
        <v>304</v>
      </c>
      <c r="E104" s="266" t="s">
        <v>156</v>
      </c>
      <c r="F104" s="265">
        <v>56</v>
      </c>
      <c r="G104" s="264">
        <v>27.11</v>
      </c>
      <c r="H104" s="264">
        <v>33.49</v>
      </c>
      <c r="I104" s="264">
        <v>1875.44</v>
      </c>
      <c r="J104" s="263">
        <v>2.1545105994318715E-4</v>
      </c>
    </row>
    <row r="105" spans="1:10" ht="24" customHeight="1" x14ac:dyDescent="0.2">
      <c r="A105" s="269">
        <v>5063</v>
      </c>
      <c r="B105" s="265" t="s">
        <v>305</v>
      </c>
      <c r="C105" s="267" t="s">
        <v>25</v>
      </c>
      <c r="D105" s="267" t="s">
        <v>306</v>
      </c>
      <c r="E105" s="266" t="s">
        <v>156</v>
      </c>
      <c r="F105" s="265">
        <v>5</v>
      </c>
      <c r="G105" s="264">
        <v>23.76</v>
      </c>
      <c r="H105" s="264">
        <v>29.35</v>
      </c>
      <c r="I105" s="264">
        <v>146.75</v>
      </c>
      <c r="J105" s="263">
        <v>1.6858680121284988E-5</v>
      </c>
    </row>
    <row r="106" spans="1:10" ht="39" customHeight="1" x14ac:dyDescent="0.2">
      <c r="A106" s="268">
        <v>5064</v>
      </c>
      <c r="B106" s="63" t="s">
        <v>308</v>
      </c>
      <c r="C106" s="187" t="s">
        <v>25</v>
      </c>
      <c r="D106" s="187" t="s">
        <v>309</v>
      </c>
      <c r="E106" s="62" t="s">
        <v>156</v>
      </c>
      <c r="F106" s="63">
        <v>12</v>
      </c>
      <c r="G106" s="60">
        <v>779.84</v>
      </c>
      <c r="H106" s="60">
        <v>963.41</v>
      </c>
      <c r="I106" s="60">
        <v>11560.92</v>
      </c>
      <c r="J106" s="258">
        <v>1.3281216503425283E-3</v>
      </c>
    </row>
    <row r="107" spans="1:10" ht="39" customHeight="1" x14ac:dyDescent="0.2">
      <c r="A107" s="268">
        <v>5065</v>
      </c>
      <c r="B107" s="63" t="s">
        <v>311</v>
      </c>
      <c r="C107" s="187" t="s">
        <v>25</v>
      </c>
      <c r="D107" s="187" t="s">
        <v>312</v>
      </c>
      <c r="E107" s="62" t="s">
        <v>156</v>
      </c>
      <c r="F107" s="63">
        <v>1</v>
      </c>
      <c r="G107" s="60">
        <v>842.15</v>
      </c>
      <c r="H107" s="60">
        <v>1040.3900000000001</v>
      </c>
      <c r="I107" s="60">
        <v>1040.3900000000001</v>
      </c>
      <c r="J107" s="258">
        <v>1.1952028764145613E-4</v>
      </c>
    </row>
    <row r="108" spans="1:10" ht="65.099999999999994" customHeight="1" x14ac:dyDescent="0.2">
      <c r="A108" s="268">
        <v>5066</v>
      </c>
      <c r="B108" s="63" t="s">
        <v>314</v>
      </c>
      <c r="C108" s="187" t="s">
        <v>25</v>
      </c>
      <c r="D108" s="187" t="s">
        <v>315</v>
      </c>
      <c r="E108" s="62" t="s">
        <v>156</v>
      </c>
      <c r="F108" s="63">
        <v>7</v>
      </c>
      <c r="G108" s="60">
        <v>2015.5</v>
      </c>
      <c r="H108" s="60">
        <v>2489.94</v>
      </c>
      <c r="I108" s="60">
        <v>17429.580000000002</v>
      </c>
      <c r="J108" s="258">
        <v>2.0023149156275732E-3</v>
      </c>
    </row>
    <row r="109" spans="1:10" ht="51.95" customHeight="1" x14ac:dyDescent="0.2">
      <c r="A109" s="269">
        <v>5067</v>
      </c>
      <c r="B109" s="265" t="s">
        <v>3035</v>
      </c>
      <c r="C109" s="267" t="s">
        <v>25</v>
      </c>
      <c r="D109" s="267" t="s">
        <v>316</v>
      </c>
      <c r="E109" s="266" t="s">
        <v>156</v>
      </c>
      <c r="F109" s="265">
        <v>14</v>
      </c>
      <c r="G109" s="264">
        <v>624.70000000000005</v>
      </c>
      <c r="H109" s="264">
        <v>771.75</v>
      </c>
      <c r="I109" s="264">
        <v>10804.5</v>
      </c>
      <c r="J109" s="263">
        <v>1.2412239139381509E-3</v>
      </c>
    </row>
    <row r="110" spans="1:10" ht="39" customHeight="1" x14ac:dyDescent="0.2">
      <c r="A110" s="269">
        <v>5068</v>
      </c>
      <c r="B110" s="265" t="s">
        <v>3034</v>
      </c>
      <c r="C110" s="267" t="s">
        <v>25</v>
      </c>
      <c r="D110" s="267" t="s">
        <v>317</v>
      </c>
      <c r="E110" s="266" t="s">
        <v>156</v>
      </c>
      <c r="F110" s="265">
        <v>7</v>
      </c>
      <c r="G110" s="264">
        <v>64.52</v>
      </c>
      <c r="H110" s="264">
        <v>79.7</v>
      </c>
      <c r="I110" s="264">
        <v>557.9</v>
      </c>
      <c r="J110" s="263">
        <v>6.4091704529232663E-5</v>
      </c>
    </row>
    <row r="111" spans="1:10" ht="39" customHeight="1" x14ac:dyDescent="0.2">
      <c r="A111" s="269">
        <v>5069</v>
      </c>
      <c r="B111" s="265" t="s">
        <v>318</v>
      </c>
      <c r="C111" s="267" t="s">
        <v>25</v>
      </c>
      <c r="D111" s="267" t="s">
        <v>319</v>
      </c>
      <c r="E111" s="266" t="s">
        <v>156</v>
      </c>
      <c r="F111" s="265">
        <v>2</v>
      </c>
      <c r="G111" s="264">
        <v>17.14</v>
      </c>
      <c r="H111" s="264">
        <v>21.17</v>
      </c>
      <c r="I111" s="264">
        <v>42.34</v>
      </c>
      <c r="J111" s="263">
        <v>4.8640307757083905E-6</v>
      </c>
    </row>
    <row r="112" spans="1:10" ht="51.95" customHeight="1" x14ac:dyDescent="0.2">
      <c r="A112" s="269">
        <v>5070</v>
      </c>
      <c r="B112" s="265" t="s">
        <v>320</v>
      </c>
      <c r="C112" s="267" t="s">
        <v>25</v>
      </c>
      <c r="D112" s="267" t="s">
        <v>321</v>
      </c>
      <c r="E112" s="266" t="s">
        <v>156</v>
      </c>
      <c r="F112" s="265">
        <v>7</v>
      </c>
      <c r="G112" s="264">
        <v>180</v>
      </c>
      <c r="H112" s="264">
        <v>222.37</v>
      </c>
      <c r="I112" s="264">
        <v>1556.59</v>
      </c>
      <c r="J112" s="263">
        <v>1.7882148476995569E-4</v>
      </c>
    </row>
    <row r="113" spans="1:10" ht="26.1" customHeight="1" x14ac:dyDescent="0.2">
      <c r="A113" s="269">
        <v>5071</v>
      </c>
      <c r="B113" s="265" t="s">
        <v>3029</v>
      </c>
      <c r="C113" s="267" t="s">
        <v>25</v>
      </c>
      <c r="D113" s="267" t="s">
        <v>322</v>
      </c>
      <c r="E113" s="266" t="s">
        <v>156</v>
      </c>
      <c r="F113" s="265">
        <v>7</v>
      </c>
      <c r="G113" s="264">
        <v>43.66</v>
      </c>
      <c r="H113" s="264">
        <v>53.93</v>
      </c>
      <c r="I113" s="264">
        <v>377.51</v>
      </c>
      <c r="J113" s="263">
        <v>4.3368452010809508E-5</v>
      </c>
    </row>
    <row r="114" spans="1:10" ht="39" customHeight="1" x14ac:dyDescent="0.2">
      <c r="A114" s="269">
        <v>5072</v>
      </c>
      <c r="B114" s="265" t="s">
        <v>323</v>
      </c>
      <c r="C114" s="267" t="s">
        <v>25</v>
      </c>
      <c r="D114" s="267" t="s">
        <v>324</v>
      </c>
      <c r="E114" s="266" t="s">
        <v>156</v>
      </c>
      <c r="F114" s="265">
        <v>7</v>
      </c>
      <c r="G114" s="264">
        <v>78.849999999999994</v>
      </c>
      <c r="H114" s="264">
        <v>97.41</v>
      </c>
      <c r="I114" s="264">
        <v>681.87</v>
      </c>
      <c r="J114" s="263">
        <v>7.8333412022491263E-5</v>
      </c>
    </row>
    <row r="115" spans="1:10" ht="26.1" customHeight="1" x14ac:dyDescent="0.2">
      <c r="A115" s="269">
        <v>5073</v>
      </c>
      <c r="B115" s="265" t="s">
        <v>3033</v>
      </c>
      <c r="C115" s="267" t="s">
        <v>25</v>
      </c>
      <c r="D115" s="267" t="s">
        <v>325</v>
      </c>
      <c r="E115" s="266" t="s">
        <v>156</v>
      </c>
      <c r="F115" s="265">
        <v>38</v>
      </c>
      <c r="G115" s="264">
        <v>170.06</v>
      </c>
      <c r="H115" s="264">
        <v>210.09</v>
      </c>
      <c r="I115" s="264">
        <v>7983.42</v>
      </c>
      <c r="J115" s="263">
        <v>9.1713747225805097E-4</v>
      </c>
    </row>
    <row r="116" spans="1:10" ht="39" customHeight="1" x14ac:dyDescent="0.2">
      <c r="A116" s="269">
        <v>5074</v>
      </c>
      <c r="B116" s="265" t="s">
        <v>3032</v>
      </c>
      <c r="C116" s="267" t="s">
        <v>25</v>
      </c>
      <c r="D116" s="267" t="s">
        <v>326</v>
      </c>
      <c r="E116" s="266" t="s">
        <v>31</v>
      </c>
      <c r="F116" s="265">
        <v>192</v>
      </c>
      <c r="G116" s="264">
        <v>91.92</v>
      </c>
      <c r="H116" s="264">
        <v>113.55</v>
      </c>
      <c r="I116" s="264">
        <v>21801.599999999999</v>
      </c>
      <c r="J116" s="263">
        <v>2.5045737685329252E-3</v>
      </c>
    </row>
    <row r="117" spans="1:10" ht="24" customHeight="1" x14ac:dyDescent="0.2">
      <c r="A117" s="269">
        <v>5075</v>
      </c>
      <c r="B117" s="265" t="s">
        <v>3031</v>
      </c>
      <c r="C117" s="267" t="s">
        <v>25</v>
      </c>
      <c r="D117" s="267" t="s">
        <v>327</v>
      </c>
      <c r="E117" s="266" t="s">
        <v>156</v>
      </c>
      <c r="F117" s="265">
        <v>10</v>
      </c>
      <c r="G117" s="264">
        <v>102.22</v>
      </c>
      <c r="H117" s="264">
        <v>126.28</v>
      </c>
      <c r="I117" s="264">
        <v>1262.8</v>
      </c>
      <c r="J117" s="263">
        <v>1.4507080924810003E-4</v>
      </c>
    </row>
    <row r="118" spans="1:10" ht="26.1" customHeight="1" x14ac:dyDescent="0.2">
      <c r="A118" s="269">
        <v>5076</v>
      </c>
      <c r="B118" s="265" t="s">
        <v>3030</v>
      </c>
      <c r="C118" s="267" t="s">
        <v>25</v>
      </c>
      <c r="D118" s="267" t="s">
        <v>328</v>
      </c>
      <c r="E118" s="266" t="s">
        <v>156</v>
      </c>
      <c r="F118" s="265">
        <v>17</v>
      </c>
      <c r="G118" s="264">
        <v>52</v>
      </c>
      <c r="H118" s="264">
        <v>64.239999999999995</v>
      </c>
      <c r="I118" s="264">
        <v>1092.08</v>
      </c>
      <c r="J118" s="263">
        <v>1.2545844897344401E-4</v>
      </c>
    </row>
    <row r="119" spans="1:10" ht="26.1" customHeight="1" x14ac:dyDescent="0.2">
      <c r="A119" s="269">
        <v>5077</v>
      </c>
      <c r="B119" s="265" t="s">
        <v>3029</v>
      </c>
      <c r="C119" s="267" t="s">
        <v>25</v>
      </c>
      <c r="D119" s="267" t="s">
        <v>322</v>
      </c>
      <c r="E119" s="266" t="s">
        <v>156</v>
      </c>
      <c r="F119" s="265">
        <v>14</v>
      </c>
      <c r="G119" s="264">
        <v>43.66</v>
      </c>
      <c r="H119" s="264">
        <v>53.93</v>
      </c>
      <c r="I119" s="264">
        <v>755.02</v>
      </c>
      <c r="J119" s="263">
        <v>8.6736904021619016E-5</v>
      </c>
    </row>
    <row r="120" spans="1:10" ht="26.1" customHeight="1" x14ac:dyDescent="0.2">
      <c r="A120" s="269">
        <v>5078</v>
      </c>
      <c r="B120" s="265" t="s">
        <v>3028</v>
      </c>
      <c r="C120" s="267" t="s">
        <v>25</v>
      </c>
      <c r="D120" s="267" t="s">
        <v>329</v>
      </c>
      <c r="E120" s="266" t="s">
        <v>156</v>
      </c>
      <c r="F120" s="265">
        <v>3</v>
      </c>
      <c r="G120" s="264">
        <v>195.27</v>
      </c>
      <c r="H120" s="264">
        <v>241.23</v>
      </c>
      <c r="I120" s="264">
        <v>723.69</v>
      </c>
      <c r="J120" s="263">
        <v>8.3137705056032248E-5</v>
      </c>
    </row>
    <row r="121" spans="1:10" ht="39" customHeight="1" x14ac:dyDescent="0.2">
      <c r="A121" s="269">
        <v>5079</v>
      </c>
      <c r="B121" s="265" t="s">
        <v>3027</v>
      </c>
      <c r="C121" s="267" t="s">
        <v>25</v>
      </c>
      <c r="D121" s="267" t="s">
        <v>330</v>
      </c>
      <c r="E121" s="266" t="s">
        <v>156</v>
      </c>
      <c r="F121" s="265">
        <v>2</v>
      </c>
      <c r="G121" s="264">
        <v>514.44000000000005</v>
      </c>
      <c r="H121" s="264">
        <v>635.53</v>
      </c>
      <c r="I121" s="264">
        <v>1271.06</v>
      </c>
      <c r="J121" s="263">
        <v>1.4601972030637474E-4</v>
      </c>
    </row>
    <row r="122" spans="1:10" ht="26.1" customHeight="1" x14ac:dyDescent="0.2">
      <c r="A122" s="269">
        <v>5080</v>
      </c>
      <c r="B122" s="265" t="s">
        <v>3026</v>
      </c>
      <c r="C122" s="267" t="s">
        <v>25</v>
      </c>
      <c r="D122" s="267" t="s">
        <v>331</v>
      </c>
      <c r="E122" s="266" t="s">
        <v>156</v>
      </c>
      <c r="F122" s="265">
        <v>3</v>
      </c>
      <c r="G122" s="264">
        <v>210.17</v>
      </c>
      <c r="H122" s="264">
        <v>259.64</v>
      </c>
      <c r="I122" s="264">
        <v>778.92</v>
      </c>
      <c r="J122" s="263">
        <v>8.9482542555852142E-5</v>
      </c>
    </row>
    <row r="123" spans="1:10" ht="26.1" customHeight="1" x14ac:dyDescent="0.2">
      <c r="A123" s="269">
        <v>5081</v>
      </c>
      <c r="B123" s="265" t="s">
        <v>3025</v>
      </c>
      <c r="C123" s="267" t="s">
        <v>25</v>
      </c>
      <c r="D123" s="267" t="s">
        <v>332</v>
      </c>
      <c r="E123" s="266" t="s">
        <v>156</v>
      </c>
      <c r="F123" s="265">
        <v>1</v>
      </c>
      <c r="G123" s="264">
        <v>22.54</v>
      </c>
      <c r="H123" s="264">
        <v>27.84</v>
      </c>
      <c r="I123" s="264">
        <v>27.84</v>
      </c>
      <c r="J123" s="263">
        <v>3.1982668114246951E-6</v>
      </c>
    </row>
    <row r="124" spans="1:10" ht="39" customHeight="1" x14ac:dyDescent="0.2">
      <c r="A124" s="269">
        <v>5082</v>
      </c>
      <c r="B124" s="265" t="s">
        <v>3024</v>
      </c>
      <c r="C124" s="267" t="s">
        <v>25</v>
      </c>
      <c r="D124" s="267" t="s">
        <v>333</v>
      </c>
      <c r="E124" s="266" t="s">
        <v>31</v>
      </c>
      <c r="F124" s="265">
        <v>1</v>
      </c>
      <c r="G124" s="264">
        <v>51.36</v>
      </c>
      <c r="H124" s="264">
        <v>63.45</v>
      </c>
      <c r="I124" s="264">
        <v>63.45</v>
      </c>
      <c r="J124" s="263">
        <v>7.2891533471586534E-6</v>
      </c>
    </row>
    <row r="125" spans="1:10" ht="24" customHeight="1" x14ac:dyDescent="0.2">
      <c r="A125" s="269">
        <v>5083</v>
      </c>
      <c r="B125" s="265" t="s">
        <v>3023</v>
      </c>
      <c r="C125" s="267" t="s">
        <v>25</v>
      </c>
      <c r="D125" s="267" t="s">
        <v>334</v>
      </c>
      <c r="E125" s="266" t="s">
        <v>156</v>
      </c>
      <c r="F125" s="265">
        <v>5</v>
      </c>
      <c r="G125" s="264">
        <v>33.99</v>
      </c>
      <c r="H125" s="264">
        <v>41.99</v>
      </c>
      <c r="I125" s="264">
        <v>209.95</v>
      </c>
      <c r="J125" s="263">
        <v>2.4119113400093922E-5</v>
      </c>
    </row>
    <row r="126" spans="1:10" ht="26.1" customHeight="1" x14ac:dyDescent="0.2">
      <c r="A126" s="269">
        <v>5084</v>
      </c>
      <c r="B126" s="265" t="s">
        <v>3022</v>
      </c>
      <c r="C126" s="267" t="s">
        <v>25</v>
      </c>
      <c r="D126" s="267" t="s">
        <v>335</v>
      </c>
      <c r="E126" s="266" t="s">
        <v>156</v>
      </c>
      <c r="F126" s="265">
        <v>5</v>
      </c>
      <c r="G126" s="264">
        <v>60.38</v>
      </c>
      <c r="H126" s="264">
        <v>74.59</v>
      </c>
      <c r="I126" s="264">
        <v>372.95</v>
      </c>
      <c r="J126" s="263">
        <v>4.2844597964110632E-5</v>
      </c>
    </row>
    <row r="127" spans="1:10" ht="26.1" customHeight="1" x14ac:dyDescent="0.2">
      <c r="A127" s="269">
        <v>5085</v>
      </c>
      <c r="B127" s="265" t="s">
        <v>3021</v>
      </c>
      <c r="C127" s="267" t="s">
        <v>25</v>
      </c>
      <c r="D127" s="267" t="s">
        <v>336</v>
      </c>
      <c r="E127" s="266" t="s">
        <v>156</v>
      </c>
      <c r="F127" s="265">
        <v>2</v>
      </c>
      <c r="G127" s="264">
        <v>16.36</v>
      </c>
      <c r="H127" s="264">
        <v>20.21</v>
      </c>
      <c r="I127" s="264">
        <v>40.42</v>
      </c>
      <c r="J127" s="263">
        <v>4.6434606507825499E-6</v>
      </c>
    </row>
    <row r="128" spans="1:10" ht="24" customHeight="1" x14ac:dyDescent="0.2">
      <c r="A128" s="269">
        <v>5086</v>
      </c>
      <c r="B128" s="265" t="s">
        <v>3020</v>
      </c>
      <c r="C128" s="267" t="s">
        <v>25</v>
      </c>
      <c r="D128" s="267" t="s">
        <v>337</v>
      </c>
      <c r="E128" s="266" t="s">
        <v>156</v>
      </c>
      <c r="F128" s="265">
        <v>3</v>
      </c>
      <c r="G128" s="264">
        <v>36.85</v>
      </c>
      <c r="H128" s="264">
        <v>45.52</v>
      </c>
      <c r="I128" s="264">
        <v>136.56</v>
      </c>
      <c r="J128" s="263">
        <v>1.5688050135350444E-5</v>
      </c>
    </row>
    <row r="129" spans="1:10" ht="39" customHeight="1" x14ac:dyDescent="0.2">
      <c r="A129" s="269">
        <v>5087</v>
      </c>
      <c r="B129" s="265" t="s">
        <v>3019</v>
      </c>
      <c r="C129" s="267" t="s">
        <v>25</v>
      </c>
      <c r="D129" s="267" t="s">
        <v>338</v>
      </c>
      <c r="E129" s="266" t="s">
        <v>156</v>
      </c>
      <c r="F129" s="265">
        <v>1</v>
      </c>
      <c r="G129" s="264">
        <v>93.18</v>
      </c>
      <c r="H129" s="264">
        <v>115.11</v>
      </c>
      <c r="I129" s="264">
        <v>115.11</v>
      </c>
      <c r="J129" s="263">
        <v>1.3223868270944564E-5</v>
      </c>
    </row>
    <row r="130" spans="1:10" ht="26.1" customHeight="1" x14ac:dyDescent="0.2">
      <c r="A130" s="269">
        <v>5088</v>
      </c>
      <c r="B130" s="265" t="s">
        <v>3018</v>
      </c>
      <c r="C130" s="267" t="s">
        <v>25</v>
      </c>
      <c r="D130" s="267" t="s">
        <v>339</v>
      </c>
      <c r="E130" s="266" t="s">
        <v>156</v>
      </c>
      <c r="F130" s="265">
        <v>2</v>
      </c>
      <c r="G130" s="264">
        <v>4.6500000000000004</v>
      </c>
      <c r="H130" s="264">
        <v>5.74</v>
      </c>
      <c r="I130" s="264">
        <v>11.48</v>
      </c>
      <c r="J130" s="263">
        <v>1.3188255386190914E-6</v>
      </c>
    </row>
    <row r="131" spans="1:10" ht="39" customHeight="1" x14ac:dyDescent="0.2">
      <c r="A131" s="269">
        <v>5091</v>
      </c>
      <c r="B131" s="265" t="s">
        <v>3017</v>
      </c>
      <c r="C131" s="267" t="s">
        <v>25</v>
      </c>
      <c r="D131" s="267" t="s">
        <v>342</v>
      </c>
      <c r="E131" s="266" t="s">
        <v>156</v>
      </c>
      <c r="F131" s="265">
        <v>1</v>
      </c>
      <c r="G131" s="264">
        <v>114.55</v>
      </c>
      <c r="H131" s="264">
        <v>141.51</v>
      </c>
      <c r="I131" s="264">
        <v>141.51</v>
      </c>
      <c r="J131" s="263">
        <v>1.6256707488674878E-5</v>
      </c>
    </row>
    <row r="132" spans="1:10" ht="51.95" customHeight="1" x14ac:dyDescent="0.2">
      <c r="A132" s="269">
        <v>5092</v>
      </c>
      <c r="B132" s="265" t="s">
        <v>3016</v>
      </c>
      <c r="C132" s="267" t="s">
        <v>25</v>
      </c>
      <c r="D132" s="267" t="s">
        <v>343</v>
      </c>
      <c r="E132" s="266" t="s">
        <v>156</v>
      </c>
      <c r="F132" s="265">
        <v>1</v>
      </c>
      <c r="G132" s="264">
        <v>4632.42</v>
      </c>
      <c r="H132" s="264">
        <v>5722.89</v>
      </c>
      <c r="I132" s="264">
        <v>5722.89</v>
      </c>
      <c r="J132" s="263">
        <v>6.5744716783169084E-4</v>
      </c>
    </row>
    <row r="133" spans="1:10" ht="39" customHeight="1" x14ac:dyDescent="0.2">
      <c r="A133" s="269">
        <v>5093</v>
      </c>
      <c r="B133" s="265" t="s">
        <v>3015</v>
      </c>
      <c r="C133" s="267" t="s">
        <v>25</v>
      </c>
      <c r="D133" s="267" t="s">
        <v>344</v>
      </c>
      <c r="E133" s="266" t="s">
        <v>156</v>
      </c>
      <c r="F133" s="265">
        <v>1</v>
      </c>
      <c r="G133" s="264">
        <v>436.37</v>
      </c>
      <c r="H133" s="264">
        <v>539.09</v>
      </c>
      <c r="I133" s="264">
        <v>539.09</v>
      </c>
      <c r="J133" s="263">
        <v>6.1930806586599823E-5</v>
      </c>
    </row>
    <row r="134" spans="1:10" ht="24" customHeight="1" x14ac:dyDescent="0.2">
      <c r="A134" s="269">
        <v>5096</v>
      </c>
      <c r="B134" s="265" t="s">
        <v>347</v>
      </c>
      <c r="C134" s="267" t="s">
        <v>25</v>
      </c>
      <c r="D134" s="267" t="s">
        <v>348</v>
      </c>
      <c r="E134" s="266" t="s">
        <v>156</v>
      </c>
      <c r="F134" s="265">
        <v>50</v>
      </c>
      <c r="G134" s="264">
        <v>14.97</v>
      </c>
      <c r="H134" s="264">
        <v>18.489999999999998</v>
      </c>
      <c r="I134" s="264">
        <v>924.5</v>
      </c>
      <c r="J134" s="263">
        <v>1.0620681275726044E-4</v>
      </c>
    </row>
    <row r="135" spans="1:10" ht="51.95" customHeight="1" x14ac:dyDescent="0.2">
      <c r="A135" s="269">
        <v>5097</v>
      </c>
      <c r="B135" s="265" t="s">
        <v>320</v>
      </c>
      <c r="C135" s="267" t="s">
        <v>25</v>
      </c>
      <c r="D135" s="267" t="s">
        <v>321</v>
      </c>
      <c r="E135" s="266" t="s">
        <v>156</v>
      </c>
      <c r="F135" s="265">
        <v>1</v>
      </c>
      <c r="G135" s="264">
        <v>180</v>
      </c>
      <c r="H135" s="264">
        <v>222.37</v>
      </c>
      <c r="I135" s="264">
        <v>222.37</v>
      </c>
      <c r="J135" s="263">
        <v>2.5545926395707955E-5</v>
      </c>
    </row>
    <row r="136" spans="1:10" ht="39" customHeight="1" x14ac:dyDescent="0.2">
      <c r="A136" s="269">
        <v>5098</v>
      </c>
      <c r="B136" s="265" t="s">
        <v>323</v>
      </c>
      <c r="C136" s="267" t="s">
        <v>25</v>
      </c>
      <c r="D136" s="267" t="s">
        <v>324</v>
      </c>
      <c r="E136" s="266" t="s">
        <v>156</v>
      </c>
      <c r="F136" s="265">
        <v>1</v>
      </c>
      <c r="G136" s="264">
        <v>78.849999999999994</v>
      </c>
      <c r="H136" s="264">
        <v>97.41</v>
      </c>
      <c r="I136" s="264">
        <v>97.41</v>
      </c>
      <c r="J136" s="263">
        <v>1.1190487431784467E-5</v>
      </c>
    </row>
    <row r="137" spans="1:10" ht="26.1" customHeight="1" x14ac:dyDescent="0.2">
      <c r="A137" s="269">
        <v>5099</v>
      </c>
      <c r="B137" s="265" t="s">
        <v>3014</v>
      </c>
      <c r="C137" s="267" t="s">
        <v>25</v>
      </c>
      <c r="D137" s="267" t="s">
        <v>349</v>
      </c>
      <c r="E137" s="266" t="s">
        <v>156</v>
      </c>
      <c r="F137" s="265">
        <v>1</v>
      </c>
      <c r="G137" s="264">
        <v>94.28</v>
      </c>
      <c r="H137" s="264">
        <v>116.47</v>
      </c>
      <c r="I137" s="264">
        <v>116.47</v>
      </c>
      <c r="J137" s="263">
        <v>1.3380105442767035E-5</v>
      </c>
    </row>
    <row r="138" spans="1:10" ht="24" customHeight="1" x14ac:dyDescent="0.2">
      <c r="A138" s="270">
        <v>5100</v>
      </c>
      <c r="B138" s="261"/>
      <c r="C138" s="261"/>
      <c r="D138" s="261" t="s">
        <v>350</v>
      </c>
      <c r="E138" s="261"/>
      <c r="F138" s="262"/>
      <c r="G138" s="261"/>
      <c r="H138" s="261"/>
      <c r="I138" s="260">
        <v>0</v>
      </c>
      <c r="J138" s="259">
        <v>0</v>
      </c>
    </row>
    <row r="139" spans="1:10" ht="26.1" customHeight="1" x14ac:dyDescent="0.2">
      <c r="A139" s="269">
        <v>5101</v>
      </c>
      <c r="B139" s="265" t="s">
        <v>3013</v>
      </c>
      <c r="C139" s="267" t="s">
        <v>25</v>
      </c>
      <c r="D139" s="267" t="s">
        <v>351</v>
      </c>
      <c r="E139" s="266" t="s">
        <v>156</v>
      </c>
      <c r="F139" s="265">
        <v>63</v>
      </c>
      <c r="G139" s="264">
        <v>5.18</v>
      </c>
      <c r="H139" s="264">
        <v>6.39</v>
      </c>
      <c r="I139" s="264">
        <v>402.57</v>
      </c>
      <c r="J139" s="263">
        <v>4.6247351662185326E-5</v>
      </c>
    </row>
    <row r="140" spans="1:10" ht="24" customHeight="1" x14ac:dyDescent="0.2">
      <c r="A140" s="269">
        <v>5102</v>
      </c>
      <c r="B140" s="265" t="s">
        <v>3012</v>
      </c>
      <c r="C140" s="267" t="s">
        <v>25</v>
      </c>
      <c r="D140" s="267" t="s">
        <v>352</v>
      </c>
      <c r="E140" s="266" t="s">
        <v>156</v>
      </c>
      <c r="F140" s="265">
        <v>336</v>
      </c>
      <c r="G140" s="264">
        <v>1.01</v>
      </c>
      <c r="H140" s="264">
        <v>1.24</v>
      </c>
      <c r="I140" s="264">
        <v>416.64</v>
      </c>
      <c r="J140" s="263">
        <v>4.7863717108907505E-5</v>
      </c>
    </row>
    <row r="141" spans="1:10" ht="26.1" customHeight="1" x14ac:dyDescent="0.2">
      <c r="A141" s="269">
        <v>5103</v>
      </c>
      <c r="B141" s="265" t="s">
        <v>3011</v>
      </c>
      <c r="C141" s="267" t="s">
        <v>25</v>
      </c>
      <c r="D141" s="267" t="s">
        <v>353</v>
      </c>
      <c r="E141" s="266" t="s">
        <v>156</v>
      </c>
      <c r="F141" s="265">
        <v>336</v>
      </c>
      <c r="G141" s="264">
        <v>0.91</v>
      </c>
      <c r="H141" s="264">
        <v>1.1200000000000001</v>
      </c>
      <c r="I141" s="264">
        <v>376.32</v>
      </c>
      <c r="J141" s="263">
        <v>4.3231744485464847E-5</v>
      </c>
    </row>
    <row r="142" spans="1:10" ht="26.1" customHeight="1" x14ac:dyDescent="0.2">
      <c r="A142" s="269">
        <v>5104</v>
      </c>
      <c r="B142" s="265" t="s">
        <v>3010</v>
      </c>
      <c r="C142" s="267" t="s">
        <v>25</v>
      </c>
      <c r="D142" s="267" t="s">
        <v>354</v>
      </c>
      <c r="E142" s="266" t="s">
        <v>156</v>
      </c>
      <c r="F142" s="265">
        <v>42</v>
      </c>
      <c r="G142" s="264">
        <v>15.46</v>
      </c>
      <c r="H142" s="264">
        <v>19.09</v>
      </c>
      <c r="I142" s="264">
        <v>801.78</v>
      </c>
      <c r="J142" s="263">
        <v>9.210870560575043E-5</v>
      </c>
    </row>
    <row r="143" spans="1:10" ht="39" customHeight="1" x14ac:dyDescent="0.2">
      <c r="A143" s="269">
        <v>5105</v>
      </c>
      <c r="B143" s="265" t="s">
        <v>3009</v>
      </c>
      <c r="C143" s="267" t="s">
        <v>25</v>
      </c>
      <c r="D143" s="267" t="s">
        <v>355</v>
      </c>
      <c r="E143" s="266" t="s">
        <v>156</v>
      </c>
      <c r="F143" s="265">
        <v>84</v>
      </c>
      <c r="G143" s="264">
        <v>0.45</v>
      </c>
      <c r="H143" s="264">
        <v>0.55000000000000004</v>
      </c>
      <c r="I143" s="264">
        <v>46.2</v>
      </c>
      <c r="J143" s="263">
        <v>5.3074686310280502E-6</v>
      </c>
    </row>
    <row r="144" spans="1:10" ht="39" customHeight="1" x14ac:dyDescent="0.2">
      <c r="A144" s="269">
        <v>5106</v>
      </c>
      <c r="B144" s="265" t="s">
        <v>3008</v>
      </c>
      <c r="C144" s="267" t="s">
        <v>25</v>
      </c>
      <c r="D144" s="267" t="s">
        <v>356</v>
      </c>
      <c r="E144" s="266" t="s">
        <v>156</v>
      </c>
      <c r="F144" s="265">
        <v>84</v>
      </c>
      <c r="G144" s="264">
        <v>0.93</v>
      </c>
      <c r="H144" s="264">
        <v>1.1399999999999999</v>
      </c>
      <c r="I144" s="264">
        <v>95.76</v>
      </c>
      <c r="J144" s="263">
        <v>1.1000934980676323E-5</v>
      </c>
    </row>
    <row r="145" spans="1:10" ht="24" customHeight="1" x14ac:dyDescent="0.2">
      <c r="A145" s="269">
        <v>5107</v>
      </c>
      <c r="B145" s="265" t="s">
        <v>3007</v>
      </c>
      <c r="C145" s="267" t="s">
        <v>25</v>
      </c>
      <c r="D145" s="267" t="s">
        <v>357</v>
      </c>
      <c r="E145" s="266" t="s">
        <v>358</v>
      </c>
      <c r="F145" s="265">
        <v>3</v>
      </c>
      <c r="G145" s="264">
        <v>25.8</v>
      </c>
      <c r="H145" s="264">
        <v>31.87</v>
      </c>
      <c r="I145" s="264">
        <v>95.61</v>
      </c>
      <c r="J145" s="263">
        <v>1.0983702939666491E-5</v>
      </c>
    </row>
    <row r="146" spans="1:10" ht="26.1" customHeight="1" x14ac:dyDescent="0.2">
      <c r="A146" s="269">
        <v>5108</v>
      </c>
      <c r="B146" s="265" t="s">
        <v>3006</v>
      </c>
      <c r="C146" s="267" t="s">
        <v>25</v>
      </c>
      <c r="D146" s="267" t="s">
        <v>359</v>
      </c>
      <c r="E146" s="266" t="s">
        <v>156</v>
      </c>
      <c r="F146" s="265">
        <v>3</v>
      </c>
      <c r="G146" s="264">
        <v>6.46</v>
      </c>
      <c r="H146" s="264">
        <v>7.98</v>
      </c>
      <c r="I146" s="264">
        <v>23.94</v>
      </c>
      <c r="J146" s="263">
        <v>2.7502337451690808E-6</v>
      </c>
    </row>
    <row r="147" spans="1:10" ht="24" customHeight="1" x14ac:dyDescent="0.2">
      <c r="A147" s="269">
        <v>5109</v>
      </c>
      <c r="B147" s="265" t="s">
        <v>3005</v>
      </c>
      <c r="C147" s="267" t="s">
        <v>25</v>
      </c>
      <c r="D147" s="267" t="s">
        <v>360</v>
      </c>
      <c r="E147" s="266" t="s">
        <v>156</v>
      </c>
      <c r="F147" s="265">
        <v>4</v>
      </c>
      <c r="G147" s="264">
        <v>44.25</v>
      </c>
      <c r="H147" s="264">
        <v>54.66</v>
      </c>
      <c r="I147" s="264">
        <v>218.64</v>
      </c>
      <c r="J147" s="263">
        <v>2.511742297593015E-5</v>
      </c>
    </row>
    <row r="148" spans="1:10" ht="24" customHeight="1" x14ac:dyDescent="0.2">
      <c r="A148" s="269">
        <v>5110</v>
      </c>
      <c r="B148" s="265" t="s">
        <v>3004</v>
      </c>
      <c r="C148" s="267" t="s">
        <v>25</v>
      </c>
      <c r="D148" s="267" t="s">
        <v>361</v>
      </c>
      <c r="E148" s="266" t="s">
        <v>62</v>
      </c>
      <c r="F148" s="265">
        <v>1</v>
      </c>
      <c r="G148" s="264">
        <v>29.93</v>
      </c>
      <c r="H148" s="264">
        <v>36.97</v>
      </c>
      <c r="I148" s="264">
        <v>36.97</v>
      </c>
      <c r="J148" s="263">
        <v>4.2471237075564287E-6</v>
      </c>
    </row>
    <row r="149" spans="1:10" ht="26.1" customHeight="1" x14ac:dyDescent="0.2">
      <c r="A149" s="268">
        <v>5112</v>
      </c>
      <c r="B149" s="63" t="s">
        <v>364</v>
      </c>
      <c r="C149" s="187" t="s">
        <v>25</v>
      </c>
      <c r="D149" s="187" t="s">
        <v>365</v>
      </c>
      <c r="E149" s="62" t="s">
        <v>156</v>
      </c>
      <c r="F149" s="63">
        <v>20</v>
      </c>
      <c r="G149" s="60">
        <v>110.74</v>
      </c>
      <c r="H149" s="60">
        <v>136.80000000000001</v>
      </c>
      <c r="I149" s="60">
        <v>2736</v>
      </c>
      <c r="J149" s="258">
        <v>3.1431242801932351E-4</v>
      </c>
    </row>
    <row r="150" spans="1:10" ht="26.1" customHeight="1" x14ac:dyDescent="0.2">
      <c r="A150" s="268">
        <v>5113</v>
      </c>
      <c r="B150" s="63" t="s">
        <v>367</v>
      </c>
      <c r="C150" s="187" t="s">
        <v>25</v>
      </c>
      <c r="D150" s="187" t="s">
        <v>368</v>
      </c>
      <c r="E150" s="62" t="s">
        <v>156</v>
      </c>
      <c r="F150" s="63">
        <v>4</v>
      </c>
      <c r="G150" s="60">
        <v>570.87</v>
      </c>
      <c r="H150" s="60">
        <v>705.25</v>
      </c>
      <c r="I150" s="60">
        <v>2821</v>
      </c>
      <c r="J150" s="258">
        <v>3.2407725125822791E-4</v>
      </c>
    </row>
    <row r="151" spans="1:10" ht="39" customHeight="1" x14ac:dyDescent="0.2">
      <c r="A151" s="269">
        <v>5114</v>
      </c>
      <c r="B151" s="265" t="s">
        <v>369</v>
      </c>
      <c r="C151" s="267" t="s">
        <v>25</v>
      </c>
      <c r="D151" s="267" t="s">
        <v>370</v>
      </c>
      <c r="E151" s="266" t="s">
        <v>156</v>
      </c>
      <c r="F151" s="265">
        <v>4</v>
      </c>
      <c r="G151" s="264">
        <v>136.41999999999999</v>
      </c>
      <c r="H151" s="264">
        <v>168.53</v>
      </c>
      <c r="I151" s="264">
        <v>674.12</v>
      </c>
      <c r="J151" s="263">
        <v>7.7443089903649978E-5</v>
      </c>
    </row>
    <row r="152" spans="1:10" ht="39" customHeight="1" x14ac:dyDescent="0.2">
      <c r="A152" s="268">
        <v>5115</v>
      </c>
      <c r="B152" s="63" t="s">
        <v>372</v>
      </c>
      <c r="C152" s="187" t="s">
        <v>25</v>
      </c>
      <c r="D152" s="187" t="s">
        <v>373</v>
      </c>
      <c r="E152" s="62" t="s">
        <v>156</v>
      </c>
      <c r="F152" s="63">
        <v>7</v>
      </c>
      <c r="G152" s="60">
        <v>137.16</v>
      </c>
      <c r="H152" s="60">
        <v>169.44</v>
      </c>
      <c r="I152" s="60">
        <v>1186.08</v>
      </c>
      <c r="J152" s="258">
        <v>1.3625719467293831E-4</v>
      </c>
    </row>
    <row r="153" spans="1:10" ht="26.1" customHeight="1" x14ac:dyDescent="0.2">
      <c r="A153" s="268">
        <v>5116</v>
      </c>
      <c r="B153" s="63" t="s">
        <v>375</v>
      </c>
      <c r="C153" s="187" t="s">
        <v>25</v>
      </c>
      <c r="D153" s="187" t="s">
        <v>376</v>
      </c>
      <c r="E153" s="62" t="s">
        <v>156</v>
      </c>
      <c r="F153" s="63">
        <v>2</v>
      </c>
      <c r="G153" s="60">
        <v>104.12</v>
      </c>
      <c r="H153" s="60">
        <v>128.62</v>
      </c>
      <c r="I153" s="60">
        <v>257.24</v>
      </c>
      <c r="J153" s="258">
        <v>2.9551801529126747E-5</v>
      </c>
    </row>
    <row r="154" spans="1:10" ht="39" customHeight="1" x14ac:dyDescent="0.2">
      <c r="A154" s="268">
        <v>5117</v>
      </c>
      <c r="B154" s="63" t="s">
        <v>378</v>
      </c>
      <c r="C154" s="187" t="s">
        <v>25</v>
      </c>
      <c r="D154" s="187" t="s">
        <v>379</v>
      </c>
      <c r="E154" s="62" t="s">
        <v>156</v>
      </c>
      <c r="F154" s="63">
        <v>28</v>
      </c>
      <c r="G154" s="60">
        <v>150.06</v>
      </c>
      <c r="H154" s="60">
        <v>185.38</v>
      </c>
      <c r="I154" s="60">
        <v>5190.6400000000003</v>
      </c>
      <c r="J154" s="258">
        <v>5.9630214231513933E-4</v>
      </c>
    </row>
    <row r="155" spans="1:10" ht="51.95" customHeight="1" x14ac:dyDescent="0.2">
      <c r="A155" s="268">
        <v>5118</v>
      </c>
      <c r="B155" s="63" t="s">
        <v>381</v>
      </c>
      <c r="C155" s="187" t="s">
        <v>25</v>
      </c>
      <c r="D155" s="187" t="s">
        <v>382</v>
      </c>
      <c r="E155" s="62" t="s">
        <v>156</v>
      </c>
      <c r="F155" s="63">
        <v>19</v>
      </c>
      <c r="G155" s="60">
        <v>304.36</v>
      </c>
      <c r="H155" s="60">
        <v>376</v>
      </c>
      <c r="I155" s="60">
        <v>7144</v>
      </c>
      <c r="J155" s="258">
        <v>8.2070467316156686E-4</v>
      </c>
    </row>
    <row r="156" spans="1:10" ht="39" customHeight="1" x14ac:dyDescent="0.2">
      <c r="A156" s="268">
        <v>5119</v>
      </c>
      <c r="B156" s="63" t="s">
        <v>384</v>
      </c>
      <c r="C156" s="187" t="s">
        <v>25</v>
      </c>
      <c r="D156" s="187" t="s">
        <v>385</v>
      </c>
      <c r="E156" s="62" t="s">
        <v>156</v>
      </c>
      <c r="F156" s="63">
        <v>26</v>
      </c>
      <c r="G156" s="60">
        <v>221.22</v>
      </c>
      <c r="H156" s="60">
        <v>273.29000000000002</v>
      </c>
      <c r="I156" s="60">
        <v>7105.54</v>
      </c>
      <c r="J156" s="258">
        <v>8.1628637784664617E-4</v>
      </c>
    </row>
    <row r="157" spans="1:10" ht="51.95" customHeight="1" x14ac:dyDescent="0.2">
      <c r="A157" s="268">
        <v>5120</v>
      </c>
      <c r="B157" s="63" t="s">
        <v>387</v>
      </c>
      <c r="C157" s="187" t="s">
        <v>25</v>
      </c>
      <c r="D157" s="187" t="s">
        <v>388</v>
      </c>
      <c r="E157" s="62" t="s">
        <v>156</v>
      </c>
      <c r="F157" s="63">
        <v>7</v>
      </c>
      <c r="G157" s="60">
        <v>761.75</v>
      </c>
      <c r="H157" s="60">
        <v>941.06</v>
      </c>
      <c r="I157" s="60">
        <v>6587.42</v>
      </c>
      <c r="J157" s="258">
        <v>7.5676461059322078E-4</v>
      </c>
    </row>
    <row r="158" spans="1:10" ht="26.1" customHeight="1" x14ac:dyDescent="0.2">
      <c r="A158" s="269">
        <v>5121</v>
      </c>
      <c r="B158" s="265" t="s">
        <v>3003</v>
      </c>
      <c r="C158" s="267" t="s">
        <v>25</v>
      </c>
      <c r="D158" s="267" t="s">
        <v>389</v>
      </c>
      <c r="E158" s="266" t="s">
        <v>156</v>
      </c>
      <c r="F158" s="265">
        <v>13</v>
      </c>
      <c r="G158" s="264">
        <v>1.51</v>
      </c>
      <c r="H158" s="264">
        <v>1.86</v>
      </c>
      <c r="I158" s="264">
        <v>24.18</v>
      </c>
      <c r="J158" s="263">
        <v>2.7778050107848108E-6</v>
      </c>
    </row>
    <row r="159" spans="1:10" ht="39" customHeight="1" x14ac:dyDescent="0.2">
      <c r="A159" s="268">
        <v>5122</v>
      </c>
      <c r="B159" s="63" t="s">
        <v>391</v>
      </c>
      <c r="C159" s="187" t="s">
        <v>25</v>
      </c>
      <c r="D159" s="187" t="s">
        <v>392</v>
      </c>
      <c r="E159" s="62" t="s">
        <v>156</v>
      </c>
      <c r="F159" s="63">
        <v>3</v>
      </c>
      <c r="G159" s="60">
        <v>92.04</v>
      </c>
      <c r="H159" s="60">
        <v>113.7</v>
      </c>
      <c r="I159" s="60">
        <v>341.1</v>
      </c>
      <c r="J159" s="258">
        <v>3.9185661256356446E-5</v>
      </c>
    </row>
    <row r="160" spans="1:10" ht="39" customHeight="1" x14ac:dyDescent="0.2">
      <c r="A160" s="268">
        <v>5123</v>
      </c>
      <c r="B160" s="63" t="s">
        <v>394</v>
      </c>
      <c r="C160" s="187" t="s">
        <v>25</v>
      </c>
      <c r="D160" s="187" t="s">
        <v>395</v>
      </c>
      <c r="E160" s="62" t="s">
        <v>156</v>
      </c>
      <c r="F160" s="63">
        <v>12</v>
      </c>
      <c r="G160" s="60">
        <v>133.63999999999999</v>
      </c>
      <c r="H160" s="60">
        <v>165.09</v>
      </c>
      <c r="I160" s="60">
        <v>1981.08</v>
      </c>
      <c r="J160" s="258">
        <v>2.2758701202504436E-4</v>
      </c>
    </row>
    <row r="161" spans="1:10" ht="39" customHeight="1" x14ac:dyDescent="0.2">
      <c r="A161" s="268">
        <v>5124</v>
      </c>
      <c r="B161" s="63" t="s">
        <v>397</v>
      </c>
      <c r="C161" s="187" t="s">
        <v>25</v>
      </c>
      <c r="D161" s="187" t="s">
        <v>398</v>
      </c>
      <c r="E161" s="62" t="s">
        <v>156</v>
      </c>
      <c r="F161" s="63">
        <v>17</v>
      </c>
      <c r="G161" s="60">
        <v>75.8</v>
      </c>
      <c r="H161" s="60">
        <v>93.64</v>
      </c>
      <c r="I161" s="60">
        <v>1591.88</v>
      </c>
      <c r="J161" s="258">
        <v>1.8287560961820202E-4</v>
      </c>
    </row>
    <row r="162" spans="1:10" ht="26.1" customHeight="1" x14ac:dyDescent="0.2">
      <c r="A162" s="268">
        <v>5125</v>
      </c>
      <c r="B162" s="63" t="s">
        <v>400</v>
      </c>
      <c r="C162" s="187" t="s">
        <v>25</v>
      </c>
      <c r="D162" s="187" t="s">
        <v>401</v>
      </c>
      <c r="E162" s="62" t="s">
        <v>156</v>
      </c>
      <c r="F162" s="63">
        <v>20</v>
      </c>
      <c r="G162" s="60">
        <v>22.03</v>
      </c>
      <c r="H162" s="60">
        <v>27.21</v>
      </c>
      <c r="I162" s="60">
        <v>544.20000000000005</v>
      </c>
      <c r="J162" s="258">
        <v>6.2517844783668066E-5</v>
      </c>
    </row>
    <row r="163" spans="1:10" ht="26.1" customHeight="1" x14ac:dyDescent="0.2">
      <c r="A163" s="269">
        <v>5126</v>
      </c>
      <c r="B163" s="265" t="s">
        <v>3002</v>
      </c>
      <c r="C163" s="267" t="s">
        <v>25</v>
      </c>
      <c r="D163" s="267" t="s">
        <v>402</v>
      </c>
      <c r="E163" s="266" t="s">
        <v>156</v>
      </c>
      <c r="F163" s="265">
        <v>26</v>
      </c>
      <c r="G163" s="264">
        <v>3.6</v>
      </c>
      <c r="H163" s="264">
        <v>4.4400000000000004</v>
      </c>
      <c r="I163" s="264">
        <v>115.44</v>
      </c>
      <c r="J163" s="263">
        <v>1.3261778761166194E-5</v>
      </c>
    </row>
    <row r="164" spans="1:10" ht="26.1" customHeight="1" x14ac:dyDescent="0.2">
      <c r="A164" s="268">
        <v>5127</v>
      </c>
      <c r="B164" s="63" t="s">
        <v>404</v>
      </c>
      <c r="C164" s="187" t="s">
        <v>25</v>
      </c>
      <c r="D164" s="187" t="s">
        <v>405</v>
      </c>
      <c r="E164" s="62" t="s">
        <v>156</v>
      </c>
      <c r="F164" s="63">
        <v>36</v>
      </c>
      <c r="G164" s="60">
        <v>51.18</v>
      </c>
      <c r="H164" s="60">
        <v>63.22</v>
      </c>
      <c r="I164" s="60">
        <v>2275.92</v>
      </c>
      <c r="J164" s="258">
        <v>2.6145831183396886E-4</v>
      </c>
    </row>
    <row r="165" spans="1:10" ht="39" customHeight="1" x14ac:dyDescent="0.2">
      <c r="A165" s="269">
        <v>5128</v>
      </c>
      <c r="B165" s="265" t="s">
        <v>3001</v>
      </c>
      <c r="C165" s="267" t="s">
        <v>25</v>
      </c>
      <c r="D165" s="267" t="s">
        <v>406</v>
      </c>
      <c r="E165" s="266" t="s">
        <v>156</v>
      </c>
      <c r="F165" s="265">
        <v>1</v>
      </c>
      <c r="G165" s="264">
        <v>5.57</v>
      </c>
      <c r="H165" s="264">
        <v>6.88</v>
      </c>
      <c r="I165" s="264">
        <v>6.88</v>
      </c>
      <c r="J165" s="263">
        <v>7.9037628098426374E-7</v>
      </c>
    </row>
    <row r="166" spans="1:10" ht="39" customHeight="1" x14ac:dyDescent="0.2">
      <c r="A166" s="268">
        <v>5129</v>
      </c>
      <c r="B166" s="63" t="s">
        <v>408</v>
      </c>
      <c r="C166" s="187" t="s">
        <v>25</v>
      </c>
      <c r="D166" s="187" t="s">
        <v>409</v>
      </c>
      <c r="E166" s="62" t="s">
        <v>156</v>
      </c>
      <c r="F166" s="63">
        <v>5</v>
      </c>
      <c r="G166" s="60">
        <v>18.75</v>
      </c>
      <c r="H166" s="60">
        <v>23.16</v>
      </c>
      <c r="I166" s="60">
        <v>115.8</v>
      </c>
      <c r="J166" s="258">
        <v>1.3303135659589788E-5</v>
      </c>
    </row>
    <row r="167" spans="1:10" ht="26.1" customHeight="1" x14ac:dyDescent="0.2">
      <c r="A167" s="269">
        <v>5130</v>
      </c>
      <c r="B167" s="265" t="s">
        <v>3000</v>
      </c>
      <c r="C167" s="267" t="s">
        <v>25</v>
      </c>
      <c r="D167" s="267" t="s">
        <v>410</v>
      </c>
      <c r="E167" s="266" t="s">
        <v>156</v>
      </c>
      <c r="F167" s="265">
        <v>59</v>
      </c>
      <c r="G167" s="264">
        <v>3.36</v>
      </c>
      <c r="H167" s="264">
        <v>4.1500000000000004</v>
      </c>
      <c r="I167" s="264">
        <v>244.85</v>
      </c>
      <c r="J167" s="263">
        <v>2.8128434941714679E-5</v>
      </c>
    </row>
    <row r="168" spans="1:10" ht="26.1" customHeight="1" x14ac:dyDescent="0.2">
      <c r="A168" s="268">
        <v>5131</v>
      </c>
      <c r="B168" s="63" t="s">
        <v>412</v>
      </c>
      <c r="C168" s="187" t="s">
        <v>25</v>
      </c>
      <c r="D168" s="187" t="s">
        <v>413</v>
      </c>
      <c r="E168" s="62" t="s">
        <v>156</v>
      </c>
      <c r="F168" s="63">
        <v>8</v>
      </c>
      <c r="G168" s="60">
        <v>1141.3599999999999</v>
      </c>
      <c r="H168" s="60">
        <v>1410.03</v>
      </c>
      <c r="I168" s="60">
        <v>11280.24</v>
      </c>
      <c r="J168" s="258">
        <v>1.295877055204932E-3</v>
      </c>
    </row>
    <row r="169" spans="1:10" ht="26.1" customHeight="1" x14ac:dyDescent="0.2">
      <c r="A169" s="269">
        <v>5132</v>
      </c>
      <c r="B169" s="265" t="s">
        <v>2999</v>
      </c>
      <c r="C169" s="267" t="s">
        <v>25</v>
      </c>
      <c r="D169" s="267" t="s">
        <v>414</v>
      </c>
      <c r="E169" s="266" t="s">
        <v>156</v>
      </c>
      <c r="F169" s="265">
        <v>3</v>
      </c>
      <c r="G169" s="264">
        <v>12.31</v>
      </c>
      <c r="H169" s="264">
        <v>15.2</v>
      </c>
      <c r="I169" s="264">
        <v>45.6</v>
      </c>
      <c r="J169" s="263">
        <v>5.2385404669887246E-6</v>
      </c>
    </row>
    <row r="170" spans="1:10" ht="26.1" customHeight="1" x14ac:dyDescent="0.2">
      <c r="A170" s="269">
        <v>5133</v>
      </c>
      <c r="B170" s="265" t="s">
        <v>2982</v>
      </c>
      <c r="C170" s="267" t="s">
        <v>25</v>
      </c>
      <c r="D170" s="267" t="s">
        <v>415</v>
      </c>
      <c r="E170" s="266" t="s">
        <v>156</v>
      </c>
      <c r="F170" s="265">
        <v>1</v>
      </c>
      <c r="G170" s="264">
        <v>0.89</v>
      </c>
      <c r="H170" s="264">
        <v>1.0900000000000001</v>
      </c>
      <c r="I170" s="264">
        <v>1.0900000000000001</v>
      </c>
      <c r="J170" s="263">
        <v>1.2521949800477434E-7</v>
      </c>
    </row>
    <row r="171" spans="1:10" ht="24" customHeight="1" x14ac:dyDescent="0.2">
      <c r="A171" s="269">
        <v>5134</v>
      </c>
      <c r="B171" s="265" t="s">
        <v>2998</v>
      </c>
      <c r="C171" s="267" t="s">
        <v>25</v>
      </c>
      <c r="D171" s="267" t="s">
        <v>416</v>
      </c>
      <c r="E171" s="266" t="s">
        <v>156</v>
      </c>
      <c r="F171" s="265">
        <v>19</v>
      </c>
      <c r="G171" s="264">
        <v>0.82</v>
      </c>
      <c r="H171" s="264">
        <v>1.01</v>
      </c>
      <c r="I171" s="264">
        <v>19.190000000000001</v>
      </c>
      <c r="J171" s="263">
        <v>2.2045524465244219E-6</v>
      </c>
    </row>
    <row r="172" spans="1:10" ht="24" customHeight="1" x14ac:dyDescent="0.2">
      <c r="A172" s="269">
        <v>5135</v>
      </c>
      <c r="B172" s="265" t="s">
        <v>2997</v>
      </c>
      <c r="C172" s="267" t="s">
        <v>25</v>
      </c>
      <c r="D172" s="267" t="s">
        <v>417</v>
      </c>
      <c r="E172" s="266" t="s">
        <v>156</v>
      </c>
      <c r="F172" s="265">
        <v>3</v>
      </c>
      <c r="G172" s="264">
        <v>2</v>
      </c>
      <c r="H172" s="264">
        <v>2.4700000000000002</v>
      </c>
      <c r="I172" s="264">
        <v>7.41</v>
      </c>
      <c r="J172" s="263">
        <v>8.5126282588566775E-7</v>
      </c>
    </row>
    <row r="173" spans="1:10" ht="24" customHeight="1" x14ac:dyDescent="0.2">
      <c r="A173" s="269">
        <v>5136</v>
      </c>
      <c r="B173" s="265" t="s">
        <v>2996</v>
      </c>
      <c r="C173" s="267" t="s">
        <v>25</v>
      </c>
      <c r="D173" s="267" t="s">
        <v>418</v>
      </c>
      <c r="E173" s="266" t="s">
        <v>156</v>
      </c>
      <c r="F173" s="265">
        <v>11</v>
      </c>
      <c r="G173" s="264">
        <v>4.3600000000000003</v>
      </c>
      <c r="H173" s="264">
        <v>5.38</v>
      </c>
      <c r="I173" s="264">
        <v>59.18</v>
      </c>
      <c r="J173" s="263">
        <v>6.7986145797454551E-6</v>
      </c>
    </row>
    <row r="174" spans="1:10" ht="26.1" customHeight="1" x14ac:dyDescent="0.2">
      <c r="A174" s="269">
        <v>5137</v>
      </c>
      <c r="B174" s="265" t="s">
        <v>2995</v>
      </c>
      <c r="C174" s="267" t="s">
        <v>25</v>
      </c>
      <c r="D174" s="267" t="s">
        <v>419</v>
      </c>
      <c r="E174" s="266" t="s">
        <v>156</v>
      </c>
      <c r="F174" s="265">
        <v>111</v>
      </c>
      <c r="G174" s="264">
        <v>2.98</v>
      </c>
      <c r="H174" s="264">
        <v>3.68</v>
      </c>
      <c r="I174" s="264">
        <v>408.48</v>
      </c>
      <c r="J174" s="263">
        <v>4.6926294077972685E-5</v>
      </c>
    </row>
    <row r="175" spans="1:10" ht="26.1" customHeight="1" x14ac:dyDescent="0.2">
      <c r="A175" s="269">
        <v>5138</v>
      </c>
      <c r="B175" s="265" t="s">
        <v>2994</v>
      </c>
      <c r="C175" s="267" t="s">
        <v>25</v>
      </c>
      <c r="D175" s="267" t="s">
        <v>420</v>
      </c>
      <c r="E175" s="266" t="s">
        <v>156</v>
      </c>
      <c r="F175" s="265">
        <v>15</v>
      </c>
      <c r="G175" s="264">
        <v>6.45</v>
      </c>
      <c r="H175" s="264">
        <v>7.96</v>
      </c>
      <c r="I175" s="264">
        <v>119.4</v>
      </c>
      <c r="J175" s="263">
        <v>1.371670464382574E-5</v>
      </c>
    </row>
    <row r="176" spans="1:10" ht="26.1" customHeight="1" x14ac:dyDescent="0.2">
      <c r="A176" s="269">
        <v>5139</v>
      </c>
      <c r="B176" s="265" t="s">
        <v>2993</v>
      </c>
      <c r="C176" s="267" t="s">
        <v>25</v>
      </c>
      <c r="D176" s="267" t="s">
        <v>421</v>
      </c>
      <c r="E176" s="266" t="s">
        <v>156</v>
      </c>
      <c r="F176" s="265">
        <v>34</v>
      </c>
      <c r="G176" s="264">
        <v>13.03</v>
      </c>
      <c r="H176" s="264">
        <v>16.09</v>
      </c>
      <c r="I176" s="264">
        <v>547.05999999999995</v>
      </c>
      <c r="J176" s="263">
        <v>6.284640236558886E-5</v>
      </c>
    </row>
    <row r="177" spans="1:10" ht="26.1" customHeight="1" x14ac:dyDescent="0.2">
      <c r="A177" s="269">
        <v>5140</v>
      </c>
      <c r="B177" s="265" t="s">
        <v>2992</v>
      </c>
      <c r="C177" s="267" t="s">
        <v>25</v>
      </c>
      <c r="D177" s="267" t="s">
        <v>422</v>
      </c>
      <c r="E177" s="266" t="s">
        <v>156</v>
      </c>
      <c r="F177" s="265">
        <v>11</v>
      </c>
      <c r="G177" s="264">
        <v>34.07</v>
      </c>
      <c r="H177" s="264">
        <v>42.09</v>
      </c>
      <c r="I177" s="264">
        <v>462.99</v>
      </c>
      <c r="J177" s="263">
        <v>5.3188417780945391E-5</v>
      </c>
    </row>
    <row r="178" spans="1:10" ht="26.1" customHeight="1" x14ac:dyDescent="0.2">
      <c r="A178" s="269">
        <v>5141</v>
      </c>
      <c r="B178" s="265" t="s">
        <v>2991</v>
      </c>
      <c r="C178" s="267" t="s">
        <v>25</v>
      </c>
      <c r="D178" s="267" t="s">
        <v>423</v>
      </c>
      <c r="E178" s="266" t="s">
        <v>156</v>
      </c>
      <c r="F178" s="265">
        <v>26</v>
      </c>
      <c r="G178" s="264">
        <v>20.22</v>
      </c>
      <c r="H178" s="264">
        <v>24.97</v>
      </c>
      <c r="I178" s="264">
        <v>649.22</v>
      </c>
      <c r="J178" s="263">
        <v>7.4582571096017982E-5</v>
      </c>
    </row>
    <row r="179" spans="1:10" ht="39" customHeight="1" x14ac:dyDescent="0.2">
      <c r="A179" s="268">
        <v>5142</v>
      </c>
      <c r="B179" s="63" t="s">
        <v>425</v>
      </c>
      <c r="C179" s="187" t="s">
        <v>25</v>
      </c>
      <c r="D179" s="187" t="s">
        <v>426</v>
      </c>
      <c r="E179" s="62" t="s">
        <v>156</v>
      </c>
      <c r="F179" s="63">
        <v>4</v>
      </c>
      <c r="G179" s="60">
        <v>9.19</v>
      </c>
      <c r="H179" s="60">
        <v>11.35</v>
      </c>
      <c r="I179" s="60">
        <v>45.4</v>
      </c>
      <c r="J179" s="258">
        <v>5.2155644123089499E-6</v>
      </c>
    </row>
    <row r="180" spans="1:10" ht="26.1" customHeight="1" x14ac:dyDescent="0.2">
      <c r="A180" s="269">
        <v>5143</v>
      </c>
      <c r="B180" s="265" t="s">
        <v>427</v>
      </c>
      <c r="C180" s="267" t="s">
        <v>25</v>
      </c>
      <c r="D180" s="267" t="s">
        <v>428</v>
      </c>
      <c r="E180" s="266" t="s">
        <v>156</v>
      </c>
      <c r="F180" s="265">
        <v>1</v>
      </c>
      <c r="G180" s="264">
        <v>0.73</v>
      </c>
      <c r="H180" s="264">
        <v>0.9</v>
      </c>
      <c r="I180" s="264">
        <v>0.9</v>
      </c>
      <c r="J180" s="263">
        <v>1.0339224605898799E-7</v>
      </c>
    </row>
    <row r="181" spans="1:10" ht="39" customHeight="1" x14ac:dyDescent="0.2">
      <c r="A181" s="268">
        <v>5144</v>
      </c>
      <c r="B181" s="63" t="s">
        <v>430</v>
      </c>
      <c r="C181" s="187" t="s">
        <v>25</v>
      </c>
      <c r="D181" s="187" t="s">
        <v>431</v>
      </c>
      <c r="E181" s="62" t="s">
        <v>156</v>
      </c>
      <c r="F181" s="63">
        <v>20</v>
      </c>
      <c r="G181" s="60">
        <v>12.4</v>
      </c>
      <c r="H181" s="60">
        <v>15.31</v>
      </c>
      <c r="I181" s="60">
        <v>306.2</v>
      </c>
      <c r="J181" s="258">
        <v>3.5176339714735695E-5</v>
      </c>
    </row>
    <row r="182" spans="1:10" ht="26.1" customHeight="1" x14ac:dyDescent="0.2">
      <c r="A182" s="269">
        <v>5145</v>
      </c>
      <c r="B182" s="265" t="s">
        <v>2990</v>
      </c>
      <c r="C182" s="267" t="s">
        <v>25</v>
      </c>
      <c r="D182" s="267" t="s">
        <v>432</v>
      </c>
      <c r="E182" s="266" t="s">
        <v>156</v>
      </c>
      <c r="F182" s="265">
        <v>3</v>
      </c>
      <c r="G182" s="264">
        <v>2.42</v>
      </c>
      <c r="H182" s="264">
        <v>2.98</v>
      </c>
      <c r="I182" s="264">
        <v>8.94</v>
      </c>
      <c r="J182" s="263">
        <v>1.0270296441859475E-6</v>
      </c>
    </row>
    <row r="183" spans="1:10" ht="26.1" customHeight="1" x14ac:dyDescent="0.2">
      <c r="A183" s="269">
        <v>5146</v>
      </c>
      <c r="B183" s="265" t="s">
        <v>433</v>
      </c>
      <c r="C183" s="267" t="s">
        <v>25</v>
      </c>
      <c r="D183" s="267" t="s">
        <v>434</v>
      </c>
      <c r="E183" s="266" t="s">
        <v>31</v>
      </c>
      <c r="F183" s="265">
        <v>328.99</v>
      </c>
      <c r="G183" s="264">
        <v>4.1500000000000004</v>
      </c>
      <c r="H183" s="264">
        <v>5.12</v>
      </c>
      <c r="I183" s="264">
        <v>1684.42</v>
      </c>
      <c r="J183" s="263">
        <v>1.9350663011853396E-4</v>
      </c>
    </row>
    <row r="184" spans="1:10" ht="26.1" customHeight="1" x14ac:dyDescent="0.2">
      <c r="A184" s="269">
        <v>5147</v>
      </c>
      <c r="B184" s="265" t="s">
        <v>2989</v>
      </c>
      <c r="C184" s="267" t="s">
        <v>25</v>
      </c>
      <c r="D184" s="267" t="s">
        <v>435</v>
      </c>
      <c r="E184" s="266" t="s">
        <v>31</v>
      </c>
      <c r="F184" s="265">
        <v>26.2</v>
      </c>
      <c r="G184" s="264">
        <v>8.9499999999999993</v>
      </c>
      <c r="H184" s="264">
        <v>11.05</v>
      </c>
      <c r="I184" s="264">
        <v>289.51</v>
      </c>
      <c r="J184" s="263">
        <v>3.3258987951708458E-5</v>
      </c>
    </row>
    <row r="185" spans="1:10" ht="26.1" customHeight="1" x14ac:dyDescent="0.2">
      <c r="A185" s="269">
        <v>5148</v>
      </c>
      <c r="B185" s="265" t="s">
        <v>2988</v>
      </c>
      <c r="C185" s="267" t="s">
        <v>25</v>
      </c>
      <c r="D185" s="267" t="s">
        <v>436</v>
      </c>
      <c r="E185" s="266" t="s">
        <v>31</v>
      </c>
      <c r="F185" s="265">
        <v>87.64</v>
      </c>
      <c r="G185" s="264">
        <v>15.42</v>
      </c>
      <c r="H185" s="264">
        <v>19.04</v>
      </c>
      <c r="I185" s="264">
        <v>1668.66</v>
      </c>
      <c r="J185" s="263">
        <v>1.9169611700976767E-4</v>
      </c>
    </row>
    <row r="186" spans="1:10" ht="26.1" customHeight="1" x14ac:dyDescent="0.2">
      <c r="A186" s="269">
        <v>5149</v>
      </c>
      <c r="B186" s="265" t="s">
        <v>2987</v>
      </c>
      <c r="C186" s="267" t="s">
        <v>25</v>
      </c>
      <c r="D186" s="267" t="s">
        <v>437</v>
      </c>
      <c r="E186" s="266" t="s">
        <v>31</v>
      </c>
      <c r="F186" s="265">
        <v>22.94</v>
      </c>
      <c r="G186" s="264">
        <v>25.38</v>
      </c>
      <c r="H186" s="264">
        <v>31.35</v>
      </c>
      <c r="I186" s="264">
        <v>719.16</v>
      </c>
      <c r="J186" s="263">
        <v>8.2617297417535341E-5</v>
      </c>
    </row>
    <row r="187" spans="1:10" ht="39" customHeight="1" x14ac:dyDescent="0.2">
      <c r="A187" s="268">
        <v>5150</v>
      </c>
      <c r="B187" s="63" t="s">
        <v>439</v>
      </c>
      <c r="C187" s="187" t="s">
        <v>25</v>
      </c>
      <c r="D187" s="187" t="s">
        <v>440</v>
      </c>
      <c r="E187" s="62" t="s">
        <v>156</v>
      </c>
      <c r="F187" s="63">
        <v>30</v>
      </c>
      <c r="G187" s="60">
        <v>16.850000000000001</v>
      </c>
      <c r="H187" s="60">
        <v>20.81</v>
      </c>
      <c r="I187" s="60">
        <v>624.29999999999995</v>
      </c>
      <c r="J187" s="258">
        <v>7.1719754682918001E-5</v>
      </c>
    </row>
    <row r="188" spans="1:10" ht="26.1" customHeight="1" x14ac:dyDescent="0.2">
      <c r="A188" s="269">
        <v>5151</v>
      </c>
      <c r="B188" s="265" t="s">
        <v>2986</v>
      </c>
      <c r="C188" s="267" t="s">
        <v>25</v>
      </c>
      <c r="D188" s="267" t="s">
        <v>441</v>
      </c>
      <c r="E188" s="266" t="s">
        <v>156</v>
      </c>
      <c r="F188" s="265">
        <v>14</v>
      </c>
      <c r="G188" s="264">
        <v>10.17</v>
      </c>
      <c r="H188" s="264">
        <v>12.56</v>
      </c>
      <c r="I188" s="264">
        <v>175.84</v>
      </c>
      <c r="J188" s="263">
        <v>2.0200547274458275E-5</v>
      </c>
    </row>
    <row r="189" spans="1:10" ht="39" customHeight="1" x14ac:dyDescent="0.2">
      <c r="A189" s="268">
        <v>5152</v>
      </c>
      <c r="B189" s="63" t="s">
        <v>443</v>
      </c>
      <c r="C189" s="187" t="s">
        <v>25</v>
      </c>
      <c r="D189" s="187" t="s">
        <v>444</v>
      </c>
      <c r="E189" s="62" t="s">
        <v>156</v>
      </c>
      <c r="F189" s="63">
        <v>8</v>
      </c>
      <c r="G189" s="60">
        <v>24.01</v>
      </c>
      <c r="H189" s="60">
        <v>29.66</v>
      </c>
      <c r="I189" s="60">
        <v>237.28</v>
      </c>
      <c r="J189" s="258">
        <v>2.725879127208519E-5</v>
      </c>
    </row>
    <row r="190" spans="1:10" ht="26.1" customHeight="1" x14ac:dyDescent="0.2">
      <c r="A190" s="268">
        <v>5153</v>
      </c>
      <c r="B190" s="63" t="s">
        <v>446</v>
      </c>
      <c r="C190" s="187" t="s">
        <v>25</v>
      </c>
      <c r="D190" s="187" t="s">
        <v>447</v>
      </c>
      <c r="E190" s="62" t="s">
        <v>156</v>
      </c>
      <c r="F190" s="63">
        <v>8</v>
      </c>
      <c r="G190" s="60">
        <v>44.28</v>
      </c>
      <c r="H190" s="60">
        <v>54.7</v>
      </c>
      <c r="I190" s="60">
        <v>437.6</v>
      </c>
      <c r="J190" s="258">
        <v>5.0271607639347937E-5</v>
      </c>
    </row>
    <row r="191" spans="1:10" ht="26.1" customHeight="1" x14ac:dyDescent="0.2">
      <c r="A191" s="269">
        <v>5154</v>
      </c>
      <c r="B191" s="265" t="s">
        <v>2982</v>
      </c>
      <c r="C191" s="267" t="s">
        <v>25</v>
      </c>
      <c r="D191" s="267" t="s">
        <v>415</v>
      </c>
      <c r="E191" s="266" t="s">
        <v>156</v>
      </c>
      <c r="F191" s="265">
        <v>6</v>
      </c>
      <c r="G191" s="264">
        <v>0.89</v>
      </c>
      <c r="H191" s="264">
        <v>1.0900000000000001</v>
      </c>
      <c r="I191" s="264">
        <v>6.54</v>
      </c>
      <c r="J191" s="263">
        <v>7.5131698802864603E-7</v>
      </c>
    </row>
    <row r="192" spans="1:10" ht="26.1" customHeight="1" x14ac:dyDescent="0.2">
      <c r="A192" s="269">
        <v>5155</v>
      </c>
      <c r="B192" s="265" t="s">
        <v>2985</v>
      </c>
      <c r="C192" s="267" t="s">
        <v>25</v>
      </c>
      <c r="D192" s="267" t="s">
        <v>448</v>
      </c>
      <c r="E192" s="266" t="s">
        <v>156</v>
      </c>
      <c r="F192" s="265">
        <v>4</v>
      </c>
      <c r="G192" s="264">
        <v>10.84</v>
      </c>
      <c r="H192" s="264">
        <v>13.39</v>
      </c>
      <c r="I192" s="264">
        <v>53.56</v>
      </c>
      <c r="J192" s="263">
        <v>6.152987443243774E-6</v>
      </c>
    </row>
    <row r="193" spans="1:10" ht="26.1" customHeight="1" x14ac:dyDescent="0.2">
      <c r="A193" s="269">
        <v>5156</v>
      </c>
      <c r="B193" s="265" t="s">
        <v>2984</v>
      </c>
      <c r="C193" s="267" t="s">
        <v>25</v>
      </c>
      <c r="D193" s="267" t="s">
        <v>449</v>
      </c>
      <c r="E193" s="266" t="s">
        <v>156</v>
      </c>
      <c r="F193" s="265">
        <v>6</v>
      </c>
      <c r="G193" s="264">
        <v>26.2</v>
      </c>
      <c r="H193" s="264">
        <v>32.36</v>
      </c>
      <c r="I193" s="264">
        <v>194.16</v>
      </c>
      <c r="J193" s="263">
        <v>2.2305153883125678E-5</v>
      </c>
    </row>
    <row r="194" spans="1:10" ht="26.1" customHeight="1" x14ac:dyDescent="0.2">
      <c r="A194" s="269">
        <v>5157</v>
      </c>
      <c r="B194" s="265" t="s">
        <v>2983</v>
      </c>
      <c r="C194" s="267" t="s">
        <v>25</v>
      </c>
      <c r="D194" s="267" t="s">
        <v>450</v>
      </c>
      <c r="E194" s="266" t="s">
        <v>156</v>
      </c>
      <c r="F194" s="265">
        <v>4</v>
      </c>
      <c r="G194" s="264">
        <v>45.78</v>
      </c>
      <c r="H194" s="264">
        <v>56.55</v>
      </c>
      <c r="I194" s="264">
        <v>226.2</v>
      </c>
      <c r="J194" s="263">
        <v>2.5985917842825648E-5</v>
      </c>
    </row>
    <row r="195" spans="1:10" ht="26.1" customHeight="1" x14ac:dyDescent="0.2">
      <c r="A195" s="269">
        <v>5158</v>
      </c>
      <c r="B195" s="265" t="s">
        <v>2982</v>
      </c>
      <c r="C195" s="267" t="s">
        <v>25</v>
      </c>
      <c r="D195" s="267" t="s">
        <v>415</v>
      </c>
      <c r="E195" s="266" t="s">
        <v>156</v>
      </c>
      <c r="F195" s="265">
        <v>55</v>
      </c>
      <c r="G195" s="264">
        <v>0.89</v>
      </c>
      <c r="H195" s="264">
        <v>1.0900000000000001</v>
      </c>
      <c r="I195" s="264">
        <v>59.95</v>
      </c>
      <c r="J195" s="263">
        <v>6.8870723902625892E-6</v>
      </c>
    </row>
    <row r="196" spans="1:10" ht="26.1" customHeight="1" x14ac:dyDescent="0.2">
      <c r="A196" s="269">
        <v>5159</v>
      </c>
      <c r="B196" s="265" t="s">
        <v>2981</v>
      </c>
      <c r="C196" s="267" t="s">
        <v>25</v>
      </c>
      <c r="D196" s="267" t="s">
        <v>451</v>
      </c>
      <c r="E196" s="266" t="s">
        <v>156</v>
      </c>
      <c r="F196" s="265">
        <v>6</v>
      </c>
      <c r="G196" s="264">
        <v>1.79</v>
      </c>
      <c r="H196" s="264">
        <v>2.21</v>
      </c>
      <c r="I196" s="264">
        <v>13.26</v>
      </c>
      <c r="J196" s="263">
        <v>1.5233124252690898E-6</v>
      </c>
    </row>
    <row r="197" spans="1:10" ht="26.1" customHeight="1" x14ac:dyDescent="0.2">
      <c r="A197" s="269">
        <v>5160</v>
      </c>
      <c r="B197" s="265" t="s">
        <v>2980</v>
      </c>
      <c r="C197" s="267" t="s">
        <v>25</v>
      </c>
      <c r="D197" s="267" t="s">
        <v>452</v>
      </c>
      <c r="E197" s="266" t="s">
        <v>156</v>
      </c>
      <c r="F197" s="265">
        <v>50</v>
      </c>
      <c r="G197" s="264">
        <v>4.46</v>
      </c>
      <c r="H197" s="264">
        <v>5.5</v>
      </c>
      <c r="I197" s="264">
        <v>275</v>
      </c>
      <c r="J197" s="263">
        <v>3.1592075184690774E-5</v>
      </c>
    </row>
    <row r="198" spans="1:10" ht="26.1" customHeight="1" x14ac:dyDescent="0.2">
      <c r="A198" s="268">
        <v>5161</v>
      </c>
      <c r="B198" s="63" t="s">
        <v>454</v>
      </c>
      <c r="C198" s="187" t="s">
        <v>25</v>
      </c>
      <c r="D198" s="187" t="s">
        <v>455</v>
      </c>
      <c r="E198" s="62" t="s">
        <v>156</v>
      </c>
      <c r="F198" s="63">
        <v>2</v>
      </c>
      <c r="G198" s="60">
        <v>27.19</v>
      </c>
      <c r="H198" s="60">
        <v>33.590000000000003</v>
      </c>
      <c r="I198" s="60">
        <v>67.180000000000007</v>
      </c>
      <c r="J198" s="258">
        <v>7.71765676693646E-6</v>
      </c>
    </row>
    <row r="199" spans="1:10" ht="26.1" customHeight="1" x14ac:dyDescent="0.2">
      <c r="A199" s="268">
        <v>5162</v>
      </c>
      <c r="B199" s="63" t="s">
        <v>457</v>
      </c>
      <c r="C199" s="187" t="s">
        <v>25</v>
      </c>
      <c r="D199" s="187" t="s">
        <v>458</v>
      </c>
      <c r="E199" s="62" t="s">
        <v>156</v>
      </c>
      <c r="F199" s="63">
        <v>1</v>
      </c>
      <c r="G199" s="60">
        <v>23.07</v>
      </c>
      <c r="H199" s="60">
        <v>28.5</v>
      </c>
      <c r="I199" s="60">
        <v>28.5</v>
      </c>
      <c r="J199" s="258">
        <v>3.274087791867953E-6</v>
      </c>
    </row>
    <row r="200" spans="1:10" ht="26.1" customHeight="1" x14ac:dyDescent="0.2">
      <c r="A200" s="269">
        <v>5163</v>
      </c>
      <c r="B200" s="265" t="s">
        <v>459</v>
      </c>
      <c r="C200" s="267" t="s">
        <v>25</v>
      </c>
      <c r="D200" s="267" t="s">
        <v>460</v>
      </c>
      <c r="E200" s="266" t="s">
        <v>156</v>
      </c>
      <c r="F200" s="265">
        <v>3</v>
      </c>
      <c r="G200" s="264">
        <v>0.95</v>
      </c>
      <c r="H200" s="264">
        <v>1.17</v>
      </c>
      <c r="I200" s="264">
        <v>3.51</v>
      </c>
      <c r="J200" s="263">
        <v>4.0322975963005319E-7</v>
      </c>
    </row>
    <row r="201" spans="1:10" ht="26.1" customHeight="1" x14ac:dyDescent="0.2">
      <c r="A201" s="269">
        <v>5164</v>
      </c>
      <c r="B201" s="265" t="s">
        <v>2979</v>
      </c>
      <c r="C201" s="267" t="s">
        <v>25</v>
      </c>
      <c r="D201" s="267" t="s">
        <v>461</v>
      </c>
      <c r="E201" s="266" t="s">
        <v>156</v>
      </c>
      <c r="F201" s="265">
        <v>16</v>
      </c>
      <c r="G201" s="264">
        <v>9.64</v>
      </c>
      <c r="H201" s="264">
        <v>11.9</v>
      </c>
      <c r="I201" s="264">
        <v>190.4</v>
      </c>
      <c r="J201" s="263">
        <v>2.1873204055145904E-5</v>
      </c>
    </row>
    <row r="202" spans="1:10" ht="26.1" customHeight="1" x14ac:dyDescent="0.2">
      <c r="A202" s="269">
        <v>5165</v>
      </c>
      <c r="B202" s="265" t="s">
        <v>2978</v>
      </c>
      <c r="C202" s="267" t="s">
        <v>25</v>
      </c>
      <c r="D202" s="267" t="s">
        <v>462</v>
      </c>
      <c r="E202" s="266" t="s">
        <v>156</v>
      </c>
      <c r="F202" s="265">
        <v>2</v>
      </c>
      <c r="G202" s="264">
        <v>14.78</v>
      </c>
      <c r="H202" s="264">
        <v>18.25</v>
      </c>
      <c r="I202" s="264">
        <v>36.5</v>
      </c>
      <c r="J202" s="263">
        <v>4.1931299790589579E-6</v>
      </c>
    </row>
    <row r="203" spans="1:10" ht="26.1" customHeight="1" x14ac:dyDescent="0.2">
      <c r="A203" s="269">
        <v>5166</v>
      </c>
      <c r="B203" s="265" t="s">
        <v>2977</v>
      </c>
      <c r="C203" s="267" t="s">
        <v>25</v>
      </c>
      <c r="D203" s="267" t="s">
        <v>463</v>
      </c>
      <c r="E203" s="266" t="s">
        <v>156</v>
      </c>
      <c r="F203" s="265">
        <v>4</v>
      </c>
      <c r="G203" s="264">
        <v>12.22</v>
      </c>
      <c r="H203" s="264">
        <v>15.09</v>
      </c>
      <c r="I203" s="264">
        <v>60.36</v>
      </c>
      <c r="J203" s="263">
        <v>6.9341733023561278E-6</v>
      </c>
    </row>
    <row r="204" spans="1:10" ht="26.1" customHeight="1" x14ac:dyDescent="0.2">
      <c r="A204" s="269">
        <v>5167</v>
      </c>
      <c r="B204" s="265" t="s">
        <v>2976</v>
      </c>
      <c r="C204" s="267" t="s">
        <v>25</v>
      </c>
      <c r="D204" s="267" t="s">
        <v>464</v>
      </c>
      <c r="E204" s="266" t="s">
        <v>156</v>
      </c>
      <c r="F204" s="265">
        <v>3</v>
      </c>
      <c r="G204" s="264">
        <v>4.46</v>
      </c>
      <c r="H204" s="264">
        <v>5.5</v>
      </c>
      <c r="I204" s="264">
        <v>16.5</v>
      </c>
      <c r="J204" s="263">
        <v>1.8955245110814464E-6</v>
      </c>
    </row>
    <row r="205" spans="1:10" ht="26.1" customHeight="1" x14ac:dyDescent="0.2">
      <c r="A205" s="269">
        <v>5168</v>
      </c>
      <c r="B205" s="265" t="s">
        <v>2975</v>
      </c>
      <c r="C205" s="267" t="s">
        <v>25</v>
      </c>
      <c r="D205" s="267" t="s">
        <v>465</v>
      </c>
      <c r="E205" s="266" t="s">
        <v>156</v>
      </c>
      <c r="F205" s="265">
        <v>4</v>
      </c>
      <c r="G205" s="264">
        <v>6.81</v>
      </c>
      <c r="H205" s="264">
        <v>8.41</v>
      </c>
      <c r="I205" s="264">
        <v>33.64</v>
      </c>
      <c r="J205" s="263">
        <v>3.864572397138173E-6</v>
      </c>
    </row>
    <row r="206" spans="1:10" ht="26.1" customHeight="1" x14ac:dyDescent="0.2">
      <c r="A206" s="269">
        <v>5169</v>
      </c>
      <c r="B206" s="265" t="s">
        <v>2974</v>
      </c>
      <c r="C206" s="267" t="s">
        <v>25</v>
      </c>
      <c r="D206" s="267" t="s">
        <v>466</v>
      </c>
      <c r="E206" s="266" t="s">
        <v>156</v>
      </c>
      <c r="F206" s="265">
        <v>3</v>
      </c>
      <c r="G206" s="264">
        <v>4.24</v>
      </c>
      <c r="H206" s="264">
        <v>5.23</v>
      </c>
      <c r="I206" s="264">
        <v>15.69</v>
      </c>
      <c r="J206" s="263">
        <v>1.8024714896283573E-6</v>
      </c>
    </row>
    <row r="207" spans="1:10" ht="26.1" customHeight="1" x14ac:dyDescent="0.2">
      <c r="A207" s="268">
        <v>5170</v>
      </c>
      <c r="B207" s="63" t="s">
        <v>468</v>
      </c>
      <c r="C207" s="187" t="s">
        <v>25</v>
      </c>
      <c r="D207" s="187" t="s">
        <v>469</v>
      </c>
      <c r="E207" s="62" t="s">
        <v>156</v>
      </c>
      <c r="F207" s="63">
        <v>4</v>
      </c>
      <c r="G207" s="60">
        <v>38.76</v>
      </c>
      <c r="H207" s="60">
        <v>47.88</v>
      </c>
      <c r="I207" s="60">
        <v>191.52</v>
      </c>
      <c r="J207" s="258">
        <v>2.2001869961352646E-5</v>
      </c>
    </row>
    <row r="208" spans="1:10" ht="26.1" customHeight="1" x14ac:dyDescent="0.2">
      <c r="A208" s="268">
        <v>5171</v>
      </c>
      <c r="B208" s="63" t="s">
        <v>471</v>
      </c>
      <c r="C208" s="187" t="s">
        <v>25</v>
      </c>
      <c r="D208" s="187" t="s">
        <v>472</v>
      </c>
      <c r="E208" s="62" t="s">
        <v>156</v>
      </c>
      <c r="F208" s="63">
        <v>5</v>
      </c>
      <c r="G208" s="60">
        <v>54.62</v>
      </c>
      <c r="H208" s="60">
        <v>67.47</v>
      </c>
      <c r="I208" s="60">
        <v>337.35</v>
      </c>
      <c r="J208" s="258">
        <v>3.8754860231110664E-5</v>
      </c>
    </row>
    <row r="209" spans="1:10" ht="26.1" customHeight="1" x14ac:dyDescent="0.2">
      <c r="A209" s="268">
        <v>5172</v>
      </c>
      <c r="B209" s="63" t="s">
        <v>474</v>
      </c>
      <c r="C209" s="187" t="s">
        <v>25</v>
      </c>
      <c r="D209" s="187" t="s">
        <v>475</v>
      </c>
      <c r="E209" s="62" t="s">
        <v>156</v>
      </c>
      <c r="F209" s="63">
        <v>5</v>
      </c>
      <c r="G209" s="60">
        <v>99.75</v>
      </c>
      <c r="H209" s="60">
        <v>123.23</v>
      </c>
      <c r="I209" s="60">
        <v>616.15</v>
      </c>
      <c r="J209" s="258">
        <v>7.0783480454717165E-5</v>
      </c>
    </row>
    <row r="210" spans="1:10" ht="39" customHeight="1" x14ac:dyDescent="0.2">
      <c r="A210" s="268">
        <v>5173</v>
      </c>
      <c r="B210" s="63" t="s">
        <v>477</v>
      </c>
      <c r="C210" s="187" t="s">
        <v>25</v>
      </c>
      <c r="D210" s="187" t="s">
        <v>478</v>
      </c>
      <c r="E210" s="62" t="s">
        <v>156</v>
      </c>
      <c r="F210" s="63">
        <v>23</v>
      </c>
      <c r="G210" s="60">
        <v>160.1</v>
      </c>
      <c r="H210" s="60">
        <v>197.78</v>
      </c>
      <c r="I210" s="60">
        <v>4548.9399999999996</v>
      </c>
      <c r="J210" s="258">
        <v>5.2258347087508097E-4</v>
      </c>
    </row>
    <row r="211" spans="1:10" ht="39" customHeight="1" x14ac:dyDescent="0.2">
      <c r="A211" s="268">
        <v>5174</v>
      </c>
      <c r="B211" s="63" t="s">
        <v>480</v>
      </c>
      <c r="C211" s="187" t="s">
        <v>25</v>
      </c>
      <c r="D211" s="187" t="s">
        <v>481</v>
      </c>
      <c r="E211" s="62" t="s">
        <v>156</v>
      </c>
      <c r="F211" s="63">
        <v>8</v>
      </c>
      <c r="G211" s="60">
        <v>363.3</v>
      </c>
      <c r="H211" s="60">
        <v>448.82</v>
      </c>
      <c r="I211" s="60">
        <v>3590.56</v>
      </c>
      <c r="J211" s="258">
        <v>4.1248451445506656E-4</v>
      </c>
    </row>
    <row r="212" spans="1:10" ht="39" customHeight="1" x14ac:dyDescent="0.2">
      <c r="A212" s="268">
        <v>5175</v>
      </c>
      <c r="B212" s="63" t="s">
        <v>483</v>
      </c>
      <c r="C212" s="187" t="s">
        <v>25</v>
      </c>
      <c r="D212" s="187" t="s">
        <v>484</v>
      </c>
      <c r="E212" s="62" t="s">
        <v>156</v>
      </c>
      <c r="F212" s="63">
        <v>12</v>
      </c>
      <c r="G212" s="60">
        <v>337.91</v>
      </c>
      <c r="H212" s="60">
        <v>417.45</v>
      </c>
      <c r="I212" s="60">
        <v>5009.3999999999996</v>
      </c>
      <c r="J212" s="258">
        <v>5.7548124156432722E-4</v>
      </c>
    </row>
    <row r="213" spans="1:10" ht="26.1" customHeight="1" x14ac:dyDescent="0.2">
      <c r="A213" s="269">
        <v>5176</v>
      </c>
      <c r="B213" s="265" t="s">
        <v>2973</v>
      </c>
      <c r="C213" s="267" t="s">
        <v>25</v>
      </c>
      <c r="D213" s="267" t="s">
        <v>485</v>
      </c>
      <c r="E213" s="266" t="s">
        <v>156</v>
      </c>
      <c r="F213" s="265">
        <v>12</v>
      </c>
      <c r="G213" s="264">
        <v>230.49</v>
      </c>
      <c r="H213" s="264">
        <v>284.74</v>
      </c>
      <c r="I213" s="264">
        <v>3416.88</v>
      </c>
      <c r="J213" s="263">
        <v>3.9253210857114986E-4</v>
      </c>
    </row>
    <row r="214" spans="1:10" ht="26.1" customHeight="1" x14ac:dyDescent="0.2">
      <c r="A214" s="269">
        <v>5177</v>
      </c>
      <c r="B214" s="265" t="s">
        <v>2972</v>
      </c>
      <c r="C214" s="267" t="s">
        <v>25</v>
      </c>
      <c r="D214" s="267" t="s">
        <v>486</v>
      </c>
      <c r="E214" s="266" t="s">
        <v>156</v>
      </c>
      <c r="F214" s="265">
        <v>7</v>
      </c>
      <c r="G214" s="264">
        <v>185.78</v>
      </c>
      <c r="H214" s="264">
        <v>229.51</v>
      </c>
      <c r="I214" s="264">
        <v>1606.57</v>
      </c>
      <c r="J214" s="263">
        <v>1.845632008344315E-4</v>
      </c>
    </row>
    <row r="215" spans="1:10" ht="26.1" customHeight="1" x14ac:dyDescent="0.2">
      <c r="A215" s="268">
        <v>5178</v>
      </c>
      <c r="B215" s="63" t="s">
        <v>488</v>
      </c>
      <c r="C215" s="187" t="s">
        <v>25</v>
      </c>
      <c r="D215" s="187" t="s">
        <v>489</v>
      </c>
      <c r="E215" s="62" t="s">
        <v>156</v>
      </c>
      <c r="F215" s="63">
        <v>31</v>
      </c>
      <c r="G215" s="60">
        <v>44.03</v>
      </c>
      <c r="H215" s="60">
        <v>54.39</v>
      </c>
      <c r="I215" s="60">
        <v>1686.09</v>
      </c>
      <c r="J215" s="258">
        <v>1.9369848017511008E-4</v>
      </c>
    </row>
    <row r="216" spans="1:10" ht="26.1" customHeight="1" x14ac:dyDescent="0.2">
      <c r="A216" s="269">
        <v>5179</v>
      </c>
      <c r="B216" s="265" t="s">
        <v>2971</v>
      </c>
      <c r="C216" s="267" t="s">
        <v>25</v>
      </c>
      <c r="D216" s="267" t="s">
        <v>490</v>
      </c>
      <c r="E216" s="266" t="s">
        <v>156</v>
      </c>
      <c r="F216" s="265">
        <v>26</v>
      </c>
      <c r="G216" s="264">
        <v>68.569999999999993</v>
      </c>
      <c r="H216" s="264">
        <v>84.71</v>
      </c>
      <c r="I216" s="264">
        <v>2202.46</v>
      </c>
      <c r="J216" s="263">
        <v>2.5301920695008744E-4</v>
      </c>
    </row>
    <row r="217" spans="1:10" ht="26.1" customHeight="1" x14ac:dyDescent="0.2">
      <c r="A217" s="269">
        <v>5180</v>
      </c>
      <c r="B217" s="265" t="s">
        <v>2970</v>
      </c>
      <c r="C217" s="267" t="s">
        <v>25</v>
      </c>
      <c r="D217" s="267" t="s">
        <v>491</v>
      </c>
      <c r="E217" s="266" t="s">
        <v>156</v>
      </c>
      <c r="F217" s="265">
        <v>23</v>
      </c>
      <c r="G217" s="264">
        <v>68.569999999999993</v>
      </c>
      <c r="H217" s="264">
        <v>84.71</v>
      </c>
      <c r="I217" s="264">
        <v>1948.33</v>
      </c>
      <c r="J217" s="263">
        <v>2.2382468307123119E-4</v>
      </c>
    </row>
    <row r="218" spans="1:10" ht="39" customHeight="1" x14ac:dyDescent="0.2">
      <c r="A218" s="268">
        <v>5181</v>
      </c>
      <c r="B218" s="63" t="s">
        <v>493</v>
      </c>
      <c r="C218" s="187" t="s">
        <v>25</v>
      </c>
      <c r="D218" s="187" t="s">
        <v>494</v>
      </c>
      <c r="E218" s="62" t="s">
        <v>156</v>
      </c>
      <c r="F218" s="63">
        <v>6</v>
      </c>
      <c r="G218" s="60">
        <v>231.45</v>
      </c>
      <c r="H218" s="60">
        <v>285.93</v>
      </c>
      <c r="I218" s="60">
        <v>1715.58</v>
      </c>
      <c r="J218" s="258">
        <v>1.9708629943764291E-4</v>
      </c>
    </row>
    <row r="219" spans="1:10" ht="51.95" customHeight="1" x14ac:dyDescent="0.2">
      <c r="A219" s="268">
        <v>5182</v>
      </c>
      <c r="B219" s="63" t="s">
        <v>496</v>
      </c>
      <c r="C219" s="187" t="s">
        <v>25</v>
      </c>
      <c r="D219" s="187" t="s">
        <v>497</v>
      </c>
      <c r="E219" s="62" t="s">
        <v>156</v>
      </c>
      <c r="F219" s="63">
        <v>1</v>
      </c>
      <c r="G219" s="60">
        <v>804.16</v>
      </c>
      <c r="H219" s="60">
        <v>993.45</v>
      </c>
      <c r="I219" s="60">
        <v>993.45</v>
      </c>
      <c r="J219" s="258">
        <v>1.1412780760811291E-4</v>
      </c>
    </row>
    <row r="220" spans="1:10" ht="26.1" customHeight="1" x14ac:dyDescent="0.2">
      <c r="A220" s="269">
        <v>5183</v>
      </c>
      <c r="B220" s="265" t="s">
        <v>498</v>
      </c>
      <c r="C220" s="267" t="s">
        <v>25</v>
      </c>
      <c r="D220" s="267" t="s">
        <v>499</v>
      </c>
      <c r="E220" s="266" t="s">
        <v>156</v>
      </c>
      <c r="F220" s="265">
        <v>13</v>
      </c>
      <c r="G220" s="264">
        <v>24.04</v>
      </c>
      <c r="H220" s="264">
        <v>29.69</v>
      </c>
      <c r="I220" s="264">
        <v>385.97</v>
      </c>
      <c r="J220" s="263">
        <v>4.4340339123763995E-5</v>
      </c>
    </row>
    <row r="221" spans="1:10" ht="26.1" customHeight="1" x14ac:dyDescent="0.2">
      <c r="A221" s="269">
        <v>5184</v>
      </c>
      <c r="B221" s="265" t="s">
        <v>2969</v>
      </c>
      <c r="C221" s="267" t="s">
        <v>25</v>
      </c>
      <c r="D221" s="267" t="s">
        <v>500</v>
      </c>
      <c r="E221" s="266" t="s">
        <v>156</v>
      </c>
      <c r="F221" s="265">
        <v>2</v>
      </c>
      <c r="G221" s="264">
        <v>101.13</v>
      </c>
      <c r="H221" s="264">
        <v>124.93</v>
      </c>
      <c r="I221" s="264">
        <v>249.86</v>
      </c>
      <c r="J221" s="263">
        <v>2.8703985111443045E-5</v>
      </c>
    </row>
    <row r="222" spans="1:10" ht="26.1" customHeight="1" x14ac:dyDescent="0.2">
      <c r="A222" s="269">
        <v>5185</v>
      </c>
      <c r="B222" s="265" t="s">
        <v>2968</v>
      </c>
      <c r="C222" s="267" t="s">
        <v>25</v>
      </c>
      <c r="D222" s="267" t="s">
        <v>501</v>
      </c>
      <c r="E222" s="266" t="s">
        <v>156</v>
      </c>
      <c r="F222" s="265">
        <v>20</v>
      </c>
      <c r="G222" s="264">
        <v>44.99</v>
      </c>
      <c r="H222" s="264">
        <v>55.58</v>
      </c>
      <c r="I222" s="264">
        <v>1111.5999999999999</v>
      </c>
      <c r="J222" s="263">
        <v>1.2770091191019006E-4</v>
      </c>
    </row>
    <row r="223" spans="1:10" ht="39" customHeight="1" x14ac:dyDescent="0.2">
      <c r="A223" s="268">
        <v>5186</v>
      </c>
      <c r="B223" s="63" t="s">
        <v>503</v>
      </c>
      <c r="C223" s="187" t="s">
        <v>25</v>
      </c>
      <c r="D223" s="187" t="s">
        <v>504</v>
      </c>
      <c r="E223" s="62" t="s">
        <v>156</v>
      </c>
      <c r="F223" s="63">
        <v>1</v>
      </c>
      <c r="G223" s="60">
        <v>115.4</v>
      </c>
      <c r="H223" s="60">
        <v>142.56</v>
      </c>
      <c r="I223" s="60">
        <v>142.56</v>
      </c>
      <c r="J223" s="258">
        <v>1.6377331775743698E-5</v>
      </c>
    </row>
    <row r="224" spans="1:10" ht="26.1" customHeight="1" x14ac:dyDescent="0.2">
      <c r="A224" s="268">
        <v>5187</v>
      </c>
      <c r="B224" s="63" t="s">
        <v>506</v>
      </c>
      <c r="C224" s="187" t="s">
        <v>25</v>
      </c>
      <c r="D224" s="187" t="s">
        <v>507</v>
      </c>
      <c r="E224" s="62" t="s">
        <v>156</v>
      </c>
      <c r="F224" s="63">
        <v>36</v>
      </c>
      <c r="G224" s="60">
        <v>17.03</v>
      </c>
      <c r="H224" s="60">
        <v>21.03</v>
      </c>
      <c r="I224" s="60">
        <v>757.08</v>
      </c>
      <c r="J224" s="258">
        <v>8.6973557384820694E-5</v>
      </c>
    </row>
    <row r="225" spans="1:10" ht="26.1" customHeight="1" x14ac:dyDescent="0.2">
      <c r="A225" s="269">
        <v>5188</v>
      </c>
      <c r="B225" s="265" t="s">
        <v>2967</v>
      </c>
      <c r="C225" s="267" t="s">
        <v>25</v>
      </c>
      <c r="D225" s="267" t="s">
        <v>508</v>
      </c>
      <c r="E225" s="266" t="s">
        <v>156</v>
      </c>
      <c r="F225" s="265">
        <v>7</v>
      </c>
      <c r="G225" s="264">
        <v>244.23</v>
      </c>
      <c r="H225" s="264">
        <v>301.72000000000003</v>
      </c>
      <c r="I225" s="264">
        <v>2112.04</v>
      </c>
      <c r="J225" s="263">
        <v>2.4263173262936111E-4</v>
      </c>
    </row>
    <row r="226" spans="1:10" ht="26.1" customHeight="1" x14ac:dyDescent="0.2">
      <c r="A226" s="269">
        <v>5189</v>
      </c>
      <c r="B226" s="265" t="s">
        <v>2966</v>
      </c>
      <c r="C226" s="267" t="s">
        <v>25</v>
      </c>
      <c r="D226" s="267" t="s">
        <v>509</v>
      </c>
      <c r="E226" s="266" t="s">
        <v>156</v>
      </c>
      <c r="F226" s="265">
        <v>37</v>
      </c>
      <c r="G226" s="264">
        <v>47.99</v>
      </c>
      <c r="H226" s="264">
        <v>59.28</v>
      </c>
      <c r="I226" s="264">
        <v>2193.36</v>
      </c>
      <c r="J226" s="263">
        <v>2.5197379646215768E-4</v>
      </c>
    </row>
    <row r="227" spans="1:10" ht="26.1" customHeight="1" x14ac:dyDescent="0.2">
      <c r="A227" s="269">
        <v>5190</v>
      </c>
      <c r="B227" s="265" t="s">
        <v>2965</v>
      </c>
      <c r="C227" s="267" t="s">
        <v>25</v>
      </c>
      <c r="D227" s="267" t="s">
        <v>510</v>
      </c>
      <c r="E227" s="266" t="s">
        <v>156</v>
      </c>
      <c r="F227" s="265">
        <v>2</v>
      </c>
      <c r="G227" s="264">
        <v>6.87</v>
      </c>
      <c r="H227" s="264">
        <v>8.48</v>
      </c>
      <c r="I227" s="264">
        <v>16.96</v>
      </c>
      <c r="J227" s="263">
        <v>1.9483694368449293E-6</v>
      </c>
    </row>
    <row r="228" spans="1:10" ht="39" customHeight="1" x14ac:dyDescent="0.2">
      <c r="A228" s="268">
        <v>5191</v>
      </c>
      <c r="B228" s="63" t="s">
        <v>512</v>
      </c>
      <c r="C228" s="187" t="s">
        <v>25</v>
      </c>
      <c r="D228" s="187" t="s">
        <v>513</v>
      </c>
      <c r="E228" s="62" t="s">
        <v>156</v>
      </c>
      <c r="F228" s="63">
        <v>43</v>
      </c>
      <c r="G228" s="60">
        <v>66.7</v>
      </c>
      <c r="H228" s="60">
        <v>82.4</v>
      </c>
      <c r="I228" s="60">
        <v>3543.2</v>
      </c>
      <c r="J228" s="258">
        <v>4.0704378470689582E-4</v>
      </c>
    </row>
    <row r="229" spans="1:10" ht="51.95" customHeight="1" x14ac:dyDescent="0.2">
      <c r="A229" s="268">
        <v>5192</v>
      </c>
      <c r="B229" s="63" t="s">
        <v>515</v>
      </c>
      <c r="C229" s="187" t="s">
        <v>25</v>
      </c>
      <c r="D229" s="187" t="s">
        <v>516</v>
      </c>
      <c r="E229" s="62" t="s">
        <v>156</v>
      </c>
      <c r="F229" s="63">
        <v>41</v>
      </c>
      <c r="G229" s="60">
        <v>15.57</v>
      </c>
      <c r="H229" s="60">
        <v>19.23</v>
      </c>
      <c r="I229" s="60">
        <v>788.43</v>
      </c>
      <c r="J229" s="258">
        <v>9.0575053955875445E-5</v>
      </c>
    </row>
    <row r="230" spans="1:10" ht="26.1" customHeight="1" x14ac:dyDescent="0.2">
      <c r="A230" s="269">
        <v>5193</v>
      </c>
      <c r="B230" s="265" t="s">
        <v>2964</v>
      </c>
      <c r="C230" s="267" t="s">
        <v>25</v>
      </c>
      <c r="D230" s="267" t="s">
        <v>517</v>
      </c>
      <c r="E230" s="266" t="s">
        <v>156</v>
      </c>
      <c r="F230" s="265">
        <v>34</v>
      </c>
      <c r="G230" s="264">
        <v>11.3</v>
      </c>
      <c r="H230" s="264">
        <v>13.96</v>
      </c>
      <c r="I230" s="264">
        <v>474.64</v>
      </c>
      <c r="J230" s="263">
        <v>5.4526772966042287E-5</v>
      </c>
    </row>
    <row r="231" spans="1:10" ht="26.1" customHeight="1" x14ac:dyDescent="0.2">
      <c r="A231" s="269">
        <v>5194</v>
      </c>
      <c r="B231" s="265" t="s">
        <v>518</v>
      </c>
      <c r="C231" s="267" t="s">
        <v>25</v>
      </c>
      <c r="D231" s="267" t="s">
        <v>519</v>
      </c>
      <c r="E231" s="266" t="s">
        <v>156</v>
      </c>
      <c r="F231" s="265">
        <v>4</v>
      </c>
      <c r="G231" s="264">
        <v>54.01</v>
      </c>
      <c r="H231" s="264">
        <v>66.72</v>
      </c>
      <c r="I231" s="264">
        <v>266.88</v>
      </c>
      <c r="J231" s="263">
        <v>3.0659247364691907E-5</v>
      </c>
    </row>
    <row r="232" spans="1:10" ht="26.1" customHeight="1" x14ac:dyDescent="0.2">
      <c r="A232" s="269">
        <v>5195</v>
      </c>
      <c r="B232" s="265" t="s">
        <v>2963</v>
      </c>
      <c r="C232" s="267" t="s">
        <v>25</v>
      </c>
      <c r="D232" s="267" t="s">
        <v>520</v>
      </c>
      <c r="E232" s="266" t="s">
        <v>156</v>
      </c>
      <c r="F232" s="265">
        <v>1</v>
      </c>
      <c r="G232" s="264">
        <v>123.7</v>
      </c>
      <c r="H232" s="264">
        <v>152.81</v>
      </c>
      <c r="I232" s="264">
        <v>152.81</v>
      </c>
      <c r="J232" s="263">
        <v>1.7554854578082173E-5</v>
      </c>
    </row>
    <row r="233" spans="1:10" ht="26.1" customHeight="1" x14ac:dyDescent="0.2">
      <c r="A233" s="269">
        <v>5196</v>
      </c>
      <c r="B233" s="265" t="s">
        <v>521</v>
      </c>
      <c r="C233" s="267" t="s">
        <v>25</v>
      </c>
      <c r="D233" s="267" t="s">
        <v>522</v>
      </c>
      <c r="E233" s="266" t="s">
        <v>156</v>
      </c>
      <c r="F233" s="265">
        <v>18</v>
      </c>
      <c r="G233" s="264">
        <v>22.92</v>
      </c>
      <c r="H233" s="264">
        <v>28.31</v>
      </c>
      <c r="I233" s="264">
        <v>509.58</v>
      </c>
      <c r="J233" s="263">
        <v>5.8540689718598998E-5</v>
      </c>
    </row>
    <row r="234" spans="1:10" ht="26.1" customHeight="1" x14ac:dyDescent="0.2">
      <c r="A234" s="269">
        <v>5197</v>
      </c>
      <c r="B234" s="265" t="s">
        <v>2962</v>
      </c>
      <c r="C234" s="267" t="s">
        <v>25</v>
      </c>
      <c r="D234" s="267" t="s">
        <v>523</v>
      </c>
      <c r="E234" s="266" t="s">
        <v>156</v>
      </c>
      <c r="F234" s="265">
        <v>95</v>
      </c>
      <c r="G234" s="264">
        <v>57.3</v>
      </c>
      <c r="H234" s="264">
        <v>70.78</v>
      </c>
      <c r="I234" s="264">
        <v>6724.1</v>
      </c>
      <c r="J234" s="263">
        <v>7.7246644636137904E-4</v>
      </c>
    </row>
    <row r="235" spans="1:10" ht="26.1" customHeight="1" x14ac:dyDescent="0.2">
      <c r="A235" s="269">
        <v>5198</v>
      </c>
      <c r="B235" s="265" t="s">
        <v>2961</v>
      </c>
      <c r="C235" s="267" t="s">
        <v>25</v>
      </c>
      <c r="D235" s="267" t="s">
        <v>524</v>
      </c>
      <c r="E235" s="266" t="s">
        <v>156</v>
      </c>
      <c r="F235" s="265">
        <v>5</v>
      </c>
      <c r="G235" s="264">
        <v>12.06</v>
      </c>
      <c r="H235" s="264">
        <v>14.89</v>
      </c>
      <c r="I235" s="264">
        <v>74.45</v>
      </c>
      <c r="J235" s="263">
        <v>8.5528363545462846E-6</v>
      </c>
    </row>
    <row r="236" spans="1:10" ht="26.1" customHeight="1" x14ac:dyDescent="0.2">
      <c r="A236" s="269">
        <v>5199</v>
      </c>
      <c r="B236" s="265" t="s">
        <v>2960</v>
      </c>
      <c r="C236" s="267" t="s">
        <v>25</v>
      </c>
      <c r="D236" s="267" t="s">
        <v>525</v>
      </c>
      <c r="E236" s="266" t="s">
        <v>156</v>
      </c>
      <c r="F236" s="265">
        <v>11</v>
      </c>
      <c r="G236" s="264">
        <v>3.71</v>
      </c>
      <c r="H236" s="264">
        <v>4.58</v>
      </c>
      <c r="I236" s="264">
        <v>50.38</v>
      </c>
      <c r="J236" s="263">
        <v>5.78766817383535E-6</v>
      </c>
    </row>
    <row r="237" spans="1:10" ht="26.1" customHeight="1" x14ac:dyDescent="0.2">
      <c r="A237" s="269">
        <v>5200</v>
      </c>
      <c r="B237" s="265" t="s">
        <v>2959</v>
      </c>
      <c r="C237" s="267" t="s">
        <v>25</v>
      </c>
      <c r="D237" s="267" t="s">
        <v>526</v>
      </c>
      <c r="E237" s="266" t="s">
        <v>156</v>
      </c>
      <c r="F237" s="265">
        <v>18</v>
      </c>
      <c r="G237" s="264">
        <v>18.39</v>
      </c>
      <c r="H237" s="264">
        <v>22.71</v>
      </c>
      <c r="I237" s="264">
        <v>408.78</v>
      </c>
      <c r="J237" s="263">
        <v>4.6960758159992345E-5</v>
      </c>
    </row>
    <row r="238" spans="1:10" ht="26.1" customHeight="1" x14ac:dyDescent="0.2">
      <c r="A238" s="269">
        <v>5201</v>
      </c>
      <c r="B238" s="265" t="s">
        <v>2958</v>
      </c>
      <c r="C238" s="267" t="s">
        <v>25</v>
      </c>
      <c r="D238" s="267" t="s">
        <v>527</v>
      </c>
      <c r="E238" s="266" t="s">
        <v>156</v>
      </c>
      <c r="F238" s="265">
        <v>3</v>
      </c>
      <c r="G238" s="264">
        <v>23.78</v>
      </c>
      <c r="H238" s="264">
        <v>29.37</v>
      </c>
      <c r="I238" s="264">
        <v>88.11</v>
      </c>
      <c r="J238" s="263">
        <v>1.0122100889174924E-5</v>
      </c>
    </row>
    <row r="239" spans="1:10" ht="26.1" customHeight="1" x14ac:dyDescent="0.2">
      <c r="A239" s="269">
        <v>5202</v>
      </c>
      <c r="B239" s="265" t="s">
        <v>2957</v>
      </c>
      <c r="C239" s="267" t="s">
        <v>25</v>
      </c>
      <c r="D239" s="267" t="s">
        <v>528</v>
      </c>
      <c r="E239" s="266" t="s">
        <v>156</v>
      </c>
      <c r="F239" s="265">
        <v>8</v>
      </c>
      <c r="G239" s="264">
        <v>23.61</v>
      </c>
      <c r="H239" s="264">
        <v>29.16</v>
      </c>
      <c r="I239" s="264">
        <v>233.28</v>
      </c>
      <c r="J239" s="263">
        <v>2.6799270178489687E-5</v>
      </c>
    </row>
    <row r="240" spans="1:10" ht="26.1" customHeight="1" x14ac:dyDescent="0.2">
      <c r="A240" s="269">
        <v>5203</v>
      </c>
      <c r="B240" s="265" t="s">
        <v>2956</v>
      </c>
      <c r="C240" s="267" t="s">
        <v>25</v>
      </c>
      <c r="D240" s="267" t="s">
        <v>529</v>
      </c>
      <c r="E240" s="266" t="s">
        <v>156</v>
      </c>
      <c r="F240" s="265">
        <v>13</v>
      </c>
      <c r="G240" s="264">
        <v>9.69</v>
      </c>
      <c r="H240" s="264">
        <v>11.97</v>
      </c>
      <c r="I240" s="264">
        <v>155.61000000000001</v>
      </c>
      <c r="J240" s="263">
        <v>1.7876519343599023E-5</v>
      </c>
    </row>
    <row r="241" spans="1:10" ht="26.1" customHeight="1" x14ac:dyDescent="0.2">
      <c r="A241" s="269">
        <v>5204</v>
      </c>
      <c r="B241" s="265" t="s">
        <v>2955</v>
      </c>
      <c r="C241" s="267" t="s">
        <v>25</v>
      </c>
      <c r="D241" s="267" t="s">
        <v>530</v>
      </c>
      <c r="E241" s="266" t="s">
        <v>156</v>
      </c>
      <c r="F241" s="265">
        <v>2</v>
      </c>
      <c r="G241" s="264">
        <v>36.31</v>
      </c>
      <c r="H241" s="264">
        <v>44.85</v>
      </c>
      <c r="I241" s="264">
        <v>89.7</v>
      </c>
      <c r="J241" s="263">
        <v>1.0304760523879136E-5</v>
      </c>
    </row>
    <row r="242" spans="1:10" ht="26.1" customHeight="1" x14ac:dyDescent="0.2">
      <c r="A242" s="269">
        <v>5205</v>
      </c>
      <c r="B242" s="265" t="s">
        <v>2954</v>
      </c>
      <c r="C242" s="267" t="s">
        <v>25</v>
      </c>
      <c r="D242" s="267" t="s">
        <v>531</v>
      </c>
      <c r="E242" s="266" t="s">
        <v>156</v>
      </c>
      <c r="F242" s="265">
        <v>2</v>
      </c>
      <c r="G242" s="264">
        <v>18.36</v>
      </c>
      <c r="H242" s="264">
        <v>22.68</v>
      </c>
      <c r="I242" s="264">
        <v>45.36</v>
      </c>
      <c r="J242" s="263">
        <v>5.2109692013729945E-6</v>
      </c>
    </row>
    <row r="243" spans="1:10" ht="26.1" customHeight="1" x14ac:dyDescent="0.2">
      <c r="A243" s="269">
        <v>5206</v>
      </c>
      <c r="B243" s="265" t="s">
        <v>2953</v>
      </c>
      <c r="C243" s="267" t="s">
        <v>25</v>
      </c>
      <c r="D243" s="267" t="s">
        <v>532</v>
      </c>
      <c r="E243" s="266" t="s">
        <v>156</v>
      </c>
      <c r="F243" s="265">
        <v>9</v>
      </c>
      <c r="G243" s="264">
        <v>32.24</v>
      </c>
      <c r="H243" s="264">
        <v>39.82</v>
      </c>
      <c r="I243" s="264">
        <v>358.38</v>
      </c>
      <c r="J243" s="263">
        <v>4.1170792380689018E-5</v>
      </c>
    </row>
    <row r="244" spans="1:10" ht="26.1" customHeight="1" x14ac:dyDescent="0.2">
      <c r="A244" s="269">
        <v>5207</v>
      </c>
      <c r="B244" s="265" t="s">
        <v>2952</v>
      </c>
      <c r="C244" s="267" t="s">
        <v>25</v>
      </c>
      <c r="D244" s="267" t="s">
        <v>533</v>
      </c>
      <c r="E244" s="266" t="s">
        <v>156</v>
      </c>
      <c r="F244" s="265">
        <v>39</v>
      </c>
      <c r="G244" s="264">
        <v>4.84</v>
      </c>
      <c r="H244" s="264">
        <v>5.97</v>
      </c>
      <c r="I244" s="264">
        <v>232.83</v>
      </c>
      <c r="J244" s="263">
        <v>2.6747574055460194E-5</v>
      </c>
    </row>
    <row r="245" spans="1:10" ht="26.1" customHeight="1" x14ac:dyDescent="0.2">
      <c r="A245" s="269">
        <v>5208</v>
      </c>
      <c r="B245" s="265" t="s">
        <v>2951</v>
      </c>
      <c r="C245" s="267" t="s">
        <v>25</v>
      </c>
      <c r="D245" s="267" t="s">
        <v>534</v>
      </c>
      <c r="E245" s="266" t="s">
        <v>156</v>
      </c>
      <c r="F245" s="265">
        <v>241</v>
      </c>
      <c r="G245" s="264">
        <v>6.44</v>
      </c>
      <c r="H245" s="264">
        <v>7.95</v>
      </c>
      <c r="I245" s="264">
        <v>1915.95</v>
      </c>
      <c r="J245" s="263">
        <v>2.201048598185756E-4</v>
      </c>
    </row>
    <row r="246" spans="1:10" ht="26.1" customHeight="1" x14ac:dyDescent="0.2">
      <c r="A246" s="269">
        <v>5209</v>
      </c>
      <c r="B246" s="265" t="s">
        <v>2950</v>
      </c>
      <c r="C246" s="267" t="s">
        <v>25</v>
      </c>
      <c r="D246" s="267" t="s">
        <v>535</v>
      </c>
      <c r="E246" s="266" t="s">
        <v>156</v>
      </c>
      <c r="F246" s="265">
        <v>100</v>
      </c>
      <c r="G246" s="264">
        <v>3.25</v>
      </c>
      <c r="H246" s="264">
        <v>4.01</v>
      </c>
      <c r="I246" s="264">
        <v>401</v>
      </c>
      <c r="J246" s="263">
        <v>4.6066989632949091E-5</v>
      </c>
    </row>
    <row r="247" spans="1:10" ht="26.1" customHeight="1" x14ac:dyDescent="0.2">
      <c r="A247" s="269">
        <v>5210</v>
      </c>
      <c r="B247" s="265" t="s">
        <v>2949</v>
      </c>
      <c r="C247" s="267" t="s">
        <v>25</v>
      </c>
      <c r="D247" s="267" t="s">
        <v>536</v>
      </c>
      <c r="E247" s="266" t="s">
        <v>156</v>
      </c>
      <c r="F247" s="265">
        <v>18</v>
      </c>
      <c r="G247" s="264">
        <v>6.59</v>
      </c>
      <c r="H247" s="264">
        <v>8.14</v>
      </c>
      <c r="I247" s="264">
        <v>146.52000000000001</v>
      </c>
      <c r="J247" s="263">
        <v>1.6832257658403244E-5</v>
      </c>
    </row>
    <row r="248" spans="1:10" ht="26.1" customHeight="1" x14ac:dyDescent="0.2">
      <c r="A248" s="269">
        <v>5211</v>
      </c>
      <c r="B248" s="265" t="s">
        <v>2948</v>
      </c>
      <c r="C248" s="267" t="s">
        <v>25</v>
      </c>
      <c r="D248" s="267" t="s">
        <v>537</v>
      </c>
      <c r="E248" s="266" t="s">
        <v>156</v>
      </c>
      <c r="F248" s="265">
        <v>5</v>
      </c>
      <c r="G248" s="264">
        <v>7.65</v>
      </c>
      <c r="H248" s="264">
        <v>9.4499999999999993</v>
      </c>
      <c r="I248" s="264">
        <v>47.25</v>
      </c>
      <c r="J248" s="263">
        <v>5.4280929180968698E-6</v>
      </c>
    </row>
    <row r="249" spans="1:10" ht="26.1" customHeight="1" x14ac:dyDescent="0.2">
      <c r="A249" s="268">
        <v>5212</v>
      </c>
      <c r="B249" s="63" t="s">
        <v>539</v>
      </c>
      <c r="C249" s="187" t="s">
        <v>25</v>
      </c>
      <c r="D249" s="187" t="s">
        <v>540</v>
      </c>
      <c r="E249" s="62" t="s">
        <v>31</v>
      </c>
      <c r="F249" s="63">
        <v>688.33</v>
      </c>
      <c r="G249" s="60">
        <v>52.35</v>
      </c>
      <c r="H249" s="60">
        <v>64.67</v>
      </c>
      <c r="I249" s="60">
        <v>44514.3</v>
      </c>
      <c r="J249" s="258">
        <v>5.113814954159566E-3</v>
      </c>
    </row>
    <row r="250" spans="1:10" ht="26.1" customHeight="1" x14ac:dyDescent="0.2">
      <c r="A250" s="268">
        <v>5213</v>
      </c>
      <c r="B250" s="63" t="s">
        <v>542</v>
      </c>
      <c r="C250" s="187" t="s">
        <v>25</v>
      </c>
      <c r="D250" s="187" t="s">
        <v>543</v>
      </c>
      <c r="E250" s="62" t="s">
        <v>31</v>
      </c>
      <c r="F250" s="63">
        <v>205.89</v>
      </c>
      <c r="G250" s="60">
        <v>93.72</v>
      </c>
      <c r="H250" s="60">
        <v>115.78</v>
      </c>
      <c r="I250" s="60">
        <v>23837.94</v>
      </c>
      <c r="J250" s="258">
        <v>2.7385090644659912E-3</v>
      </c>
    </row>
    <row r="251" spans="1:10" ht="39" customHeight="1" x14ac:dyDescent="0.2">
      <c r="A251" s="268">
        <v>5214</v>
      </c>
      <c r="B251" s="63" t="s">
        <v>545</v>
      </c>
      <c r="C251" s="187" t="s">
        <v>25</v>
      </c>
      <c r="D251" s="187" t="s">
        <v>546</v>
      </c>
      <c r="E251" s="62" t="s">
        <v>31</v>
      </c>
      <c r="F251" s="63">
        <v>58.15</v>
      </c>
      <c r="G251" s="60">
        <v>26.57</v>
      </c>
      <c r="H251" s="60">
        <v>32.82</v>
      </c>
      <c r="I251" s="60">
        <v>1908.48</v>
      </c>
      <c r="J251" s="258">
        <v>2.19246704176286E-4</v>
      </c>
    </row>
    <row r="252" spans="1:10" ht="39" customHeight="1" x14ac:dyDescent="0.2">
      <c r="A252" s="268">
        <v>5215</v>
      </c>
      <c r="B252" s="63" t="s">
        <v>548</v>
      </c>
      <c r="C252" s="187" t="s">
        <v>25</v>
      </c>
      <c r="D252" s="187" t="s">
        <v>549</v>
      </c>
      <c r="E252" s="62" t="s">
        <v>31</v>
      </c>
      <c r="F252" s="63">
        <v>233.09</v>
      </c>
      <c r="G252" s="60">
        <v>32.67</v>
      </c>
      <c r="H252" s="60">
        <v>40.36</v>
      </c>
      <c r="I252" s="60">
        <v>9407.51</v>
      </c>
      <c r="J252" s="258">
        <v>1.0807373208026557E-3</v>
      </c>
    </row>
    <row r="253" spans="1:10" ht="39" customHeight="1" x14ac:dyDescent="0.2">
      <c r="A253" s="268">
        <v>5216</v>
      </c>
      <c r="B253" s="63" t="s">
        <v>551</v>
      </c>
      <c r="C253" s="187" t="s">
        <v>25</v>
      </c>
      <c r="D253" s="187" t="s">
        <v>552</v>
      </c>
      <c r="E253" s="62" t="s">
        <v>31</v>
      </c>
      <c r="F253" s="63">
        <v>34.700000000000003</v>
      </c>
      <c r="G253" s="60">
        <v>40.42</v>
      </c>
      <c r="H253" s="60">
        <v>49.93</v>
      </c>
      <c r="I253" s="60">
        <v>1732.57</v>
      </c>
      <c r="J253" s="258">
        <v>1.9903811528268979E-4</v>
      </c>
    </row>
    <row r="254" spans="1:10" ht="39" customHeight="1" x14ac:dyDescent="0.2">
      <c r="A254" s="268">
        <v>5217</v>
      </c>
      <c r="B254" s="63" t="s">
        <v>554</v>
      </c>
      <c r="C254" s="187" t="s">
        <v>25</v>
      </c>
      <c r="D254" s="187" t="s">
        <v>555</v>
      </c>
      <c r="E254" s="62" t="s">
        <v>156</v>
      </c>
      <c r="F254" s="63">
        <v>23</v>
      </c>
      <c r="G254" s="60">
        <v>17.899999999999999</v>
      </c>
      <c r="H254" s="60">
        <v>22.11</v>
      </c>
      <c r="I254" s="60">
        <v>508.53</v>
      </c>
      <c r="J254" s="258">
        <v>5.8420065431530182E-5</v>
      </c>
    </row>
    <row r="255" spans="1:10" ht="51.95" customHeight="1" x14ac:dyDescent="0.2">
      <c r="A255" s="268">
        <v>5218</v>
      </c>
      <c r="B255" s="63" t="s">
        <v>557</v>
      </c>
      <c r="C255" s="187" t="s">
        <v>25</v>
      </c>
      <c r="D255" s="187" t="s">
        <v>558</v>
      </c>
      <c r="E255" s="62" t="s">
        <v>156</v>
      </c>
      <c r="F255" s="63">
        <v>15</v>
      </c>
      <c r="G255" s="60">
        <v>47.53</v>
      </c>
      <c r="H255" s="60">
        <v>58.71</v>
      </c>
      <c r="I255" s="60">
        <v>880.65</v>
      </c>
      <c r="J255" s="258">
        <v>1.0116931276871974E-4</v>
      </c>
    </row>
    <row r="256" spans="1:10" ht="51.95" customHeight="1" x14ac:dyDescent="0.2">
      <c r="A256" s="268">
        <v>5219</v>
      </c>
      <c r="B256" s="63" t="s">
        <v>560</v>
      </c>
      <c r="C256" s="187" t="s">
        <v>25</v>
      </c>
      <c r="D256" s="187" t="s">
        <v>561</v>
      </c>
      <c r="E256" s="62" t="s">
        <v>156</v>
      </c>
      <c r="F256" s="63">
        <v>63</v>
      </c>
      <c r="G256" s="60">
        <v>17.27</v>
      </c>
      <c r="H256" s="60">
        <v>21.33</v>
      </c>
      <c r="I256" s="60">
        <v>1343.79</v>
      </c>
      <c r="J256" s="258">
        <v>1.5437496259067498E-4</v>
      </c>
    </row>
    <row r="257" spans="1:10" ht="26.1" customHeight="1" x14ac:dyDescent="0.2">
      <c r="A257" s="269">
        <v>5220</v>
      </c>
      <c r="B257" s="265" t="s">
        <v>2947</v>
      </c>
      <c r="C257" s="267" t="s">
        <v>25</v>
      </c>
      <c r="D257" s="267" t="s">
        <v>562</v>
      </c>
      <c r="E257" s="266" t="s">
        <v>156</v>
      </c>
      <c r="F257" s="265">
        <v>14</v>
      </c>
      <c r="G257" s="264">
        <v>8.17</v>
      </c>
      <c r="H257" s="264">
        <v>10.09</v>
      </c>
      <c r="I257" s="264">
        <v>141.26</v>
      </c>
      <c r="J257" s="263">
        <v>1.6227987420325161E-5</v>
      </c>
    </row>
    <row r="258" spans="1:10" ht="26.1" customHeight="1" x14ac:dyDescent="0.2">
      <c r="A258" s="269">
        <v>5221</v>
      </c>
      <c r="B258" s="265" t="s">
        <v>2946</v>
      </c>
      <c r="C258" s="267" t="s">
        <v>25</v>
      </c>
      <c r="D258" s="267" t="s">
        <v>563</v>
      </c>
      <c r="E258" s="266" t="s">
        <v>156</v>
      </c>
      <c r="F258" s="265">
        <v>8</v>
      </c>
      <c r="G258" s="264">
        <v>6.84</v>
      </c>
      <c r="H258" s="264">
        <v>8.4499999999999993</v>
      </c>
      <c r="I258" s="264">
        <v>67.599999999999994</v>
      </c>
      <c r="J258" s="263">
        <v>7.7659064817639862E-6</v>
      </c>
    </row>
    <row r="259" spans="1:10" ht="26.1" customHeight="1" x14ac:dyDescent="0.2">
      <c r="A259" s="269">
        <v>5222</v>
      </c>
      <c r="B259" s="265" t="s">
        <v>2945</v>
      </c>
      <c r="C259" s="267" t="s">
        <v>25</v>
      </c>
      <c r="D259" s="267" t="s">
        <v>564</v>
      </c>
      <c r="E259" s="266" t="s">
        <v>156</v>
      </c>
      <c r="F259" s="265">
        <v>14</v>
      </c>
      <c r="G259" s="264">
        <v>2.42</v>
      </c>
      <c r="H259" s="264">
        <v>2.98</v>
      </c>
      <c r="I259" s="264">
        <v>41.72</v>
      </c>
      <c r="J259" s="263">
        <v>4.792805006201088E-6</v>
      </c>
    </row>
    <row r="260" spans="1:10" ht="26.1" customHeight="1" x14ac:dyDescent="0.2">
      <c r="A260" s="269">
        <v>5223</v>
      </c>
      <c r="B260" s="265" t="s">
        <v>2944</v>
      </c>
      <c r="C260" s="267" t="s">
        <v>25</v>
      </c>
      <c r="D260" s="267" t="s">
        <v>565</v>
      </c>
      <c r="E260" s="266" t="s">
        <v>156</v>
      </c>
      <c r="F260" s="265">
        <v>26</v>
      </c>
      <c r="G260" s="264">
        <v>3.72</v>
      </c>
      <c r="H260" s="264">
        <v>4.59</v>
      </c>
      <c r="I260" s="264">
        <v>119.34</v>
      </c>
      <c r="J260" s="263">
        <v>1.3709811827421807E-5</v>
      </c>
    </row>
    <row r="261" spans="1:10" ht="26.1" customHeight="1" x14ac:dyDescent="0.2">
      <c r="A261" s="269">
        <v>5224</v>
      </c>
      <c r="B261" s="265" t="s">
        <v>2943</v>
      </c>
      <c r="C261" s="267" t="s">
        <v>25</v>
      </c>
      <c r="D261" s="267" t="s">
        <v>566</v>
      </c>
      <c r="E261" s="266" t="s">
        <v>156</v>
      </c>
      <c r="F261" s="265">
        <v>5</v>
      </c>
      <c r="G261" s="264">
        <v>7.79</v>
      </c>
      <c r="H261" s="264">
        <v>9.6199999999999992</v>
      </c>
      <c r="I261" s="264">
        <v>48.1</v>
      </c>
      <c r="J261" s="263">
        <v>5.5257411504859139E-6</v>
      </c>
    </row>
    <row r="262" spans="1:10" ht="26.1" customHeight="1" x14ac:dyDescent="0.2">
      <c r="A262" s="269">
        <v>5225</v>
      </c>
      <c r="B262" s="265" t="s">
        <v>2942</v>
      </c>
      <c r="C262" s="267" t="s">
        <v>25</v>
      </c>
      <c r="D262" s="267" t="s">
        <v>567</v>
      </c>
      <c r="E262" s="266" t="s">
        <v>156</v>
      </c>
      <c r="F262" s="265">
        <v>22</v>
      </c>
      <c r="G262" s="264">
        <v>2.1800000000000002</v>
      </c>
      <c r="H262" s="264">
        <v>2.69</v>
      </c>
      <c r="I262" s="264">
        <v>59.18</v>
      </c>
      <c r="J262" s="263">
        <v>6.7986145797454551E-6</v>
      </c>
    </row>
    <row r="263" spans="1:10" ht="26.1" customHeight="1" x14ac:dyDescent="0.2">
      <c r="A263" s="269">
        <v>5226</v>
      </c>
      <c r="B263" s="265" t="s">
        <v>2941</v>
      </c>
      <c r="C263" s="267" t="s">
        <v>25</v>
      </c>
      <c r="D263" s="267" t="s">
        <v>568</v>
      </c>
      <c r="E263" s="266" t="s">
        <v>156</v>
      </c>
      <c r="F263" s="265">
        <v>1</v>
      </c>
      <c r="G263" s="264">
        <v>10.23</v>
      </c>
      <c r="H263" s="264">
        <v>12.63</v>
      </c>
      <c r="I263" s="264">
        <v>12.63</v>
      </c>
      <c r="J263" s="263">
        <v>1.4509378530277981E-6</v>
      </c>
    </row>
    <row r="264" spans="1:10" ht="26.1" customHeight="1" x14ac:dyDescent="0.2">
      <c r="A264" s="269">
        <v>5227</v>
      </c>
      <c r="B264" s="265" t="s">
        <v>2940</v>
      </c>
      <c r="C264" s="267" t="s">
        <v>25</v>
      </c>
      <c r="D264" s="267" t="s">
        <v>569</v>
      </c>
      <c r="E264" s="266" t="s">
        <v>156</v>
      </c>
      <c r="F264" s="265">
        <v>5</v>
      </c>
      <c r="G264" s="264">
        <v>16.72</v>
      </c>
      <c r="H264" s="264">
        <v>20.65</v>
      </c>
      <c r="I264" s="264">
        <v>103.25</v>
      </c>
      <c r="J264" s="263">
        <v>1.18613882284339E-5</v>
      </c>
    </row>
    <row r="265" spans="1:10" ht="26.1" customHeight="1" x14ac:dyDescent="0.2">
      <c r="A265" s="269">
        <v>5228</v>
      </c>
      <c r="B265" s="265" t="s">
        <v>2939</v>
      </c>
      <c r="C265" s="267" t="s">
        <v>25</v>
      </c>
      <c r="D265" s="267" t="s">
        <v>570</v>
      </c>
      <c r="E265" s="266" t="s">
        <v>156</v>
      </c>
      <c r="F265" s="265">
        <v>4</v>
      </c>
      <c r="G265" s="264">
        <v>16.32</v>
      </c>
      <c r="H265" s="264">
        <v>20.16</v>
      </c>
      <c r="I265" s="264">
        <v>80.64</v>
      </c>
      <c r="J265" s="263">
        <v>9.2639452468853243E-6</v>
      </c>
    </row>
    <row r="266" spans="1:10" ht="26.1" customHeight="1" x14ac:dyDescent="0.2">
      <c r="A266" s="269">
        <v>5229</v>
      </c>
      <c r="B266" s="265" t="s">
        <v>571</v>
      </c>
      <c r="C266" s="267" t="s">
        <v>25</v>
      </c>
      <c r="D266" s="267" t="s">
        <v>572</v>
      </c>
      <c r="E266" s="266" t="s">
        <v>156</v>
      </c>
      <c r="F266" s="265">
        <v>26</v>
      </c>
      <c r="G266" s="264">
        <v>11.57</v>
      </c>
      <c r="H266" s="264">
        <v>14.29</v>
      </c>
      <c r="I266" s="264">
        <v>371.54</v>
      </c>
      <c r="J266" s="263">
        <v>4.2682616778618219E-5</v>
      </c>
    </row>
    <row r="267" spans="1:10" ht="26.1" customHeight="1" x14ac:dyDescent="0.2">
      <c r="A267" s="269">
        <v>5230</v>
      </c>
      <c r="B267" s="265" t="s">
        <v>2938</v>
      </c>
      <c r="C267" s="267" t="s">
        <v>25</v>
      </c>
      <c r="D267" s="267" t="s">
        <v>573</v>
      </c>
      <c r="E267" s="266" t="s">
        <v>156</v>
      </c>
      <c r="F267" s="265">
        <v>33</v>
      </c>
      <c r="G267" s="264">
        <v>8.9700000000000006</v>
      </c>
      <c r="H267" s="264">
        <v>11.08</v>
      </c>
      <c r="I267" s="264">
        <v>365.64</v>
      </c>
      <c r="J267" s="263">
        <v>4.2004823165564852E-5</v>
      </c>
    </row>
    <row r="268" spans="1:10" ht="51.95" customHeight="1" x14ac:dyDescent="0.2">
      <c r="A268" s="268">
        <v>5231</v>
      </c>
      <c r="B268" s="63" t="s">
        <v>575</v>
      </c>
      <c r="C268" s="187" t="s">
        <v>25</v>
      </c>
      <c r="D268" s="187" t="s">
        <v>576</v>
      </c>
      <c r="E268" s="62" t="s">
        <v>156</v>
      </c>
      <c r="F268" s="63">
        <v>7</v>
      </c>
      <c r="G268" s="60">
        <v>619.16999999999996</v>
      </c>
      <c r="H268" s="60">
        <v>764.92</v>
      </c>
      <c r="I268" s="60">
        <v>5354.44</v>
      </c>
      <c r="J268" s="258">
        <v>6.1511953109787522E-4</v>
      </c>
    </row>
    <row r="269" spans="1:10" ht="39" customHeight="1" x14ac:dyDescent="0.2">
      <c r="A269" s="268">
        <v>5232</v>
      </c>
      <c r="B269" s="63" t="s">
        <v>578</v>
      </c>
      <c r="C269" s="187" t="s">
        <v>25</v>
      </c>
      <c r="D269" s="187" t="s">
        <v>579</v>
      </c>
      <c r="E269" s="62" t="s">
        <v>156</v>
      </c>
      <c r="F269" s="63">
        <v>4</v>
      </c>
      <c r="G269" s="60">
        <v>779.66</v>
      </c>
      <c r="H269" s="60">
        <v>963.19</v>
      </c>
      <c r="I269" s="60">
        <v>3852.76</v>
      </c>
      <c r="J269" s="258">
        <v>4.4260612214025175E-4</v>
      </c>
    </row>
    <row r="270" spans="1:10" ht="39" customHeight="1" x14ac:dyDescent="0.2">
      <c r="A270" s="268">
        <v>5233</v>
      </c>
      <c r="B270" s="63" t="s">
        <v>581</v>
      </c>
      <c r="C270" s="187" t="s">
        <v>25</v>
      </c>
      <c r="D270" s="187" t="s">
        <v>582</v>
      </c>
      <c r="E270" s="62" t="s">
        <v>156</v>
      </c>
      <c r="F270" s="63">
        <v>28</v>
      </c>
      <c r="G270" s="60">
        <v>535.57000000000005</v>
      </c>
      <c r="H270" s="60">
        <v>661.64</v>
      </c>
      <c r="I270" s="60">
        <v>18525.919999999998</v>
      </c>
      <c r="J270" s="258">
        <v>2.1282627545656965E-3</v>
      </c>
    </row>
    <row r="271" spans="1:10" ht="39" customHeight="1" x14ac:dyDescent="0.2">
      <c r="A271" s="268">
        <v>5234</v>
      </c>
      <c r="B271" s="63" t="s">
        <v>584</v>
      </c>
      <c r="C271" s="187" t="s">
        <v>25</v>
      </c>
      <c r="D271" s="187" t="s">
        <v>585</v>
      </c>
      <c r="E271" s="62" t="s">
        <v>156</v>
      </c>
      <c r="F271" s="63">
        <v>7</v>
      </c>
      <c r="G271" s="60">
        <v>763.17</v>
      </c>
      <c r="H271" s="60">
        <v>942.82</v>
      </c>
      <c r="I271" s="60">
        <v>6599.74</v>
      </c>
      <c r="J271" s="258">
        <v>7.5817993556149491E-4</v>
      </c>
    </row>
    <row r="272" spans="1:10" ht="39" customHeight="1" x14ac:dyDescent="0.2">
      <c r="A272" s="268">
        <v>5235</v>
      </c>
      <c r="B272" s="63" t="s">
        <v>587</v>
      </c>
      <c r="C272" s="187" t="s">
        <v>20</v>
      </c>
      <c r="D272" s="187" t="s">
        <v>588</v>
      </c>
      <c r="E272" s="62" t="s">
        <v>589</v>
      </c>
      <c r="F272" s="63">
        <v>1</v>
      </c>
      <c r="G272" s="60">
        <v>16312.25</v>
      </c>
      <c r="H272" s="60">
        <v>20152.150000000001</v>
      </c>
      <c r="I272" s="60">
        <v>20152.150000000001</v>
      </c>
      <c r="J272" s="258">
        <v>2.3150845015751497E-3</v>
      </c>
    </row>
    <row r="273" spans="1:10" ht="39" customHeight="1" x14ac:dyDescent="0.2">
      <c r="A273" s="268">
        <v>5236</v>
      </c>
      <c r="B273" s="63" t="s">
        <v>591</v>
      </c>
      <c r="C273" s="187" t="s">
        <v>20</v>
      </c>
      <c r="D273" s="187" t="s">
        <v>592</v>
      </c>
      <c r="E273" s="62" t="s">
        <v>90</v>
      </c>
      <c r="F273" s="63">
        <v>1</v>
      </c>
      <c r="G273" s="60">
        <v>31539.200000000001</v>
      </c>
      <c r="H273" s="60">
        <v>38963.519999999997</v>
      </c>
      <c r="I273" s="60">
        <v>38963.519999999997</v>
      </c>
      <c r="J273" s="258">
        <v>4.4761398301825552E-3</v>
      </c>
    </row>
    <row r="274" spans="1:10" ht="26.1" customHeight="1" x14ac:dyDescent="0.2">
      <c r="A274" s="268">
        <v>5237</v>
      </c>
      <c r="B274" s="63" t="s">
        <v>594</v>
      </c>
      <c r="C274" s="187" t="s">
        <v>20</v>
      </c>
      <c r="D274" s="187" t="s">
        <v>595</v>
      </c>
      <c r="E274" s="62" t="s">
        <v>90</v>
      </c>
      <c r="F274" s="63">
        <v>1</v>
      </c>
      <c r="G274" s="60">
        <v>22564.55</v>
      </c>
      <c r="H274" s="60">
        <v>27876.240000000002</v>
      </c>
      <c r="I274" s="60">
        <v>27876.240000000002</v>
      </c>
      <c r="J274" s="258">
        <v>3.2024300725326704E-3</v>
      </c>
    </row>
    <row r="275" spans="1:10" ht="26.1" customHeight="1" x14ac:dyDescent="0.2">
      <c r="A275" s="269">
        <v>5238</v>
      </c>
      <c r="B275" s="265" t="s">
        <v>2937</v>
      </c>
      <c r="C275" s="267" t="s">
        <v>25</v>
      </c>
      <c r="D275" s="267" t="s">
        <v>596</v>
      </c>
      <c r="E275" s="266" t="s">
        <v>31</v>
      </c>
      <c r="F275" s="265">
        <v>7.55</v>
      </c>
      <c r="G275" s="264">
        <v>1038.26</v>
      </c>
      <c r="H275" s="264">
        <v>1282.6600000000001</v>
      </c>
      <c r="I275" s="264">
        <v>9684.08</v>
      </c>
      <c r="J275" s="263">
        <v>1.1125097580165827E-3</v>
      </c>
    </row>
    <row r="276" spans="1:10" ht="26.1" customHeight="1" x14ac:dyDescent="0.2">
      <c r="A276" s="269">
        <v>5239</v>
      </c>
      <c r="B276" s="265" t="s">
        <v>2936</v>
      </c>
      <c r="C276" s="267" t="s">
        <v>25</v>
      </c>
      <c r="D276" s="267" t="s">
        <v>597</v>
      </c>
      <c r="E276" s="266" t="s">
        <v>31</v>
      </c>
      <c r="F276" s="265">
        <v>2.8</v>
      </c>
      <c r="G276" s="264">
        <v>1300.8800000000001</v>
      </c>
      <c r="H276" s="264">
        <v>1607.1</v>
      </c>
      <c r="I276" s="264">
        <v>4499.88</v>
      </c>
      <c r="J276" s="263">
        <v>5.1694744466213212E-4</v>
      </c>
    </row>
    <row r="277" spans="1:10" ht="39" customHeight="1" x14ac:dyDescent="0.2">
      <c r="A277" s="269">
        <v>5240</v>
      </c>
      <c r="B277" s="265" t="s">
        <v>2935</v>
      </c>
      <c r="C277" s="267" t="s">
        <v>25</v>
      </c>
      <c r="D277" s="267" t="s">
        <v>598</v>
      </c>
      <c r="E277" s="266" t="s">
        <v>27</v>
      </c>
      <c r="F277" s="265">
        <v>19</v>
      </c>
      <c r="G277" s="264">
        <v>630.94000000000005</v>
      </c>
      <c r="H277" s="264">
        <v>779.46</v>
      </c>
      <c r="I277" s="264">
        <v>14809.74</v>
      </c>
      <c r="J277" s="263">
        <v>1.7013469801662631E-3</v>
      </c>
    </row>
    <row r="278" spans="1:10" ht="24" customHeight="1" x14ac:dyDescent="0.2">
      <c r="A278" s="261">
        <v>6</v>
      </c>
      <c r="B278" s="261"/>
      <c r="C278" s="261"/>
      <c r="D278" s="261" t="s">
        <v>599</v>
      </c>
      <c r="E278" s="261"/>
      <c r="F278" s="262"/>
      <c r="G278" s="261"/>
      <c r="H278" s="261"/>
      <c r="I278" s="260">
        <v>404472.6</v>
      </c>
      <c r="J278" s="259">
        <v>4.6465922870354032E-2</v>
      </c>
    </row>
    <row r="279" spans="1:10" ht="39" customHeight="1" x14ac:dyDescent="0.2">
      <c r="A279" s="267" t="s">
        <v>600</v>
      </c>
      <c r="B279" s="265" t="s">
        <v>2934</v>
      </c>
      <c r="C279" s="267" t="s">
        <v>25</v>
      </c>
      <c r="D279" s="267" t="s">
        <v>601</v>
      </c>
      <c r="E279" s="266" t="s">
        <v>27</v>
      </c>
      <c r="F279" s="265">
        <v>190.64</v>
      </c>
      <c r="G279" s="264">
        <v>42.93</v>
      </c>
      <c r="H279" s="264">
        <v>53.03</v>
      </c>
      <c r="I279" s="264">
        <v>10109.629999999999</v>
      </c>
      <c r="J279" s="263">
        <v>1.1613970583614743E-3</v>
      </c>
    </row>
    <row r="280" spans="1:10" ht="51.95" customHeight="1" x14ac:dyDescent="0.2">
      <c r="A280" s="267" t="s">
        <v>602</v>
      </c>
      <c r="B280" s="265" t="s">
        <v>2933</v>
      </c>
      <c r="C280" s="267" t="s">
        <v>25</v>
      </c>
      <c r="D280" s="267" t="s">
        <v>603</v>
      </c>
      <c r="E280" s="266" t="s">
        <v>156</v>
      </c>
      <c r="F280" s="265">
        <v>7</v>
      </c>
      <c r="G280" s="264">
        <v>811.85</v>
      </c>
      <c r="H280" s="264">
        <v>1002.95</v>
      </c>
      <c r="I280" s="264">
        <v>7020.65</v>
      </c>
      <c r="J280" s="263">
        <v>8.0653419143781561E-4</v>
      </c>
    </row>
    <row r="281" spans="1:10" ht="65.099999999999994" customHeight="1" x14ac:dyDescent="0.2">
      <c r="A281" s="187" t="s">
        <v>604</v>
      </c>
      <c r="B281" s="63" t="s">
        <v>605</v>
      </c>
      <c r="C281" s="187" t="s">
        <v>25</v>
      </c>
      <c r="D281" s="187" t="s">
        <v>606</v>
      </c>
      <c r="E281" s="62" t="s">
        <v>156</v>
      </c>
      <c r="F281" s="63">
        <v>4</v>
      </c>
      <c r="G281" s="60">
        <v>1052.8599999999999</v>
      </c>
      <c r="H281" s="60">
        <v>1300.7</v>
      </c>
      <c r="I281" s="60">
        <v>5202.8</v>
      </c>
      <c r="J281" s="258">
        <v>5.976990864396697E-4</v>
      </c>
    </row>
    <row r="282" spans="1:10" ht="51.95" customHeight="1" x14ac:dyDescent="0.2">
      <c r="A282" s="187" t="s">
        <v>607</v>
      </c>
      <c r="B282" s="63" t="s">
        <v>608</v>
      </c>
      <c r="C282" s="187" t="s">
        <v>25</v>
      </c>
      <c r="D282" s="187" t="s">
        <v>609</v>
      </c>
      <c r="E282" s="62" t="s">
        <v>156</v>
      </c>
      <c r="F282" s="63">
        <v>28</v>
      </c>
      <c r="G282" s="60">
        <v>1347.01</v>
      </c>
      <c r="H282" s="60">
        <v>1664.09</v>
      </c>
      <c r="I282" s="60">
        <v>46594.52</v>
      </c>
      <c r="J282" s="258">
        <v>5.3527911964893742E-3</v>
      </c>
    </row>
    <row r="283" spans="1:10" ht="39" customHeight="1" x14ac:dyDescent="0.2">
      <c r="A283" s="187" t="s">
        <v>610</v>
      </c>
      <c r="B283" s="63" t="s">
        <v>611</v>
      </c>
      <c r="C283" s="187" t="s">
        <v>25</v>
      </c>
      <c r="D283" s="187" t="s">
        <v>612</v>
      </c>
      <c r="E283" s="62" t="s">
        <v>27</v>
      </c>
      <c r="F283" s="63">
        <v>40.32</v>
      </c>
      <c r="G283" s="60">
        <v>640.91</v>
      </c>
      <c r="H283" s="60">
        <v>791.78</v>
      </c>
      <c r="I283" s="60">
        <v>31924.560000000001</v>
      </c>
      <c r="J283" s="258">
        <v>3.6675021809388065E-3</v>
      </c>
    </row>
    <row r="284" spans="1:10" ht="78" customHeight="1" x14ac:dyDescent="0.2">
      <c r="A284" s="267" t="s">
        <v>613</v>
      </c>
      <c r="B284" s="265" t="s">
        <v>2932</v>
      </c>
      <c r="C284" s="267" t="s">
        <v>25</v>
      </c>
      <c r="D284" s="267" t="s">
        <v>614</v>
      </c>
      <c r="E284" s="266" t="s">
        <v>156</v>
      </c>
      <c r="F284" s="265">
        <v>6</v>
      </c>
      <c r="G284" s="264">
        <v>941.94</v>
      </c>
      <c r="H284" s="264">
        <v>1163.67</v>
      </c>
      <c r="I284" s="264">
        <v>6982.02</v>
      </c>
      <c r="J284" s="263">
        <v>8.02096366476417E-4</v>
      </c>
    </row>
    <row r="285" spans="1:10" ht="26.1" customHeight="1" x14ac:dyDescent="0.2">
      <c r="A285" s="187" t="s">
        <v>615</v>
      </c>
      <c r="B285" s="63" t="s">
        <v>616</v>
      </c>
      <c r="C285" s="187" t="s">
        <v>25</v>
      </c>
      <c r="D285" s="187" t="s">
        <v>617</v>
      </c>
      <c r="E285" s="62" t="s">
        <v>27</v>
      </c>
      <c r="F285" s="63">
        <v>65.2</v>
      </c>
      <c r="G285" s="60">
        <v>725.37</v>
      </c>
      <c r="H285" s="60">
        <v>896.12</v>
      </c>
      <c r="I285" s="60">
        <v>58427.02</v>
      </c>
      <c r="J285" s="258">
        <v>6.7121120314815692E-3</v>
      </c>
    </row>
    <row r="286" spans="1:10" ht="51.95" customHeight="1" x14ac:dyDescent="0.2">
      <c r="A286" s="187" t="s">
        <v>618</v>
      </c>
      <c r="B286" s="63" t="s">
        <v>619</v>
      </c>
      <c r="C286" s="187" t="s">
        <v>25</v>
      </c>
      <c r="D286" s="187" t="s">
        <v>620</v>
      </c>
      <c r="E286" s="62" t="s">
        <v>27</v>
      </c>
      <c r="F286" s="63">
        <v>106</v>
      </c>
      <c r="G286" s="60">
        <v>336.83</v>
      </c>
      <c r="H286" s="60">
        <v>416.11</v>
      </c>
      <c r="I286" s="60">
        <v>44107.66</v>
      </c>
      <c r="J286" s="258">
        <v>5.0671000397846467E-3</v>
      </c>
    </row>
    <row r="287" spans="1:10" ht="39" customHeight="1" x14ac:dyDescent="0.2">
      <c r="A287" s="187" t="s">
        <v>621</v>
      </c>
      <c r="B287" s="63" t="s">
        <v>622</v>
      </c>
      <c r="C287" s="187" t="s">
        <v>25</v>
      </c>
      <c r="D287" s="187" t="s">
        <v>623</v>
      </c>
      <c r="E287" s="62" t="s">
        <v>27</v>
      </c>
      <c r="F287" s="63">
        <v>84.08</v>
      </c>
      <c r="G287" s="60">
        <v>693</v>
      </c>
      <c r="H287" s="60">
        <v>856.13</v>
      </c>
      <c r="I287" s="60">
        <v>71983.41</v>
      </c>
      <c r="J287" s="258">
        <v>8.2694738209833519E-3</v>
      </c>
    </row>
    <row r="288" spans="1:10" ht="51.95" customHeight="1" x14ac:dyDescent="0.2">
      <c r="A288" s="187" t="s">
        <v>624</v>
      </c>
      <c r="B288" s="63" t="s">
        <v>625</v>
      </c>
      <c r="C288" s="187" t="s">
        <v>25</v>
      </c>
      <c r="D288" s="187" t="s">
        <v>626</v>
      </c>
      <c r="E288" s="62" t="s">
        <v>27</v>
      </c>
      <c r="F288" s="63">
        <v>2.4</v>
      </c>
      <c r="G288" s="60">
        <v>640.26</v>
      </c>
      <c r="H288" s="60">
        <v>790.97</v>
      </c>
      <c r="I288" s="60">
        <v>1898.32</v>
      </c>
      <c r="J288" s="258">
        <v>2.1807952059855343E-4</v>
      </c>
    </row>
    <row r="289" spans="1:10" ht="39" customHeight="1" x14ac:dyDescent="0.2">
      <c r="A289" s="267" t="s">
        <v>627</v>
      </c>
      <c r="B289" s="265" t="s">
        <v>2931</v>
      </c>
      <c r="C289" s="267" t="s">
        <v>25</v>
      </c>
      <c r="D289" s="267" t="s">
        <v>628</v>
      </c>
      <c r="E289" s="266" t="s">
        <v>27</v>
      </c>
      <c r="F289" s="265">
        <v>55.44</v>
      </c>
      <c r="G289" s="264">
        <v>893.85</v>
      </c>
      <c r="H289" s="264">
        <v>1104.26</v>
      </c>
      <c r="I289" s="264">
        <v>61220.17</v>
      </c>
      <c r="J289" s="263">
        <v>7.0329898671256386E-3</v>
      </c>
    </row>
    <row r="290" spans="1:10" ht="39" customHeight="1" x14ac:dyDescent="0.2">
      <c r="A290" s="187" t="s">
        <v>629</v>
      </c>
      <c r="B290" s="63" t="s">
        <v>630</v>
      </c>
      <c r="C290" s="187" t="s">
        <v>25</v>
      </c>
      <c r="D290" s="187" t="s">
        <v>631</v>
      </c>
      <c r="E290" s="62" t="s">
        <v>31</v>
      </c>
      <c r="F290" s="63">
        <v>303.39999999999998</v>
      </c>
      <c r="G290" s="60">
        <v>136.34</v>
      </c>
      <c r="H290" s="60">
        <v>168.43</v>
      </c>
      <c r="I290" s="60">
        <v>51101.66</v>
      </c>
      <c r="J290" s="258">
        <v>5.8705726719363825E-3</v>
      </c>
    </row>
    <row r="291" spans="1:10" ht="26.1" customHeight="1" x14ac:dyDescent="0.2">
      <c r="A291" s="187" t="s">
        <v>632</v>
      </c>
      <c r="B291" s="63" t="s">
        <v>633</v>
      </c>
      <c r="C291" s="187" t="s">
        <v>25</v>
      </c>
      <c r="D291" s="187" t="s">
        <v>634</v>
      </c>
      <c r="E291" s="62" t="s">
        <v>31</v>
      </c>
      <c r="F291" s="63">
        <v>53</v>
      </c>
      <c r="G291" s="60">
        <v>120.66</v>
      </c>
      <c r="H291" s="60">
        <v>149.06</v>
      </c>
      <c r="I291" s="60">
        <v>7900.18</v>
      </c>
      <c r="J291" s="258">
        <v>9.0757483830032864E-4</v>
      </c>
    </row>
    <row r="292" spans="1:10" ht="24" customHeight="1" x14ac:dyDescent="0.2">
      <c r="A292" s="261">
        <v>7</v>
      </c>
      <c r="B292" s="261"/>
      <c r="C292" s="261"/>
      <c r="D292" s="261" t="s">
        <v>635</v>
      </c>
      <c r="E292" s="261"/>
      <c r="F292" s="262"/>
      <c r="G292" s="261"/>
      <c r="H292" s="261"/>
      <c r="I292" s="260">
        <v>2559261.42</v>
      </c>
      <c r="J292" s="259">
        <v>0.29400865162879447</v>
      </c>
    </row>
    <row r="293" spans="1:10" ht="26.1" customHeight="1" x14ac:dyDescent="0.2">
      <c r="A293" s="187" t="s">
        <v>636</v>
      </c>
      <c r="B293" s="63" t="s">
        <v>637</v>
      </c>
      <c r="C293" s="187" t="s">
        <v>25</v>
      </c>
      <c r="D293" s="187" t="s">
        <v>638</v>
      </c>
      <c r="E293" s="62" t="s">
        <v>27</v>
      </c>
      <c r="F293" s="63">
        <v>6388.68</v>
      </c>
      <c r="G293" s="60">
        <v>2.81</v>
      </c>
      <c r="H293" s="60">
        <v>3.47</v>
      </c>
      <c r="I293" s="60">
        <v>22168.71</v>
      </c>
      <c r="J293" s="258">
        <v>2.5467474657003865E-3</v>
      </c>
    </row>
    <row r="294" spans="1:10" ht="39" customHeight="1" x14ac:dyDescent="0.2">
      <c r="A294" s="187" t="s">
        <v>639</v>
      </c>
      <c r="B294" s="63" t="s">
        <v>640</v>
      </c>
      <c r="C294" s="187" t="s">
        <v>25</v>
      </c>
      <c r="D294" s="187" t="s">
        <v>641</v>
      </c>
      <c r="E294" s="62" t="s">
        <v>49</v>
      </c>
      <c r="F294" s="63">
        <v>180.29</v>
      </c>
      <c r="G294" s="60">
        <v>212.2</v>
      </c>
      <c r="H294" s="60">
        <v>262.14999999999998</v>
      </c>
      <c r="I294" s="60">
        <v>47263.02</v>
      </c>
      <c r="J294" s="258">
        <v>5.4295886592565226E-3</v>
      </c>
    </row>
    <row r="295" spans="1:10" ht="39" customHeight="1" x14ac:dyDescent="0.2">
      <c r="A295" s="187" t="s">
        <v>642</v>
      </c>
      <c r="B295" s="63" t="s">
        <v>643</v>
      </c>
      <c r="C295" s="187" t="s">
        <v>25</v>
      </c>
      <c r="D295" s="187" t="s">
        <v>644</v>
      </c>
      <c r="E295" s="62" t="s">
        <v>27</v>
      </c>
      <c r="F295" s="63">
        <v>295.37</v>
      </c>
      <c r="G295" s="60">
        <v>170.34</v>
      </c>
      <c r="H295" s="60">
        <v>210.43</v>
      </c>
      <c r="I295" s="60">
        <v>62154.7</v>
      </c>
      <c r="J295" s="258">
        <v>7.1403489290250899E-3</v>
      </c>
    </row>
    <row r="296" spans="1:10" ht="65.099999999999994" customHeight="1" x14ac:dyDescent="0.2">
      <c r="A296" s="187" t="s">
        <v>645</v>
      </c>
      <c r="B296" s="63" t="s">
        <v>646</v>
      </c>
      <c r="C296" s="187" t="s">
        <v>25</v>
      </c>
      <c r="D296" s="187" t="s">
        <v>647</v>
      </c>
      <c r="E296" s="62" t="s">
        <v>27</v>
      </c>
      <c r="F296" s="63">
        <v>2835.9</v>
      </c>
      <c r="G296" s="60">
        <v>113.49</v>
      </c>
      <c r="H296" s="60">
        <v>140.19999999999999</v>
      </c>
      <c r="I296" s="60">
        <v>397593.18</v>
      </c>
      <c r="J296" s="258">
        <v>4.5675613219928336E-2</v>
      </c>
    </row>
    <row r="297" spans="1:10" ht="51.95" customHeight="1" x14ac:dyDescent="0.2">
      <c r="A297" s="187" t="s">
        <v>648</v>
      </c>
      <c r="B297" s="63" t="s">
        <v>649</v>
      </c>
      <c r="C297" s="187" t="s">
        <v>25</v>
      </c>
      <c r="D297" s="187" t="s">
        <v>650</v>
      </c>
      <c r="E297" s="62" t="s">
        <v>27</v>
      </c>
      <c r="F297" s="63">
        <v>1888.67</v>
      </c>
      <c r="G297" s="60">
        <v>96.03</v>
      </c>
      <c r="H297" s="60">
        <v>118.63</v>
      </c>
      <c r="I297" s="60">
        <v>224052.92</v>
      </c>
      <c r="J297" s="258">
        <v>2.5739260705416392E-2</v>
      </c>
    </row>
    <row r="298" spans="1:10" ht="39" customHeight="1" x14ac:dyDescent="0.2">
      <c r="A298" s="187" t="s">
        <v>651</v>
      </c>
      <c r="B298" s="63" t="s">
        <v>652</v>
      </c>
      <c r="C298" s="187" t="s">
        <v>25</v>
      </c>
      <c r="D298" s="187" t="s">
        <v>653</v>
      </c>
      <c r="E298" s="62" t="s">
        <v>27</v>
      </c>
      <c r="F298" s="63">
        <v>1371.42</v>
      </c>
      <c r="G298" s="60">
        <v>102.95</v>
      </c>
      <c r="H298" s="60">
        <v>127.18</v>
      </c>
      <c r="I298" s="60">
        <v>174417.19</v>
      </c>
      <c r="J298" s="258">
        <v>2.0037094472663622E-2</v>
      </c>
    </row>
    <row r="299" spans="1:10" ht="26.1" customHeight="1" x14ac:dyDescent="0.2">
      <c r="A299" s="187" t="s">
        <v>654</v>
      </c>
      <c r="B299" s="63" t="s">
        <v>655</v>
      </c>
      <c r="C299" s="187" t="s">
        <v>25</v>
      </c>
      <c r="D299" s="187" t="s">
        <v>656</v>
      </c>
      <c r="E299" s="62" t="s">
        <v>27</v>
      </c>
      <c r="F299" s="63">
        <v>3285.64</v>
      </c>
      <c r="G299" s="60">
        <v>59.04</v>
      </c>
      <c r="H299" s="60">
        <v>72.930000000000007</v>
      </c>
      <c r="I299" s="60">
        <v>239621.72</v>
      </c>
      <c r="J299" s="258">
        <v>2.7527808705908804E-2</v>
      </c>
    </row>
    <row r="300" spans="1:10" ht="51.95" customHeight="1" x14ac:dyDescent="0.2">
      <c r="A300" s="187" t="s">
        <v>657</v>
      </c>
      <c r="B300" s="63" t="s">
        <v>658</v>
      </c>
      <c r="C300" s="187" t="s">
        <v>25</v>
      </c>
      <c r="D300" s="187" t="s">
        <v>659</v>
      </c>
      <c r="E300" s="62" t="s">
        <v>62</v>
      </c>
      <c r="F300" s="63">
        <v>20949.84</v>
      </c>
      <c r="G300" s="60">
        <v>9.4499999999999993</v>
      </c>
      <c r="H300" s="60">
        <v>11.67</v>
      </c>
      <c r="I300" s="60">
        <v>244484.63</v>
      </c>
      <c r="J300" s="258">
        <v>2.8086461136222929E-2</v>
      </c>
    </row>
    <row r="301" spans="1:10" ht="39" customHeight="1" x14ac:dyDescent="0.2">
      <c r="A301" s="187" t="s">
        <v>660</v>
      </c>
      <c r="B301" s="63" t="s">
        <v>661</v>
      </c>
      <c r="C301" s="187" t="s">
        <v>25</v>
      </c>
      <c r="D301" s="187" t="s">
        <v>662</v>
      </c>
      <c r="E301" s="62" t="s">
        <v>31</v>
      </c>
      <c r="F301" s="63">
        <v>359.65</v>
      </c>
      <c r="G301" s="60">
        <v>99.69</v>
      </c>
      <c r="H301" s="60">
        <v>123.15</v>
      </c>
      <c r="I301" s="60">
        <v>44290.89</v>
      </c>
      <c r="J301" s="258">
        <v>5.0881495522795226E-3</v>
      </c>
    </row>
    <row r="302" spans="1:10" ht="39" customHeight="1" x14ac:dyDescent="0.2">
      <c r="A302" s="187" t="s">
        <v>663</v>
      </c>
      <c r="B302" s="63" t="s">
        <v>664</v>
      </c>
      <c r="C302" s="187" t="s">
        <v>25</v>
      </c>
      <c r="D302" s="187" t="s">
        <v>665</v>
      </c>
      <c r="E302" s="62" t="s">
        <v>27</v>
      </c>
      <c r="F302" s="63">
        <v>3165.05</v>
      </c>
      <c r="G302" s="60">
        <v>183.07</v>
      </c>
      <c r="H302" s="60">
        <v>226.16</v>
      </c>
      <c r="I302" s="60">
        <v>715807.7</v>
      </c>
      <c r="J302" s="258">
        <v>8.2232184277020282E-2</v>
      </c>
    </row>
    <row r="303" spans="1:10" ht="26.1" customHeight="1" x14ac:dyDescent="0.2">
      <c r="A303" s="267" t="s">
        <v>666</v>
      </c>
      <c r="B303" s="265" t="s">
        <v>2930</v>
      </c>
      <c r="C303" s="267" t="s">
        <v>25</v>
      </c>
      <c r="D303" s="267" t="s">
        <v>667</v>
      </c>
      <c r="E303" s="266" t="s">
        <v>27</v>
      </c>
      <c r="F303" s="265">
        <v>4800</v>
      </c>
      <c r="G303" s="264">
        <v>53.1</v>
      </c>
      <c r="H303" s="264">
        <v>65.59</v>
      </c>
      <c r="I303" s="264">
        <v>314832</v>
      </c>
      <c r="J303" s="263">
        <v>3.6167986234714788E-2</v>
      </c>
    </row>
    <row r="304" spans="1:10" ht="26.1" customHeight="1" x14ac:dyDescent="0.2">
      <c r="A304" s="187" t="s">
        <v>668</v>
      </c>
      <c r="B304" s="63" t="s">
        <v>669</v>
      </c>
      <c r="C304" s="187" t="s">
        <v>25</v>
      </c>
      <c r="D304" s="187" t="s">
        <v>670</v>
      </c>
      <c r="E304" s="62" t="s">
        <v>31</v>
      </c>
      <c r="F304" s="63">
        <v>621.29999999999995</v>
      </c>
      <c r="G304" s="60">
        <v>58.92</v>
      </c>
      <c r="H304" s="60">
        <v>72.78</v>
      </c>
      <c r="I304" s="60">
        <v>45218.21</v>
      </c>
      <c r="J304" s="258">
        <v>5.1946803274077686E-3</v>
      </c>
    </row>
    <row r="305" spans="1:10" ht="24" customHeight="1" x14ac:dyDescent="0.2">
      <c r="A305" s="187" t="s">
        <v>671</v>
      </c>
      <c r="B305" s="63" t="s">
        <v>672</v>
      </c>
      <c r="C305" s="187" t="s">
        <v>25</v>
      </c>
      <c r="D305" s="187" t="s">
        <v>673</v>
      </c>
      <c r="E305" s="62" t="s">
        <v>31</v>
      </c>
      <c r="F305" s="63">
        <v>286.64999999999998</v>
      </c>
      <c r="G305" s="60">
        <v>31.29</v>
      </c>
      <c r="H305" s="60">
        <v>38.65</v>
      </c>
      <c r="I305" s="60">
        <v>11079.02</v>
      </c>
      <c r="J305" s="258">
        <v>1.2727608465916101E-3</v>
      </c>
    </row>
    <row r="306" spans="1:10" ht="39" customHeight="1" x14ac:dyDescent="0.2">
      <c r="A306" s="187" t="s">
        <v>674</v>
      </c>
      <c r="B306" s="63" t="s">
        <v>675</v>
      </c>
      <c r="C306" s="187" t="s">
        <v>25</v>
      </c>
      <c r="D306" s="187" t="s">
        <v>676</v>
      </c>
      <c r="E306" s="62" t="s">
        <v>27</v>
      </c>
      <c r="F306" s="63">
        <v>1230.3499999999999</v>
      </c>
      <c r="G306" s="60">
        <v>10.71</v>
      </c>
      <c r="H306" s="60">
        <v>13.23</v>
      </c>
      <c r="I306" s="60">
        <v>16277.53</v>
      </c>
      <c r="J306" s="258">
        <v>1.8699670966583987E-3</v>
      </c>
    </row>
    <row r="307" spans="1:10" ht="24" customHeight="1" x14ac:dyDescent="0.2">
      <c r="A307" s="261">
        <v>8</v>
      </c>
      <c r="B307" s="261"/>
      <c r="C307" s="261"/>
      <c r="D307" s="261" t="s">
        <v>677</v>
      </c>
      <c r="E307" s="261"/>
      <c r="F307" s="262"/>
      <c r="G307" s="261"/>
      <c r="H307" s="261"/>
      <c r="I307" s="260">
        <v>3416.1</v>
      </c>
      <c r="J307" s="259">
        <v>3.9244250195789876E-4</v>
      </c>
    </row>
    <row r="308" spans="1:10" ht="51.95" customHeight="1" x14ac:dyDescent="0.2">
      <c r="A308" s="187" t="s">
        <v>678</v>
      </c>
      <c r="B308" s="63" t="s">
        <v>679</v>
      </c>
      <c r="C308" s="187" t="s">
        <v>25</v>
      </c>
      <c r="D308" s="187" t="s">
        <v>680</v>
      </c>
      <c r="E308" s="62" t="s">
        <v>31</v>
      </c>
      <c r="F308" s="63">
        <v>19.48</v>
      </c>
      <c r="G308" s="60">
        <v>84.47</v>
      </c>
      <c r="H308" s="60">
        <v>104.35</v>
      </c>
      <c r="I308" s="60">
        <v>2032.73</v>
      </c>
      <c r="J308" s="258">
        <v>2.3352057814609629E-4</v>
      </c>
    </row>
    <row r="309" spans="1:10" ht="39" customHeight="1" x14ac:dyDescent="0.2">
      <c r="A309" s="187" t="s">
        <v>3051</v>
      </c>
      <c r="B309" s="63" t="s">
        <v>682</v>
      </c>
      <c r="C309" s="187" t="s">
        <v>25</v>
      </c>
      <c r="D309" s="187" t="s">
        <v>683</v>
      </c>
      <c r="E309" s="62" t="s">
        <v>156</v>
      </c>
      <c r="F309" s="63">
        <v>2</v>
      </c>
      <c r="G309" s="60">
        <v>46.42</v>
      </c>
      <c r="H309" s="60">
        <v>57.34</v>
      </c>
      <c r="I309" s="60">
        <v>114.68</v>
      </c>
      <c r="J309" s="258">
        <v>1.3174469753383047E-5</v>
      </c>
    </row>
    <row r="310" spans="1:10" ht="26.1" customHeight="1" x14ac:dyDescent="0.2">
      <c r="A310" s="187" t="s">
        <v>684</v>
      </c>
      <c r="B310" s="63" t="s">
        <v>47</v>
      </c>
      <c r="C310" s="187" t="s">
        <v>25</v>
      </c>
      <c r="D310" s="187" t="s">
        <v>48</v>
      </c>
      <c r="E310" s="62" t="s">
        <v>49</v>
      </c>
      <c r="F310" s="63">
        <v>3.8</v>
      </c>
      <c r="G310" s="60">
        <v>114.24</v>
      </c>
      <c r="H310" s="60">
        <v>141.13</v>
      </c>
      <c r="I310" s="60">
        <v>536.29</v>
      </c>
      <c r="J310" s="258">
        <v>6.1609141821082966E-5</v>
      </c>
    </row>
    <row r="311" spans="1:10" ht="26.1" customHeight="1" x14ac:dyDescent="0.2">
      <c r="A311" s="187" t="s">
        <v>685</v>
      </c>
      <c r="B311" s="63" t="s">
        <v>54</v>
      </c>
      <c r="C311" s="187" t="s">
        <v>25</v>
      </c>
      <c r="D311" s="187" t="s">
        <v>686</v>
      </c>
      <c r="E311" s="62" t="s">
        <v>49</v>
      </c>
      <c r="F311" s="63">
        <v>3.8</v>
      </c>
      <c r="G311" s="60">
        <v>32.28</v>
      </c>
      <c r="H311" s="60">
        <v>39.869999999999997</v>
      </c>
      <c r="I311" s="60">
        <v>151.5</v>
      </c>
      <c r="J311" s="258">
        <v>1.7404361419929644E-5</v>
      </c>
    </row>
    <row r="312" spans="1:10" ht="39" customHeight="1" x14ac:dyDescent="0.2">
      <c r="A312" s="187" t="s">
        <v>687</v>
      </c>
      <c r="B312" s="63" t="s">
        <v>688</v>
      </c>
      <c r="C312" s="187" t="s">
        <v>25</v>
      </c>
      <c r="D312" s="187" t="s">
        <v>689</v>
      </c>
      <c r="E312" s="62" t="s">
        <v>156</v>
      </c>
      <c r="F312" s="63">
        <v>5</v>
      </c>
      <c r="G312" s="60">
        <v>61.74</v>
      </c>
      <c r="H312" s="60">
        <v>76.27</v>
      </c>
      <c r="I312" s="60">
        <v>381.35</v>
      </c>
      <c r="J312" s="258">
        <v>4.3809592260661189E-5</v>
      </c>
    </row>
    <row r="313" spans="1:10" ht="39" customHeight="1" x14ac:dyDescent="0.2">
      <c r="A313" s="187" t="s">
        <v>690</v>
      </c>
      <c r="B313" s="63" t="s">
        <v>691</v>
      </c>
      <c r="C313" s="187" t="s">
        <v>25</v>
      </c>
      <c r="D313" s="187" t="s">
        <v>692</v>
      </c>
      <c r="E313" s="62" t="s">
        <v>156</v>
      </c>
      <c r="F313" s="63">
        <v>1</v>
      </c>
      <c r="G313" s="60">
        <v>87.02</v>
      </c>
      <c r="H313" s="60">
        <v>107.5</v>
      </c>
      <c r="I313" s="60">
        <v>107.5</v>
      </c>
      <c r="J313" s="258">
        <v>1.234962939037912E-5</v>
      </c>
    </row>
    <row r="314" spans="1:10" ht="26.1" customHeight="1" x14ac:dyDescent="0.2">
      <c r="A314" s="187" t="s">
        <v>696</v>
      </c>
      <c r="B314" s="63" t="s">
        <v>697</v>
      </c>
      <c r="C314" s="187" t="s">
        <v>25</v>
      </c>
      <c r="D314" s="187" t="s">
        <v>698</v>
      </c>
      <c r="E314" s="62" t="s">
        <v>156</v>
      </c>
      <c r="F314" s="63">
        <v>2</v>
      </c>
      <c r="G314" s="60">
        <v>36.590000000000003</v>
      </c>
      <c r="H314" s="60">
        <v>45.2</v>
      </c>
      <c r="I314" s="60">
        <v>90.4</v>
      </c>
      <c r="J314" s="258">
        <v>1.0385176715258349E-5</v>
      </c>
    </row>
    <row r="315" spans="1:10" ht="39" customHeight="1" x14ac:dyDescent="0.2">
      <c r="A315" s="187" t="s">
        <v>699</v>
      </c>
      <c r="B315" s="63" t="s">
        <v>675</v>
      </c>
      <c r="C315" s="187" t="s">
        <v>25</v>
      </c>
      <c r="D315" s="187" t="s">
        <v>676</v>
      </c>
      <c r="E315" s="62" t="s">
        <v>27</v>
      </c>
      <c r="F315" s="63">
        <v>0.125</v>
      </c>
      <c r="G315" s="60">
        <v>10.71</v>
      </c>
      <c r="H315" s="60">
        <v>13.23</v>
      </c>
      <c r="I315" s="60">
        <v>1.65</v>
      </c>
      <c r="J315" s="258">
        <v>1.8955245110814466E-7</v>
      </c>
    </row>
    <row r="316" spans="1:10" ht="24" customHeight="1" x14ac:dyDescent="0.2">
      <c r="A316" s="261">
        <v>9</v>
      </c>
      <c r="B316" s="261"/>
      <c r="C316" s="261"/>
      <c r="D316" s="261" t="s">
        <v>700</v>
      </c>
      <c r="E316" s="261"/>
      <c r="F316" s="262"/>
      <c r="G316" s="261"/>
      <c r="H316" s="261"/>
      <c r="I316" s="260">
        <v>170949.86</v>
      </c>
      <c r="J316" s="259">
        <v>1.9638766654299498E-2</v>
      </c>
    </row>
    <row r="317" spans="1:10" ht="39" customHeight="1" x14ac:dyDescent="0.2">
      <c r="A317" s="187" t="s">
        <v>701</v>
      </c>
      <c r="B317" s="63" t="s">
        <v>702</v>
      </c>
      <c r="C317" s="187" t="s">
        <v>25</v>
      </c>
      <c r="D317" s="187" t="s">
        <v>703</v>
      </c>
      <c r="E317" s="62" t="s">
        <v>156</v>
      </c>
      <c r="F317" s="63">
        <v>1</v>
      </c>
      <c r="G317" s="60">
        <v>210.79</v>
      </c>
      <c r="H317" s="60">
        <v>260.39999999999998</v>
      </c>
      <c r="I317" s="60">
        <v>260.39999999999998</v>
      </c>
      <c r="J317" s="258">
        <v>2.9914823193067191E-5</v>
      </c>
    </row>
    <row r="318" spans="1:10" ht="26.1" customHeight="1" x14ac:dyDescent="0.2">
      <c r="A318" s="267" t="s">
        <v>2853</v>
      </c>
      <c r="B318" s="265" t="s">
        <v>2929</v>
      </c>
      <c r="C318" s="267" t="s">
        <v>25</v>
      </c>
      <c r="D318" s="267" t="s">
        <v>704</v>
      </c>
      <c r="E318" s="266" t="s">
        <v>156</v>
      </c>
      <c r="F318" s="265">
        <v>20</v>
      </c>
      <c r="G318" s="264">
        <v>2.2200000000000002</v>
      </c>
      <c r="H318" s="264">
        <v>2.74</v>
      </c>
      <c r="I318" s="264">
        <v>54.8</v>
      </c>
      <c r="J318" s="263">
        <v>6.2954389822583798E-6</v>
      </c>
    </row>
    <row r="319" spans="1:10" ht="39" customHeight="1" x14ac:dyDescent="0.2">
      <c r="A319" s="187" t="s">
        <v>705</v>
      </c>
      <c r="B319" s="63" t="s">
        <v>164</v>
      </c>
      <c r="C319" s="187" t="s">
        <v>25</v>
      </c>
      <c r="D319" s="187" t="s">
        <v>165</v>
      </c>
      <c r="E319" s="62" t="s">
        <v>31</v>
      </c>
      <c r="F319" s="63">
        <v>165.76</v>
      </c>
      <c r="G319" s="60">
        <v>12.26</v>
      </c>
      <c r="H319" s="60">
        <v>15.14</v>
      </c>
      <c r="I319" s="60">
        <v>2509.6</v>
      </c>
      <c r="J319" s="258">
        <v>2.8830353412181807E-4</v>
      </c>
    </row>
    <row r="320" spans="1:10" ht="26.1" customHeight="1" x14ac:dyDescent="0.2">
      <c r="A320" s="187" t="s">
        <v>3053</v>
      </c>
      <c r="B320" s="63" t="s">
        <v>707</v>
      </c>
      <c r="C320" s="187" t="s">
        <v>25</v>
      </c>
      <c r="D320" s="187" t="s">
        <v>708</v>
      </c>
      <c r="E320" s="62" t="s">
        <v>156</v>
      </c>
      <c r="F320" s="63">
        <v>3</v>
      </c>
      <c r="G320" s="60">
        <v>2431.9499999999998</v>
      </c>
      <c r="H320" s="60">
        <v>3004.43</v>
      </c>
      <c r="I320" s="60">
        <v>9013.2900000000009</v>
      </c>
      <c r="J320" s="258">
        <v>1.0354492194233509E-3</v>
      </c>
    </row>
    <row r="321" spans="1:10" ht="39" customHeight="1" x14ac:dyDescent="0.2">
      <c r="A321" s="187" t="s">
        <v>709</v>
      </c>
      <c r="B321" s="63" t="s">
        <v>710</v>
      </c>
      <c r="C321" s="187" t="s">
        <v>25</v>
      </c>
      <c r="D321" s="187" t="s">
        <v>711</v>
      </c>
      <c r="E321" s="62" t="s">
        <v>31</v>
      </c>
      <c r="F321" s="63">
        <v>34.619999999999997</v>
      </c>
      <c r="G321" s="60">
        <v>15.37</v>
      </c>
      <c r="H321" s="60">
        <v>18.98</v>
      </c>
      <c r="I321" s="60">
        <v>657.08</v>
      </c>
      <c r="J321" s="258">
        <v>7.5485530044933143E-5</v>
      </c>
    </row>
    <row r="322" spans="1:10" ht="39" customHeight="1" x14ac:dyDescent="0.2">
      <c r="A322" s="187" t="s">
        <v>712</v>
      </c>
      <c r="B322" s="63" t="s">
        <v>713</v>
      </c>
      <c r="C322" s="187" t="s">
        <v>25</v>
      </c>
      <c r="D322" s="187" t="s">
        <v>714</v>
      </c>
      <c r="E322" s="62" t="s">
        <v>31</v>
      </c>
      <c r="F322" s="63">
        <v>19.2</v>
      </c>
      <c r="G322" s="60">
        <v>16.59</v>
      </c>
      <c r="H322" s="60">
        <v>20.49</v>
      </c>
      <c r="I322" s="60">
        <v>393.4</v>
      </c>
      <c r="J322" s="258">
        <v>4.5193899555117643E-5</v>
      </c>
    </row>
    <row r="323" spans="1:10" ht="39" customHeight="1" x14ac:dyDescent="0.2">
      <c r="A323" s="187" t="s">
        <v>715</v>
      </c>
      <c r="B323" s="63" t="s">
        <v>151</v>
      </c>
      <c r="C323" s="187" t="s">
        <v>25</v>
      </c>
      <c r="D323" s="187" t="s">
        <v>152</v>
      </c>
      <c r="E323" s="62" t="s">
        <v>31</v>
      </c>
      <c r="F323" s="63">
        <v>11.39</v>
      </c>
      <c r="G323" s="60">
        <v>12.11</v>
      </c>
      <c r="H323" s="60">
        <v>14.96</v>
      </c>
      <c r="I323" s="60">
        <v>170.39</v>
      </c>
      <c r="J323" s="258">
        <v>1.9574449784434405E-5</v>
      </c>
    </row>
    <row r="324" spans="1:10" ht="26.1" customHeight="1" x14ac:dyDescent="0.2">
      <c r="A324" s="187" t="s">
        <v>716</v>
      </c>
      <c r="B324" s="63" t="s">
        <v>717</v>
      </c>
      <c r="C324" s="187" t="s">
        <v>25</v>
      </c>
      <c r="D324" s="187" t="s">
        <v>718</v>
      </c>
      <c r="E324" s="62" t="s">
        <v>31</v>
      </c>
      <c r="F324" s="63">
        <v>200.38</v>
      </c>
      <c r="G324" s="60">
        <v>11.17</v>
      </c>
      <c r="H324" s="60">
        <v>13.79</v>
      </c>
      <c r="I324" s="60">
        <v>2763.24</v>
      </c>
      <c r="J324" s="258">
        <v>3.1744176666670886E-4</v>
      </c>
    </row>
    <row r="325" spans="1:10" ht="39" customHeight="1" x14ac:dyDescent="0.2">
      <c r="A325" s="187" t="s">
        <v>719</v>
      </c>
      <c r="B325" s="63" t="s">
        <v>720</v>
      </c>
      <c r="C325" s="187" t="s">
        <v>25</v>
      </c>
      <c r="D325" s="187" t="s">
        <v>721</v>
      </c>
      <c r="E325" s="62" t="s">
        <v>31</v>
      </c>
      <c r="F325" s="63">
        <v>200.38</v>
      </c>
      <c r="G325" s="60">
        <v>20.23</v>
      </c>
      <c r="H325" s="60">
        <v>24.99</v>
      </c>
      <c r="I325" s="60">
        <v>5007.49</v>
      </c>
      <c r="J325" s="258">
        <v>5.7526182024213526E-4</v>
      </c>
    </row>
    <row r="326" spans="1:10" ht="39" customHeight="1" x14ac:dyDescent="0.2">
      <c r="A326" s="187" t="s">
        <v>722</v>
      </c>
      <c r="B326" s="63" t="s">
        <v>723</v>
      </c>
      <c r="C326" s="187" t="s">
        <v>25</v>
      </c>
      <c r="D326" s="187" t="s">
        <v>724</v>
      </c>
      <c r="E326" s="62" t="s">
        <v>31</v>
      </c>
      <c r="F326" s="63">
        <v>22.2</v>
      </c>
      <c r="G326" s="60">
        <v>21.43</v>
      </c>
      <c r="H326" s="60">
        <v>26.47</v>
      </c>
      <c r="I326" s="60">
        <v>587.63</v>
      </c>
      <c r="J326" s="258">
        <v>6.750709505738124E-5</v>
      </c>
    </row>
    <row r="327" spans="1:10" ht="26.1" customHeight="1" x14ac:dyDescent="0.2">
      <c r="A327" s="267" t="s">
        <v>725</v>
      </c>
      <c r="B327" s="265" t="s">
        <v>2928</v>
      </c>
      <c r="C327" s="267" t="s">
        <v>25</v>
      </c>
      <c r="D327" s="267" t="s">
        <v>726</v>
      </c>
      <c r="E327" s="266" t="s">
        <v>156</v>
      </c>
      <c r="F327" s="265">
        <v>23</v>
      </c>
      <c r="G327" s="264">
        <v>3.94</v>
      </c>
      <c r="H327" s="264">
        <v>4.8600000000000003</v>
      </c>
      <c r="I327" s="264">
        <v>111.78</v>
      </c>
      <c r="J327" s="263">
        <v>1.2841316960526308E-5</v>
      </c>
    </row>
    <row r="328" spans="1:10" ht="26.1" customHeight="1" x14ac:dyDescent="0.2">
      <c r="A328" s="267" t="s">
        <v>727</v>
      </c>
      <c r="B328" s="265" t="s">
        <v>2927</v>
      </c>
      <c r="C328" s="267" t="s">
        <v>25</v>
      </c>
      <c r="D328" s="267" t="s">
        <v>728</v>
      </c>
      <c r="E328" s="266" t="s">
        <v>156</v>
      </c>
      <c r="F328" s="265">
        <v>12</v>
      </c>
      <c r="G328" s="264">
        <v>2.0699999999999998</v>
      </c>
      <c r="H328" s="264">
        <v>2.5499999999999998</v>
      </c>
      <c r="I328" s="264">
        <v>30.6</v>
      </c>
      <c r="J328" s="263">
        <v>3.5153363660055917E-6</v>
      </c>
    </row>
    <row r="329" spans="1:10" ht="26.1" customHeight="1" x14ac:dyDescent="0.2">
      <c r="A329" s="187" t="s">
        <v>729</v>
      </c>
      <c r="B329" s="63" t="s">
        <v>47</v>
      </c>
      <c r="C329" s="187" t="s">
        <v>25</v>
      </c>
      <c r="D329" s="187" t="s">
        <v>48</v>
      </c>
      <c r="E329" s="62" t="s">
        <v>49</v>
      </c>
      <c r="F329" s="63">
        <v>1.58</v>
      </c>
      <c r="G329" s="60">
        <v>114.24</v>
      </c>
      <c r="H329" s="60">
        <v>141.13</v>
      </c>
      <c r="I329" s="60">
        <v>222.98</v>
      </c>
      <c r="J329" s="258">
        <v>2.561600336248127E-5</v>
      </c>
    </row>
    <row r="330" spans="1:10" ht="26.1" customHeight="1" x14ac:dyDescent="0.2">
      <c r="A330" s="187" t="s">
        <v>730</v>
      </c>
      <c r="B330" s="63" t="s">
        <v>54</v>
      </c>
      <c r="C330" s="187" t="s">
        <v>25</v>
      </c>
      <c r="D330" s="187" t="s">
        <v>55</v>
      </c>
      <c r="E330" s="62" t="s">
        <v>49</v>
      </c>
      <c r="F330" s="63">
        <v>1.58</v>
      </c>
      <c r="G330" s="60">
        <v>32.28</v>
      </c>
      <c r="H330" s="60">
        <v>39.869999999999997</v>
      </c>
      <c r="I330" s="60">
        <v>62.99</v>
      </c>
      <c r="J330" s="258">
        <v>7.236308421395171E-6</v>
      </c>
    </row>
    <row r="331" spans="1:10" ht="26.1" customHeight="1" x14ac:dyDescent="0.2">
      <c r="A331" s="267" t="s">
        <v>731</v>
      </c>
      <c r="B331" s="265" t="s">
        <v>2926</v>
      </c>
      <c r="C331" s="267" t="s">
        <v>25</v>
      </c>
      <c r="D331" s="267" t="s">
        <v>732</v>
      </c>
      <c r="E331" s="266" t="s">
        <v>156</v>
      </c>
      <c r="F331" s="265">
        <v>22</v>
      </c>
      <c r="G331" s="264">
        <v>3.6</v>
      </c>
      <c r="H331" s="264">
        <v>4.4400000000000004</v>
      </c>
      <c r="I331" s="264">
        <v>97.68</v>
      </c>
      <c r="J331" s="263">
        <v>1.1221505105602164E-5</v>
      </c>
    </row>
    <row r="332" spans="1:10" ht="26.1" customHeight="1" x14ac:dyDescent="0.2">
      <c r="A332" s="267" t="s">
        <v>733</v>
      </c>
      <c r="B332" s="265" t="s">
        <v>2925</v>
      </c>
      <c r="C332" s="267" t="s">
        <v>25</v>
      </c>
      <c r="D332" s="267" t="s">
        <v>734</v>
      </c>
      <c r="E332" s="266" t="s">
        <v>31</v>
      </c>
      <c r="F332" s="265">
        <v>11</v>
      </c>
      <c r="G332" s="264">
        <v>9.5500000000000007</v>
      </c>
      <c r="H332" s="264">
        <v>11.79</v>
      </c>
      <c r="I332" s="264">
        <v>129.69</v>
      </c>
      <c r="J332" s="263">
        <v>1.489882265710017E-5</v>
      </c>
    </row>
    <row r="333" spans="1:10" ht="26.1" customHeight="1" x14ac:dyDescent="0.2">
      <c r="A333" s="267" t="s">
        <v>735</v>
      </c>
      <c r="B333" s="265" t="s">
        <v>2924</v>
      </c>
      <c r="C333" s="267" t="s">
        <v>25</v>
      </c>
      <c r="D333" s="267" t="s">
        <v>736</v>
      </c>
      <c r="E333" s="266" t="s">
        <v>31</v>
      </c>
      <c r="F333" s="265">
        <v>4.5</v>
      </c>
      <c r="G333" s="264">
        <v>12.34</v>
      </c>
      <c r="H333" s="264">
        <v>15.24</v>
      </c>
      <c r="I333" s="264">
        <v>68.58</v>
      </c>
      <c r="J333" s="263">
        <v>7.878489149694885E-6</v>
      </c>
    </row>
    <row r="334" spans="1:10" ht="26.1" customHeight="1" x14ac:dyDescent="0.2">
      <c r="A334" s="267" t="s">
        <v>737</v>
      </c>
      <c r="B334" s="265" t="s">
        <v>2923</v>
      </c>
      <c r="C334" s="267" t="s">
        <v>25</v>
      </c>
      <c r="D334" s="267" t="s">
        <v>738</v>
      </c>
      <c r="E334" s="266" t="s">
        <v>31</v>
      </c>
      <c r="F334" s="265">
        <v>19.72</v>
      </c>
      <c r="G334" s="264">
        <v>23.74</v>
      </c>
      <c r="H334" s="264">
        <v>29.32</v>
      </c>
      <c r="I334" s="264">
        <v>578.19000000000005</v>
      </c>
      <c r="J334" s="263">
        <v>6.6422625276495859E-5</v>
      </c>
    </row>
    <row r="335" spans="1:10" ht="26.1" customHeight="1" x14ac:dyDescent="0.2">
      <c r="A335" s="267" t="s">
        <v>739</v>
      </c>
      <c r="B335" s="265" t="s">
        <v>2922</v>
      </c>
      <c r="C335" s="267" t="s">
        <v>25</v>
      </c>
      <c r="D335" s="267" t="s">
        <v>740</v>
      </c>
      <c r="E335" s="266" t="s">
        <v>31</v>
      </c>
      <c r="F335" s="265">
        <v>3</v>
      </c>
      <c r="G335" s="264">
        <v>24.12</v>
      </c>
      <c r="H335" s="264">
        <v>29.79</v>
      </c>
      <c r="I335" s="264">
        <v>89.37</v>
      </c>
      <c r="J335" s="263">
        <v>1.0266850033657508E-5</v>
      </c>
    </row>
    <row r="336" spans="1:10" ht="39" customHeight="1" x14ac:dyDescent="0.2">
      <c r="A336" s="187" t="s">
        <v>741</v>
      </c>
      <c r="B336" s="63" t="s">
        <v>742</v>
      </c>
      <c r="C336" s="187" t="s">
        <v>25</v>
      </c>
      <c r="D336" s="187" t="s">
        <v>743</v>
      </c>
      <c r="E336" s="62" t="s">
        <v>31</v>
      </c>
      <c r="F336" s="63">
        <v>5.3</v>
      </c>
      <c r="G336" s="60">
        <v>43.13</v>
      </c>
      <c r="H336" s="60">
        <v>53.28</v>
      </c>
      <c r="I336" s="60">
        <v>282.38</v>
      </c>
      <c r="J336" s="258">
        <v>3.2439891602374477E-5</v>
      </c>
    </row>
    <row r="337" spans="1:10" ht="26.1" customHeight="1" x14ac:dyDescent="0.2">
      <c r="A337" s="267" t="s">
        <v>744</v>
      </c>
      <c r="B337" s="265" t="s">
        <v>745</v>
      </c>
      <c r="C337" s="267" t="s">
        <v>25</v>
      </c>
      <c r="D337" s="267" t="s">
        <v>746</v>
      </c>
      <c r="E337" s="266" t="s">
        <v>156</v>
      </c>
      <c r="F337" s="265">
        <v>480</v>
      </c>
      <c r="G337" s="264">
        <v>35.32</v>
      </c>
      <c r="H337" s="264">
        <v>43.63</v>
      </c>
      <c r="I337" s="264">
        <v>20942.400000000001</v>
      </c>
      <c r="J337" s="263">
        <v>2.4058686376286112E-3</v>
      </c>
    </row>
    <row r="338" spans="1:10" ht="26.1" customHeight="1" x14ac:dyDescent="0.2">
      <c r="A338" s="187" t="s">
        <v>747</v>
      </c>
      <c r="B338" s="63" t="s">
        <v>748</v>
      </c>
      <c r="C338" s="187" t="s">
        <v>25</v>
      </c>
      <c r="D338" s="187" t="s">
        <v>749</v>
      </c>
      <c r="E338" s="62" t="s">
        <v>156</v>
      </c>
      <c r="F338" s="63">
        <v>6</v>
      </c>
      <c r="G338" s="60">
        <v>3602.01</v>
      </c>
      <c r="H338" s="60">
        <v>4449.92</v>
      </c>
      <c r="I338" s="60">
        <v>26699.52</v>
      </c>
      <c r="J338" s="258">
        <v>3.0672481572187457E-3</v>
      </c>
    </row>
    <row r="339" spans="1:10" ht="26.1" customHeight="1" x14ac:dyDescent="0.2">
      <c r="A339" s="187" t="s">
        <v>752</v>
      </c>
      <c r="B339" s="63" t="s">
        <v>753</v>
      </c>
      <c r="C339" s="187" t="s">
        <v>25</v>
      </c>
      <c r="D339" s="187" t="s">
        <v>754</v>
      </c>
      <c r="E339" s="62" t="s">
        <v>156</v>
      </c>
      <c r="F339" s="63">
        <v>480</v>
      </c>
      <c r="G339" s="60">
        <v>49.78</v>
      </c>
      <c r="H339" s="60">
        <v>61.49</v>
      </c>
      <c r="I339" s="60">
        <v>29515.200000000001</v>
      </c>
      <c r="J339" s="258">
        <v>3.3907142454224913E-3</v>
      </c>
    </row>
    <row r="340" spans="1:10" ht="26.1" customHeight="1" x14ac:dyDescent="0.2">
      <c r="A340" s="267" t="s">
        <v>755</v>
      </c>
      <c r="B340" s="265" t="s">
        <v>2921</v>
      </c>
      <c r="C340" s="267" t="s">
        <v>25</v>
      </c>
      <c r="D340" s="267" t="s">
        <v>756</v>
      </c>
      <c r="E340" s="266" t="s">
        <v>156</v>
      </c>
      <c r="F340" s="265">
        <v>1040</v>
      </c>
      <c r="G340" s="264">
        <v>3.47</v>
      </c>
      <c r="H340" s="264">
        <v>4.28</v>
      </c>
      <c r="I340" s="264">
        <v>4451.2</v>
      </c>
      <c r="J340" s="263">
        <v>5.113550729530748E-4</v>
      </c>
    </row>
    <row r="341" spans="1:10" ht="26.1" customHeight="1" x14ac:dyDescent="0.2">
      <c r="A341" s="267" t="s">
        <v>758</v>
      </c>
      <c r="B341" s="265" t="s">
        <v>759</v>
      </c>
      <c r="C341" s="267" t="s">
        <v>25</v>
      </c>
      <c r="D341" s="267" t="s">
        <v>760</v>
      </c>
      <c r="E341" s="266" t="s">
        <v>156</v>
      </c>
      <c r="F341" s="265">
        <v>62</v>
      </c>
      <c r="G341" s="264">
        <v>2.62</v>
      </c>
      <c r="H341" s="264">
        <v>3.23</v>
      </c>
      <c r="I341" s="264">
        <v>200.26</v>
      </c>
      <c r="J341" s="263">
        <v>2.3005923550858816E-5</v>
      </c>
    </row>
    <row r="342" spans="1:10" ht="26.1" customHeight="1" x14ac:dyDescent="0.2">
      <c r="A342" s="267" t="s">
        <v>761</v>
      </c>
      <c r="B342" s="265" t="s">
        <v>2920</v>
      </c>
      <c r="C342" s="267" t="s">
        <v>25</v>
      </c>
      <c r="D342" s="267" t="s">
        <v>762</v>
      </c>
      <c r="E342" s="266" t="s">
        <v>156</v>
      </c>
      <c r="F342" s="265">
        <v>4</v>
      </c>
      <c r="G342" s="264">
        <v>3.93</v>
      </c>
      <c r="H342" s="264">
        <v>4.8499999999999996</v>
      </c>
      <c r="I342" s="264">
        <v>19.399999999999999</v>
      </c>
      <c r="J342" s="263">
        <v>2.2286773039381854E-6</v>
      </c>
    </row>
    <row r="343" spans="1:10" ht="26.1" customHeight="1" x14ac:dyDescent="0.2">
      <c r="A343" s="267" t="s">
        <v>763</v>
      </c>
      <c r="B343" s="265" t="s">
        <v>2919</v>
      </c>
      <c r="C343" s="267" t="s">
        <v>25</v>
      </c>
      <c r="D343" s="267" t="s">
        <v>764</v>
      </c>
      <c r="E343" s="266" t="s">
        <v>156</v>
      </c>
      <c r="F343" s="265">
        <v>2</v>
      </c>
      <c r="G343" s="264">
        <v>1.84</v>
      </c>
      <c r="H343" s="264">
        <v>2.27</v>
      </c>
      <c r="I343" s="264">
        <v>4.54</v>
      </c>
      <c r="J343" s="263">
        <v>5.2155644123089501E-7</v>
      </c>
    </row>
    <row r="344" spans="1:10" ht="26.1" customHeight="1" x14ac:dyDescent="0.2">
      <c r="A344" s="267" t="s">
        <v>765</v>
      </c>
      <c r="B344" s="265" t="s">
        <v>766</v>
      </c>
      <c r="C344" s="267" t="s">
        <v>25</v>
      </c>
      <c r="D344" s="267" t="s">
        <v>767</v>
      </c>
      <c r="E344" s="266" t="s">
        <v>156</v>
      </c>
      <c r="F344" s="265">
        <v>1</v>
      </c>
      <c r="G344" s="264">
        <v>1.32</v>
      </c>
      <c r="H344" s="264">
        <v>1.63</v>
      </c>
      <c r="I344" s="264">
        <v>1.63</v>
      </c>
      <c r="J344" s="263">
        <v>1.8725484564016713E-7</v>
      </c>
    </row>
    <row r="345" spans="1:10" ht="24" customHeight="1" x14ac:dyDescent="0.2">
      <c r="A345" s="267" t="s">
        <v>768</v>
      </c>
      <c r="B345" s="265" t="s">
        <v>2918</v>
      </c>
      <c r="C345" s="267" t="s">
        <v>25</v>
      </c>
      <c r="D345" s="267" t="s">
        <v>769</v>
      </c>
      <c r="E345" s="266" t="s">
        <v>156</v>
      </c>
      <c r="F345" s="265">
        <v>171</v>
      </c>
      <c r="G345" s="264">
        <v>0.37</v>
      </c>
      <c r="H345" s="264">
        <v>0.45</v>
      </c>
      <c r="I345" s="264">
        <v>76.95</v>
      </c>
      <c r="J345" s="263">
        <v>8.8400370380434731E-6</v>
      </c>
    </row>
    <row r="346" spans="1:10" ht="24" customHeight="1" x14ac:dyDescent="0.2">
      <c r="A346" s="267" t="s">
        <v>770</v>
      </c>
      <c r="B346" s="265" t="s">
        <v>2917</v>
      </c>
      <c r="C346" s="267" t="s">
        <v>25</v>
      </c>
      <c r="D346" s="267" t="s">
        <v>771</v>
      </c>
      <c r="E346" s="266" t="s">
        <v>156</v>
      </c>
      <c r="F346" s="265">
        <v>12</v>
      </c>
      <c r="G346" s="264">
        <v>0.06</v>
      </c>
      <c r="H346" s="264">
        <v>7.0000000000000007E-2</v>
      </c>
      <c r="I346" s="264">
        <v>0.84</v>
      </c>
      <c r="J346" s="263">
        <v>9.6499429655055461E-8</v>
      </c>
    </row>
    <row r="347" spans="1:10" ht="24" customHeight="1" x14ac:dyDescent="0.2">
      <c r="A347" s="267" t="s">
        <v>772</v>
      </c>
      <c r="B347" s="265" t="s">
        <v>2916</v>
      </c>
      <c r="C347" s="267" t="s">
        <v>25</v>
      </c>
      <c r="D347" s="267" t="s">
        <v>773</v>
      </c>
      <c r="E347" s="266" t="s">
        <v>156</v>
      </c>
      <c r="F347" s="265">
        <v>90</v>
      </c>
      <c r="G347" s="264">
        <v>0.1</v>
      </c>
      <c r="H347" s="264">
        <v>0.12</v>
      </c>
      <c r="I347" s="264">
        <v>10.8</v>
      </c>
      <c r="J347" s="263">
        <v>1.240706952707856E-6</v>
      </c>
    </row>
    <row r="348" spans="1:10" ht="26.1" customHeight="1" x14ac:dyDescent="0.2">
      <c r="A348" s="267" t="s">
        <v>774</v>
      </c>
      <c r="B348" s="265" t="s">
        <v>2915</v>
      </c>
      <c r="C348" s="267" t="s">
        <v>25</v>
      </c>
      <c r="D348" s="267" t="s">
        <v>775</v>
      </c>
      <c r="E348" s="266" t="s">
        <v>156</v>
      </c>
      <c r="F348" s="265">
        <v>171</v>
      </c>
      <c r="G348" s="264">
        <v>1.57</v>
      </c>
      <c r="H348" s="264">
        <v>1.93</v>
      </c>
      <c r="I348" s="264">
        <v>330.03</v>
      </c>
      <c r="J348" s="263">
        <v>3.7913936629830899E-5</v>
      </c>
    </row>
    <row r="349" spans="1:10" ht="26.1" customHeight="1" x14ac:dyDescent="0.2">
      <c r="A349" s="267" t="s">
        <v>776</v>
      </c>
      <c r="B349" s="265" t="s">
        <v>2914</v>
      </c>
      <c r="C349" s="267" t="s">
        <v>25</v>
      </c>
      <c r="D349" s="267" t="s">
        <v>777</v>
      </c>
      <c r="E349" s="266" t="s">
        <v>778</v>
      </c>
      <c r="F349" s="265">
        <v>1</v>
      </c>
      <c r="G349" s="264">
        <v>46.75</v>
      </c>
      <c r="H349" s="264">
        <v>57.75</v>
      </c>
      <c r="I349" s="264">
        <v>57.75</v>
      </c>
      <c r="J349" s="263">
        <v>6.6343357887850631E-6</v>
      </c>
    </row>
    <row r="350" spans="1:10" ht="24" customHeight="1" x14ac:dyDescent="0.2">
      <c r="A350" s="267" t="s">
        <v>779</v>
      </c>
      <c r="B350" s="265" t="s">
        <v>780</v>
      </c>
      <c r="C350" s="267" t="s">
        <v>25</v>
      </c>
      <c r="D350" s="267" t="s">
        <v>781</v>
      </c>
      <c r="E350" s="266" t="s">
        <v>31</v>
      </c>
      <c r="F350" s="265">
        <v>171</v>
      </c>
      <c r="G350" s="264">
        <v>3.04</v>
      </c>
      <c r="H350" s="264">
        <v>3.75</v>
      </c>
      <c r="I350" s="264">
        <v>641.25</v>
      </c>
      <c r="J350" s="263">
        <v>7.3666975317028945E-5</v>
      </c>
    </row>
    <row r="351" spans="1:10" ht="39" customHeight="1" x14ac:dyDescent="0.2">
      <c r="A351" s="187" t="s">
        <v>782</v>
      </c>
      <c r="B351" s="63" t="s">
        <v>783</v>
      </c>
      <c r="C351" s="187" t="s">
        <v>25</v>
      </c>
      <c r="D351" s="187" t="s">
        <v>784</v>
      </c>
      <c r="E351" s="62" t="s">
        <v>31</v>
      </c>
      <c r="F351" s="63">
        <v>2867.44</v>
      </c>
      <c r="G351" s="60">
        <v>5.88</v>
      </c>
      <c r="H351" s="60">
        <v>7.26</v>
      </c>
      <c r="I351" s="60">
        <v>20817.61</v>
      </c>
      <c r="J351" s="258">
        <v>2.3915327283111657E-3</v>
      </c>
    </row>
    <row r="352" spans="1:10" ht="39" customHeight="1" x14ac:dyDescent="0.2">
      <c r="A352" s="187" t="s">
        <v>785</v>
      </c>
      <c r="B352" s="63" t="s">
        <v>786</v>
      </c>
      <c r="C352" s="187" t="s">
        <v>25</v>
      </c>
      <c r="D352" s="187" t="s">
        <v>787</v>
      </c>
      <c r="E352" s="62" t="s">
        <v>31</v>
      </c>
      <c r="F352" s="63">
        <v>4194.95</v>
      </c>
      <c r="G352" s="60">
        <v>8.51</v>
      </c>
      <c r="H352" s="60">
        <v>10.51</v>
      </c>
      <c r="I352" s="60">
        <v>44088.92</v>
      </c>
      <c r="J352" s="258">
        <v>5.0649471834611519E-3</v>
      </c>
    </row>
    <row r="353" spans="1:10" ht="26.1" customHeight="1" x14ac:dyDescent="0.2">
      <c r="A353" s="261">
        <v>10</v>
      </c>
      <c r="B353" s="261"/>
      <c r="C353" s="261"/>
      <c r="D353" s="261" t="s">
        <v>792</v>
      </c>
      <c r="E353" s="261"/>
      <c r="F353" s="262"/>
      <c r="G353" s="261"/>
      <c r="H353" s="261"/>
      <c r="I353" s="260">
        <v>143692.29999999999</v>
      </c>
      <c r="J353" s="259">
        <v>1.6507410709313244E-2</v>
      </c>
    </row>
    <row r="354" spans="1:10" ht="26.1" customHeight="1" x14ac:dyDescent="0.2">
      <c r="A354" s="187" t="s">
        <v>794</v>
      </c>
      <c r="B354" s="63" t="s">
        <v>795</v>
      </c>
      <c r="C354" s="187" t="s">
        <v>25</v>
      </c>
      <c r="D354" s="187" t="s">
        <v>796</v>
      </c>
      <c r="E354" s="62" t="s">
        <v>156</v>
      </c>
      <c r="F354" s="63">
        <v>1</v>
      </c>
      <c r="G354" s="60">
        <v>155.46</v>
      </c>
      <c r="H354" s="60">
        <v>192.05</v>
      </c>
      <c r="I354" s="60">
        <v>192.05</v>
      </c>
      <c r="J354" s="258">
        <v>2.206275650625405E-5</v>
      </c>
    </row>
    <row r="355" spans="1:10" ht="26.1" customHeight="1" x14ac:dyDescent="0.2">
      <c r="A355" s="187" t="s">
        <v>2855</v>
      </c>
      <c r="B355" s="63" t="s">
        <v>798</v>
      </c>
      <c r="C355" s="187" t="s">
        <v>25</v>
      </c>
      <c r="D355" s="187" t="s">
        <v>799</v>
      </c>
      <c r="E355" s="62" t="s">
        <v>156</v>
      </c>
      <c r="F355" s="63">
        <v>79</v>
      </c>
      <c r="G355" s="60">
        <v>32.17</v>
      </c>
      <c r="H355" s="60">
        <v>39.74</v>
      </c>
      <c r="I355" s="60">
        <v>3139.46</v>
      </c>
      <c r="J355" s="258">
        <v>3.6066202312483385E-4</v>
      </c>
    </row>
    <row r="356" spans="1:10" ht="26.1" customHeight="1" x14ac:dyDescent="0.2">
      <c r="A356" s="187" t="s">
        <v>800</v>
      </c>
      <c r="B356" s="63" t="s">
        <v>801</v>
      </c>
      <c r="C356" s="187" t="s">
        <v>25</v>
      </c>
      <c r="D356" s="187" t="s">
        <v>802</v>
      </c>
      <c r="E356" s="62" t="s">
        <v>31</v>
      </c>
      <c r="F356" s="63">
        <v>340</v>
      </c>
      <c r="G356" s="60">
        <v>53.04</v>
      </c>
      <c r="H356" s="60">
        <v>65.52</v>
      </c>
      <c r="I356" s="60">
        <v>22276.799999999999</v>
      </c>
      <c r="J356" s="258">
        <v>2.5591648744520707E-3</v>
      </c>
    </row>
    <row r="357" spans="1:10" ht="26.1" customHeight="1" x14ac:dyDescent="0.2">
      <c r="A357" s="187" t="s">
        <v>803</v>
      </c>
      <c r="B357" s="63" t="s">
        <v>804</v>
      </c>
      <c r="C357" s="187" t="s">
        <v>25</v>
      </c>
      <c r="D357" s="187" t="s">
        <v>805</v>
      </c>
      <c r="E357" s="62" t="s">
        <v>156</v>
      </c>
      <c r="F357" s="63">
        <v>1</v>
      </c>
      <c r="G357" s="60">
        <v>150.47</v>
      </c>
      <c r="H357" s="60">
        <v>185.89</v>
      </c>
      <c r="I357" s="60">
        <v>185.89</v>
      </c>
      <c r="J357" s="258">
        <v>2.1355094022116974E-5</v>
      </c>
    </row>
    <row r="358" spans="1:10" ht="26.1" customHeight="1" x14ac:dyDescent="0.2">
      <c r="A358" s="187" t="s">
        <v>806</v>
      </c>
      <c r="B358" s="63" t="s">
        <v>807</v>
      </c>
      <c r="C358" s="187" t="s">
        <v>25</v>
      </c>
      <c r="D358" s="187" t="s">
        <v>808</v>
      </c>
      <c r="E358" s="62" t="s">
        <v>31</v>
      </c>
      <c r="F358" s="63">
        <v>990</v>
      </c>
      <c r="G358" s="60">
        <v>74.67</v>
      </c>
      <c r="H358" s="60">
        <v>92.24</v>
      </c>
      <c r="I358" s="60">
        <v>91317.6</v>
      </c>
      <c r="J358" s="258">
        <v>1.0490590854129157E-2</v>
      </c>
    </row>
    <row r="359" spans="1:10" ht="26.1" customHeight="1" x14ac:dyDescent="0.2">
      <c r="A359" s="187" t="s">
        <v>809</v>
      </c>
      <c r="B359" s="63" t="s">
        <v>810</v>
      </c>
      <c r="C359" s="187" t="s">
        <v>25</v>
      </c>
      <c r="D359" s="187" t="s">
        <v>811</v>
      </c>
      <c r="E359" s="62" t="s">
        <v>156</v>
      </c>
      <c r="F359" s="63">
        <v>1</v>
      </c>
      <c r="G359" s="60">
        <v>185.81</v>
      </c>
      <c r="H359" s="60">
        <v>229.54</v>
      </c>
      <c r="I359" s="60">
        <v>229.54</v>
      </c>
      <c r="J359" s="258">
        <v>2.6369617955977894E-5</v>
      </c>
    </row>
    <row r="360" spans="1:10" ht="26.1" customHeight="1" x14ac:dyDescent="0.2">
      <c r="A360" s="187" t="s">
        <v>813</v>
      </c>
      <c r="B360" s="63" t="s">
        <v>814</v>
      </c>
      <c r="C360" s="187" t="s">
        <v>25</v>
      </c>
      <c r="D360" s="187" t="s">
        <v>815</v>
      </c>
      <c r="E360" s="62" t="s">
        <v>62</v>
      </c>
      <c r="F360" s="63">
        <v>145</v>
      </c>
      <c r="G360" s="60">
        <v>14.53</v>
      </c>
      <c r="H360" s="60">
        <v>17.95</v>
      </c>
      <c r="I360" s="60">
        <v>2602.75</v>
      </c>
      <c r="J360" s="258">
        <v>2.9900463158892332E-4</v>
      </c>
    </row>
    <row r="361" spans="1:10" ht="26.1" customHeight="1" x14ac:dyDescent="0.2">
      <c r="A361" s="187" t="s">
        <v>816</v>
      </c>
      <c r="B361" s="63" t="s">
        <v>817</v>
      </c>
      <c r="C361" s="187" t="s">
        <v>25</v>
      </c>
      <c r="D361" s="187" t="s">
        <v>818</v>
      </c>
      <c r="E361" s="62" t="s">
        <v>156</v>
      </c>
      <c r="F361" s="63">
        <v>33</v>
      </c>
      <c r="G361" s="60">
        <v>83.77</v>
      </c>
      <c r="H361" s="60">
        <v>103.48</v>
      </c>
      <c r="I361" s="60">
        <v>3414.84</v>
      </c>
      <c r="J361" s="258">
        <v>3.9229775281341615E-4</v>
      </c>
    </row>
    <row r="362" spans="1:10" ht="26.1" customHeight="1" x14ac:dyDescent="0.2">
      <c r="A362" s="187" t="s">
        <v>819</v>
      </c>
      <c r="B362" s="63" t="s">
        <v>820</v>
      </c>
      <c r="C362" s="187" t="s">
        <v>25</v>
      </c>
      <c r="D362" s="187" t="s">
        <v>821</v>
      </c>
      <c r="E362" s="62" t="s">
        <v>156</v>
      </c>
      <c r="F362" s="63">
        <v>33</v>
      </c>
      <c r="G362" s="60">
        <v>56.62</v>
      </c>
      <c r="H362" s="60">
        <v>69.94</v>
      </c>
      <c r="I362" s="60">
        <v>2308.02</v>
      </c>
      <c r="J362" s="258">
        <v>2.6514596861007273E-4</v>
      </c>
    </row>
    <row r="363" spans="1:10" ht="39" customHeight="1" x14ac:dyDescent="0.2">
      <c r="A363" s="187" t="s">
        <v>823</v>
      </c>
      <c r="B363" s="63" t="s">
        <v>824</v>
      </c>
      <c r="C363" s="187" t="s">
        <v>25</v>
      </c>
      <c r="D363" s="187" t="s">
        <v>825</v>
      </c>
      <c r="E363" s="62" t="s">
        <v>156</v>
      </c>
      <c r="F363" s="63">
        <v>33</v>
      </c>
      <c r="G363" s="60">
        <v>32.46</v>
      </c>
      <c r="H363" s="60">
        <v>40.1</v>
      </c>
      <c r="I363" s="60">
        <v>1323.3</v>
      </c>
      <c r="J363" s="258">
        <v>1.5202106578873201E-4</v>
      </c>
    </row>
    <row r="364" spans="1:10" ht="26.1" customHeight="1" x14ac:dyDescent="0.2">
      <c r="A364" s="187" t="s">
        <v>826</v>
      </c>
      <c r="B364" s="63" t="s">
        <v>47</v>
      </c>
      <c r="C364" s="187" t="s">
        <v>25</v>
      </c>
      <c r="D364" s="187" t="s">
        <v>48</v>
      </c>
      <c r="E364" s="62" t="s">
        <v>49</v>
      </c>
      <c r="F364" s="63">
        <v>51</v>
      </c>
      <c r="G364" s="60">
        <v>114.24</v>
      </c>
      <c r="H364" s="60">
        <v>141.13</v>
      </c>
      <c r="I364" s="60">
        <v>7197.63</v>
      </c>
      <c r="J364" s="258">
        <v>8.2686570222394856E-4</v>
      </c>
    </row>
    <row r="365" spans="1:10" ht="26.1" customHeight="1" x14ac:dyDescent="0.2">
      <c r="A365" s="187" t="s">
        <v>827</v>
      </c>
      <c r="B365" s="63" t="s">
        <v>54</v>
      </c>
      <c r="C365" s="187" t="s">
        <v>25</v>
      </c>
      <c r="D365" s="187" t="s">
        <v>55</v>
      </c>
      <c r="E365" s="62" t="s">
        <v>49</v>
      </c>
      <c r="F365" s="63">
        <v>51</v>
      </c>
      <c r="G365" s="60">
        <v>32.28</v>
      </c>
      <c r="H365" s="60">
        <v>39.869999999999997</v>
      </c>
      <c r="I365" s="60">
        <v>2033.37</v>
      </c>
      <c r="J365" s="258">
        <v>2.3359410152107158E-4</v>
      </c>
    </row>
    <row r="366" spans="1:10" ht="39" customHeight="1" x14ac:dyDescent="0.2">
      <c r="A366" s="187" t="s">
        <v>828</v>
      </c>
      <c r="B366" s="63" t="s">
        <v>829</v>
      </c>
      <c r="C366" s="187" t="s">
        <v>25</v>
      </c>
      <c r="D366" s="187" t="s">
        <v>830</v>
      </c>
      <c r="E366" s="62" t="s">
        <v>31</v>
      </c>
      <c r="F366" s="63">
        <v>48</v>
      </c>
      <c r="G366" s="60">
        <v>75.86</v>
      </c>
      <c r="H366" s="60">
        <v>93.71</v>
      </c>
      <c r="I366" s="60">
        <v>4498.08</v>
      </c>
      <c r="J366" s="258">
        <v>5.1674066017001416E-4</v>
      </c>
    </row>
    <row r="367" spans="1:10" ht="26.1" customHeight="1" x14ac:dyDescent="0.2">
      <c r="A367" s="267" t="s">
        <v>831</v>
      </c>
      <c r="B367" s="265" t="s">
        <v>2913</v>
      </c>
      <c r="C367" s="267" t="s">
        <v>25</v>
      </c>
      <c r="D367" s="267" t="s">
        <v>832</v>
      </c>
      <c r="E367" s="266" t="s">
        <v>156</v>
      </c>
      <c r="F367" s="265">
        <v>33</v>
      </c>
      <c r="G367" s="264">
        <v>10.92</v>
      </c>
      <c r="H367" s="264">
        <v>13.49</v>
      </c>
      <c r="I367" s="264">
        <v>445.17</v>
      </c>
      <c r="J367" s="263">
        <v>5.114125130897743E-5</v>
      </c>
    </row>
    <row r="368" spans="1:10" ht="24" customHeight="1" x14ac:dyDescent="0.2">
      <c r="A368" s="267" t="s">
        <v>2854</v>
      </c>
      <c r="B368" s="265" t="s">
        <v>834</v>
      </c>
      <c r="C368" s="267" t="s">
        <v>25</v>
      </c>
      <c r="D368" s="267" t="s">
        <v>835</v>
      </c>
      <c r="E368" s="266" t="s">
        <v>836</v>
      </c>
      <c r="F368" s="265">
        <v>66</v>
      </c>
      <c r="G368" s="264">
        <v>31.01</v>
      </c>
      <c r="H368" s="264">
        <v>38.299999999999997</v>
      </c>
      <c r="I368" s="264">
        <v>2527.8000000000002</v>
      </c>
      <c r="J368" s="263">
        <v>2.9039435509767763E-4</v>
      </c>
    </row>
    <row r="369" spans="1:10" ht="24" customHeight="1" x14ac:dyDescent="0.2">
      <c r="A369" s="261">
        <v>11</v>
      </c>
      <c r="B369" s="261"/>
      <c r="C369" s="261"/>
      <c r="D369" s="261" t="s">
        <v>839</v>
      </c>
      <c r="E369" s="261"/>
      <c r="F369" s="262"/>
      <c r="G369" s="261"/>
      <c r="H369" s="261"/>
      <c r="I369" s="260">
        <v>211874.29</v>
      </c>
      <c r="J369" s="259">
        <v>2.4340176361392643E-2</v>
      </c>
    </row>
    <row r="370" spans="1:10" ht="26.1" customHeight="1" x14ac:dyDescent="0.2">
      <c r="A370" s="187" t="s">
        <v>840</v>
      </c>
      <c r="B370" s="63" t="s">
        <v>841</v>
      </c>
      <c r="C370" s="187" t="s">
        <v>25</v>
      </c>
      <c r="D370" s="187" t="s">
        <v>842</v>
      </c>
      <c r="E370" s="62" t="s">
        <v>27</v>
      </c>
      <c r="F370" s="63">
        <v>4140</v>
      </c>
      <c r="G370" s="60">
        <v>2.6</v>
      </c>
      <c r="H370" s="60">
        <v>3.21</v>
      </c>
      <c r="I370" s="60">
        <v>13289.4</v>
      </c>
      <c r="J370" s="258">
        <v>1.5266899053070168E-3</v>
      </c>
    </row>
    <row r="371" spans="1:10" ht="24" customHeight="1" x14ac:dyDescent="0.2">
      <c r="A371" s="267" t="s">
        <v>843</v>
      </c>
      <c r="B371" s="265" t="s">
        <v>2912</v>
      </c>
      <c r="C371" s="267" t="s">
        <v>25</v>
      </c>
      <c r="D371" s="267" t="s">
        <v>844</v>
      </c>
      <c r="E371" s="266" t="s">
        <v>156</v>
      </c>
      <c r="F371" s="265">
        <v>24</v>
      </c>
      <c r="G371" s="264">
        <v>150.86000000000001</v>
      </c>
      <c r="H371" s="264">
        <v>186.37</v>
      </c>
      <c r="I371" s="264">
        <v>4472.88</v>
      </c>
      <c r="J371" s="263">
        <v>5.1384567728036241E-4</v>
      </c>
    </row>
    <row r="372" spans="1:10" ht="39" customHeight="1" x14ac:dyDescent="0.2">
      <c r="A372" s="187" t="s">
        <v>845</v>
      </c>
      <c r="B372" s="63" t="s">
        <v>846</v>
      </c>
      <c r="C372" s="187" t="s">
        <v>25</v>
      </c>
      <c r="D372" s="187" t="s">
        <v>847</v>
      </c>
      <c r="E372" s="62" t="s">
        <v>156</v>
      </c>
      <c r="F372" s="63">
        <v>19</v>
      </c>
      <c r="G372" s="60">
        <v>190.71</v>
      </c>
      <c r="H372" s="60">
        <v>235.6</v>
      </c>
      <c r="I372" s="60">
        <v>4476.3999999999996</v>
      </c>
      <c r="J372" s="258">
        <v>5.1425005584272655E-4</v>
      </c>
    </row>
    <row r="373" spans="1:10" ht="26.1" customHeight="1" x14ac:dyDescent="0.2">
      <c r="A373" s="187" t="s">
        <v>848</v>
      </c>
      <c r="B373" s="63" t="s">
        <v>849</v>
      </c>
      <c r="C373" s="187" t="s">
        <v>25</v>
      </c>
      <c r="D373" s="187" t="s">
        <v>850</v>
      </c>
      <c r="E373" s="62" t="s">
        <v>31</v>
      </c>
      <c r="F373" s="63">
        <v>203</v>
      </c>
      <c r="G373" s="60">
        <v>5.52</v>
      </c>
      <c r="H373" s="60">
        <v>6.81</v>
      </c>
      <c r="I373" s="60">
        <v>1382.43</v>
      </c>
      <c r="J373" s="258">
        <v>1.5881393635480752E-4</v>
      </c>
    </row>
    <row r="374" spans="1:10" ht="26.1" customHeight="1" x14ac:dyDescent="0.2">
      <c r="A374" s="187" t="s">
        <v>851</v>
      </c>
      <c r="B374" s="63" t="s">
        <v>852</v>
      </c>
      <c r="C374" s="187" t="s">
        <v>25</v>
      </c>
      <c r="D374" s="187" t="s">
        <v>853</v>
      </c>
      <c r="E374" s="62" t="s">
        <v>27</v>
      </c>
      <c r="F374" s="63">
        <v>2100.09</v>
      </c>
      <c r="G374" s="60">
        <v>21.68</v>
      </c>
      <c r="H374" s="60">
        <v>26.78</v>
      </c>
      <c r="I374" s="60">
        <v>56240.41</v>
      </c>
      <c r="J374" s="258">
        <v>6.4609136768648545E-3</v>
      </c>
    </row>
    <row r="375" spans="1:10" ht="26.1" customHeight="1" x14ac:dyDescent="0.2">
      <c r="A375" s="187" t="s">
        <v>854</v>
      </c>
      <c r="B375" s="63" t="s">
        <v>855</v>
      </c>
      <c r="C375" s="187" t="s">
        <v>25</v>
      </c>
      <c r="D375" s="187" t="s">
        <v>856</v>
      </c>
      <c r="E375" s="62" t="s">
        <v>31</v>
      </c>
      <c r="F375" s="63">
        <v>345.27</v>
      </c>
      <c r="G375" s="60">
        <v>202.66</v>
      </c>
      <c r="H375" s="60">
        <v>250.36</v>
      </c>
      <c r="I375" s="60">
        <v>86441.79</v>
      </c>
      <c r="J375" s="258">
        <v>9.9304564682881867E-3</v>
      </c>
    </row>
    <row r="376" spans="1:10" ht="26.1" customHeight="1" x14ac:dyDescent="0.2">
      <c r="A376" s="187" t="s">
        <v>857</v>
      </c>
      <c r="B376" s="63" t="s">
        <v>855</v>
      </c>
      <c r="C376" s="187" t="s">
        <v>25</v>
      </c>
      <c r="D376" s="187" t="s">
        <v>856</v>
      </c>
      <c r="E376" s="62" t="s">
        <v>31</v>
      </c>
      <c r="F376" s="63">
        <v>130</v>
      </c>
      <c r="G376" s="60">
        <v>202.66</v>
      </c>
      <c r="H376" s="60">
        <v>250.36</v>
      </c>
      <c r="I376" s="60">
        <v>32546.799999999999</v>
      </c>
      <c r="J376" s="258">
        <v>3.7389852822585228E-3</v>
      </c>
    </row>
    <row r="377" spans="1:10" ht="26.1" customHeight="1" x14ac:dyDescent="0.2">
      <c r="A377" s="267" t="s">
        <v>861</v>
      </c>
      <c r="B377" s="265" t="s">
        <v>2911</v>
      </c>
      <c r="C377" s="267" t="s">
        <v>25</v>
      </c>
      <c r="D377" s="267" t="s">
        <v>862</v>
      </c>
      <c r="E377" s="266" t="s">
        <v>156</v>
      </c>
      <c r="F377" s="265">
        <v>70</v>
      </c>
      <c r="G377" s="264">
        <v>97.71</v>
      </c>
      <c r="H377" s="264">
        <v>120.71</v>
      </c>
      <c r="I377" s="264">
        <v>8449.7000000000007</v>
      </c>
      <c r="J377" s="263">
        <v>9.7070384613847868E-4</v>
      </c>
    </row>
    <row r="378" spans="1:10" ht="26.1" customHeight="1" x14ac:dyDescent="0.2">
      <c r="A378" s="187" t="s">
        <v>863</v>
      </c>
      <c r="B378" s="63" t="s">
        <v>864</v>
      </c>
      <c r="C378" s="187" t="s">
        <v>25</v>
      </c>
      <c r="D378" s="187" t="s">
        <v>865</v>
      </c>
      <c r="E378" s="62" t="s">
        <v>31</v>
      </c>
      <c r="F378" s="63">
        <v>33.85</v>
      </c>
      <c r="G378" s="60">
        <v>109.39</v>
      </c>
      <c r="H378" s="60">
        <v>135.13999999999999</v>
      </c>
      <c r="I378" s="60">
        <v>4574.4799999999996</v>
      </c>
      <c r="J378" s="258">
        <v>5.2551751305768822E-4</v>
      </c>
    </row>
    <row r="379" spans="1:10" ht="24" customHeight="1" x14ac:dyDescent="0.2">
      <c r="A379" s="261">
        <v>12</v>
      </c>
      <c r="B379" s="261"/>
      <c r="C379" s="261"/>
      <c r="D379" s="261" t="s">
        <v>866</v>
      </c>
      <c r="E379" s="261"/>
      <c r="F379" s="262"/>
      <c r="G379" s="261"/>
      <c r="H379" s="261"/>
      <c r="I379" s="260">
        <v>0</v>
      </c>
      <c r="J379" s="259">
        <v>0</v>
      </c>
    </row>
    <row r="380" spans="1:10" ht="24" customHeight="1" x14ac:dyDescent="0.2">
      <c r="A380" s="261">
        <v>13</v>
      </c>
      <c r="B380" s="261"/>
      <c r="C380" s="261"/>
      <c r="D380" s="261" t="s">
        <v>875</v>
      </c>
      <c r="E380" s="261"/>
      <c r="F380" s="262"/>
      <c r="G380" s="261"/>
      <c r="H380" s="261"/>
      <c r="I380" s="260">
        <v>107999.32</v>
      </c>
      <c r="J380" s="259">
        <v>1.2406991408492649E-2</v>
      </c>
    </row>
    <row r="381" spans="1:10" ht="51.95" customHeight="1" x14ac:dyDescent="0.2">
      <c r="A381" s="187" t="s">
        <v>876</v>
      </c>
      <c r="B381" s="63" t="s">
        <v>877</v>
      </c>
      <c r="C381" s="187" t="s">
        <v>25</v>
      </c>
      <c r="D381" s="187" t="s">
        <v>878</v>
      </c>
      <c r="E381" s="62" t="s">
        <v>156</v>
      </c>
      <c r="F381" s="63">
        <v>1</v>
      </c>
      <c r="G381" s="60">
        <v>1866.92</v>
      </c>
      <c r="H381" s="60">
        <v>2306.39</v>
      </c>
      <c r="I381" s="60">
        <v>2306.39</v>
      </c>
      <c r="J381" s="258">
        <v>2.6495871376443257E-4</v>
      </c>
    </row>
    <row r="382" spans="1:10" ht="26.1" customHeight="1" x14ac:dyDescent="0.2">
      <c r="A382" s="267" t="s">
        <v>879</v>
      </c>
      <c r="B382" s="265" t="s">
        <v>2910</v>
      </c>
      <c r="C382" s="267" t="s">
        <v>25</v>
      </c>
      <c r="D382" s="267" t="s">
        <v>880</v>
      </c>
      <c r="E382" s="266" t="s">
        <v>156</v>
      </c>
      <c r="F382" s="265">
        <v>1</v>
      </c>
      <c r="G382" s="264">
        <v>2145.56</v>
      </c>
      <c r="H382" s="264">
        <v>2650.62</v>
      </c>
      <c r="I382" s="264">
        <v>2650.62</v>
      </c>
      <c r="J382" s="263">
        <v>3.0450395027652752E-4</v>
      </c>
    </row>
    <row r="383" spans="1:10" ht="26.1" customHeight="1" x14ac:dyDescent="0.2">
      <c r="A383" s="267" t="s">
        <v>881</v>
      </c>
      <c r="B383" s="265" t="s">
        <v>2909</v>
      </c>
      <c r="C383" s="267" t="s">
        <v>25</v>
      </c>
      <c r="D383" s="267" t="s">
        <v>882</v>
      </c>
      <c r="E383" s="266" t="s">
        <v>156</v>
      </c>
      <c r="F383" s="265">
        <v>2</v>
      </c>
      <c r="G383" s="264">
        <v>80.41</v>
      </c>
      <c r="H383" s="264">
        <v>99.33</v>
      </c>
      <c r="I383" s="264">
        <v>198.66</v>
      </c>
      <c r="J383" s="263">
        <v>2.2822115113420616E-5</v>
      </c>
    </row>
    <row r="384" spans="1:10" ht="26.1" customHeight="1" x14ac:dyDescent="0.2">
      <c r="A384" s="187" t="s">
        <v>3054</v>
      </c>
      <c r="B384" s="63" t="s">
        <v>884</v>
      </c>
      <c r="C384" s="187" t="s">
        <v>25</v>
      </c>
      <c r="D384" s="187" t="s">
        <v>885</v>
      </c>
      <c r="E384" s="62" t="s">
        <v>31</v>
      </c>
      <c r="F384" s="63">
        <v>24</v>
      </c>
      <c r="G384" s="60">
        <v>71.03</v>
      </c>
      <c r="H384" s="60">
        <v>87.75</v>
      </c>
      <c r="I384" s="60">
        <v>2106</v>
      </c>
      <c r="J384" s="258">
        <v>2.4193785577803189E-4</v>
      </c>
    </row>
    <row r="385" spans="1:10" ht="39" customHeight="1" x14ac:dyDescent="0.2">
      <c r="A385" s="187" t="s">
        <v>886</v>
      </c>
      <c r="B385" s="63" t="s">
        <v>887</v>
      </c>
      <c r="C385" s="187" t="s">
        <v>25</v>
      </c>
      <c r="D385" s="187" t="s">
        <v>888</v>
      </c>
      <c r="E385" s="62" t="s">
        <v>31</v>
      </c>
      <c r="F385" s="63">
        <v>3</v>
      </c>
      <c r="G385" s="60">
        <v>15.09</v>
      </c>
      <c r="H385" s="60">
        <v>18.64</v>
      </c>
      <c r="I385" s="60">
        <v>55.92</v>
      </c>
      <c r="J385" s="258">
        <v>6.4241048884651202E-6</v>
      </c>
    </row>
    <row r="386" spans="1:10" ht="26.1" customHeight="1" x14ac:dyDescent="0.2">
      <c r="A386" s="187" t="s">
        <v>889</v>
      </c>
      <c r="B386" s="63" t="s">
        <v>890</v>
      </c>
      <c r="C386" s="187" t="s">
        <v>25</v>
      </c>
      <c r="D386" s="187" t="s">
        <v>891</v>
      </c>
      <c r="E386" s="62" t="s">
        <v>156</v>
      </c>
      <c r="F386" s="63">
        <v>3</v>
      </c>
      <c r="G386" s="60">
        <v>36.6</v>
      </c>
      <c r="H386" s="60">
        <v>45.21</v>
      </c>
      <c r="I386" s="60">
        <v>135.63</v>
      </c>
      <c r="J386" s="258">
        <v>1.5581211481089492E-5</v>
      </c>
    </row>
    <row r="387" spans="1:10" ht="26.1" customHeight="1" x14ac:dyDescent="0.2">
      <c r="A387" s="187" t="s">
        <v>892</v>
      </c>
      <c r="B387" s="63" t="s">
        <v>893</v>
      </c>
      <c r="C387" s="187" t="s">
        <v>25</v>
      </c>
      <c r="D387" s="187" t="s">
        <v>894</v>
      </c>
      <c r="E387" s="62" t="s">
        <v>156</v>
      </c>
      <c r="F387" s="63">
        <v>3</v>
      </c>
      <c r="G387" s="60">
        <v>23.89</v>
      </c>
      <c r="H387" s="60">
        <v>29.51</v>
      </c>
      <c r="I387" s="60">
        <v>88.53</v>
      </c>
      <c r="J387" s="258">
        <v>1.0170350604002452E-5</v>
      </c>
    </row>
    <row r="388" spans="1:10" ht="26.1" customHeight="1" x14ac:dyDescent="0.2">
      <c r="A388" s="267" t="s">
        <v>895</v>
      </c>
      <c r="B388" s="265" t="s">
        <v>2908</v>
      </c>
      <c r="C388" s="267" t="s">
        <v>25</v>
      </c>
      <c r="D388" s="267" t="s">
        <v>896</v>
      </c>
      <c r="E388" s="266" t="s">
        <v>156</v>
      </c>
      <c r="F388" s="265">
        <v>3</v>
      </c>
      <c r="G388" s="264">
        <v>21.84</v>
      </c>
      <c r="H388" s="264">
        <v>26.98</v>
      </c>
      <c r="I388" s="264">
        <v>80.94</v>
      </c>
      <c r="J388" s="263">
        <v>9.2984093289049875E-6</v>
      </c>
    </row>
    <row r="389" spans="1:10" ht="26.1" customHeight="1" x14ac:dyDescent="0.2">
      <c r="A389" s="267" t="s">
        <v>899</v>
      </c>
      <c r="B389" s="265" t="s">
        <v>2907</v>
      </c>
      <c r="C389" s="267" t="s">
        <v>25</v>
      </c>
      <c r="D389" s="267" t="s">
        <v>900</v>
      </c>
      <c r="E389" s="266" t="s">
        <v>156</v>
      </c>
      <c r="F389" s="265">
        <v>1</v>
      </c>
      <c r="G389" s="264">
        <v>30.97</v>
      </c>
      <c r="H389" s="264">
        <v>38.26</v>
      </c>
      <c r="I389" s="264">
        <v>38.26</v>
      </c>
      <c r="J389" s="263">
        <v>4.3953192602409784E-6</v>
      </c>
    </row>
    <row r="390" spans="1:10" ht="26.1" customHeight="1" x14ac:dyDescent="0.2">
      <c r="A390" s="267" t="s">
        <v>901</v>
      </c>
      <c r="B390" s="265" t="s">
        <v>2906</v>
      </c>
      <c r="C390" s="267" t="s">
        <v>25</v>
      </c>
      <c r="D390" s="267" t="s">
        <v>902</v>
      </c>
      <c r="E390" s="266" t="s">
        <v>156</v>
      </c>
      <c r="F390" s="265">
        <v>12</v>
      </c>
      <c r="G390" s="264">
        <v>1.79</v>
      </c>
      <c r="H390" s="264">
        <v>2.21</v>
      </c>
      <c r="I390" s="264">
        <v>26.52</v>
      </c>
      <c r="J390" s="263">
        <v>3.0466248505381797E-6</v>
      </c>
    </row>
    <row r="391" spans="1:10" ht="51.95" customHeight="1" x14ac:dyDescent="0.2">
      <c r="A391" s="187" t="s">
        <v>903</v>
      </c>
      <c r="B391" s="63" t="s">
        <v>904</v>
      </c>
      <c r="C391" s="187" t="s">
        <v>25</v>
      </c>
      <c r="D391" s="187" t="s">
        <v>905</v>
      </c>
      <c r="E391" s="62" t="s">
        <v>156</v>
      </c>
      <c r="F391" s="63">
        <v>1</v>
      </c>
      <c r="G391" s="60">
        <v>62893.25</v>
      </c>
      <c r="H391" s="60">
        <v>77698.320000000007</v>
      </c>
      <c r="I391" s="60">
        <v>77698.320000000007</v>
      </c>
      <c r="J391" s="258">
        <v>8.9260042442333206E-3</v>
      </c>
    </row>
    <row r="392" spans="1:10" ht="26.1" customHeight="1" x14ac:dyDescent="0.2">
      <c r="A392" s="267" t="s">
        <v>906</v>
      </c>
      <c r="B392" s="265" t="s">
        <v>2905</v>
      </c>
      <c r="C392" s="267" t="s">
        <v>25</v>
      </c>
      <c r="D392" s="267" t="s">
        <v>907</v>
      </c>
      <c r="E392" s="266" t="s">
        <v>156</v>
      </c>
      <c r="F392" s="265">
        <v>2</v>
      </c>
      <c r="G392" s="264">
        <v>254.72</v>
      </c>
      <c r="H392" s="264">
        <v>314.68</v>
      </c>
      <c r="I392" s="264">
        <v>629.36</v>
      </c>
      <c r="J392" s="263">
        <v>7.2301048866316319E-5</v>
      </c>
    </row>
    <row r="393" spans="1:10" ht="26.1" customHeight="1" x14ac:dyDescent="0.2">
      <c r="A393" s="267" t="s">
        <v>908</v>
      </c>
      <c r="B393" s="265" t="s">
        <v>2904</v>
      </c>
      <c r="C393" s="267" t="s">
        <v>25</v>
      </c>
      <c r="D393" s="267" t="s">
        <v>909</v>
      </c>
      <c r="E393" s="266" t="s">
        <v>156</v>
      </c>
      <c r="F393" s="265">
        <v>8</v>
      </c>
      <c r="G393" s="264">
        <v>23.43</v>
      </c>
      <c r="H393" s="264">
        <v>28.94</v>
      </c>
      <c r="I393" s="264">
        <v>231.52</v>
      </c>
      <c r="J393" s="263">
        <v>2.6597080897307668E-5</v>
      </c>
    </row>
    <row r="394" spans="1:10" ht="26.1" customHeight="1" x14ac:dyDescent="0.2">
      <c r="A394" s="267" t="s">
        <v>910</v>
      </c>
      <c r="B394" s="265" t="s">
        <v>911</v>
      </c>
      <c r="C394" s="267" t="s">
        <v>25</v>
      </c>
      <c r="D394" s="267" t="s">
        <v>912</v>
      </c>
      <c r="E394" s="266" t="s">
        <v>156</v>
      </c>
      <c r="F394" s="265">
        <v>4</v>
      </c>
      <c r="G394" s="264">
        <v>7.83</v>
      </c>
      <c r="H394" s="264">
        <v>9.67</v>
      </c>
      <c r="I394" s="264">
        <v>38.68</v>
      </c>
      <c r="J394" s="263">
        <v>4.4435689750685062E-6</v>
      </c>
    </row>
    <row r="395" spans="1:10" ht="39" customHeight="1" x14ac:dyDescent="0.2">
      <c r="A395" s="267" t="s">
        <v>913</v>
      </c>
      <c r="B395" s="265" t="s">
        <v>914</v>
      </c>
      <c r="C395" s="267" t="s">
        <v>25</v>
      </c>
      <c r="D395" s="267" t="s">
        <v>915</v>
      </c>
      <c r="E395" s="266" t="s">
        <v>156</v>
      </c>
      <c r="F395" s="265">
        <v>12</v>
      </c>
      <c r="G395" s="264">
        <v>1.56</v>
      </c>
      <c r="H395" s="264">
        <v>1.92</v>
      </c>
      <c r="I395" s="264">
        <v>23.04</v>
      </c>
      <c r="J395" s="263">
        <v>2.6468414991100928E-6</v>
      </c>
    </row>
    <row r="396" spans="1:10" ht="26.1" customHeight="1" x14ac:dyDescent="0.2">
      <c r="A396" s="267" t="s">
        <v>916</v>
      </c>
      <c r="B396" s="265" t="s">
        <v>2903</v>
      </c>
      <c r="C396" s="267" t="s">
        <v>25</v>
      </c>
      <c r="D396" s="267" t="s">
        <v>917</v>
      </c>
      <c r="E396" s="266" t="s">
        <v>156</v>
      </c>
      <c r="F396" s="265">
        <v>3</v>
      </c>
      <c r="G396" s="264">
        <v>399.16</v>
      </c>
      <c r="H396" s="264">
        <v>493.12</v>
      </c>
      <c r="I396" s="264">
        <v>1479.36</v>
      </c>
      <c r="J396" s="263">
        <v>1.6994928125536052E-4</v>
      </c>
    </row>
    <row r="397" spans="1:10" ht="39" customHeight="1" x14ac:dyDescent="0.2">
      <c r="A397" s="187" t="s">
        <v>920</v>
      </c>
      <c r="B397" s="63" t="s">
        <v>167</v>
      </c>
      <c r="C397" s="187" t="s">
        <v>25</v>
      </c>
      <c r="D397" s="187" t="s">
        <v>168</v>
      </c>
      <c r="E397" s="62" t="s">
        <v>31</v>
      </c>
      <c r="F397" s="63">
        <v>2</v>
      </c>
      <c r="G397" s="60">
        <v>78.83</v>
      </c>
      <c r="H397" s="60">
        <v>97.38</v>
      </c>
      <c r="I397" s="60">
        <v>194.76</v>
      </c>
      <c r="J397" s="258">
        <v>2.2374082047165001E-5</v>
      </c>
    </row>
    <row r="398" spans="1:10" ht="39" customHeight="1" x14ac:dyDescent="0.2">
      <c r="A398" s="187" t="s">
        <v>921</v>
      </c>
      <c r="B398" s="63" t="s">
        <v>922</v>
      </c>
      <c r="C398" s="187" t="s">
        <v>25</v>
      </c>
      <c r="D398" s="187" t="s">
        <v>923</v>
      </c>
      <c r="E398" s="62" t="s">
        <v>31</v>
      </c>
      <c r="F398" s="63">
        <v>3</v>
      </c>
      <c r="G398" s="60">
        <v>17.89</v>
      </c>
      <c r="H398" s="60">
        <v>22.1</v>
      </c>
      <c r="I398" s="60">
        <v>66.3</v>
      </c>
      <c r="J398" s="258">
        <v>7.6165621263454489E-6</v>
      </c>
    </row>
    <row r="399" spans="1:10" ht="51.95" customHeight="1" x14ac:dyDescent="0.2">
      <c r="A399" s="187" t="s">
        <v>924</v>
      </c>
      <c r="B399" s="63" t="s">
        <v>925</v>
      </c>
      <c r="C399" s="187" t="s">
        <v>25</v>
      </c>
      <c r="D399" s="187" t="s">
        <v>926</v>
      </c>
      <c r="E399" s="62" t="s">
        <v>156</v>
      </c>
      <c r="F399" s="63">
        <v>3</v>
      </c>
      <c r="G399" s="60">
        <v>97.3</v>
      </c>
      <c r="H399" s="60">
        <v>120.2</v>
      </c>
      <c r="I399" s="60">
        <v>360.6</v>
      </c>
      <c r="J399" s="258">
        <v>4.1425826587634525E-5</v>
      </c>
    </row>
    <row r="400" spans="1:10" ht="39" customHeight="1" x14ac:dyDescent="0.2">
      <c r="A400" s="187" t="s">
        <v>927</v>
      </c>
      <c r="B400" s="63" t="s">
        <v>928</v>
      </c>
      <c r="C400" s="187" t="s">
        <v>25</v>
      </c>
      <c r="D400" s="187" t="s">
        <v>929</v>
      </c>
      <c r="E400" s="62" t="s">
        <v>156</v>
      </c>
      <c r="F400" s="63">
        <v>2</v>
      </c>
      <c r="G400" s="60">
        <v>23.74</v>
      </c>
      <c r="H400" s="60">
        <v>29.32</v>
      </c>
      <c r="I400" s="60">
        <v>58.64</v>
      </c>
      <c r="J400" s="258">
        <v>6.7365792321100618E-6</v>
      </c>
    </row>
    <row r="401" spans="1:10" ht="39" customHeight="1" x14ac:dyDescent="0.2">
      <c r="A401" s="187" t="s">
        <v>930</v>
      </c>
      <c r="B401" s="63" t="s">
        <v>931</v>
      </c>
      <c r="C401" s="187" t="s">
        <v>25</v>
      </c>
      <c r="D401" s="187" t="s">
        <v>932</v>
      </c>
      <c r="E401" s="62" t="s">
        <v>156</v>
      </c>
      <c r="F401" s="63">
        <v>5</v>
      </c>
      <c r="G401" s="60">
        <v>59.71</v>
      </c>
      <c r="H401" s="60">
        <v>73.760000000000005</v>
      </c>
      <c r="I401" s="60">
        <v>368.8</v>
      </c>
      <c r="J401" s="258">
        <v>4.2367844829505299E-5</v>
      </c>
    </row>
    <row r="402" spans="1:10" ht="39" customHeight="1" x14ac:dyDescent="0.2">
      <c r="A402" s="187" t="s">
        <v>933</v>
      </c>
      <c r="B402" s="63" t="s">
        <v>934</v>
      </c>
      <c r="C402" s="187" t="s">
        <v>25</v>
      </c>
      <c r="D402" s="187" t="s">
        <v>935</v>
      </c>
      <c r="E402" s="62" t="s">
        <v>156</v>
      </c>
      <c r="F402" s="63">
        <v>5</v>
      </c>
      <c r="G402" s="60">
        <v>15.13</v>
      </c>
      <c r="H402" s="60">
        <v>18.690000000000001</v>
      </c>
      <c r="I402" s="60">
        <v>93.45</v>
      </c>
      <c r="J402" s="258">
        <v>1.073556154912492E-5</v>
      </c>
    </row>
    <row r="403" spans="1:10" ht="51.95" customHeight="1" x14ac:dyDescent="0.2">
      <c r="A403" s="187" t="s">
        <v>936</v>
      </c>
      <c r="B403" s="63" t="s">
        <v>244</v>
      </c>
      <c r="C403" s="187" t="s">
        <v>25</v>
      </c>
      <c r="D403" s="187" t="s">
        <v>245</v>
      </c>
      <c r="E403" s="62" t="s">
        <v>31</v>
      </c>
      <c r="F403" s="63">
        <v>39</v>
      </c>
      <c r="G403" s="60">
        <v>179.1</v>
      </c>
      <c r="H403" s="60">
        <v>221.26</v>
      </c>
      <c r="I403" s="60">
        <v>8629.14</v>
      </c>
      <c r="J403" s="258">
        <v>9.9131796239717283E-4</v>
      </c>
    </row>
    <row r="404" spans="1:10" ht="51.95" customHeight="1" x14ac:dyDescent="0.2">
      <c r="A404" s="187" t="s">
        <v>937</v>
      </c>
      <c r="B404" s="63" t="s">
        <v>247</v>
      </c>
      <c r="C404" s="187" t="s">
        <v>25</v>
      </c>
      <c r="D404" s="187" t="s">
        <v>248</v>
      </c>
      <c r="E404" s="62" t="s">
        <v>31</v>
      </c>
      <c r="F404" s="63">
        <v>12</v>
      </c>
      <c r="G404" s="60">
        <v>93.37</v>
      </c>
      <c r="H404" s="60">
        <v>115.34</v>
      </c>
      <c r="I404" s="60">
        <v>1384.08</v>
      </c>
      <c r="J404" s="258">
        <v>1.5900348880591567E-4</v>
      </c>
    </row>
    <row r="405" spans="1:10" ht="39" customHeight="1" x14ac:dyDescent="0.2">
      <c r="A405" s="187" t="s">
        <v>938</v>
      </c>
      <c r="B405" s="63" t="s">
        <v>286</v>
      </c>
      <c r="C405" s="187" t="s">
        <v>25</v>
      </c>
      <c r="D405" s="187" t="s">
        <v>939</v>
      </c>
      <c r="E405" s="62" t="s">
        <v>156</v>
      </c>
      <c r="F405" s="63">
        <v>1</v>
      </c>
      <c r="G405" s="60">
        <v>2004.35</v>
      </c>
      <c r="H405" s="60">
        <v>2476.17</v>
      </c>
      <c r="I405" s="60">
        <v>2476.17</v>
      </c>
      <c r="J405" s="258">
        <v>2.8446308658209364E-4</v>
      </c>
    </row>
    <row r="406" spans="1:10" ht="26.1" customHeight="1" x14ac:dyDescent="0.2">
      <c r="A406" s="267" t="s">
        <v>940</v>
      </c>
      <c r="B406" s="265" t="s">
        <v>2902</v>
      </c>
      <c r="C406" s="267" t="s">
        <v>25</v>
      </c>
      <c r="D406" s="267" t="s">
        <v>941</v>
      </c>
      <c r="E406" s="266" t="s">
        <v>31</v>
      </c>
      <c r="F406" s="265">
        <v>1</v>
      </c>
      <c r="G406" s="264">
        <v>1.77</v>
      </c>
      <c r="H406" s="264">
        <v>2.1800000000000002</v>
      </c>
      <c r="I406" s="264">
        <v>2.1800000000000002</v>
      </c>
      <c r="J406" s="263">
        <v>2.5043899600954868E-7</v>
      </c>
    </row>
    <row r="407" spans="1:10" ht="26.1" customHeight="1" x14ac:dyDescent="0.2">
      <c r="A407" s="267" t="s">
        <v>942</v>
      </c>
      <c r="B407" s="265" t="s">
        <v>2901</v>
      </c>
      <c r="C407" s="267" t="s">
        <v>25</v>
      </c>
      <c r="D407" s="267" t="s">
        <v>943</v>
      </c>
      <c r="E407" s="266" t="s">
        <v>156</v>
      </c>
      <c r="F407" s="265">
        <v>1</v>
      </c>
      <c r="G407" s="264">
        <v>13</v>
      </c>
      <c r="H407" s="264">
        <v>16.059999999999999</v>
      </c>
      <c r="I407" s="264">
        <v>16.059999999999999</v>
      </c>
      <c r="J407" s="263">
        <v>1.8449771907859413E-6</v>
      </c>
    </row>
    <row r="408" spans="1:10" ht="39" customHeight="1" x14ac:dyDescent="0.2">
      <c r="A408" s="187" t="s">
        <v>944</v>
      </c>
      <c r="B408" s="63" t="s">
        <v>945</v>
      </c>
      <c r="C408" s="187" t="s">
        <v>25</v>
      </c>
      <c r="D408" s="187" t="s">
        <v>946</v>
      </c>
      <c r="E408" s="62" t="s">
        <v>156</v>
      </c>
      <c r="F408" s="63">
        <v>1</v>
      </c>
      <c r="G408" s="60">
        <v>2134.4699999999998</v>
      </c>
      <c r="H408" s="60">
        <v>2636.92</v>
      </c>
      <c r="I408" s="60">
        <v>2636.92</v>
      </c>
      <c r="J408" s="258">
        <v>3.0293009053096291E-4</v>
      </c>
    </row>
    <row r="409" spans="1:10" ht="39" customHeight="1" x14ac:dyDescent="0.2">
      <c r="A409" s="267" t="s">
        <v>947</v>
      </c>
      <c r="B409" s="265" t="s">
        <v>2900</v>
      </c>
      <c r="C409" s="267" t="s">
        <v>25</v>
      </c>
      <c r="D409" s="267" t="s">
        <v>948</v>
      </c>
      <c r="E409" s="266" t="s">
        <v>156</v>
      </c>
      <c r="F409" s="265">
        <v>4</v>
      </c>
      <c r="G409" s="264">
        <v>44.51</v>
      </c>
      <c r="H409" s="264">
        <v>54.98</v>
      </c>
      <c r="I409" s="264">
        <v>219.92</v>
      </c>
      <c r="J409" s="263">
        <v>2.526446972588071E-5</v>
      </c>
    </row>
    <row r="410" spans="1:10" ht="24" customHeight="1" x14ac:dyDescent="0.2">
      <c r="A410" s="261" t="s">
        <v>949</v>
      </c>
      <c r="B410" s="261"/>
      <c r="C410" s="261"/>
      <c r="D410" s="261" t="s">
        <v>950</v>
      </c>
      <c r="E410" s="261"/>
      <c r="F410" s="262"/>
      <c r="G410" s="261"/>
      <c r="H410" s="261"/>
      <c r="I410" s="260">
        <v>0</v>
      </c>
      <c r="J410" s="259">
        <v>0</v>
      </c>
    </row>
    <row r="411" spans="1:10" ht="26.1" customHeight="1" x14ac:dyDescent="0.2">
      <c r="A411" s="187" t="s">
        <v>951</v>
      </c>
      <c r="B411" s="63" t="s">
        <v>817</v>
      </c>
      <c r="C411" s="187" t="s">
        <v>25</v>
      </c>
      <c r="D411" s="187" t="s">
        <v>952</v>
      </c>
      <c r="E411" s="62" t="s">
        <v>156</v>
      </c>
      <c r="F411" s="63">
        <v>5</v>
      </c>
      <c r="G411" s="60">
        <v>83.77</v>
      </c>
      <c r="H411" s="60">
        <v>103.48</v>
      </c>
      <c r="I411" s="60">
        <v>517.4</v>
      </c>
      <c r="J411" s="258">
        <v>5.9439053456578205E-5</v>
      </c>
    </row>
    <row r="412" spans="1:10" ht="24" customHeight="1" x14ac:dyDescent="0.2">
      <c r="A412" s="267" t="s">
        <v>953</v>
      </c>
      <c r="B412" s="265" t="s">
        <v>834</v>
      </c>
      <c r="C412" s="267" t="s">
        <v>25</v>
      </c>
      <c r="D412" s="267" t="s">
        <v>835</v>
      </c>
      <c r="E412" s="266" t="s">
        <v>836</v>
      </c>
      <c r="F412" s="265">
        <v>5</v>
      </c>
      <c r="G412" s="264">
        <v>31.01</v>
      </c>
      <c r="H412" s="264">
        <v>38.299999999999997</v>
      </c>
      <c r="I412" s="264">
        <v>191.5</v>
      </c>
      <c r="J412" s="263">
        <v>2.1999572355884666E-5</v>
      </c>
    </row>
    <row r="413" spans="1:10" ht="39" customHeight="1" x14ac:dyDescent="0.2">
      <c r="A413" s="267" t="s">
        <v>954</v>
      </c>
      <c r="B413" s="265" t="s">
        <v>2899</v>
      </c>
      <c r="C413" s="267" t="s">
        <v>25</v>
      </c>
      <c r="D413" s="267" t="s">
        <v>955</v>
      </c>
      <c r="E413" s="266" t="s">
        <v>156</v>
      </c>
      <c r="F413" s="265">
        <v>4</v>
      </c>
      <c r="G413" s="264">
        <v>18.82</v>
      </c>
      <c r="H413" s="264">
        <v>23.25</v>
      </c>
      <c r="I413" s="264">
        <v>93</v>
      </c>
      <c r="J413" s="263">
        <v>1.0683865426095425E-5</v>
      </c>
    </row>
    <row r="414" spans="1:10" ht="39" customHeight="1" x14ac:dyDescent="0.2">
      <c r="A414" s="267" t="s">
        <v>956</v>
      </c>
      <c r="B414" s="265" t="s">
        <v>957</v>
      </c>
      <c r="C414" s="267" t="s">
        <v>25</v>
      </c>
      <c r="D414" s="267" t="s">
        <v>958</v>
      </c>
      <c r="E414" s="266" t="s">
        <v>156</v>
      </c>
      <c r="F414" s="265">
        <v>5</v>
      </c>
      <c r="G414" s="264">
        <v>43.74</v>
      </c>
      <c r="H414" s="264">
        <v>54.03</v>
      </c>
      <c r="I414" s="264">
        <v>270.14999999999998</v>
      </c>
      <c r="J414" s="263">
        <v>3.103490585870623E-5</v>
      </c>
    </row>
    <row r="415" spans="1:10" ht="26.1" customHeight="1" x14ac:dyDescent="0.2">
      <c r="A415" s="187" t="s">
        <v>960</v>
      </c>
      <c r="B415" s="63" t="s">
        <v>884</v>
      </c>
      <c r="C415" s="187" t="s">
        <v>25</v>
      </c>
      <c r="D415" s="187" t="s">
        <v>885</v>
      </c>
      <c r="E415" s="62" t="s">
        <v>31</v>
      </c>
      <c r="F415" s="63">
        <v>30</v>
      </c>
      <c r="G415" s="60">
        <v>71.03</v>
      </c>
      <c r="H415" s="60">
        <v>87.75</v>
      </c>
      <c r="I415" s="60">
        <v>2632.5</v>
      </c>
      <c r="J415" s="258">
        <v>3.0242231972253989E-4</v>
      </c>
    </row>
    <row r="416" spans="1:10" ht="24" customHeight="1" x14ac:dyDescent="0.2">
      <c r="A416" s="261">
        <v>14</v>
      </c>
      <c r="B416" s="261"/>
      <c r="C416" s="261"/>
      <c r="D416" s="261" t="s">
        <v>961</v>
      </c>
      <c r="E416" s="261"/>
      <c r="F416" s="262"/>
      <c r="G416" s="261"/>
      <c r="H416" s="261"/>
      <c r="I416" s="260">
        <v>182147.7</v>
      </c>
      <c r="J416" s="259">
        <v>2.0925177574976365E-2</v>
      </c>
    </row>
    <row r="417" spans="1:10" ht="65.099999999999994" customHeight="1" x14ac:dyDescent="0.2">
      <c r="A417" s="187" t="s">
        <v>962</v>
      </c>
      <c r="B417" s="63" t="s">
        <v>105</v>
      </c>
      <c r="C417" s="187" t="s">
        <v>25</v>
      </c>
      <c r="D417" s="187" t="s">
        <v>963</v>
      </c>
      <c r="E417" s="62" t="s">
        <v>27</v>
      </c>
      <c r="F417" s="63">
        <v>456.38</v>
      </c>
      <c r="G417" s="60">
        <v>46.28</v>
      </c>
      <c r="H417" s="60">
        <v>57.17</v>
      </c>
      <c r="I417" s="60">
        <v>26091.24</v>
      </c>
      <c r="J417" s="258">
        <v>2.9973687845156775E-3</v>
      </c>
    </row>
    <row r="418" spans="1:10" ht="26.1" customHeight="1" x14ac:dyDescent="0.2">
      <c r="A418" s="187" t="s">
        <v>964</v>
      </c>
      <c r="B418" s="63" t="s">
        <v>127</v>
      </c>
      <c r="C418" s="187" t="s">
        <v>25</v>
      </c>
      <c r="D418" s="187" t="s">
        <v>965</v>
      </c>
      <c r="E418" s="62" t="s">
        <v>27</v>
      </c>
      <c r="F418" s="63">
        <v>641.54999999999995</v>
      </c>
      <c r="G418" s="60">
        <v>4.25</v>
      </c>
      <c r="H418" s="60">
        <v>5.25</v>
      </c>
      <c r="I418" s="60">
        <v>3368.13</v>
      </c>
      <c r="J418" s="258">
        <v>3.869316952429547E-4</v>
      </c>
    </row>
    <row r="419" spans="1:10" ht="26.1" customHeight="1" x14ac:dyDescent="0.2">
      <c r="A419" s="187" t="s">
        <v>966</v>
      </c>
      <c r="B419" s="63" t="s">
        <v>124</v>
      </c>
      <c r="C419" s="187" t="s">
        <v>25</v>
      </c>
      <c r="D419" s="187" t="s">
        <v>133</v>
      </c>
      <c r="E419" s="62" t="s">
        <v>27</v>
      </c>
      <c r="F419" s="63">
        <v>359.09</v>
      </c>
      <c r="G419" s="60">
        <v>14.75</v>
      </c>
      <c r="H419" s="60">
        <v>18.22</v>
      </c>
      <c r="I419" s="60">
        <v>6542.61</v>
      </c>
      <c r="J419" s="258">
        <v>7.5161682554221714E-4</v>
      </c>
    </row>
    <row r="420" spans="1:10" ht="26.1" customHeight="1" x14ac:dyDescent="0.2">
      <c r="A420" s="187" t="s">
        <v>967</v>
      </c>
      <c r="B420" s="63" t="s">
        <v>130</v>
      </c>
      <c r="C420" s="187" t="s">
        <v>25</v>
      </c>
      <c r="D420" s="187" t="s">
        <v>968</v>
      </c>
      <c r="E420" s="62" t="s">
        <v>27</v>
      </c>
      <c r="F420" s="63">
        <v>957.61</v>
      </c>
      <c r="G420" s="60">
        <v>15.39</v>
      </c>
      <c r="H420" s="60">
        <v>19.010000000000002</v>
      </c>
      <c r="I420" s="60">
        <v>18204.16</v>
      </c>
      <c r="J420" s="258">
        <v>2.0912988777968744E-3</v>
      </c>
    </row>
    <row r="421" spans="1:10" ht="39" customHeight="1" x14ac:dyDescent="0.2">
      <c r="A421" s="187" t="s">
        <v>969</v>
      </c>
      <c r="B421" s="63" t="s">
        <v>970</v>
      </c>
      <c r="C421" s="187" t="s">
        <v>25</v>
      </c>
      <c r="D421" s="187" t="s">
        <v>971</v>
      </c>
      <c r="E421" s="62" t="s">
        <v>31</v>
      </c>
      <c r="F421" s="63">
        <v>562.62</v>
      </c>
      <c r="G421" s="60">
        <v>13.8</v>
      </c>
      <c r="H421" s="60">
        <v>17.04</v>
      </c>
      <c r="I421" s="60">
        <v>9587.0400000000009</v>
      </c>
      <c r="J421" s="258">
        <v>1.1013617762859558E-3</v>
      </c>
    </row>
    <row r="422" spans="1:10" ht="51.95" customHeight="1" x14ac:dyDescent="0.2">
      <c r="A422" s="187" t="s">
        <v>974</v>
      </c>
      <c r="B422" s="63" t="s">
        <v>975</v>
      </c>
      <c r="C422" s="187" t="s">
        <v>25</v>
      </c>
      <c r="D422" s="187" t="s">
        <v>976</v>
      </c>
      <c r="E422" s="62" t="s">
        <v>156</v>
      </c>
      <c r="F422" s="63">
        <v>4</v>
      </c>
      <c r="G422" s="60">
        <v>1302.83</v>
      </c>
      <c r="H422" s="60">
        <v>1609.51</v>
      </c>
      <c r="I422" s="60">
        <v>6438.04</v>
      </c>
      <c r="J422" s="258">
        <v>7.3960379535289674E-4</v>
      </c>
    </row>
    <row r="423" spans="1:10" ht="39" customHeight="1" x14ac:dyDescent="0.2">
      <c r="A423" s="187" t="s">
        <v>977</v>
      </c>
      <c r="B423" s="63" t="s">
        <v>978</v>
      </c>
      <c r="C423" s="187" t="s">
        <v>25</v>
      </c>
      <c r="D423" s="187" t="s">
        <v>979</v>
      </c>
      <c r="E423" s="62" t="s">
        <v>49</v>
      </c>
      <c r="F423" s="63">
        <v>236.4</v>
      </c>
      <c r="G423" s="60">
        <v>121.48</v>
      </c>
      <c r="H423" s="60">
        <v>150.07</v>
      </c>
      <c r="I423" s="60">
        <v>35476.54</v>
      </c>
      <c r="J423" s="258">
        <v>4.0755546144461445E-3</v>
      </c>
    </row>
    <row r="424" spans="1:10" ht="39" customHeight="1" x14ac:dyDescent="0.2">
      <c r="A424" s="187" t="s">
        <v>980</v>
      </c>
      <c r="B424" s="63" t="s">
        <v>981</v>
      </c>
      <c r="C424" s="187" t="s">
        <v>25</v>
      </c>
      <c r="D424" s="187" t="s">
        <v>982</v>
      </c>
      <c r="E424" s="62" t="s">
        <v>27</v>
      </c>
      <c r="F424" s="63">
        <v>236.4</v>
      </c>
      <c r="G424" s="60">
        <v>261.74</v>
      </c>
      <c r="H424" s="60">
        <v>323.35000000000002</v>
      </c>
      <c r="I424" s="60">
        <v>76439.94</v>
      </c>
      <c r="J424" s="258">
        <v>8.7814412057936435E-3</v>
      </c>
    </row>
    <row r="425" spans="1:10" x14ac:dyDescent="0.2">
      <c r="A425" s="188"/>
      <c r="B425" s="188"/>
      <c r="C425" s="188"/>
      <c r="D425" s="188"/>
      <c r="E425" s="188"/>
      <c r="F425" s="188"/>
      <c r="G425" s="188"/>
      <c r="H425" s="188"/>
      <c r="I425" s="188"/>
      <c r="J425" s="188"/>
    </row>
    <row r="426" spans="1:10" x14ac:dyDescent="0.2">
      <c r="A426" s="286"/>
      <c r="B426" s="286"/>
      <c r="C426" s="286"/>
      <c r="D426" s="49"/>
      <c r="E426" s="185"/>
      <c r="F426" s="287" t="s">
        <v>983</v>
      </c>
      <c r="G426" s="286"/>
      <c r="H426" s="288">
        <v>7046704.8499999996</v>
      </c>
      <c r="I426" s="286"/>
      <c r="J426" s="286"/>
    </row>
    <row r="427" spans="1:10" x14ac:dyDescent="0.2">
      <c r="A427" s="286"/>
      <c r="B427" s="286"/>
      <c r="C427" s="286"/>
      <c r="D427" s="49"/>
      <c r="E427" s="185"/>
      <c r="F427" s="287" t="s">
        <v>984</v>
      </c>
      <c r="G427" s="286"/>
      <c r="H427" s="288">
        <v>1658009.81</v>
      </c>
      <c r="I427" s="286"/>
      <c r="J427" s="286"/>
    </row>
    <row r="428" spans="1:10" x14ac:dyDescent="0.2">
      <c r="A428" s="286"/>
      <c r="B428" s="286"/>
      <c r="C428" s="286"/>
      <c r="D428" s="49"/>
      <c r="E428" s="185"/>
      <c r="F428" s="287" t="s">
        <v>985</v>
      </c>
      <c r="G428" s="286"/>
      <c r="H428" s="288">
        <v>8704714.6600000001</v>
      </c>
      <c r="I428" s="286"/>
      <c r="J428" s="286"/>
    </row>
    <row r="429" spans="1:10" ht="60" customHeight="1" x14ac:dyDescent="0.2">
      <c r="A429" s="48"/>
      <c r="B429" s="48"/>
      <c r="C429" s="48"/>
      <c r="D429" s="48"/>
      <c r="E429" s="48"/>
      <c r="F429" s="48"/>
      <c r="G429" s="48"/>
      <c r="H429" s="48"/>
      <c r="I429" s="48"/>
      <c r="J429" s="48"/>
    </row>
    <row r="430" spans="1:10" ht="69.95" customHeight="1" x14ac:dyDescent="0.2">
      <c r="A430" s="289" t="s">
        <v>986</v>
      </c>
      <c r="B430" s="290"/>
      <c r="C430" s="290"/>
      <c r="D430" s="290"/>
      <c r="E430" s="290"/>
      <c r="F430" s="290"/>
      <c r="G430" s="290"/>
      <c r="H430" s="290"/>
      <c r="I430" s="290"/>
      <c r="J430" s="290"/>
    </row>
  </sheetData>
  <mergeCells count="17">
    <mergeCell ref="E1:F1"/>
    <mergeCell ref="G1:H1"/>
    <mergeCell ref="I1:J1"/>
    <mergeCell ref="E2:F2"/>
    <mergeCell ref="G2:H2"/>
    <mergeCell ref="I2:J2"/>
    <mergeCell ref="A428:C428"/>
    <mergeCell ref="F428:G428"/>
    <mergeCell ref="H428:J428"/>
    <mergeCell ref="A430:J430"/>
    <mergeCell ref="A3:J3"/>
    <mergeCell ref="A426:C426"/>
    <mergeCell ref="F426:G426"/>
    <mergeCell ref="H426:J426"/>
    <mergeCell ref="A427:C427"/>
    <mergeCell ref="F427:G427"/>
    <mergeCell ref="H427:J427"/>
  </mergeCells>
  <pageMargins left="0.5" right="0.5" top="1" bottom="1" header="0.5" footer="0.5"/>
  <pageSetup paperSize="9" fitToHeight="0" orientation="landscape" r:id="rId1"/>
  <headerFooter>
    <oddHeader>&amp;L &amp;CREFORMAR
CNPJ:  &amp;R</oddHeader>
    <oddFooter>&amp;L &amp;C  -  -  / MG
 / pcfilho.eng@hotmail.com &amp;R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536AC-2C33-49AB-A685-11291CC37939}">
  <sheetPr codeName="Planilha4">
    <pageSetUpPr fitToPage="1"/>
  </sheetPr>
  <dimension ref="A1:H22"/>
  <sheetViews>
    <sheetView showOutlineSymbols="0" showWhiteSpace="0" zoomScale="85" zoomScaleNormal="85" workbookViewId="0">
      <pane ySplit="6" topLeftCell="A7" activePane="bottomLeft" state="frozen"/>
      <selection activeCell="H14" sqref="H14"/>
      <selection pane="bottomLeft" sqref="A1:H22"/>
    </sheetView>
  </sheetViews>
  <sheetFormatPr defaultRowHeight="14.25" x14ac:dyDescent="0.2"/>
  <cols>
    <col min="1" max="1" width="10" bestFit="1" customWidth="1"/>
    <col min="2" max="2" width="13.25" bestFit="1" customWidth="1"/>
    <col min="3" max="3" width="60" bestFit="1" customWidth="1"/>
    <col min="4" max="4" width="8" style="26" bestFit="1" customWidth="1"/>
    <col min="5" max="5" width="13" style="34" bestFit="1" customWidth="1"/>
    <col min="6" max="7" width="13.125" style="40" bestFit="1" customWidth="1"/>
    <col min="8" max="8" width="18.125" style="40" bestFit="1" customWidth="1"/>
  </cols>
  <sheetData>
    <row r="1" spans="1:8" ht="15" x14ac:dyDescent="0.2">
      <c r="B1" s="2" t="s">
        <v>2849</v>
      </c>
      <c r="C1" s="2" t="s">
        <v>0</v>
      </c>
      <c r="D1" s="293" t="s">
        <v>1</v>
      </c>
      <c r="E1" s="293"/>
      <c r="F1" s="294" t="s">
        <v>2</v>
      </c>
      <c r="G1" s="294"/>
      <c r="H1" s="42" t="s">
        <v>3</v>
      </c>
    </row>
    <row r="2" spans="1:8" x14ac:dyDescent="0.2">
      <c r="B2" s="79" t="s">
        <v>2850</v>
      </c>
      <c r="C2" s="79" t="s">
        <v>2834</v>
      </c>
      <c r="D2" s="295" t="s">
        <v>5</v>
      </c>
      <c r="E2" s="295"/>
      <c r="F2" s="296">
        <v>0.2354</v>
      </c>
      <c r="G2" s="296"/>
      <c r="H2" s="41" t="s">
        <v>2833</v>
      </c>
    </row>
    <row r="3" spans="1:8" ht="15" customHeight="1" x14ac:dyDescent="0.2">
      <c r="A3" s="2"/>
      <c r="B3" s="297" t="s">
        <v>3056</v>
      </c>
      <c r="C3" s="297"/>
      <c r="D3" s="293"/>
      <c r="E3" s="293"/>
      <c r="F3" s="294"/>
      <c r="G3" s="294"/>
      <c r="H3" s="42"/>
    </row>
    <row r="4" spans="1:8" ht="15" customHeight="1" x14ac:dyDescent="0.2">
      <c r="A4" s="3"/>
      <c r="B4" s="297" t="s">
        <v>3057</v>
      </c>
      <c r="C4" s="297"/>
      <c r="D4" s="295"/>
      <c r="E4" s="295"/>
      <c r="F4" s="296"/>
      <c r="G4" s="296"/>
      <c r="H4" s="41"/>
    </row>
    <row r="5" spans="1:8" ht="15" x14ac:dyDescent="0.25">
      <c r="A5" s="298" t="s">
        <v>2835</v>
      </c>
      <c r="B5" s="299"/>
      <c r="C5" s="299"/>
      <c r="D5" s="299"/>
      <c r="E5" s="299"/>
      <c r="F5" s="299"/>
      <c r="G5" s="299"/>
      <c r="H5" s="299"/>
    </row>
    <row r="6" spans="1:8" ht="30" customHeight="1" x14ac:dyDescent="0.2">
      <c r="A6" s="78" t="s">
        <v>8</v>
      </c>
      <c r="B6" s="78"/>
      <c r="C6" s="78" t="s">
        <v>11</v>
      </c>
      <c r="D6" s="75"/>
      <c r="E6" s="76"/>
      <c r="F6" s="77"/>
      <c r="G6" s="77" t="s">
        <v>2836</v>
      </c>
      <c r="H6" s="77" t="s">
        <v>16</v>
      </c>
    </row>
    <row r="7" spans="1:8" ht="22.5" customHeight="1" x14ac:dyDescent="0.2">
      <c r="A7" s="81">
        <v>1</v>
      </c>
      <c r="B7" s="4"/>
      <c r="C7" s="4" t="str">
        <f>VLOOKUP(A7,'Orçamento Sintético'!A:I,4,0)</f>
        <v>ADMINISTRAÇÃO LOCAL</v>
      </c>
      <c r="D7" s="81"/>
      <c r="E7" s="82"/>
      <c r="F7" s="83"/>
      <c r="G7" s="84">
        <f>H7/$H$22</f>
        <v>6.2708445163854681E-2</v>
      </c>
      <c r="H7" s="85">
        <f>VLOOKUP(A7,'Orçamento Sintético'!A:I,9,0)</f>
        <v>561272.22</v>
      </c>
    </row>
    <row r="8" spans="1:8" ht="22.5" customHeight="1" x14ac:dyDescent="0.2">
      <c r="A8" s="96">
        <v>2</v>
      </c>
      <c r="B8" s="86"/>
      <c r="C8" s="86" t="str">
        <f>VLOOKUP(A8,'Orçamento Sintético'!A:I,4,0)</f>
        <v>SERVIÇOS PRELIMINARES</v>
      </c>
      <c r="D8" s="87"/>
      <c r="E8" s="88"/>
      <c r="F8" s="89"/>
      <c r="G8" s="90">
        <f t="shared" ref="G8:G20" si="0">H8/$H$22</f>
        <v>1.9343386754728062E-2</v>
      </c>
      <c r="H8" s="91">
        <f>VLOOKUP(A8,'Orçamento Sintético'!A:I,9,0)</f>
        <v>173133.07</v>
      </c>
    </row>
    <row r="9" spans="1:8" ht="22.5" customHeight="1" x14ac:dyDescent="0.2">
      <c r="A9" s="81">
        <v>3</v>
      </c>
      <c r="B9" s="4"/>
      <c r="C9" s="4" t="str">
        <f>VLOOKUP(A9,'Orçamento Sintético'!A:I,4,0)</f>
        <v>ESTRUTURAS</v>
      </c>
      <c r="D9" s="81"/>
      <c r="E9" s="82"/>
      <c r="F9" s="83"/>
      <c r="G9" s="84">
        <f t="shared" si="0"/>
        <v>0.13381918430834733</v>
      </c>
      <c r="H9" s="85">
        <f>VLOOKUP(A9,'Orçamento Sintético'!A:I,9,0)</f>
        <v>1197749.21</v>
      </c>
    </row>
    <row r="10" spans="1:8" ht="22.5" customHeight="1" x14ac:dyDescent="0.2">
      <c r="A10" s="97">
        <v>4</v>
      </c>
      <c r="B10" s="92"/>
      <c r="C10" s="92" t="str">
        <f>VLOOKUP(A10,'Orçamento Sintético'!A:I,4,0)</f>
        <v>DIVISORIAS_REVESTIMENTO_ACABAMENTO</v>
      </c>
      <c r="D10" s="93"/>
      <c r="E10" s="94"/>
      <c r="F10" s="95"/>
      <c r="G10" s="90">
        <f t="shared" si="0"/>
        <v>0.22605483883735816</v>
      </c>
      <c r="H10" s="98">
        <f>VLOOKUP(A10,'Orçamento Sintético'!A:I,9,0)</f>
        <v>2023304.8500000003</v>
      </c>
    </row>
    <row r="11" spans="1:8" ht="22.5" customHeight="1" x14ac:dyDescent="0.2">
      <c r="A11" s="96">
        <v>5</v>
      </c>
      <c r="B11" s="86"/>
      <c r="C11" s="86" t="str">
        <f>VLOOKUP(A11,'Orçamento Sintético'!A:I,4,0)</f>
        <v>INSTALAÇÕES_LOUÇAS E METAIS</v>
      </c>
      <c r="D11" s="87"/>
      <c r="E11" s="88"/>
      <c r="F11" s="89"/>
      <c r="G11" s="90">
        <f t="shared" si="0"/>
        <v>0.11099926837755261</v>
      </c>
      <c r="H11" s="91">
        <f>VLOOKUP(A11,'Orçamento Sintético'!A:I,9,0)</f>
        <v>993499.44999999949</v>
      </c>
    </row>
    <row r="12" spans="1:8" ht="22.5" customHeight="1" x14ac:dyDescent="0.2">
      <c r="A12" s="96">
        <v>6</v>
      </c>
      <c r="B12" s="86"/>
      <c r="C12" s="86" t="str">
        <f>VLOOKUP(A12,'Orçamento Sintético'!A:I,4,0)</f>
        <v>ESQUADRIAS</v>
      </c>
      <c r="D12" s="87"/>
      <c r="E12" s="88"/>
      <c r="F12" s="89"/>
      <c r="G12" s="90">
        <f t="shared" si="0"/>
        <v>4.5189922026395199E-2</v>
      </c>
      <c r="H12" s="91">
        <f>VLOOKUP(A12,'Orçamento Sintético'!A:I,9,0)</f>
        <v>404472.60000000003</v>
      </c>
    </row>
    <row r="13" spans="1:8" ht="22.5" customHeight="1" x14ac:dyDescent="0.2">
      <c r="A13" s="96">
        <v>7</v>
      </c>
      <c r="B13" s="86"/>
      <c r="C13" s="86" t="str">
        <f>VLOOKUP(A13,'Orçamento Sintético'!A:I,4,0)</f>
        <v>PISOS_FORROS E COBERTURAS</v>
      </c>
      <c r="D13" s="87"/>
      <c r="E13" s="88"/>
      <c r="F13" s="89"/>
      <c r="G13" s="90">
        <f t="shared" si="0"/>
        <v>0.26994157845509331</v>
      </c>
      <c r="H13" s="91">
        <f>VLOOKUP(A13,'Orçamento Sintético'!A:I,9,0)</f>
        <v>2416113.3099999996</v>
      </c>
    </row>
    <row r="14" spans="1:8" ht="22.5" customHeight="1" x14ac:dyDescent="0.2">
      <c r="A14" s="96">
        <v>8</v>
      </c>
      <c r="B14" s="86"/>
      <c r="C14" s="86" t="str">
        <f>VLOOKUP(A14,'Orçamento Sintético'!A:I,4,0)</f>
        <v>GLP</v>
      </c>
      <c r="D14" s="87"/>
      <c r="E14" s="88"/>
      <c r="F14" s="89"/>
      <c r="G14" s="90">
        <f t="shared" si="0"/>
        <v>4.4118295280582559E-4</v>
      </c>
      <c r="H14" s="91">
        <f>VLOOKUP(A14,'Orçamento Sintético'!A:I,9,0)</f>
        <v>3948.8099999999995</v>
      </c>
    </row>
    <row r="15" spans="1:8" ht="22.5" customHeight="1" x14ac:dyDescent="0.2">
      <c r="A15" s="96">
        <v>9</v>
      </c>
      <c r="B15" s="86"/>
      <c r="C15" s="86" t="str">
        <f>VLOOKUP(A15,'Orçamento Sintético'!A:I,4,0)</f>
        <v>CABEAMENTO ESTRUTURADO</v>
      </c>
      <c r="D15" s="87"/>
      <c r="E15" s="88"/>
      <c r="F15" s="89"/>
      <c r="G15" s="90">
        <f t="shared" si="0"/>
        <v>2.0884790372302245E-2</v>
      </c>
      <c r="H15" s="91">
        <f>VLOOKUP(A15,'Orçamento Sintético'!A:I,9,0)</f>
        <v>186929.40999999997</v>
      </c>
    </row>
    <row r="16" spans="1:8" ht="22.5" customHeight="1" x14ac:dyDescent="0.2">
      <c r="A16" s="81">
        <v>10</v>
      </c>
      <c r="B16" s="4"/>
      <c r="C16" s="4" t="str">
        <f>VLOOKUP(A16,'Orçamento Sintético'!A:I,4,0)</f>
        <v>SPDA - SISTEMA DE PROTEÇÃO CONTRA DESCARGAS ATMOSFÉRICAS</v>
      </c>
      <c r="D16" s="81"/>
      <c r="E16" s="82"/>
      <c r="F16" s="83"/>
      <c r="G16" s="84">
        <f t="shared" si="0"/>
        <v>1.697376166558406E-2</v>
      </c>
      <c r="H16" s="85">
        <f>VLOOKUP(A16,'Orçamento Sintético'!A:I,9,0)</f>
        <v>151923.72999999998</v>
      </c>
    </row>
    <row r="17" spans="1:8" ht="22.5" customHeight="1" x14ac:dyDescent="0.2">
      <c r="A17" s="96">
        <v>11</v>
      </c>
      <c r="B17" s="86"/>
      <c r="C17" s="86" t="str">
        <f>VLOOKUP(A17,'Orçamento Sintético'!A:I,4,0)</f>
        <v>OBRAS COMPLEMENTARES</v>
      </c>
      <c r="D17" s="87"/>
      <c r="E17" s="88"/>
      <c r="F17" s="89"/>
      <c r="G17" s="90">
        <f t="shared" si="0"/>
        <v>2.4153368141598471E-2</v>
      </c>
      <c r="H17" s="91">
        <f>VLOOKUP(A17,'Orçamento Sintético'!A:I,9,0)</f>
        <v>216184.83000000002</v>
      </c>
    </row>
    <row r="18" spans="1:8" ht="22.5" customHeight="1" x14ac:dyDescent="0.2">
      <c r="A18" s="96">
        <v>12</v>
      </c>
      <c r="B18" s="86"/>
      <c r="C18" s="86" t="str">
        <f>VLOOKUP(A18,'Orçamento Sintético'!A:I,4,0)</f>
        <v>EQUIPAMENTOS</v>
      </c>
      <c r="D18" s="87"/>
      <c r="E18" s="88"/>
      <c r="F18" s="89"/>
      <c r="G18" s="90">
        <f t="shared" si="0"/>
        <v>3.6440691177174092E-2</v>
      </c>
      <c r="H18" s="91">
        <f>VLOOKUP(A18,'Orçamento Sintético'!A:I,9,0)</f>
        <v>326162.57</v>
      </c>
    </row>
    <row r="19" spans="1:8" ht="22.5" customHeight="1" x14ac:dyDescent="0.2">
      <c r="A19" s="96">
        <v>13</v>
      </c>
      <c r="B19" s="86"/>
      <c r="C19" s="86" t="str">
        <f>VLOOKUP(A19,'Orçamento Sintético'!A:I,4,0)</f>
        <v>SUBESTAÇÃO</v>
      </c>
      <c r="D19" s="87"/>
      <c r="E19" s="88"/>
      <c r="F19" s="89"/>
      <c r="G19" s="90">
        <f t="shared" si="0"/>
        <v>1.2122084304993182E-2</v>
      </c>
      <c r="H19" s="91">
        <f>VLOOKUP(A19,'Orçamento Sintético'!A:I,9,0)</f>
        <v>108498.76999999999</v>
      </c>
    </row>
    <row r="20" spans="1:8" ht="22.5" customHeight="1" x14ac:dyDescent="0.2">
      <c r="A20" s="96">
        <v>14</v>
      </c>
      <c r="B20" s="86"/>
      <c r="C20" s="86" t="str">
        <f>VLOOKUP(A20,'Orçamento Sintético'!A:I,4,0)</f>
        <v>REFORMA DO ANEXO RECREATIVO</v>
      </c>
      <c r="D20" s="87"/>
      <c r="E20" s="88"/>
      <c r="F20" s="89"/>
      <c r="G20" s="90">
        <f t="shared" si="0"/>
        <v>2.0927497462212886E-2</v>
      </c>
      <c r="H20" s="91">
        <f>VLOOKUP(A20,'Orçamento Sintético'!A:I,9,0)</f>
        <v>187311.66</v>
      </c>
    </row>
    <row r="21" spans="1:8" x14ac:dyDescent="0.2">
      <c r="A21" s="11"/>
      <c r="B21" s="11"/>
      <c r="C21" s="11"/>
      <c r="D21" s="11"/>
      <c r="E21" s="33"/>
      <c r="F21" s="39"/>
      <c r="G21" s="39"/>
      <c r="H21" s="39"/>
    </row>
    <row r="22" spans="1:8" s="47" customFormat="1" ht="60" customHeight="1" x14ac:dyDescent="0.2">
      <c r="A22" s="43" t="s">
        <v>1133</v>
      </c>
      <c r="B22" s="43"/>
      <c r="C22" s="43"/>
      <c r="D22" s="43"/>
      <c r="E22" s="44"/>
      <c r="F22" s="45"/>
      <c r="G22" s="45"/>
      <c r="H22" s="46">
        <f>SUM(H7:H20)</f>
        <v>8950504.4899999984</v>
      </c>
    </row>
  </sheetData>
  <sortState xmlns:xlrd2="http://schemas.microsoft.com/office/spreadsheetml/2017/richdata2" ref="A7:I20">
    <sortCondition ref="A7:A20"/>
  </sortState>
  <mergeCells count="11">
    <mergeCell ref="D4:E4"/>
    <mergeCell ref="F4:G4"/>
    <mergeCell ref="A5:H5"/>
    <mergeCell ref="B4:C4"/>
    <mergeCell ref="D1:E1"/>
    <mergeCell ref="F1:G1"/>
    <mergeCell ref="D2:E2"/>
    <mergeCell ref="F2:G2"/>
    <mergeCell ref="B3:C3"/>
    <mergeCell ref="D3:E3"/>
    <mergeCell ref="F3:G3"/>
  </mergeCells>
  <pageMargins left="0.51181102362204722" right="0.51181102362204722" top="0.98425196850393704" bottom="0.98425196850393704" header="0.51181102362204722" footer="0.51181102362204722"/>
  <pageSetup paperSize="9" scale="84" fitToHeight="0" orientation="landscape" r:id="rId1"/>
  <headerFooter>
    <oddHeader xml:space="preserve">&amp;L </oddHeader>
    <oddFooter>&amp;L &amp;C &amp;Rpág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2:J478"/>
  <sheetViews>
    <sheetView showOutlineSymbols="0" showWhiteSpace="0" zoomScale="70" zoomScaleNormal="70" workbookViewId="0">
      <pane ySplit="8" topLeftCell="A464" activePane="bottomLeft" state="frozen"/>
      <selection activeCell="H14" sqref="H14"/>
      <selection pane="bottomLeft" activeCell="A2" sqref="A2:I478"/>
    </sheetView>
  </sheetViews>
  <sheetFormatPr defaultRowHeight="14.25" x14ac:dyDescent="0.2"/>
  <cols>
    <col min="1" max="2" width="10" bestFit="1" customWidth="1"/>
    <col min="3" max="3" width="13.25" bestFit="1" customWidth="1"/>
    <col min="4" max="4" width="60" bestFit="1" customWidth="1"/>
    <col min="5" max="5" width="8" style="26" bestFit="1" customWidth="1"/>
    <col min="6" max="6" width="13" style="34" bestFit="1" customWidth="1"/>
    <col min="7" max="8" width="13.125" style="40" bestFit="1" customWidth="1"/>
    <col min="9" max="9" width="17.25" style="40" customWidth="1"/>
  </cols>
  <sheetData>
    <row r="2" spans="1:9" ht="16.5" customHeight="1" x14ac:dyDescent="0.2">
      <c r="A2" s="274"/>
      <c r="B2" s="275"/>
      <c r="C2" s="300" t="s">
        <v>3056</v>
      </c>
      <c r="D2" s="300"/>
      <c r="E2" s="276"/>
      <c r="F2" s="277"/>
      <c r="G2" s="278"/>
      <c r="H2" s="278"/>
      <c r="I2" s="279"/>
    </row>
    <row r="3" spans="1:9" ht="17.25" customHeight="1" x14ac:dyDescent="0.2">
      <c r="A3" s="280"/>
      <c r="C3" s="301" t="s">
        <v>3057</v>
      </c>
      <c r="D3" s="301"/>
      <c r="G3" s="273"/>
      <c r="H3" s="273"/>
      <c r="I3" s="281"/>
    </row>
    <row r="4" spans="1:9" ht="14.25" customHeight="1" x14ac:dyDescent="0.2">
      <c r="A4" s="282"/>
      <c r="B4" s="2"/>
      <c r="C4" s="2" t="s">
        <v>2849</v>
      </c>
      <c r="D4" s="2" t="s">
        <v>0</v>
      </c>
      <c r="E4" s="293" t="s">
        <v>1</v>
      </c>
      <c r="F4" s="293"/>
      <c r="G4" s="302" t="s">
        <v>2</v>
      </c>
      <c r="H4" s="302"/>
      <c r="I4" s="283" t="s">
        <v>3</v>
      </c>
    </row>
    <row r="5" spans="1:9" x14ac:dyDescent="0.2">
      <c r="A5" s="180"/>
      <c r="B5" s="181"/>
      <c r="C5" s="182" t="s">
        <v>2850</v>
      </c>
      <c r="D5" s="182" t="s">
        <v>2834</v>
      </c>
      <c r="E5" s="303" t="s">
        <v>5</v>
      </c>
      <c r="F5" s="303"/>
      <c r="G5" s="304">
        <v>0.2354</v>
      </c>
      <c r="H5" s="304"/>
      <c r="I5" s="183" t="s">
        <v>2833</v>
      </c>
    </row>
    <row r="6" spans="1:9" x14ac:dyDescent="0.2">
      <c r="A6" s="3"/>
      <c r="B6" s="3"/>
      <c r="C6" s="79"/>
      <c r="D6" s="79"/>
      <c r="E6" s="271"/>
      <c r="F6" s="271"/>
      <c r="G6" s="272"/>
      <c r="H6" s="272"/>
      <c r="I6" s="41"/>
    </row>
    <row r="7" spans="1:9" ht="15" x14ac:dyDescent="0.25">
      <c r="A7" s="298" t="s">
        <v>7</v>
      </c>
      <c r="B7" s="299"/>
      <c r="C7" s="299"/>
      <c r="D7" s="299"/>
      <c r="E7" s="299"/>
      <c r="F7" s="299"/>
      <c r="G7" s="299"/>
      <c r="H7" s="299"/>
      <c r="I7" s="299"/>
    </row>
    <row r="8" spans="1:9" ht="30" customHeight="1" x14ac:dyDescent="0.2">
      <c r="A8" s="177" t="s">
        <v>8</v>
      </c>
      <c r="B8" s="177" t="s">
        <v>9</v>
      </c>
      <c r="C8" s="177" t="s">
        <v>10</v>
      </c>
      <c r="D8" s="177" t="s">
        <v>11</v>
      </c>
      <c r="E8" s="177" t="s">
        <v>12</v>
      </c>
      <c r="F8" s="178" t="s">
        <v>13</v>
      </c>
      <c r="G8" s="179" t="s">
        <v>14</v>
      </c>
      <c r="H8" s="179" t="s">
        <v>15</v>
      </c>
      <c r="I8" s="179" t="s">
        <v>16</v>
      </c>
    </row>
    <row r="9" spans="1:9" ht="24" customHeight="1" x14ac:dyDescent="0.2">
      <c r="A9" s="172">
        <v>1</v>
      </c>
      <c r="B9" s="172"/>
      <c r="C9" s="172"/>
      <c r="D9" s="172" t="s">
        <v>17</v>
      </c>
      <c r="E9" s="173"/>
      <c r="F9" s="174"/>
      <c r="G9" s="175"/>
      <c r="H9" s="175"/>
      <c r="I9" s="176">
        <f>SUM(I10)</f>
        <v>561272.22</v>
      </c>
    </row>
    <row r="10" spans="1:9" ht="24" customHeight="1" x14ac:dyDescent="0.2">
      <c r="A10" s="5" t="s">
        <v>18</v>
      </c>
      <c r="B10" s="6" t="s">
        <v>19</v>
      </c>
      <c r="C10" s="5" t="s">
        <v>20</v>
      </c>
      <c r="D10" s="5" t="s">
        <v>21</v>
      </c>
      <c r="E10" s="7" t="s">
        <v>22</v>
      </c>
      <c r="F10" s="28">
        <v>9</v>
      </c>
      <c r="G10" s="37">
        <f>IFERROR(VLOOKUP(A10,ORÇ!A:J,7,0),VLOOKUP(A10,'Mapa de Cotações'!$A$3:$I$53,9,0))</f>
        <v>50480.480000000003</v>
      </c>
      <c r="H10" s="37">
        <f>TRUNC(G10*(1+$G$5),2)</f>
        <v>62363.58</v>
      </c>
      <c r="I10" s="37">
        <f>TRUNC(H10*F10,2)</f>
        <v>561272.22</v>
      </c>
    </row>
    <row r="11" spans="1:9" ht="24" customHeight="1" x14ac:dyDescent="0.2">
      <c r="A11" s="12">
        <v>2</v>
      </c>
      <c r="B11" s="12"/>
      <c r="C11" s="12"/>
      <c r="D11" s="12" t="s">
        <v>23</v>
      </c>
      <c r="E11" s="24"/>
      <c r="F11" s="27"/>
      <c r="G11" s="35"/>
      <c r="H11" s="35"/>
      <c r="I11" s="36">
        <f>SUM(I12:I17)</f>
        <v>173133.07</v>
      </c>
    </row>
    <row r="12" spans="1:9" ht="39" customHeight="1" x14ac:dyDescent="0.2">
      <c r="A12" s="8" t="s">
        <v>24</v>
      </c>
      <c r="B12" s="9">
        <v>4813</v>
      </c>
      <c r="C12" s="8" t="s">
        <v>25</v>
      </c>
      <c r="D12" s="8" t="s">
        <v>26</v>
      </c>
      <c r="E12" s="10" t="s">
        <v>27</v>
      </c>
      <c r="F12" s="29">
        <v>12.5</v>
      </c>
      <c r="G12" s="37">
        <f>IFERROR(VLOOKUP(A12,ORÇ!A:J,7,0),VLOOKUP(A12,'Mapa de Cotações'!$A$3:$I$53,9,0))</f>
        <v>250</v>
      </c>
      <c r="H12" s="37">
        <f t="shared" ref="H12:H17" si="0">TRUNC(G12*(1+$G$5),2)</f>
        <v>308.85000000000002</v>
      </c>
      <c r="I12" s="37">
        <f t="shared" ref="I12:I17" si="1">TRUNC(H12*F12,2)</f>
        <v>3860.62</v>
      </c>
    </row>
    <row r="13" spans="1:9" ht="39" customHeight="1" x14ac:dyDescent="0.2">
      <c r="A13" s="5" t="s">
        <v>28</v>
      </c>
      <c r="B13" s="6">
        <v>99059</v>
      </c>
      <c r="C13" s="5" t="s">
        <v>25</v>
      </c>
      <c r="D13" s="5" t="s">
        <v>30</v>
      </c>
      <c r="E13" s="7" t="s">
        <v>31</v>
      </c>
      <c r="F13" s="28">
        <v>270</v>
      </c>
      <c r="G13" s="37">
        <f>IFERROR(VLOOKUP(A13,ORÇ!A:J,7,0),VLOOKUP(A13,'Mapa de Cotações'!$A$3:$I$53,9,0))</f>
        <v>68.77</v>
      </c>
      <c r="H13" s="37">
        <f t="shared" si="0"/>
        <v>84.95</v>
      </c>
      <c r="I13" s="37">
        <f t="shared" si="1"/>
        <v>22936.5</v>
      </c>
    </row>
    <row r="14" spans="1:9" ht="24" customHeight="1" x14ac:dyDescent="0.2">
      <c r="A14" s="5" t="s">
        <v>32</v>
      </c>
      <c r="B14" s="6">
        <v>98458</v>
      </c>
      <c r="C14" s="5" t="s">
        <v>25</v>
      </c>
      <c r="D14" s="5" t="s">
        <v>34</v>
      </c>
      <c r="E14" s="7" t="s">
        <v>27</v>
      </c>
      <c r="F14" s="28">
        <v>611.6</v>
      </c>
      <c r="G14" s="37">
        <f>IFERROR(VLOOKUP(A14,ORÇ!A:J,7,0),VLOOKUP(A14,'Mapa de Cotações'!$A$3:$I$53,9,0))</f>
        <v>142.35</v>
      </c>
      <c r="H14" s="37">
        <f t="shared" si="0"/>
        <v>175.85</v>
      </c>
      <c r="I14" s="37">
        <f t="shared" si="1"/>
        <v>107549.86</v>
      </c>
    </row>
    <row r="15" spans="1:9" ht="39" customHeight="1" x14ac:dyDescent="0.2">
      <c r="A15" s="5" t="s">
        <v>35</v>
      </c>
      <c r="B15" s="6">
        <v>98525</v>
      </c>
      <c r="C15" s="5" t="s">
        <v>25</v>
      </c>
      <c r="D15" s="5" t="s">
        <v>37</v>
      </c>
      <c r="E15" s="7" t="s">
        <v>27</v>
      </c>
      <c r="F15" s="28">
        <v>4555</v>
      </c>
      <c r="G15" s="37">
        <f>IFERROR(VLOOKUP(A15,ORÇ!A:J,7,0),VLOOKUP(A15,'Mapa de Cotações'!$A$3:$I$53,9,0))</f>
        <v>0.45</v>
      </c>
      <c r="H15" s="37">
        <f t="shared" si="0"/>
        <v>0.55000000000000004</v>
      </c>
      <c r="I15" s="37">
        <f t="shared" si="1"/>
        <v>2505.25</v>
      </c>
    </row>
    <row r="16" spans="1:9" ht="39" customHeight="1" x14ac:dyDescent="0.2">
      <c r="A16" s="5" t="s">
        <v>38</v>
      </c>
      <c r="B16" s="6">
        <v>93207</v>
      </c>
      <c r="C16" s="5" t="s">
        <v>25</v>
      </c>
      <c r="D16" s="5" t="s">
        <v>40</v>
      </c>
      <c r="E16" s="7" t="s">
        <v>27</v>
      </c>
      <c r="F16" s="28">
        <v>21.78</v>
      </c>
      <c r="G16" s="37">
        <f>IFERROR(VLOOKUP(A16,ORÇ!A:J,7,0),VLOOKUP(A16,'Mapa de Cotações'!$A$3:$I$53,9,0))</f>
        <v>1266.1300000000001</v>
      </c>
      <c r="H16" s="37">
        <f t="shared" si="0"/>
        <v>1564.17</v>
      </c>
      <c r="I16" s="37">
        <f t="shared" si="1"/>
        <v>34067.620000000003</v>
      </c>
    </row>
    <row r="17" spans="1:9" ht="24" customHeight="1" x14ac:dyDescent="0.2">
      <c r="A17" s="5" t="s">
        <v>2852</v>
      </c>
      <c r="B17" s="6" t="s">
        <v>42</v>
      </c>
      <c r="C17" s="5" t="s">
        <v>20</v>
      </c>
      <c r="D17" s="5" t="s">
        <v>43</v>
      </c>
      <c r="E17" s="7" t="s">
        <v>44</v>
      </c>
      <c r="F17" s="28">
        <v>6</v>
      </c>
      <c r="G17" s="37">
        <f>IFERROR(VLOOKUP(A17,ORÇ!A:J,7,0),VLOOKUP(A17,'Mapa de Cotações'!$A$3:$I$53,9,0))</f>
        <v>298.58999999999997</v>
      </c>
      <c r="H17" s="37">
        <f t="shared" si="0"/>
        <v>368.87</v>
      </c>
      <c r="I17" s="37">
        <f t="shared" si="1"/>
        <v>2213.2199999999998</v>
      </c>
    </row>
    <row r="18" spans="1:9" ht="24" customHeight="1" x14ac:dyDescent="0.2">
      <c r="A18" s="12">
        <v>3</v>
      </c>
      <c r="B18" s="12"/>
      <c r="C18" s="12"/>
      <c r="D18" s="12" t="s">
        <v>45</v>
      </c>
      <c r="E18" s="24"/>
      <c r="F18" s="27"/>
      <c r="G18" s="35"/>
      <c r="H18" s="35"/>
      <c r="I18" s="36">
        <f>SUM(I19:I32)</f>
        <v>1197749.21</v>
      </c>
    </row>
    <row r="19" spans="1:9" ht="26.1" customHeight="1" x14ac:dyDescent="0.2">
      <c r="A19" s="5" t="s">
        <v>46</v>
      </c>
      <c r="B19" s="6">
        <v>93358</v>
      </c>
      <c r="C19" s="5" t="s">
        <v>25</v>
      </c>
      <c r="D19" s="5" t="s">
        <v>48</v>
      </c>
      <c r="E19" s="7" t="s">
        <v>49</v>
      </c>
      <c r="F19" s="28">
        <v>561.98</v>
      </c>
      <c r="G19" s="37">
        <f>IFERROR(VLOOKUP(A19,ORÇ!A:J,7,0),VLOOKUP(A19,'Mapa de Cotações'!$A$3:$I$53,9,0))</f>
        <v>114.24</v>
      </c>
      <c r="H19" s="37">
        <f t="shared" ref="H19:H82" si="2">TRUNC(G19*(1+$G$5),2)</f>
        <v>141.13</v>
      </c>
      <c r="I19" s="37">
        <f t="shared" ref="I19:I53" si="3">TRUNC(H19*F19,2)</f>
        <v>79312.23</v>
      </c>
    </row>
    <row r="20" spans="1:9" ht="26.1" customHeight="1" x14ac:dyDescent="0.2">
      <c r="A20" s="5" t="s">
        <v>50</v>
      </c>
      <c r="B20" s="6">
        <v>101616</v>
      </c>
      <c r="C20" s="5" t="s">
        <v>25</v>
      </c>
      <c r="D20" s="5" t="s">
        <v>52</v>
      </c>
      <c r="E20" s="7" t="s">
        <v>27</v>
      </c>
      <c r="F20" s="28">
        <v>563.75</v>
      </c>
      <c r="G20" s="37">
        <f>IFERROR(VLOOKUP(A20,ORÇ!A:J,7,0),VLOOKUP(A20,'Mapa de Cotações'!$A$3:$I$53,9,0))</f>
        <v>8.4499999999999993</v>
      </c>
      <c r="H20" s="37">
        <f t="shared" si="2"/>
        <v>10.43</v>
      </c>
      <c r="I20" s="37">
        <f t="shared" si="3"/>
        <v>5879.91</v>
      </c>
    </row>
    <row r="21" spans="1:9" ht="26.1" customHeight="1" x14ac:dyDescent="0.2">
      <c r="A21" s="5" t="s">
        <v>53</v>
      </c>
      <c r="B21" s="6">
        <v>93382</v>
      </c>
      <c r="C21" s="5" t="s">
        <v>25</v>
      </c>
      <c r="D21" s="5" t="s">
        <v>55</v>
      </c>
      <c r="E21" s="7" t="s">
        <v>49</v>
      </c>
      <c r="F21" s="28">
        <v>343</v>
      </c>
      <c r="G21" s="37">
        <f>IFERROR(VLOOKUP(A21,ORÇ!A:J,7,0),VLOOKUP(A21,'Mapa de Cotações'!$A$3:$I$53,9,0))</f>
        <v>32.28</v>
      </c>
      <c r="H21" s="37">
        <f t="shared" si="2"/>
        <v>39.869999999999997</v>
      </c>
      <c r="I21" s="37">
        <f t="shared" si="3"/>
        <v>13675.41</v>
      </c>
    </row>
    <row r="22" spans="1:9" ht="51.95" customHeight="1" x14ac:dyDescent="0.2">
      <c r="A22" s="5" t="s">
        <v>56</v>
      </c>
      <c r="B22" s="6">
        <v>92419</v>
      </c>
      <c r="C22" s="5" t="s">
        <v>25</v>
      </c>
      <c r="D22" s="5" t="s">
        <v>58</v>
      </c>
      <c r="E22" s="7" t="s">
        <v>27</v>
      </c>
      <c r="F22" s="28">
        <v>935.7</v>
      </c>
      <c r="G22" s="37">
        <f>IFERROR(VLOOKUP(A22,ORÇ!A:J,7,0),VLOOKUP(A22,'Mapa de Cotações'!$A$3:$I$53,9,0))</f>
        <v>112.65</v>
      </c>
      <c r="H22" s="37">
        <f t="shared" si="2"/>
        <v>139.16</v>
      </c>
      <c r="I22" s="37">
        <f t="shared" si="3"/>
        <v>130212.01</v>
      </c>
    </row>
    <row r="23" spans="1:9" ht="39" customHeight="1" x14ac:dyDescent="0.2">
      <c r="A23" s="5" t="s">
        <v>59</v>
      </c>
      <c r="B23" s="6">
        <v>92917</v>
      </c>
      <c r="C23" s="5" t="s">
        <v>25</v>
      </c>
      <c r="D23" s="5" t="s">
        <v>61</v>
      </c>
      <c r="E23" s="7" t="s">
        <v>62</v>
      </c>
      <c r="F23" s="28">
        <v>3606.25</v>
      </c>
      <c r="G23" s="37">
        <f>IFERROR(VLOOKUP(A23,ORÇ!A:J,7,0),VLOOKUP(A23,'Mapa de Cotações'!$A$3:$I$53,9,0))</f>
        <v>16.62</v>
      </c>
      <c r="H23" s="37">
        <f t="shared" si="2"/>
        <v>20.53</v>
      </c>
      <c r="I23" s="37">
        <f t="shared" si="3"/>
        <v>74036.31</v>
      </c>
    </row>
    <row r="24" spans="1:9" ht="39" customHeight="1" x14ac:dyDescent="0.2">
      <c r="A24" s="5" t="s">
        <v>63</v>
      </c>
      <c r="B24" s="6">
        <v>92919</v>
      </c>
      <c r="C24" s="5" t="s">
        <v>25</v>
      </c>
      <c r="D24" s="5" t="s">
        <v>65</v>
      </c>
      <c r="E24" s="7" t="s">
        <v>62</v>
      </c>
      <c r="F24" s="28">
        <v>8432.66</v>
      </c>
      <c r="G24" s="37">
        <f>IFERROR(VLOOKUP(A24,ORÇ!A:J,7,0),VLOOKUP(A24,'Mapa de Cotações'!$A$3:$I$53,9,0))</f>
        <v>14.36</v>
      </c>
      <c r="H24" s="37">
        <f t="shared" si="2"/>
        <v>17.739999999999998</v>
      </c>
      <c r="I24" s="37">
        <f t="shared" si="3"/>
        <v>149595.38</v>
      </c>
    </row>
    <row r="25" spans="1:9" ht="39" customHeight="1" x14ac:dyDescent="0.2">
      <c r="A25" s="5" t="s">
        <v>66</v>
      </c>
      <c r="B25" s="6">
        <v>92921</v>
      </c>
      <c r="C25" s="5" t="s">
        <v>25</v>
      </c>
      <c r="D25" s="5" t="s">
        <v>68</v>
      </c>
      <c r="E25" s="7" t="s">
        <v>62</v>
      </c>
      <c r="F25" s="28">
        <v>2923</v>
      </c>
      <c r="G25" s="37">
        <f>IFERROR(VLOOKUP(A25,ORÇ!A:J,7,0),VLOOKUP(A25,'Mapa de Cotações'!$A$3:$I$53,9,0))</f>
        <v>11.76</v>
      </c>
      <c r="H25" s="37">
        <f t="shared" si="2"/>
        <v>14.52</v>
      </c>
      <c r="I25" s="37">
        <f t="shared" si="3"/>
        <v>42441.96</v>
      </c>
    </row>
    <row r="26" spans="1:9" ht="39" customHeight="1" x14ac:dyDescent="0.2">
      <c r="A26" s="5" t="s">
        <v>69</v>
      </c>
      <c r="B26" s="6">
        <v>92915</v>
      </c>
      <c r="C26" s="5" t="s">
        <v>25</v>
      </c>
      <c r="D26" s="5" t="s">
        <v>71</v>
      </c>
      <c r="E26" s="7" t="s">
        <v>62</v>
      </c>
      <c r="F26" s="28">
        <v>3818.23</v>
      </c>
      <c r="G26" s="37">
        <f>IFERROR(VLOOKUP(A26,ORÇ!A:J,7,0),VLOOKUP(A26,'Mapa de Cotações'!$A$3:$I$53,9,0))</f>
        <v>20.77</v>
      </c>
      <c r="H26" s="37">
        <f t="shared" si="2"/>
        <v>25.65</v>
      </c>
      <c r="I26" s="37">
        <f t="shared" si="3"/>
        <v>97937.59</v>
      </c>
    </row>
    <row r="27" spans="1:9" ht="39" customHeight="1" x14ac:dyDescent="0.2">
      <c r="A27" s="5" t="s">
        <v>72</v>
      </c>
      <c r="B27" s="6">
        <v>94971</v>
      </c>
      <c r="C27" s="5" t="s">
        <v>25</v>
      </c>
      <c r="D27" s="5" t="s">
        <v>74</v>
      </c>
      <c r="E27" s="7" t="s">
        <v>49</v>
      </c>
      <c r="F27" s="28">
        <v>403.48</v>
      </c>
      <c r="G27" s="37">
        <f>IFERROR(VLOOKUP(A27,ORÇ!A:J,7,0),VLOOKUP(A27,'Mapa de Cotações'!$A$3:$I$53,9,0))</f>
        <v>587.64</v>
      </c>
      <c r="H27" s="37">
        <f t="shared" si="2"/>
        <v>725.97</v>
      </c>
      <c r="I27" s="37">
        <f t="shared" si="3"/>
        <v>292914.37</v>
      </c>
    </row>
    <row r="28" spans="1:9" ht="51.95" customHeight="1" x14ac:dyDescent="0.2">
      <c r="A28" s="5" t="s">
        <v>75</v>
      </c>
      <c r="B28" s="6">
        <v>101964</v>
      </c>
      <c r="C28" s="5" t="s">
        <v>25</v>
      </c>
      <c r="D28" s="5" t="s">
        <v>77</v>
      </c>
      <c r="E28" s="7" t="s">
        <v>27</v>
      </c>
      <c r="F28" s="28">
        <v>175.18</v>
      </c>
      <c r="G28" s="37">
        <f>IFERROR(VLOOKUP(A28,ORÇ!A:J,7,0),VLOOKUP(A28,'Mapa de Cotações'!$A$3:$I$53,9,0))</f>
        <v>194.34</v>
      </c>
      <c r="H28" s="37">
        <f t="shared" si="2"/>
        <v>240.08</v>
      </c>
      <c r="I28" s="37">
        <f t="shared" si="3"/>
        <v>42057.21</v>
      </c>
    </row>
    <row r="29" spans="1:9" ht="39" customHeight="1" x14ac:dyDescent="0.2">
      <c r="A29" s="5" t="s">
        <v>78</v>
      </c>
      <c r="B29" s="6">
        <v>101792</v>
      </c>
      <c r="C29" s="5" t="s">
        <v>25</v>
      </c>
      <c r="D29" s="5" t="s">
        <v>80</v>
      </c>
      <c r="E29" s="7" t="s">
        <v>49</v>
      </c>
      <c r="F29" s="28">
        <v>39.869999999999997</v>
      </c>
      <c r="G29" s="37">
        <f>IFERROR(VLOOKUP(A29,ORÇ!A:J,7,0),VLOOKUP(A29,'Mapa de Cotações'!$A$3:$I$53,9,0))</f>
        <v>20.95</v>
      </c>
      <c r="H29" s="37">
        <f t="shared" si="2"/>
        <v>25.88</v>
      </c>
      <c r="I29" s="37">
        <f t="shared" si="3"/>
        <v>1031.83</v>
      </c>
    </row>
    <row r="30" spans="1:9" ht="39" customHeight="1" x14ac:dyDescent="0.2">
      <c r="A30" s="5" t="s">
        <v>81</v>
      </c>
      <c r="B30" s="6">
        <v>95241</v>
      </c>
      <c r="C30" s="5" t="s">
        <v>25</v>
      </c>
      <c r="D30" s="5" t="s">
        <v>83</v>
      </c>
      <c r="E30" s="7" t="s">
        <v>27</v>
      </c>
      <c r="F30" s="28">
        <v>563.75</v>
      </c>
      <c r="G30" s="37">
        <f>IFERROR(VLOOKUP(A30,ORÇ!A:J,7,0),VLOOKUP(A30,'Mapa de Cotações'!$A$3:$I$53,9,0))</f>
        <v>39.409999999999997</v>
      </c>
      <c r="H30" s="37">
        <f t="shared" si="2"/>
        <v>48.68</v>
      </c>
      <c r="I30" s="37">
        <f t="shared" si="3"/>
        <v>27443.35</v>
      </c>
    </row>
    <row r="31" spans="1:9" ht="26.1" customHeight="1" x14ac:dyDescent="0.2">
      <c r="A31" s="5" t="s">
        <v>84</v>
      </c>
      <c r="B31" s="6">
        <v>103670</v>
      </c>
      <c r="C31" s="5" t="s">
        <v>25</v>
      </c>
      <c r="D31" s="5" t="s">
        <v>86</v>
      </c>
      <c r="E31" s="7" t="s">
        <v>49</v>
      </c>
      <c r="F31" s="28">
        <v>433.26</v>
      </c>
      <c r="G31" s="37">
        <f>IFERROR(VLOOKUP(A31,ORÇ!A:J,7,0),VLOOKUP(A31,'Mapa de Cotações'!$A$3:$I$53,9,0))</f>
        <v>396.27</v>
      </c>
      <c r="H31" s="37">
        <f t="shared" si="2"/>
        <v>489.55</v>
      </c>
      <c r="I31" s="37">
        <f t="shared" si="3"/>
        <v>212102.43</v>
      </c>
    </row>
    <row r="32" spans="1:9" ht="24" customHeight="1" x14ac:dyDescent="0.2">
      <c r="A32" s="5" t="s">
        <v>87</v>
      </c>
      <c r="B32" s="6" t="s">
        <v>88</v>
      </c>
      <c r="C32" s="5" t="s">
        <v>20</v>
      </c>
      <c r="D32" s="5" t="s">
        <v>89</v>
      </c>
      <c r="E32" s="7" t="s">
        <v>90</v>
      </c>
      <c r="F32" s="28">
        <v>1</v>
      </c>
      <c r="G32" s="37">
        <f>IFERROR(VLOOKUP(A32,ORÇ!A:J,7,0),VLOOKUP(A32,'Mapa de Cotações'!$A$3:$I$53,9,0))</f>
        <v>23562.59</v>
      </c>
      <c r="H32" s="37">
        <f t="shared" si="2"/>
        <v>29109.22</v>
      </c>
      <c r="I32" s="37">
        <f t="shared" si="3"/>
        <v>29109.22</v>
      </c>
    </row>
    <row r="33" spans="1:9" ht="24" customHeight="1" x14ac:dyDescent="0.2">
      <c r="A33" s="12">
        <v>4</v>
      </c>
      <c r="B33" s="12"/>
      <c r="C33" s="12"/>
      <c r="D33" s="12" t="s">
        <v>91</v>
      </c>
      <c r="E33" s="24"/>
      <c r="F33" s="27"/>
      <c r="G33" s="35"/>
      <c r="H33" s="35"/>
      <c r="I33" s="80">
        <f>SUM(I34:I53)</f>
        <v>2023304.8500000003</v>
      </c>
    </row>
    <row r="34" spans="1:9" ht="51.95" customHeight="1" x14ac:dyDescent="0.2">
      <c r="A34" s="5" t="s">
        <v>92</v>
      </c>
      <c r="B34" s="6">
        <v>103326</v>
      </c>
      <c r="C34" s="5" t="s">
        <v>25</v>
      </c>
      <c r="D34" s="5" t="s">
        <v>94</v>
      </c>
      <c r="E34" s="7" t="s">
        <v>27</v>
      </c>
      <c r="F34" s="28">
        <v>2746.66</v>
      </c>
      <c r="G34" s="37">
        <f>IFERROR(VLOOKUP(A34,ORÇ!A:J,7,0),VLOOKUP(A34,'Mapa de Cotações'!$A$3:$I$53,9,0))</f>
        <v>114.98</v>
      </c>
      <c r="H34" s="37">
        <f t="shared" si="2"/>
        <v>142.04</v>
      </c>
      <c r="I34" s="37">
        <f t="shared" si="3"/>
        <v>390135.58</v>
      </c>
    </row>
    <row r="35" spans="1:9" ht="51.95" customHeight="1" x14ac:dyDescent="0.2">
      <c r="A35" s="5" t="s">
        <v>95</v>
      </c>
      <c r="B35" s="6">
        <v>103324</v>
      </c>
      <c r="C35" s="5" t="s">
        <v>25</v>
      </c>
      <c r="D35" s="5" t="s">
        <v>97</v>
      </c>
      <c r="E35" s="7" t="s">
        <v>27</v>
      </c>
      <c r="F35" s="28">
        <v>104.71</v>
      </c>
      <c r="G35" s="37">
        <f>IFERROR(VLOOKUP(A35,ORÇ!A:J,7,0),VLOOKUP(A35,'Mapa de Cotações'!$A$3:$I$53,9,0))</f>
        <v>95.59</v>
      </c>
      <c r="H35" s="37">
        <f t="shared" si="2"/>
        <v>118.09</v>
      </c>
      <c r="I35" s="37">
        <f t="shared" si="3"/>
        <v>12365.2</v>
      </c>
    </row>
    <row r="36" spans="1:9" ht="51.95" customHeight="1" x14ac:dyDescent="0.2">
      <c r="A36" s="5" t="s">
        <v>98</v>
      </c>
      <c r="B36" s="6">
        <v>87879</v>
      </c>
      <c r="C36" s="5" t="s">
        <v>25</v>
      </c>
      <c r="D36" s="5" t="s">
        <v>100</v>
      </c>
      <c r="E36" s="7" t="s">
        <v>27</v>
      </c>
      <c r="F36" s="28">
        <v>5756.2</v>
      </c>
      <c r="G36" s="37">
        <f>IFERROR(VLOOKUP(A36,ORÇ!A:J,7,0),VLOOKUP(A36,'Mapa de Cotações'!$A$3:$I$53,9,0))</f>
        <v>5.54</v>
      </c>
      <c r="H36" s="37">
        <f t="shared" si="2"/>
        <v>6.84</v>
      </c>
      <c r="I36" s="37">
        <f t="shared" si="3"/>
        <v>39372.400000000001</v>
      </c>
    </row>
    <row r="37" spans="1:9" ht="65.099999999999994" customHeight="1" x14ac:dyDescent="0.2">
      <c r="A37" s="5" t="s">
        <v>101</v>
      </c>
      <c r="B37" s="6">
        <v>87527</v>
      </c>
      <c r="C37" s="5" t="s">
        <v>25</v>
      </c>
      <c r="D37" s="5" t="s">
        <v>103</v>
      </c>
      <c r="E37" s="7" t="s">
        <v>27</v>
      </c>
      <c r="F37" s="28">
        <v>1752.42</v>
      </c>
      <c r="G37" s="37">
        <f>IFERROR(VLOOKUP(A37,ORÇ!A:J,7,0),VLOOKUP(A37,'Mapa de Cotações'!$A$3:$I$53,9,0))</f>
        <v>51.52</v>
      </c>
      <c r="H37" s="37">
        <f t="shared" si="2"/>
        <v>63.64</v>
      </c>
      <c r="I37" s="37">
        <f t="shared" si="3"/>
        <v>111524</v>
      </c>
    </row>
    <row r="38" spans="1:9" ht="65.099999999999994" customHeight="1" x14ac:dyDescent="0.2">
      <c r="A38" s="5" t="s">
        <v>104</v>
      </c>
      <c r="B38" s="6">
        <v>87529</v>
      </c>
      <c r="C38" s="5" t="s">
        <v>25</v>
      </c>
      <c r="D38" s="5" t="s">
        <v>106</v>
      </c>
      <c r="E38" s="7" t="s">
        <v>27</v>
      </c>
      <c r="F38" s="28">
        <v>4210.03</v>
      </c>
      <c r="G38" s="37">
        <f>IFERROR(VLOOKUP(A38,ORÇ!A:J,7,0),VLOOKUP(A38,'Mapa de Cotações'!$A$3:$I$53,9,0))</f>
        <v>46.28</v>
      </c>
      <c r="H38" s="37">
        <f t="shared" si="2"/>
        <v>57.17</v>
      </c>
      <c r="I38" s="37">
        <f t="shared" si="3"/>
        <v>240687.41</v>
      </c>
    </row>
    <row r="39" spans="1:9" ht="51.95" customHeight="1" x14ac:dyDescent="0.2">
      <c r="A39" s="5" t="s">
        <v>107</v>
      </c>
      <c r="B39" s="6">
        <v>87273</v>
      </c>
      <c r="C39" s="5" t="s">
        <v>25</v>
      </c>
      <c r="D39" s="5" t="s">
        <v>109</v>
      </c>
      <c r="E39" s="7" t="s">
        <v>27</v>
      </c>
      <c r="F39" s="28">
        <v>1752.42</v>
      </c>
      <c r="G39" s="37">
        <f>IFERROR(VLOOKUP(A39,ORÇ!A:J,7,0),VLOOKUP(A39,'Mapa de Cotações'!$A$3:$I$53,9,0))</f>
        <v>81.8</v>
      </c>
      <c r="H39" s="37">
        <f t="shared" si="2"/>
        <v>101.05</v>
      </c>
      <c r="I39" s="37">
        <f t="shared" si="3"/>
        <v>177082.04</v>
      </c>
    </row>
    <row r="40" spans="1:9" ht="26.1" customHeight="1" x14ac:dyDescent="0.2">
      <c r="A40" s="5" t="s">
        <v>110</v>
      </c>
      <c r="B40" s="6">
        <v>88488</v>
      </c>
      <c r="C40" s="5" t="s">
        <v>25</v>
      </c>
      <c r="D40" s="5" t="s">
        <v>112</v>
      </c>
      <c r="E40" s="7" t="s">
        <v>27</v>
      </c>
      <c r="F40" s="28">
        <v>3249.49</v>
      </c>
      <c r="G40" s="37">
        <f>IFERROR(VLOOKUP(A40,ORÇ!A:J,7,0),VLOOKUP(A40,'Mapa de Cotações'!$A$3:$I$53,9,0))</f>
        <v>17.82</v>
      </c>
      <c r="H40" s="37">
        <f t="shared" si="2"/>
        <v>22.01</v>
      </c>
      <c r="I40" s="37">
        <f t="shared" si="3"/>
        <v>71521.27</v>
      </c>
    </row>
    <row r="41" spans="1:9" ht="26.1" customHeight="1" x14ac:dyDescent="0.2">
      <c r="A41" s="5" t="s">
        <v>113</v>
      </c>
      <c r="B41" s="6">
        <v>88496</v>
      </c>
      <c r="C41" s="5" t="s">
        <v>25</v>
      </c>
      <c r="D41" s="5" t="s">
        <v>115</v>
      </c>
      <c r="E41" s="7" t="s">
        <v>27</v>
      </c>
      <c r="F41" s="28">
        <v>3162.13</v>
      </c>
      <c r="G41" s="37">
        <f>IFERROR(VLOOKUP(A41,ORÇ!A:J,7,0),VLOOKUP(A41,'Mapa de Cotações'!$A$3:$I$53,9,0))</f>
        <v>40.35</v>
      </c>
      <c r="H41" s="37">
        <f t="shared" si="2"/>
        <v>49.84</v>
      </c>
      <c r="I41" s="37">
        <f t="shared" si="3"/>
        <v>157600.54999999999</v>
      </c>
    </row>
    <row r="42" spans="1:9" ht="26.1" customHeight="1" x14ac:dyDescent="0.2">
      <c r="A42" s="5" t="s">
        <v>116</v>
      </c>
      <c r="B42" s="6">
        <v>88497</v>
      </c>
      <c r="C42" s="5" t="s">
        <v>25</v>
      </c>
      <c r="D42" s="5" t="s">
        <v>118</v>
      </c>
      <c r="E42" s="7" t="s">
        <v>27</v>
      </c>
      <c r="F42" s="28">
        <v>4210.03</v>
      </c>
      <c r="G42" s="37">
        <f>IFERROR(VLOOKUP(A42,ORÇ!A:J,7,0),VLOOKUP(A42,'Mapa de Cotações'!$A$3:$I$53,9,0))</f>
        <v>22.01</v>
      </c>
      <c r="H42" s="37">
        <f t="shared" si="2"/>
        <v>27.19</v>
      </c>
      <c r="I42" s="37">
        <f t="shared" si="3"/>
        <v>114470.71</v>
      </c>
    </row>
    <row r="43" spans="1:9" ht="26.1" customHeight="1" x14ac:dyDescent="0.2">
      <c r="A43" s="5" t="s">
        <v>119</v>
      </c>
      <c r="B43" s="6">
        <v>98557</v>
      </c>
      <c r="C43" s="5" t="s">
        <v>25</v>
      </c>
      <c r="D43" s="5" t="s">
        <v>121</v>
      </c>
      <c r="E43" s="7" t="s">
        <v>27</v>
      </c>
      <c r="F43" s="28">
        <v>1957.65</v>
      </c>
      <c r="G43" s="37">
        <f>IFERROR(VLOOKUP(A43,ORÇ!A:J,7,0),VLOOKUP(A43,'Mapa de Cotações'!$A$3:$I$53,9,0))</f>
        <v>49.26</v>
      </c>
      <c r="H43" s="37">
        <f t="shared" si="2"/>
        <v>60.85</v>
      </c>
      <c r="I43" s="37">
        <f t="shared" si="3"/>
        <v>119123</v>
      </c>
    </row>
    <row r="44" spans="1:9" ht="26.1" customHeight="1" x14ac:dyDescent="0.2">
      <c r="A44" s="5" t="s">
        <v>122</v>
      </c>
      <c r="B44" s="6">
        <v>98557</v>
      </c>
      <c r="C44" s="5" t="s">
        <v>25</v>
      </c>
      <c r="D44" s="5" t="s">
        <v>121</v>
      </c>
      <c r="E44" s="7" t="s">
        <v>27</v>
      </c>
      <c r="F44" s="28">
        <v>1297.9000000000001</v>
      </c>
      <c r="G44" s="37">
        <f>IFERROR(VLOOKUP(A44,ORÇ!A:J,7,0),VLOOKUP(A44,'Mapa de Cotações'!$A$3:$I$53,9,0))</f>
        <v>49.26</v>
      </c>
      <c r="H44" s="37">
        <f t="shared" si="2"/>
        <v>60.85</v>
      </c>
      <c r="I44" s="37">
        <f t="shared" si="3"/>
        <v>78977.210000000006</v>
      </c>
    </row>
    <row r="45" spans="1:9" ht="26.1" customHeight="1" x14ac:dyDescent="0.2">
      <c r="A45" s="5" t="s">
        <v>123</v>
      </c>
      <c r="B45" s="6">
        <v>88489</v>
      </c>
      <c r="C45" s="5" t="s">
        <v>25</v>
      </c>
      <c r="D45" s="5" t="s">
        <v>125</v>
      </c>
      <c r="E45" s="7" t="s">
        <v>27</v>
      </c>
      <c r="F45" s="28">
        <v>1963.19</v>
      </c>
      <c r="G45" s="37">
        <f>IFERROR(VLOOKUP(A45,ORÇ!A:J,7,0),VLOOKUP(A45,'Mapa de Cotações'!$A$3:$I$53,9,0))</f>
        <v>14.75</v>
      </c>
      <c r="H45" s="37">
        <f t="shared" si="2"/>
        <v>18.22</v>
      </c>
      <c r="I45" s="37">
        <f t="shared" si="3"/>
        <v>35769.32</v>
      </c>
    </row>
    <row r="46" spans="1:9" ht="26.1" customHeight="1" x14ac:dyDescent="0.2">
      <c r="A46" s="5" t="s">
        <v>126</v>
      </c>
      <c r="B46" s="6">
        <v>88485</v>
      </c>
      <c r="C46" s="5" t="s">
        <v>25</v>
      </c>
      <c r="D46" s="5" t="s">
        <v>128</v>
      </c>
      <c r="E46" s="7" t="s">
        <v>27</v>
      </c>
      <c r="F46" s="28">
        <v>2113.04</v>
      </c>
      <c r="G46" s="37">
        <f>IFERROR(VLOOKUP(A46,ORÇ!A:J,7,0),VLOOKUP(A46,'Mapa de Cotações'!$A$3:$I$53,9,0))</f>
        <v>4.25</v>
      </c>
      <c r="H46" s="37">
        <f t="shared" si="2"/>
        <v>5.25</v>
      </c>
      <c r="I46" s="37">
        <f t="shared" si="3"/>
        <v>11093.46</v>
      </c>
    </row>
    <row r="47" spans="1:9" ht="26.1" customHeight="1" x14ac:dyDescent="0.2">
      <c r="A47" s="5" t="s">
        <v>129</v>
      </c>
      <c r="B47" s="6">
        <v>95305</v>
      </c>
      <c r="C47" s="5" t="s">
        <v>25</v>
      </c>
      <c r="D47" s="5" t="s">
        <v>131</v>
      </c>
      <c r="E47" s="7" t="s">
        <v>27</v>
      </c>
      <c r="F47" s="28">
        <v>2157.8000000000002</v>
      </c>
      <c r="G47" s="37">
        <f>IFERROR(VLOOKUP(A47,ORÇ!A:J,7,0),VLOOKUP(A47,'Mapa de Cotações'!$A$3:$I$53,9,0))</f>
        <v>15.39</v>
      </c>
      <c r="H47" s="37">
        <f t="shared" si="2"/>
        <v>19.010000000000002</v>
      </c>
      <c r="I47" s="37">
        <f t="shared" si="3"/>
        <v>41019.769999999997</v>
      </c>
    </row>
    <row r="48" spans="1:9" ht="26.1" customHeight="1" x14ac:dyDescent="0.2">
      <c r="A48" s="5" t="s">
        <v>132</v>
      </c>
      <c r="B48" s="6">
        <v>88489</v>
      </c>
      <c r="C48" s="5" t="s">
        <v>25</v>
      </c>
      <c r="D48" s="5" t="s">
        <v>133</v>
      </c>
      <c r="E48" s="7" t="s">
        <v>27</v>
      </c>
      <c r="F48" s="28">
        <v>737.93</v>
      </c>
      <c r="G48" s="37">
        <f>IFERROR(VLOOKUP(A48,ORÇ!A:J,7,0),VLOOKUP(A48,'Mapa de Cotações'!$A$3:$I$53,9,0))</f>
        <v>14.75</v>
      </c>
      <c r="H48" s="37">
        <f t="shared" si="2"/>
        <v>18.22</v>
      </c>
      <c r="I48" s="37">
        <f t="shared" si="3"/>
        <v>13445.08</v>
      </c>
    </row>
    <row r="49" spans="1:9" ht="39" customHeight="1" x14ac:dyDescent="0.2">
      <c r="A49" s="5" t="s">
        <v>134</v>
      </c>
      <c r="B49" s="6">
        <v>102253</v>
      </c>
      <c r="C49" s="5" t="s">
        <v>25</v>
      </c>
      <c r="D49" s="5" t="s">
        <v>136</v>
      </c>
      <c r="E49" s="7" t="s">
        <v>27</v>
      </c>
      <c r="F49" s="28">
        <v>182.66</v>
      </c>
      <c r="G49" s="37">
        <f>IFERROR(VLOOKUP(A49,ORÇ!A:J,7,0),VLOOKUP(A49,'Mapa de Cotações'!$A$3:$I$53,9,0))</f>
        <v>880.24</v>
      </c>
      <c r="H49" s="37">
        <f t="shared" si="2"/>
        <v>1087.44</v>
      </c>
      <c r="I49" s="37">
        <f t="shared" si="3"/>
        <v>198631.79</v>
      </c>
    </row>
    <row r="50" spans="1:9" ht="65.099999999999994" customHeight="1" x14ac:dyDescent="0.2">
      <c r="A50" s="5" t="s">
        <v>137</v>
      </c>
      <c r="B50" s="6">
        <v>96359</v>
      </c>
      <c r="C50" s="5" t="s">
        <v>25</v>
      </c>
      <c r="D50" s="5" t="s">
        <v>139</v>
      </c>
      <c r="E50" s="7" t="s">
        <v>27</v>
      </c>
      <c r="F50" s="28">
        <v>82.08</v>
      </c>
      <c r="G50" s="37">
        <f>IFERROR(VLOOKUP(A50,ORÇ!A:J,7,0),VLOOKUP(A50,'Mapa de Cotações'!$A$3:$I$53,9,0))</f>
        <v>118.12</v>
      </c>
      <c r="H50" s="37">
        <f t="shared" si="2"/>
        <v>145.91999999999999</v>
      </c>
      <c r="I50" s="37">
        <f t="shared" si="3"/>
        <v>11977.11</v>
      </c>
    </row>
    <row r="51" spans="1:9" ht="51.95" customHeight="1" x14ac:dyDescent="0.2">
      <c r="A51" s="5" t="s">
        <v>140</v>
      </c>
      <c r="B51" s="6">
        <v>103338</v>
      </c>
      <c r="C51" s="5" t="s">
        <v>25</v>
      </c>
      <c r="D51" s="5" t="s">
        <v>142</v>
      </c>
      <c r="E51" s="7" t="s">
        <v>27</v>
      </c>
      <c r="F51" s="28">
        <v>645.70000000000005</v>
      </c>
      <c r="G51" s="37">
        <f>IFERROR(VLOOKUP(A51,ORÇ!A:J,7,0),VLOOKUP(A51,'Mapa de Cotações'!$A$3:$I$53,9,0))</f>
        <v>133.71</v>
      </c>
      <c r="H51" s="37">
        <f t="shared" si="2"/>
        <v>165.18</v>
      </c>
      <c r="I51" s="37">
        <f t="shared" si="3"/>
        <v>106656.72</v>
      </c>
    </row>
    <row r="52" spans="1:9" ht="39" customHeight="1" x14ac:dyDescent="0.2">
      <c r="A52" s="5" t="s">
        <v>143</v>
      </c>
      <c r="B52" s="6">
        <v>88432</v>
      </c>
      <c r="C52" s="5" t="s">
        <v>25</v>
      </c>
      <c r="D52" s="5" t="s">
        <v>145</v>
      </c>
      <c r="E52" s="7" t="s">
        <v>27</v>
      </c>
      <c r="F52" s="28">
        <v>2195.54</v>
      </c>
      <c r="G52" s="37">
        <f>IFERROR(VLOOKUP(A52,ORÇ!A:J,7,0),VLOOKUP(A52,'Mapa de Cotações'!$A$3:$I$53,9,0))</f>
        <v>22.71</v>
      </c>
      <c r="H52" s="37">
        <f t="shared" si="2"/>
        <v>28.05</v>
      </c>
      <c r="I52" s="37">
        <f t="shared" si="3"/>
        <v>61584.89</v>
      </c>
    </row>
    <row r="53" spans="1:9" ht="39" customHeight="1" x14ac:dyDescent="0.2">
      <c r="A53" s="5" t="s">
        <v>146</v>
      </c>
      <c r="B53" s="6">
        <v>101161</v>
      </c>
      <c r="C53" s="5" t="s">
        <v>25</v>
      </c>
      <c r="D53" s="5" t="s">
        <v>148</v>
      </c>
      <c r="E53" s="7" t="s">
        <v>27</v>
      </c>
      <c r="F53" s="28">
        <v>92.64</v>
      </c>
      <c r="G53" s="37">
        <f>IFERROR(VLOOKUP(A53,ORÇ!A:J,7,0),VLOOKUP(A53,'Mapa de Cotações'!$A$3:$I$53,9,0))</f>
        <v>264.47000000000003</v>
      </c>
      <c r="H53" s="37">
        <f t="shared" si="2"/>
        <v>326.72000000000003</v>
      </c>
      <c r="I53" s="37">
        <f t="shared" si="3"/>
        <v>30267.34</v>
      </c>
    </row>
    <row r="54" spans="1:9" ht="24" customHeight="1" x14ac:dyDescent="0.2">
      <c r="A54" s="12">
        <v>5</v>
      </c>
      <c r="B54" s="12"/>
      <c r="C54" s="12"/>
      <c r="D54" s="12" t="s">
        <v>149</v>
      </c>
      <c r="E54" s="24"/>
      <c r="F54" s="27"/>
      <c r="G54" s="35"/>
      <c r="H54" s="35"/>
      <c r="I54" s="36">
        <f>SUM(I55:I295)</f>
        <v>993499.44999999949</v>
      </c>
    </row>
    <row r="55" spans="1:9" ht="39" customHeight="1" x14ac:dyDescent="0.2">
      <c r="A55" s="22">
        <v>5001</v>
      </c>
      <c r="B55" s="6">
        <v>91867</v>
      </c>
      <c r="C55" s="5" t="s">
        <v>25</v>
      </c>
      <c r="D55" s="5" t="s">
        <v>152</v>
      </c>
      <c r="E55" s="7" t="s">
        <v>31</v>
      </c>
      <c r="F55" s="28">
        <v>2200</v>
      </c>
      <c r="G55" s="37">
        <f>IFERROR(VLOOKUP(A55,ORÇ!A:J,7,0),VLOOKUP(A55,'Mapa de Cotações'!$A$3:$I$53,9,0))</f>
        <v>12.11</v>
      </c>
      <c r="H55" s="37">
        <f t="shared" si="2"/>
        <v>14.96</v>
      </c>
      <c r="I55" s="37">
        <f t="shared" ref="I55:I118" si="4">TRUNC(H55*F55,2)</f>
        <v>32912</v>
      </c>
    </row>
    <row r="56" spans="1:9" ht="39" customHeight="1" x14ac:dyDescent="0.2">
      <c r="A56" s="5" t="s">
        <v>153</v>
      </c>
      <c r="B56" s="6">
        <v>91955</v>
      </c>
      <c r="C56" s="5" t="s">
        <v>25</v>
      </c>
      <c r="D56" s="5" t="s">
        <v>155</v>
      </c>
      <c r="E56" s="7" t="s">
        <v>156</v>
      </c>
      <c r="F56" s="28">
        <v>2</v>
      </c>
      <c r="G56" s="37">
        <f>IFERROR(VLOOKUP(A56,ORÇ!A:J,7,0),VLOOKUP(A56,'Mapa de Cotações'!$A$3:$I$53,9,0))</f>
        <v>44.42</v>
      </c>
      <c r="H56" s="37">
        <f t="shared" si="2"/>
        <v>54.87</v>
      </c>
      <c r="I56" s="37">
        <f t="shared" si="4"/>
        <v>109.74</v>
      </c>
    </row>
    <row r="57" spans="1:9" ht="39" customHeight="1" x14ac:dyDescent="0.2">
      <c r="A57" s="22">
        <v>5002</v>
      </c>
      <c r="B57" s="6">
        <v>91864</v>
      </c>
      <c r="C57" s="5" t="s">
        <v>25</v>
      </c>
      <c r="D57" s="5" t="s">
        <v>159</v>
      </c>
      <c r="E57" s="7" t="s">
        <v>31</v>
      </c>
      <c r="F57" s="28">
        <v>700</v>
      </c>
      <c r="G57" s="37">
        <f>IFERROR(VLOOKUP(A57,ORÇ!A:J,7,0),VLOOKUP(A57,'Mapa de Cotações'!$A$3:$I$53,9,0))</f>
        <v>18.309999999999999</v>
      </c>
      <c r="H57" s="37">
        <f t="shared" si="2"/>
        <v>22.62</v>
      </c>
      <c r="I57" s="37">
        <f t="shared" si="4"/>
        <v>15834</v>
      </c>
    </row>
    <row r="58" spans="1:9" ht="39" customHeight="1" x14ac:dyDescent="0.2">
      <c r="A58" s="22">
        <v>5003</v>
      </c>
      <c r="B58" s="6">
        <v>93009</v>
      </c>
      <c r="C58" s="5" t="s">
        <v>25</v>
      </c>
      <c r="D58" s="5" t="s">
        <v>162</v>
      </c>
      <c r="E58" s="7" t="s">
        <v>31</v>
      </c>
      <c r="F58" s="28">
        <v>893.5</v>
      </c>
      <c r="G58" s="37">
        <f>IFERROR(VLOOKUP(A58,ORÇ!A:J,7,0),VLOOKUP(A58,'Mapa de Cotações'!$A$3:$I$53,9,0))</f>
        <v>31.2</v>
      </c>
      <c r="H58" s="37">
        <f t="shared" si="2"/>
        <v>38.54</v>
      </c>
      <c r="I58" s="37">
        <f t="shared" si="4"/>
        <v>34435.49</v>
      </c>
    </row>
    <row r="59" spans="1:9" ht="39" customHeight="1" x14ac:dyDescent="0.2">
      <c r="A59" s="22">
        <v>5004</v>
      </c>
      <c r="B59" s="6">
        <v>91854</v>
      </c>
      <c r="C59" s="5" t="s">
        <v>25</v>
      </c>
      <c r="D59" s="5" t="s">
        <v>165</v>
      </c>
      <c r="E59" s="7" t="s">
        <v>31</v>
      </c>
      <c r="F59" s="28">
        <v>400</v>
      </c>
      <c r="G59" s="37">
        <f>IFERROR(VLOOKUP(A59,ORÇ!A:J,7,0),VLOOKUP(A59,'Mapa de Cotações'!$A$3:$I$53,9,0))</f>
        <v>12.26</v>
      </c>
      <c r="H59" s="37">
        <f t="shared" si="2"/>
        <v>15.14</v>
      </c>
      <c r="I59" s="37">
        <f t="shared" si="4"/>
        <v>6056</v>
      </c>
    </row>
    <row r="60" spans="1:9" ht="39" customHeight="1" x14ac:dyDescent="0.2">
      <c r="A60" s="22">
        <v>5005</v>
      </c>
      <c r="B60" s="6">
        <v>93012</v>
      </c>
      <c r="C60" s="5" t="s">
        <v>25</v>
      </c>
      <c r="D60" s="5" t="s">
        <v>168</v>
      </c>
      <c r="E60" s="7" t="s">
        <v>31</v>
      </c>
      <c r="F60" s="28">
        <v>10</v>
      </c>
      <c r="G60" s="37">
        <f>IFERROR(VLOOKUP(A60,ORÇ!A:J,7,0),VLOOKUP(A60,'Mapa de Cotações'!$A$3:$I$53,9,0))</f>
        <v>78.83</v>
      </c>
      <c r="H60" s="37">
        <f t="shared" si="2"/>
        <v>97.38</v>
      </c>
      <c r="I60" s="37">
        <f t="shared" si="4"/>
        <v>973.8</v>
      </c>
    </row>
    <row r="61" spans="1:9" ht="39" customHeight="1" x14ac:dyDescent="0.2">
      <c r="A61" s="22">
        <v>5006</v>
      </c>
      <c r="B61" s="6">
        <v>91867</v>
      </c>
      <c r="C61" s="5" t="s">
        <v>25</v>
      </c>
      <c r="D61" s="5" t="s">
        <v>152</v>
      </c>
      <c r="E61" s="7" t="s">
        <v>31</v>
      </c>
      <c r="F61" s="28">
        <v>150</v>
      </c>
      <c r="G61" s="37">
        <f>IFERROR(VLOOKUP(A61,ORÇ!A:J,7,0),VLOOKUP(A61,'Mapa de Cotações'!$A$3:$I$53,9,0))</f>
        <v>12.11</v>
      </c>
      <c r="H61" s="37">
        <f t="shared" si="2"/>
        <v>14.96</v>
      </c>
      <c r="I61" s="37">
        <f t="shared" si="4"/>
        <v>2244</v>
      </c>
    </row>
    <row r="62" spans="1:9" ht="24" customHeight="1" x14ac:dyDescent="0.2">
      <c r="A62" s="14">
        <v>5007</v>
      </c>
      <c r="B62" s="13"/>
      <c r="C62" s="13" t="s">
        <v>1098</v>
      </c>
      <c r="D62" s="13" t="s">
        <v>169</v>
      </c>
      <c r="E62" s="25" t="s">
        <v>31</v>
      </c>
      <c r="F62" s="30">
        <v>60</v>
      </c>
      <c r="G62" s="37">
        <f>IFERROR(VLOOKUP(A62,ORÇ!A:J,7,0),VLOOKUP(A62,'Mapa de Cotações'!$A$3:$I$53,9,0))</f>
        <v>41.49</v>
      </c>
      <c r="H62" s="38">
        <f t="shared" si="2"/>
        <v>51.25</v>
      </c>
      <c r="I62" s="38">
        <f t="shared" si="4"/>
        <v>3075</v>
      </c>
    </row>
    <row r="63" spans="1:9" ht="51.95" customHeight="1" x14ac:dyDescent="0.2">
      <c r="A63" s="22">
        <v>5008</v>
      </c>
      <c r="B63" s="6">
        <v>96562</v>
      </c>
      <c r="C63" s="5" t="s">
        <v>25</v>
      </c>
      <c r="D63" s="5" t="s">
        <v>172</v>
      </c>
      <c r="E63" s="7" t="s">
        <v>31</v>
      </c>
      <c r="F63" s="28">
        <v>60</v>
      </c>
      <c r="G63" s="37">
        <f>IFERROR(VLOOKUP(A63,ORÇ!A:J,7,0),VLOOKUP(A63,'Mapa de Cotações'!$A$3:$I$53,9,0))</f>
        <v>60.41</v>
      </c>
      <c r="H63" s="37">
        <f t="shared" si="2"/>
        <v>74.63</v>
      </c>
      <c r="I63" s="37">
        <f t="shared" si="4"/>
        <v>4477.8</v>
      </c>
    </row>
    <row r="64" spans="1:9" ht="39" customHeight="1" x14ac:dyDescent="0.2">
      <c r="A64" s="22">
        <v>5009</v>
      </c>
      <c r="B64" s="6">
        <v>91966</v>
      </c>
      <c r="C64" s="5" t="s">
        <v>25</v>
      </c>
      <c r="D64" s="5" t="s">
        <v>175</v>
      </c>
      <c r="E64" s="7" t="s">
        <v>156</v>
      </c>
      <c r="F64" s="28">
        <v>22</v>
      </c>
      <c r="G64" s="37">
        <f>IFERROR(VLOOKUP(A64,ORÇ!A:J,7,0),VLOOKUP(A64,'Mapa de Cotações'!$A$3:$I$53,9,0))</f>
        <v>60.5</v>
      </c>
      <c r="H64" s="37">
        <f t="shared" si="2"/>
        <v>74.739999999999995</v>
      </c>
      <c r="I64" s="37">
        <f t="shared" si="4"/>
        <v>1644.28</v>
      </c>
    </row>
    <row r="65" spans="1:9" ht="39" customHeight="1" x14ac:dyDescent="0.2">
      <c r="A65" s="22">
        <v>5010</v>
      </c>
      <c r="B65" s="6">
        <v>91953</v>
      </c>
      <c r="C65" s="5" t="s">
        <v>25</v>
      </c>
      <c r="D65" s="5" t="s">
        <v>178</v>
      </c>
      <c r="E65" s="7" t="s">
        <v>156</v>
      </c>
      <c r="F65" s="28">
        <v>18</v>
      </c>
      <c r="G65" s="37">
        <f>IFERROR(VLOOKUP(A65,ORÇ!A:J,7,0),VLOOKUP(A65,'Mapa de Cotações'!$A$3:$I$53,9,0))</f>
        <v>36.4</v>
      </c>
      <c r="H65" s="37">
        <f t="shared" si="2"/>
        <v>44.96</v>
      </c>
      <c r="I65" s="37">
        <f t="shared" si="4"/>
        <v>809.28</v>
      </c>
    </row>
    <row r="66" spans="1:9" ht="39" customHeight="1" x14ac:dyDescent="0.2">
      <c r="A66" s="22">
        <v>5011</v>
      </c>
      <c r="B66" s="6">
        <v>91959</v>
      </c>
      <c r="C66" s="5" t="s">
        <v>25</v>
      </c>
      <c r="D66" s="5" t="s">
        <v>181</v>
      </c>
      <c r="E66" s="7" t="s">
        <v>156</v>
      </c>
      <c r="F66" s="28">
        <v>18</v>
      </c>
      <c r="G66" s="37">
        <f>IFERROR(VLOOKUP(A66,ORÇ!A:J,7,0),VLOOKUP(A66,'Mapa de Cotações'!$A$3:$I$53,9,0))</f>
        <v>55.11</v>
      </c>
      <c r="H66" s="37">
        <f t="shared" si="2"/>
        <v>68.08</v>
      </c>
      <c r="I66" s="37">
        <f t="shared" si="4"/>
        <v>1225.44</v>
      </c>
    </row>
    <row r="67" spans="1:9" ht="39" customHeight="1" x14ac:dyDescent="0.2">
      <c r="A67" s="22">
        <v>5012</v>
      </c>
      <c r="B67" s="6">
        <v>91969</v>
      </c>
      <c r="C67" s="5" t="s">
        <v>25</v>
      </c>
      <c r="D67" s="5" t="s">
        <v>184</v>
      </c>
      <c r="E67" s="7" t="s">
        <v>156</v>
      </c>
      <c r="F67" s="28">
        <v>2</v>
      </c>
      <c r="G67" s="37">
        <f>IFERROR(VLOOKUP(A67,ORÇ!A:J,7,0),VLOOKUP(A67,'Mapa de Cotações'!$A$3:$I$53,9,0))</f>
        <v>97.81</v>
      </c>
      <c r="H67" s="37">
        <f t="shared" si="2"/>
        <v>120.83</v>
      </c>
      <c r="I67" s="37">
        <f t="shared" si="4"/>
        <v>241.66</v>
      </c>
    </row>
    <row r="68" spans="1:9" ht="39" customHeight="1" x14ac:dyDescent="0.2">
      <c r="A68" s="22">
        <v>5013</v>
      </c>
      <c r="B68" s="6">
        <v>91961</v>
      </c>
      <c r="C68" s="5" t="s">
        <v>25</v>
      </c>
      <c r="D68" s="5" t="s">
        <v>187</v>
      </c>
      <c r="E68" s="7" t="s">
        <v>156</v>
      </c>
      <c r="F68" s="28">
        <v>2</v>
      </c>
      <c r="G68" s="37">
        <f>IFERROR(VLOOKUP(A68,ORÇ!A:J,7,0),VLOOKUP(A68,'Mapa de Cotações'!$A$3:$I$53,9,0))</f>
        <v>71.150000000000006</v>
      </c>
      <c r="H68" s="37">
        <f t="shared" si="2"/>
        <v>87.89</v>
      </c>
      <c r="I68" s="37">
        <f t="shared" si="4"/>
        <v>175.78</v>
      </c>
    </row>
    <row r="69" spans="1:9" ht="39" customHeight="1" x14ac:dyDescent="0.2">
      <c r="A69" s="22">
        <v>5014</v>
      </c>
      <c r="B69" s="6">
        <v>91963</v>
      </c>
      <c r="C69" s="5" t="s">
        <v>25</v>
      </c>
      <c r="D69" s="5" t="s">
        <v>190</v>
      </c>
      <c r="E69" s="7" t="s">
        <v>156</v>
      </c>
      <c r="F69" s="28">
        <v>1</v>
      </c>
      <c r="G69" s="37">
        <f>IFERROR(VLOOKUP(A69,ORÇ!A:J,7,0),VLOOKUP(A69,'Mapa de Cotações'!$A$3:$I$53,9,0))</f>
        <v>89.79</v>
      </c>
      <c r="H69" s="37">
        <f t="shared" si="2"/>
        <v>110.92</v>
      </c>
      <c r="I69" s="37">
        <f t="shared" si="4"/>
        <v>110.92</v>
      </c>
    </row>
    <row r="70" spans="1:9" ht="26.1" customHeight="1" x14ac:dyDescent="0.2">
      <c r="A70" s="22">
        <v>5015</v>
      </c>
      <c r="B70" s="6">
        <v>97595</v>
      </c>
      <c r="C70" s="5" t="s">
        <v>25</v>
      </c>
      <c r="D70" s="5" t="s">
        <v>193</v>
      </c>
      <c r="E70" s="7" t="s">
        <v>156</v>
      </c>
      <c r="F70" s="28">
        <v>10</v>
      </c>
      <c r="G70" s="37">
        <f>IFERROR(VLOOKUP(A70,ORÇ!A:J,7,0),VLOOKUP(A70,'Mapa de Cotações'!$A$3:$I$53,9,0))</f>
        <v>115.59</v>
      </c>
      <c r="H70" s="37">
        <f t="shared" si="2"/>
        <v>142.79</v>
      </c>
      <c r="I70" s="37">
        <f t="shared" si="4"/>
        <v>1427.9</v>
      </c>
    </row>
    <row r="71" spans="1:9" ht="39" customHeight="1" x14ac:dyDescent="0.2">
      <c r="A71" s="22">
        <v>5016</v>
      </c>
      <c r="B71" s="6">
        <v>103782</v>
      </c>
      <c r="C71" s="5" t="s">
        <v>25</v>
      </c>
      <c r="D71" s="5" t="s">
        <v>196</v>
      </c>
      <c r="E71" s="7" t="s">
        <v>156</v>
      </c>
      <c r="F71" s="28">
        <v>37</v>
      </c>
      <c r="G71" s="37">
        <f>IFERROR(VLOOKUP(A71,ORÇ!A:J,7,0),VLOOKUP(A71,'Mapa de Cotações'!$A$3:$I$53,9,0))</f>
        <v>36.909999999999997</v>
      </c>
      <c r="H71" s="37">
        <f t="shared" si="2"/>
        <v>45.59</v>
      </c>
      <c r="I71" s="37">
        <f t="shared" si="4"/>
        <v>1686.83</v>
      </c>
    </row>
    <row r="72" spans="1:9" ht="39" customHeight="1" x14ac:dyDescent="0.2">
      <c r="A72" s="22">
        <v>5017</v>
      </c>
      <c r="B72" s="6">
        <v>97590</v>
      </c>
      <c r="C72" s="5" t="s">
        <v>25</v>
      </c>
      <c r="D72" s="5" t="s">
        <v>199</v>
      </c>
      <c r="E72" s="7" t="s">
        <v>156</v>
      </c>
      <c r="F72" s="28">
        <v>7</v>
      </c>
      <c r="G72" s="37">
        <f>IFERROR(VLOOKUP(A72,ORÇ!A:J,7,0),VLOOKUP(A72,'Mapa de Cotações'!$A$3:$I$53,9,0))</f>
        <v>105.68</v>
      </c>
      <c r="H72" s="37">
        <f t="shared" si="2"/>
        <v>130.55000000000001</v>
      </c>
      <c r="I72" s="37">
        <f t="shared" si="4"/>
        <v>913.85</v>
      </c>
    </row>
    <row r="73" spans="1:9" s="15" customFormat="1" ht="24" customHeight="1" x14ac:dyDescent="0.2">
      <c r="A73" s="14">
        <v>5018</v>
      </c>
      <c r="B73" s="13"/>
      <c r="C73" s="13" t="s">
        <v>1098</v>
      </c>
      <c r="D73" s="13" t="s">
        <v>200</v>
      </c>
      <c r="E73" s="25" t="s">
        <v>156</v>
      </c>
      <c r="F73" s="30">
        <v>22</v>
      </c>
      <c r="G73" s="37">
        <f>IFERROR(VLOOKUP(A73,ORÇ!A:J,7,0),VLOOKUP(A73,'Mapa de Cotações'!$A$3:$I$53,9,0))</f>
        <v>61.78</v>
      </c>
      <c r="H73" s="38">
        <f t="shared" si="2"/>
        <v>76.319999999999993</v>
      </c>
      <c r="I73" s="38">
        <f t="shared" si="4"/>
        <v>1679.04</v>
      </c>
    </row>
    <row r="74" spans="1:9" ht="26.1" customHeight="1" x14ac:dyDescent="0.2">
      <c r="A74" s="22">
        <v>5019</v>
      </c>
      <c r="B74" s="6">
        <v>100903</v>
      </c>
      <c r="C74" s="5" t="s">
        <v>25</v>
      </c>
      <c r="D74" s="5" t="s">
        <v>203</v>
      </c>
      <c r="E74" s="7" t="s">
        <v>156</v>
      </c>
      <c r="F74" s="28">
        <v>810</v>
      </c>
      <c r="G74" s="37">
        <f>IFERROR(VLOOKUP(A74,ORÇ!A:J,7,0),VLOOKUP(A74,'Mapa de Cotações'!$A$3:$I$53,9,0))</f>
        <v>27.5</v>
      </c>
      <c r="H74" s="37">
        <f t="shared" si="2"/>
        <v>33.97</v>
      </c>
      <c r="I74" s="37">
        <f t="shared" si="4"/>
        <v>27515.7</v>
      </c>
    </row>
    <row r="75" spans="1:9" ht="51.95" customHeight="1" x14ac:dyDescent="0.2">
      <c r="A75" s="22">
        <v>5020</v>
      </c>
      <c r="B75" s="6">
        <v>97585</v>
      </c>
      <c r="C75" s="5" t="s">
        <v>25</v>
      </c>
      <c r="D75" s="5" t="s">
        <v>206</v>
      </c>
      <c r="E75" s="7" t="s">
        <v>156</v>
      </c>
      <c r="F75" s="28">
        <v>405</v>
      </c>
      <c r="G75" s="37">
        <f>IFERROR(VLOOKUP(A75,ORÇ!A:J,7,0),VLOOKUP(A75,'Mapa de Cotações'!$A$3:$I$53,9,0))</f>
        <v>128.01</v>
      </c>
      <c r="H75" s="37">
        <f t="shared" si="2"/>
        <v>158.13999999999999</v>
      </c>
      <c r="I75" s="37">
        <f t="shared" si="4"/>
        <v>64046.7</v>
      </c>
    </row>
    <row r="76" spans="1:9" ht="26.1" customHeight="1" x14ac:dyDescent="0.2">
      <c r="A76" s="22">
        <v>5021</v>
      </c>
      <c r="B76" s="6">
        <v>91936</v>
      </c>
      <c r="C76" s="5" t="s">
        <v>25</v>
      </c>
      <c r="D76" s="5" t="s">
        <v>209</v>
      </c>
      <c r="E76" s="7" t="s">
        <v>156</v>
      </c>
      <c r="F76" s="28">
        <v>461</v>
      </c>
      <c r="G76" s="37">
        <f>IFERROR(VLOOKUP(A76,ORÇ!A:J,7,0),VLOOKUP(A76,'Mapa de Cotações'!$A$3:$I$53,9,0))</f>
        <v>22.34</v>
      </c>
      <c r="H76" s="37">
        <f t="shared" si="2"/>
        <v>27.59</v>
      </c>
      <c r="I76" s="37">
        <f t="shared" si="4"/>
        <v>12718.99</v>
      </c>
    </row>
    <row r="77" spans="1:9" ht="39" customHeight="1" x14ac:dyDescent="0.2">
      <c r="A77" s="22">
        <v>5022</v>
      </c>
      <c r="B77" s="6">
        <v>91940</v>
      </c>
      <c r="C77" s="5" t="s">
        <v>25</v>
      </c>
      <c r="D77" s="5" t="s">
        <v>212</v>
      </c>
      <c r="E77" s="7" t="s">
        <v>156</v>
      </c>
      <c r="F77" s="28">
        <v>32</v>
      </c>
      <c r="G77" s="37">
        <f>IFERROR(VLOOKUP(A77,ORÇ!A:J,7,0),VLOOKUP(A77,'Mapa de Cotações'!$A$3:$I$53,9,0))</f>
        <v>23.75</v>
      </c>
      <c r="H77" s="37">
        <f t="shared" si="2"/>
        <v>29.34</v>
      </c>
      <c r="I77" s="37">
        <f t="shared" si="4"/>
        <v>938.88</v>
      </c>
    </row>
    <row r="78" spans="1:9" ht="39" customHeight="1" x14ac:dyDescent="0.2">
      <c r="A78" s="22">
        <v>5023</v>
      </c>
      <c r="B78" s="6">
        <v>92000</v>
      </c>
      <c r="C78" s="5" t="s">
        <v>25</v>
      </c>
      <c r="D78" s="5" t="s">
        <v>215</v>
      </c>
      <c r="E78" s="7" t="s">
        <v>156</v>
      </c>
      <c r="F78" s="28">
        <v>208</v>
      </c>
      <c r="G78" s="37">
        <f>IFERROR(VLOOKUP(A78,ORÇ!A:J,7,0),VLOOKUP(A78,'Mapa de Cotações'!$A$3:$I$53,9,0))</f>
        <v>38.04</v>
      </c>
      <c r="H78" s="37">
        <f t="shared" si="2"/>
        <v>46.99</v>
      </c>
      <c r="I78" s="37">
        <f t="shared" si="4"/>
        <v>9773.92</v>
      </c>
    </row>
    <row r="79" spans="1:9" ht="39" customHeight="1" x14ac:dyDescent="0.2">
      <c r="A79" s="22">
        <v>5024</v>
      </c>
      <c r="B79" s="6">
        <v>92004</v>
      </c>
      <c r="C79" s="5" t="s">
        <v>25</v>
      </c>
      <c r="D79" s="5" t="s">
        <v>218</v>
      </c>
      <c r="E79" s="7" t="s">
        <v>156</v>
      </c>
      <c r="F79" s="28">
        <v>79</v>
      </c>
      <c r="G79" s="37">
        <f>IFERROR(VLOOKUP(A79,ORÇ!A:J,7,0),VLOOKUP(A79,'Mapa de Cotações'!$A$3:$I$53,9,0))</f>
        <v>68.930000000000007</v>
      </c>
      <c r="H79" s="37">
        <f t="shared" si="2"/>
        <v>85.15</v>
      </c>
      <c r="I79" s="37">
        <f t="shared" si="4"/>
        <v>6726.85</v>
      </c>
    </row>
    <row r="80" spans="1:9" ht="39" customHeight="1" x14ac:dyDescent="0.2">
      <c r="A80" s="22">
        <v>5025</v>
      </c>
      <c r="B80" s="6">
        <v>91997</v>
      </c>
      <c r="C80" s="5" t="s">
        <v>25</v>
      </c>
      <c r="D80" s="5" t="s">
        <v>221</v>
      </c>
      <c r="E80" s="7" t="s">
        <v>156</v>
      </c>
      <c r="F80" s="28">
        <v>55</v>
      </c>
      <c r="G80" s="37">
        <f>IFERROR(VLOOKUP(A80,ORÇ!A:J,7,0),VLOOKUP(A80,'Mapa de Cotações'!$A$3:$I$53,9,0))</f>
        <v>45.46</v>
      </c>
      <c r="H80" s="37">
        <f t="shared" si="2"/>
        <v>56.16</v>
      </c>
      <c r="I80" s="37">
        <f t="shared" si="4"/>
        <v>3088.8</v>
      </c>
    </row>
    <row r="81" spans="1:9" ht="39" customHeight="1" x14ac:dyDescent="0.2">
      <c r="A81" s="22">
        <v>5026</v>
      </c>
      <c r="B81" s="6">
        <v>91927</v>
      </c>
      <c r="C81" s="5" t="s">
        <v>25</v>
      </c>
      <c r="D81" s="5" t="s">
        <v>224</v>
      </c>
      <c r="E81" s="7" t="s">
        <v>31</v>
      </c>
      <c r="F81" s="28">
        <v>8800</v>
      </c>
      <c r="G81" s="37">
        <f>IFERROR(VLOOKUP(A81,ORÇ!A:J,7,0),VLOOKUP(A81,'Mapa de Cotações'!$A$3:$I$53,9,0))</f>
        <v>5.09</v>
      </c>
      <c r="H81" s="37">
        <f t="shared" si="2"/>
        <v>6.28</v>
      </c>
      <c r="I81" s="37">
        <f t="shared" si="4"/>
        <v>55264</v>
      </c>
    </row>
    <row r="82" spans="1:9" ht="39" customHeight="1" x14ac:dyDescent="0.2">
      <c r="A82" s="22">
        <v>5027</v>
      </c>
      <c r="B82" s="6">
        <v>91929</v>
      </c>
      <c r="C82" s="5" t="s">
        <v>25</v>
      </c>
      <c r="D82" s="5" t="s">
        <v>227</v>
      </c>
      <c r="E82" s="7" t="s">
        <v>31</v>
      </c>
      <c r="F82" s="28">
        <v>6500</v>
      </c>
      <c r="G82" s="37">
        <f>IFERROR(VLOOKUP(A82,ORÇ!A:J,7,0),VLOOKUP(A82,'Mapa de Cotações'!$A$3:$I$53,9,0))</f>
        <v>7.4</v>
      </c>
      <c r="H82" s="37">
        <f t="shared" si="2"/>
        <v>9.14</v>
      </c>
      <c r="I82" s="37">
        <f t="shared" si="4"/>
        <v>59410</v>
      </c>
    </row>
    <row r="83" spans="1:9" ht="39" customHeight="1" x14ac:dyDescent="0.2">
      <c r="A83" s="22">
        <v>5028</v>
      </c>
      <c r="B83" s="6">
        <v>91935</v>
      </c>
      <c r="C83" s="5" t="s">
        <v>25</v>
      </c>
      <c r="D83" s="5" t="s">
        <v>230</v>
      </c>
      <c r="E83" s="7" t="s">
        <v>31</v>
      </c>
      <c r="F83" s="28">
        <v>1558</v>
      </c>
      <c r="G83" s="37">
        <f>IFERROR(VLOOKUP(A83,ORÇ!A:J,7,0),VLOOKUP(A83,'Mapa de Cotações'!$A$3:$I$53,9,0))</f>
        <v>25.66</v>
      </c>
      <c r="H83" s="37">
        <f t="shared" ref="H83:H146" si="5">TRUNC(G83*(1+$G$5),2)</f>
        <v>31.7</v>
      </c>
      <c r="I83" s="37">
        <f t="shared" si="4"/>
        <v>49388.6</v>
      </c>
    </row>
    <row r="84" spans="1:9" ht="39" customHeight="1" x14ac:dyDescent="0.2">
      <c r="A84" s="22">
        <v>5029</v>
      </c>
      <c r="B84" s="6">
        <v>91931</v>
      </c>
      <c r="C84" s="5" t="s">
        <v>25</v>
      </c>
      <c r="D84" s="5" t="s">
        <v>233</v>
      </c>
      <c r="E84" s="7" t="s">
        <v>31</v>
      </c>
      <c r="F84" s="28">
        <v>120</v>
      </c>
      <c r="G84" s="37">
        <f>IFERROR(VLOOKUP(A84,ORÇ!A:J,7,0),VLOOKUP(A84,'Mapa de Cotações'!$A$3:$I$53,9,0))</f>
        <v>10.36</v>
      </c>
      <c r="H84" s="37">
        <f t="shared" si="5"/>
        <v>12.79</v>
      </c>
      <c r="I84" s="37">
        <f t="shared" si="4"/>
        <v>1534.8</v>
      </c>
    </row>
    <row r="85" spans="1:9" ht="51.95" customHeight="1" x14ac:dyDescent="0.2">
      <c r="A85" s="22">
        <v>5030</v>
      </c>
      <c r="B85" s="6">
        <v>92986</v>
      </c>
      <c r="C85" s="5" t="s">
        <v>25</v>
      </c>
      <c r="D85" s="5" t="s">
        <v>236</v>
      </c>
      <c r="E85" s="7" t="s">
        <v>31</v>
      </c>
      <c r="F85" s="28">
        <v>1101</v>
      </c>
      <c r="G85" s="37">
        <f>IFERROR(VLOOKUP(A85,ORÇ!A:J,7,0),VLOOKUP(A85,'Mapa de Cotações'!$A$3:$I$53,9,0))</f>
        <v>36.450000000000003</v>
      </c>
      <c r="H85" s="37">
        <f t="shared" si="5"/>
        <v>45.03</v>
      </c>
      <c r="I85" s="37">
        <f t="shared" si="4"/>
        <v>49578.03</v>
      </c>
    </row>
    <row r="86" spans="1:9" ht="39" customHeight="1" x14ac:dyDescent="0.2">
      <c r="A86" s="22">
        <v>5031</v>
      </c>
      <c r="B86" s="6">
        <v>91933</v>
      </c>
      <c r="C86" s="5" t="s">
        <v>25</v>
      </c>
      <c r="D86" s="5" t="s">
        <v>239</v>
      </c>
      <c r="E86" s="7" t="s">
        <v>31</v>
      </c>
      <c r="F86" s="28">
        <v>600</v>
      </c>
      <c r="G86" s="37">
        <f>IFERROR(VLOOKUP(A86,ORÇ!A:J,7,0),VLOOKUP(A86,'Mapa de Cotações'!$A$3:$I$53,9,0))</f>
        <v>16.420000000000002</v>
      </c>
      <c r="H86" s="37">
        <f t="shared" si="5"/>
        <v>20.28</v>
      </c>
      <c r="I86" s="37">
        <f t="shared" si="4"/>
        <v>12168</v>
      </c>
    </row>
    <row r="87" spans="1:9" ht="39" customHeight="1" x14ac:dyDescent="0.2">
      <c r="A87" s="22">
        <v>5032</v>
      </c>
      <c r="B87" s="6">
        <v>101889</v>
      </c>
      <c r="C87" s="5" t="s">
        <v>25</v>
      </c>
      <c r="D87" s="5" t="s">
        <v>242</v>
      </c>
      <c r="E87" s="7" t="s">
        <v>31</v>
      </c>
      <c r="F87" s="28">
        <v>600</v>
      </c>
      <c r="G87" s="37">
        <f>IFERROR(VLOOKUP(A87,ORÇ!A:J,7,0),VLOOKUP(A87,'Mapa de Cotações'!$A$3:$I$53,9,0))</f>
        <v>23.45</v>
      </c>
      <c r="H87" s="37">
        <f t="shared" si="5"/>
        <v>28.97</v>
      </c>
      <c r="I87" s="37">
        <f t="shared" si="4"/>
        <v>17382</v>
      </c>
    </row>
    <row r="88" spans="1:9" ht="51.95" customHeight="1" x14ac:dyDescent="0.2">
      <c r="A88" s="22">
        <v>5033</v>
      </c>
      <c r="B88" s="6">
        <v>92998</v>
      </c>
      <c r="C88" s="5" t="s">
        <v>25</v>
      </c>
      <c r="D88" s="5" t="s">
        <v>245</v>
      </c>
      <c r="E88" s="7" t="s">
        <v>31</v>
      </c>
      <c r="F88" s="28">
        <v>24</v>
      </c>
      <c r="G88" s="37">
        <f>IFERROR(VLOOKUP(A88,ORÇ!A:J,7,0),VLOOKUP(A88,'Mapa de Cotações'!$A$3:$I$53,9,0))</f>
        <v>179.1</v>
      </c>
      <c r="H88" s="37">
        <f t="shared" si="5"/>
        <v>221.26</v>
      </c>
      <c r="I88" s="37">
        <f t="shared" si="4"/>
        <v>5310.24</v>
      </c>
    </row>
    <row r="89" spans="1:9" ht="51.95" customHeight="1" x14ac:dyDescent="0.2">
      <c r="A89" s="22">
        <v>5034</v>
      </c>
      <c r="B89" s="6">
        <v>92992</v>
      </c>
      <c r="C89" s="5" t="s">
        <v>25</v>
      </c>
      <c r="D89" s="5" t="s">
        <v>248</v>
      </c>
      <c r="E89" s="7" t="s">
        <v>31</v>
      </c>
      <c r="F89" s="28">
        <v>6</v>
      </c>
      <c r="G89" s="37">
        <f>IFERROR(VLOOKUP(A89,ORÇ!A:J,7,0),VLOOKUP(A89,'Mapa de Cotações'!$A$3:$I$53,9,0))</f>
        <v>93.37</v>
      </c>
      <c r="H89" s="37">
        <f t="shared" si="5"/>
        <v>115.34</v>
      </c>
      <c r="I89" s="37">
        <f t="shared" si="4"/>
        <v>692.04</v>
      </c>
    </row>
    <row r="90" spans="1:9" ht="51.95" customHeight="1" x14ac:dyDescent="0.2">
      <c r="A90" s="22">
        <v>5035</v>
      </c>
      <c r="B90" s="6">
        <v>101881</v>
      </c>
      <c r="C90" s="5" t="s">
        <v>25</v>
      </c>
      <c r="D90" s="5" t="s">
        <v>251</v>
      </c>
      <c r="E90" s="7" t="s">
        <v>156</v>
      </c>
      <c r="F90" s="28">
        <v>15</v>
      </c>
      <c r="G90" s="37">
        <f>IFERROR(VLOOKUP(A90,ORÇ!A:J,7,0),VLOOKUP(A90,'Mapa de Cotações'!$A$3:$I$53,9,0))</f>
        <v>1102.21</v>
      </c>
      <c r="H90" s="37">
        <f t="shared" si="5"/>
        <v>1361.67</v>
      </c>
      <c r="I90" s="37">
        <f t="shared" si="4"/>
        <v>20425.05</v>
      </c>
    </row>
    <row r="91" spans="1:9" ht="26.1" customHeight="1" x14ac:dyDescent="0.2">
      <c r="A91" s="22">
        <v>5036</v>
      </c>
      <c r="B91" s="6">
        <v>93653</v>
      </c>
      <c r="C91" s="5" t="s">
        <v>25</v>
      </c>
      <c r="D91" s="5" t="s">
        <v>254</v>
      </c>
      <c r="E91" s="7" t="s">
        <v>156</v>
      </c>
      <c r="F91" s="28">
        <v>18</v>
      </c>
      <c r="G91" s="37">
        <f>IFERROR(VLOOKUP(A91,ORÇ!A:J,7,0),VLOOKUP(A91,'Mapa de Cotações'!$A$3:$I$53,9,0))</f>
        <v>11.7</v>
      </c>
      <c r="H91" s="37">
        <f t="shared" si="5"/>
        <v>14.45</v>
      </c>
      <c r="I91" s="37">
        <f t="shared" si="4"/>
        <v>260.10000000000002</v>
      </c>
    </row>
    <row r="92" spans="1:9" ht="26.1" customHeight="1" x14ac:dyDescent="0.2">
      <c r="A92" s="22">
        <v>5037</v>
      </c>
      <c r="B92" s="6">
        <v>93654</v>
      </c>
      <c r="C92" s="5" t="s">
        <v>25</v>
      </c>
      <c r="D92" s="5" t="s">
        <v>257</v>
      </c>
      <c r="E92" s="7" t="s">
        <v>156</v>
      </c>
      <c r="F92" s="28">
        <v>20</v>
      </c>
      <c r="G92" s="37">
        <f>IFERROR(VLOOKUP(A92,ORÇ!A:J,7,0),VLOOKUP(A92,'Mapa de Cotações'!$A$3:$I$53,9,0))</f>
        <v>12.57</v>
      </c>
      <c r="H92" s="37">
        <f t="shared" si="5"/>
        <v>15.52</v>
      </c>
      <c r="I92" s="37">
        <f t="shared" si="4"/>
        <v>310.39999999999998</v>
      </c>
    </row>
    <row r="93" spans="1:9" ht="26.1" customHeight="1" x14ac:dyDescent="0.2">
      <c r="A93" s="22">
        <v>5038</v>
      </c>
      <c r="B93" s="6">
        <v>93655</v>
      </c>
      <c r="C93" s="5" t="s">
        <v>25</v>
      </c>
      <c r="D93" s="5" t="s">
        <v>260</v>
      </c>
      <c r="E93" s="7" t="s">
        <v>156</v>
      </c>
      <c r="F93" s="28">
        <v>12</v>
      </c>
      <c r="G93" s="37">
        <f>IFERROR(VLOOKUP(A93,ORÇ!A:J,7,0),VLOOKUP(A93,'Mapa de Cotações'!$A$3:$I$53,9,0))</f>
        <v>14.24</v>
      </c>
      <c r="H93" s="37">
        <f t="shared" si="5"/>
        <v>17.59</v>
      </c>
      <c r="I93" s="37">
        <f t="shared" si="4"/>
        <v>211.08</v>
      </c>
    </row>
    <row r="94" spans="1:9" ht="26.1" customHeight="1" x14ac:dyDescent="0.2">
      <c r="A94" s="22">
        <v>5039</v>
      </c>
      <c r="B94" s="6">
        <v>93656</v>
      </c>
      <c r="C94" s="5" t="s">
        <v>25</v>
      </c>
      <c r="D94" s="5" t="s">
        <v>263</v>
      </c>
      <c r="E94" s="7" t="s">
        <v>156</v>
      </c>
      <c r="F94" s="28">
        <v>2</v>
      </c>
      <c r="G94" s="37">
        <f>IFERROR(VLOOKUP(A94,ORÇ!A:J,7,0),VLOOKUP(A94,'Mapa de Cotações'!$A$3:$I$53,9,0))</f>
        <v>14.24</v>
      </c>
      <c r="H94" s="37">
        <f t="shared" si="5"/>
        <v>17.59</v>
      </c>
      <c r="I94" s="37">
        <f t="shared" si="4"/>
        <v>35.18</v>
      </c>
    </row>
    <row r="95" spans="1:9" ht="26.1" customHeight="1" x14ac:dyDescent="0.2">
      <c r="A95" s="22">
        <v>5040</v>
      </c>
      <c r="B95" s="6">
        <v>93660</v>
      </c>
      <c r="C95" s="5" t="s">
        <v>25</v>
      </c>
      <c r="D95" s="5" t="s">
        <v>266</v>
      </c>
      <c r="E95" s="7" t="s">
        <v>156</v>
      </c>
      <c r="F95" s="28">
        <v>8</v>
      </c>
      <c r="G95" s="37">
        <f>IFERROR(VLOOKUP(A95,ORÇ!A:J,7,0),VLOOKUP(A95,'Mapa de Cotações'!$A$3:$I$53,9,0))</f>
        <v>53.62</v>
      </c>
      <c r="H95" s="37">
        <f t="shared" si="5"/>
        <v>66.239999999999995</v>
      </c>
      <c r="I95" s="37">
        <f t="shared" si="4"/>
        <v>529.91999999999996</v>
      </c>
    </row>
    <row r="96" spans="1:9" ht="26.1" customHeight="1" x14ac:dyDescent="0.2">
      <c r="A96" s="22">
        <v>5041</v>
      </c>
      <c r="B96" s="6">
        <v>93661</v>
      </c>
      <c r="C96" s="5" t="s">
        <v>25</v>
      </c>
      <c r="D96" s="5" t="s">
        <v>269</v>
      </c>
      <c r="E96" s="7" t="s">
        <v>156</v>
      </c>
      <c r="F96" s="28">
        <v>55</v>
      </c>
      <c r="G96" s="37">
        <f>IFERROR(VLOOKUP(A96,ORÇ!A:J,7,0),VLOOKUP(A96,'Mapa de Cotações'!$A$3:$I$53,9,0))</f>
        <v>55.37</v>
      </c>
      <c r="H96" s="37">
        <f t="shared" si="5"/>
        <v>68.400000000000006</v>
      </c>
      <c r="I96" s="37">
        <f t="shared" si="4"/>
        <v>3762</v>
      </c>
    </row>
    <row r="97" spans="1:9" ht="26.1" customHeight="1" x14ac:dyDescent="0.2">
      <c r="A97" s="22">
        <v>5042</v>
      </c>
      <c r="B97" s="6">
        <v>93664</v>
      </c>
      <c r="C97" s="5" t="s">
        <v>25</v>
      </c>
      <c r="D97" s="5" t="s">
        <v>272</v>
      </c>
      <c r="E97" s="7" t="s">
        <v>156</v>
      </c>
      <c r="F97" s="28">
        <v>1</v>
      </c>
      <c r="G97" s="37">
        <f>IFERROR(VLOOKUP(A97,ORÇ!A:J,7,0),VLOOKUP(A97,'Mapa de Cotações'!$A$3:$I$53,9,0))</f>
        <v>62.76</v>
      </c>
      <c r="H97" s="37">
        <f t="shared" si="5"/>
        <v>77.53</v>
      </c>
      <c r="I97" s="37">
        <f t="shared" si="4"/>
        <v>77.53</v>
      </c>
    </row>
    <row r="98" spans="1:9" ht="26.1" customHeight="1" x14ac:dyDescent="0.2">
      <c r="A98" s="22">
        <v>5043</v>
      </c>
      <c r="B98" s="6">
        <v>93666</v>
      </c>
      <c r="C98" s="5" t="s">
        <v>25</v>
      </c>
      <c r="D98" s="5" t="s">
        <v>275</v>
      </c>
      <c r="E98" s="7" t="s">
        <v>156</v>
      </c>
      <c r="F98" s="28">
        <v>6</v>
      </c>
      <c r="G98" s="37">
        <f>IFERROR(VLOOKUP(A98,ORÇ!A:J,7,0),VLOOKUP(A98,'Mapa de Cotações'!$A$3:$I$53,9,0))</f>
        <v>76.81</v>
      </c>
      <c r="H98" s="37">
        <f t="shared" si="5"/>
        <v>94.89</v>
      </c>
      <c r="I98" s="37">
        <f t="shared" si="4"/>
        <v>569.34</v>
      </c>
    </row>
    <row r="99" spans="1:9" ht="26.1" customHeight="1" x14ac:dyDescent="0.2">
      <c r="A99" s="22">
        <v>5044</v>
      </c>
      <c r="B99" s="6">
        <v>93670</v>
      </c>
      <c r="C99" s="5" t="s">
        <v>25</v>
      </c>
      <c r="D99" s="5" t="s">
        <v>278</v>
      </c>
      <c r="E99" s="7" t="s">
        <v>156</v>
      </c>
      <c r="F99" s="28">
        <v>1</v>
      </c>
      <c r="G99" s="37">
        <f>IFERROR(VLOOKUP(A99,ORÇ!A:J,7,0),VLOOKUP(A99,'Mapa de Cotações'!$A$3:$I$53,9,0))</f>
        <v>75.290000000000006</v>
      </c>
      <c r="H99" s="37">
        <f t="shared" si="5"/>
        <v>93.01</v>
      </c>
      <c r="I99" s="37">
        <f t="shared" si="4"/>
        <v>93.01</v>
      </c>
    </row>
    <row r="100" spans="1:9" ht="26.1" customHeight="1" x14ac:dyDescent="0.2">
      <c r="A100" s="22">
        <v>5045</v>
      </c>
      <c r="B100" s="6">
        <v>93671</v>
      </c>
      <c r="C100" s="5" t="s">
        <v>25</v>
      </c>
      <c r="D100" s="5" t="s">
        <v>281</v>
      </c>
      <c r="E100" s="7" t="s">
        <v>156</v>
      </c>
      <c r="F100" s="28">
        <v>1</v>
      </c>
      <c r="G100" s="37">
        <f>IFERROR(VLOOKUP(A100,ORÇ!A:J,7,0),VLOOKUP(A100,'Mapa de Cotações'!$A$3:$I$53,9,0))</f>
        <v>81.400000000000006</v>
      </c>
      <c r="H100" s="37">
        <f t="shared" si="5"/>
        <v>100.56</v>
      </c>
      <c r="I100" s="37">
        <f t="shared" si="4"/>
        <v>100.56</v>
      </c>
    </row>
    <row r="101" spans="1:9" ht="39" customHeight="1" x14ac:dyDescent="0.2">
      <c r="A101" s="22">
        <v>5046</v>
      </c>
      <c r="B101" s="6">
        <v>101894</v>
      </c>
      <c r="C101" s="5" t="s">
        <v>25</v>
      </c>
      <c r="D101" s="5" t="s">
        <v>284</v>
      </c>
      <c r="E101" s="7" t="s">
        <v>156</v>
      </c>
      <c r="F101" s="28">
        <v>12</v>
      </c>
      <c r="G101" s="37">
        <f>IFERROR(VLOOKUP(A101,ORÇ!A:J,7,0),VLOOKUP(A101,'Mapa de Cotações'!$A$3:$I$53,9,0))</f>
        <v>163.62</v>
      </c>
      <c r="H101" s="37">
        <f t="shared" si="5"/>
        <v>202.13</v>
      </c>
      <c r="I101" s="37">
        <f t="shared" si="4"/>
        <v>2425.56</v>
      </c>
    </row>
    <row r="102" spans="1:9" ht="39" customHeight="1" x14ac:dyDescent="0.2">
      <c r="A102" s="22">
        <v>5047</v>
      </c>
      <c r="B102" s="6">
        <v>101899</v>
      </c>
      <c r="C102" s="5" t="s">
        <v>25</v>
      </c>
      <c r="D102" s="5" t="s">
        <v>287</v>
      </c>
      <c r="E102" s="7" t="s">
        <v>156</v>
      </c>
      <c r="F102" s="28">
        <v>2</v>
      </c>
      <c r="G102" s="37">
        <f>IFERROR(VLOOKUP(A102,ORÇ!A:J,7,0),VLOOKUP(A102,'Mapa de Cotações'!$A$3:$I$53,9,0))</f>
        <v>2004.35</v>
      </c>
      <c r="H102" s="37">
        <f t="shared" si="5"/>
        <v>2476.17</v>
      </c>
      <c r="I102" s="37">
        <f t="shared" si="4"/>
        <v>4952.34</v>
      </c>
    </row>
    <row r="103" spans="1:9" ht="26.1" customHeight="1" x14ac:dyDescent="0.2">
      <c r="A103" s="23">
        <v>5048</v>
      </c>
      <c r="B103" s="9">
        <v>39446</v>
      </c>
      <c r="C103" s="8" t="s">
        <v>25</v>
      </c>
      <c r="D103" s="8" t="s">
        <v>288</v>
      </c>
      <c r="E103" s="10" t="s">
        <v>156</v>
      </c>
      <c r="F103" s="29">
        <v>4</v>
      </c>
      <c r="G103" s="37">
        <f>IFERROR(VLOOKUP(A103,ORÇ!A:J,7,0),VLOOKUP(A103,'Mapa de Cotações'!$A$3:$I$53,9,0))</f>
        <v>126.93</v>
      </c>
      <c r="H103" s="37">
        <f t="shared" si="5"/>
        <v>156.80000000000001</v>
      </c>
      <c r="I103" s="37">
        <f t="shared" si="4"/>
        <v>627.20000000000005</v>
      </c>
    </row>
    <row r="104" spans="1:9" ht="26.1" customHeight="1" x14ac:dyDescent="0.2">
      <c r="A104" s="23">
        <v>5049</v>
      </c>
      <c r="B104" s="9">
        <v>39448</v>
      </c>
      <c r="C104" s="8" t="s">
        <v>25</v>
      </c>
      <c r="D104" s="8" t="s">
        <v>289</v>
      </c>
      <c r="E104" s="10" t="s">
        <v>156</v>
      </c>
      <c r="F104" s="29">
        <v>3</v>
      </c>
      <c r="G104" s="37">
        <f>IFERROR(VLOOKUP(A104,ORÇ!A:J,7,0),VLOOKUP(A104,'Mapa de Cotações'!$A$3:$I$53,9,0))</f>
        <v>231.46</v>
      </c>
      <c r="H104" s="37">
        <f t="shared" si="5"/>
        <v>285.94</v>
      </c>
      <c r="I104" s="37">
        <f t="shared" si="4"/>
        <v>857.82</v>
      </c>
    </row>
    <row r="105" spans="1:9" ht="26.1" customHeight="1" x14ac:dyDescent="0.2">
      <c r="A105" s="23">
        <v>5050</v>
      </c>
      <c r="B105" s="9">
        <v>39457</v>
      </c>
      <c r="C105" s="8" t="s">
        <v>25</v>
      </c>
      <c r="D105" s="8" t="s">
        <v>290</v>
      </c>
      <c r="E105" s="10" t="s">
        <v>156</v>
      </c>
      <c r="F105" s="29">
        <v>2</v>
      </c>
      <c r="G105" s="37">
        <f>IFERROR(VLOOKUP(A105,ORÇ!A:J,7,0),VLOOKUP(A105,'Mapa de Cotações'!$A$3:$I$53,9,0))</f>
        <v>155.01</v>
      </c>
      <c r="H105" s="37">
        <f t="shared" si="5"/>
        <v>191.49</v>
      </c>
      <c r="I105" s="37">
        <f t="shared" si="4"/>
        <v>382.98</v>
      </c>
    </row>
    <row r="106" spans="1:9" ht="26.1" customHeight="1" x14ac:dyDescent="0.2">
      <c r="A106" s="23">
        <v>5051</v>
      </c>
      <c r="B106" s="9">
        <v>39458</v>
      </c>
      <c r="C106" s="8" t="s">
        <v>25</v>
      </c>
      <c r="D106" s="8" t="s">
        <v>291</v>
      </c>
      <c r="E106" s="10" t="s">
        <v>156</v>
      </c>
      <c r="F106" s="29">
        <v>2</v>
      </c>
      <c r="G106" s="37">
        <f>IFERROR(VLOOKUP(A106,ORÇ!A:J,7,0),VLOOKUP(A106,'Mapa de Cotações'!$A$3:$I$53,9,0))</f>
        <v>289.27</v>
      </c>
      <c r="H106" s="37">
        <f t="shared" si="5"/>
        <v>357.36</v>
      </c>
      <c r="I106" s="37">
        <f t="shared" si="4"/>
        <v>714.72</v>
      </c>
    </row>
    <row r="107" spans="1:9" ht="26.1" customHeight="1" x14ac:dyDescent="0.2">
      <c r="A107" s="23">
        <v>5052</v>
      </c>
      <c r="B107" s="9">
        <v>39463</v>
      </c>
      <c r="C107" s="8" t="s">
        <v>25</v>
      </c>
      <c r="D107" s="8" t="s">
        <v>292</v>
      </c>
      <c r="E107" s="10" t="s">
        <v>156</v>
      </c>
      <c r="F107" s="29">
        <v>2</v>
      </c>
      <c r="G107" s="37">
        <f>IFERROR(VLOOKUP(A107,ORÇ!A:J,7,0),VLOOKUP(A107,'Mapa de Cotações'!$A$3:$I$53,9,0))</f>
        <v>461.56</v>
      </c>
      <c r="H107" s="37">
        <f t="shared" si="5"/>
        <v>570.21</v>
      </c>
      <c r="I107" s="37">
        <f t="shared" si="4"/>
        <v>1140.42</v>
      </c>
    </row>
    <row r="108" spans="1:9" ht="39" customHeight="1" x14ac:dyDescent="0.2">
      <c r="A108" s="22">
        <v>5053</v>
      </c>
      <c r="B108" s="6">
        <v>97599</v>
      </c>
      <c r="C108" s="5" t="s">
        <v>25</v>
      </c>
      <c r="D108" s="5" t="s">
        <v>295</v>
      </c>
      <c r="E108" s="7" t="s">
        <v>156</v>
      </c>
      <c r="F108" s="28">
        <v>76</v>
      </c>
      <c r="G108" s="37">
        <f>IFERROR(VLOOKUP(A108,ORÇ!A:J,7,0),VLOOKUP(A108,'Mapa de Cotações'!$A$3:$I$53,9,0))</f>
        <v>21.28</v>
      </c>
      <c r="H108" s="37">
        <f t="shared" si="5"/>
        <v>26.28</v>
      </c>
      <c r="I108" s="37">
        <f t="shared" si="4"/>
        <v>1997.28</v>
      </c>
    </row>
    <row r="109" spans="1:9" ht="26.1" customHeight="1" x14ac:dyDescent="0.2">
      <c r="A109" s="14">
        <v>5054</v>
      </c>
      <c r="B109" s="13"/>
      <c r="C109" s="13" t="s">
        <v>1098</v>
      </c>
      <c r="D109" s="13" t="s">
        <v>296</v>
      </c>
      <c r="E109" s="25" t="s">
        <v>156</v>
      </c>
      <c r="F109" s="30">
        <v>11</v>
      </c>
      <c r="G109" s="37">
        <f>IFERROR(VLOOKUP(A109,ORÇ!A:J,7,0),VLOOKUP(A109,'Mapa de Cotações'!$A$3:$I$53,9,0))</f>
        <v>54</v>
      </c>
      <c r="H109" s="38">
        <f t="shared" si="5"/>
        <v>66.709999999999994</v>
      </c>
      <c r="I109" s="38">
        <f t="shared" si="4"/>
        <v>733.81</v>
      </c>
    </row>
    <row r="110" spans="1:9" ht="26.1" customHeight="1" x14ac:dyDescent="0.2">
      <c r="A110" s="22">
        <v>5055</v>
      </c>
      <c r="B110" s="13"/>
      <c r="C110" s="13" t="s">
        <v>1098</v>
      </c>
      <c r="D110" s="13" t="s">
        <v>297</v>
      </c>
      <c r="E110" s="25" t="s">
        <v>156</v>
      </c>
      <c r="F110" s="30">
        <v>1</v>
      </c>
      <c r="G110" s="37">
        <f>IFERROR(VLOOKUP(A110,ORÇ!A:J,7,0),VLOOKUP(A110,'Mapa de Cotações'!$A$3:$I$53,9,0))</f>
        <v>6.59</v>
      </c>
      <c r="H110" s="38">
        <f t="shared" si="5"/>
        <v>8.14</v>
      </c>
      <c r="I110" s="38">
        <f t="shared" si="4"/>
        <v>8.14</v>
      </c>
    </row>
    <row r="111" spans="1:9" ht="26.1" customHeight="1" x14ac:dyDescent="0.2">
      <c r="A111" s="14">
        <v>5056</v>
      </c>
      <c r="B111" s="13"/>
      <c r="C111" s="13" t="s">
        <v>1098</v>
      </c>
      <c r="D111" s="13" t="s">
        <v>298</v>
      </c>
      <c r="E111" s="25" t="s">
        <v>156</v>
      </c>
      <c r="F111" s="30">
        <v>8</v>
      </c>
      <c r="G111" s="37">
        <f>IFERROR(VLOOKUP(A111,ORÇ!A:J,7,0),VLOOKUP(A111,'Mapa de Cotações'!$A$3:$I$53,9,0))</f>
        <v>81.8</v>
      </c>
      <c r="H111" s="38">
        <f t="shared" si="5"/>
        <v>101.05</v>
      </c>
      <c r="I111" s="38">
        <f t="shared" si="4"/>
        <v>808.4</v>
      </c>
    </row>
    <row r="112" spans="1:9" ht="26.1" customHeight="1" x14ac:dyDescent="0.2">
      <c r="A112" s="22">
        <v>5057</v>
      </c>
      <c r="B112" s="13"/>
      <c r="C112" s="13" t="s">
        <v>1098</v>
      </c>
      <c r="D112" s="13" t="s">
        <v>299</v>
      </c>
      <c r="E112" s="25" t="s">
        <v>31</v>
      </c>
      <c r="F112" s="30">
        <v>220</v>
      </c>
      <c r="G112" s="37">
        <f>IFERROR(VLOOKUP(A112,ORÇ!A:J,7,0),VLOOKUP(A112,'Mapa de Cotações'!$A$3:$I$53,9,0))</f>
        <v>4.5999999999999996</v>
      </c>
      <c r="H112" s="38">
        <f t="shared" si="5"/>
        <v>5.68</v>
      </c>
      <c r="I112" s="38">
        <f t="shared" si="4"/>
        <v>1249.5999999999999</v>
      </c>
    </row>
    <row r="113" spans="1:9" ht="26.1" customHeight="1" x14ac:dyDescent="0.2">
      <c r="A113" s="14">
        <v>5058</v>
      </c>
      <c r="B113" s="13"/>
      <c r="C113" s="13" t="s">
        <v>1098</v>
      </c>
      <c r="D113" s="13" t="s">
        <v>300</v>
      </c>
      <c r="E113" s="25" t="s">
        <v>31</v>
      </c>
      <c r="F113" s="30">
        <v>220</v>
      </c>
      <c r="G113" s="37">
        <f>IFERROR(VLOOKUP(A113,ORÇ!A:J,7,0),VLOOKUP(A113,'Mapa de Cotações'!$A$3:$I$53,9,0))</f>
        <v>4.0599999999999996</v>
      </c>
      <c r="H113" s="38">
        <f t="shared" si="5"/>
        <v>5.01</v>
      </c>
      <c r="I113" s="38">
        <f t="shared" si="4"/>
        <v>1102.2</v>
      </c>
    </row>
    <row r="114" spans="1:9" ht="39" customHeight="1" x14ac:dyDescent="0.2">
      <c r="A114" s="22">
        <v>5059</v>
      </c>
      <c r="B114" s="13"/>
      <c r="C114" s="13" t="s">
        <v>1098</v>
      </c>
      <c r="D114" s="13" t="s">
        <v>301</v>
      </c>
      <c r="E114" s="25" t="s">
        <v>156</v>
      </c>
      <c r="F114" s="30">
        <v>63</v>
      </c>
      <c r="G114" s="37">
        <f>IFERROR(VLOOKUP(A114,ORÇ!A:J,7,0),VLOOKUP(A114,'Mapa de Cotações'!$A$3:$I$53,9,0))</f>
        <v>229.9</v>
      </c>
      <c r="H114" s="38">
        <f t="shared" si="5"/>
        <v>284.01</v>
      </c>
      <c r="I114" s="38">
        <f t="shared" si="4"/>
        <v>17892.63</v>
      </c>
    </row>
    <row r="115" spans="1:9" ht="51.95" customHeight="1" x14ac:dyDescent="0.2">
      <c r="A115" s="23">
        <v>5060</v>
      </c>
      <c r="B115" s="9">
        <v>37558</v>
      </c>
      <c r="C115" s="8" t="s">
        <v>25</v>
      </c>
      <c r="D115" s="8" t="s">
        <v>302</v>
      </c>
      <c r="E115" s="10" t="s">
        <v>156</v>
      </c>
      <c r="F115" s="29">
        <v>62</v>
      </c>
      <c r="G115" s="37">
        <f>IFERROR(VLOOKUP(A115,ORÇ!A:J,7,0),VLOOKUP(A115,'Mapa de Cotações'!$A$3:$I$53,9,0))</f>
        <v>35.630000000000003</v>
      </c>
      <c r="H115" s="37">
        <f t="shared" si="5"/>
        <v>44.01</v>
      </c>
      <c r="I115" s="37">
        <f t="shared" si="4"/>
        <v>2728.62</v>
      </c>
    </row>
    <row r="116" spans="1:9" ht="39" customHeight="1" x14ac:dyDescent="0.2">
      <c r="A116" s="14">
        <v>5061</v>
      </c>
      <c r="B116" s="13"/>
      <c r="C116" s="13" t="s">
        <v>1098</v>
      </c>
      <c r="D116" s="13" t="s">
        <v>303</v>
      </c>
      <c r="E116" s="25" t="s">
        <v>156</v>
      </c>
      <c r="F116" s="30">
        <v>1</v>
      </c>
      <c r="G116" s="37">
        <f>IFERROR(VLOOKUP(A116,ORÇ!A:J,7,0),VLOOKUP(A116,'Mapa de Cotações'!$A$3:$I$53,9,0))</f>
        <v>146.99</v>
      </c>
      <c r="H116" s="38">
        <f t="shared" si="5"/>
        <v>181.59</v>
      </c>
      <c r="I116" s="38">
        <f t="shared" si="4"/>
        <v>181.59</v>
      </c>
    </row>
    <row r="117" spans="1:9" ht="51.95" customHeight="1" x14ac:dyDescent="0.2">
      <c r="A117" s="23">
        <v>5062</v>
      </c>
      <c r="B117" s="9">
        <v>37559</v>
      </c>
      <c r="C117" s="8" t="s">
        <v>25</v>
      </c>
      <c r="D117" s="8" t="s">
        <v>304</v>
      </c>
      <c r="E117" s="10" t="s">
        <v>156</v>
      </c>
      <c r="F117" s="29">
        <v>56</v>
      </c>
      <c r="G117" s="37">
        <f>IFERROR(VLOOKUP(A117,ORÇ!A:J,7,0),VLOOKUP(A117,'Mapa de Cotações'!$A$3:$I$53,9,0))</f>
        <v>27.11</v>
      </c>
      <c r="H117" s="37">
        <f t="shared" si="5"/>
        <v>33.49</v>
      </c>
      <c r="I117" s="37">
        <f t="shared" si="4"/>
        <v>1875.44</v>
      </c>
    </row>
    <row r="118" spans="1:9" ht="24" customHeight="1" x14ac:dyDescent="0.2">
      <c r="A118" s="23">
        <v>5063</v>
      </c>
      <c r="B118" s="9">
        <v>39961</v>
      </c>
      <c r="C118" s="8" t="s">
        <v>25</v>
      </c>
      <c r="D118" s="8" t="s">
        <v>306</v>
      </c>
      <c r="E118" s="10" t="s">
        <v>156</v>
      </c>
      <c r="F118" s="29">
        <v>5</v>
      </c>
      <c r="G118" s="37">
        <f>IFERROR(VLOOKUP(A118,ORÇ!A:J,7,0),VLOOKUP(A118,'Mapa de Cotações'!$A$3:$I$53,9,0))</f>
        <v>23.76</v>
      </c>
      <c r="H118" s="37">
        <f t="shared" si="5"/>
        <v>29.35</v>
      </c>
      <c r="I118" s="37">
        <f t="shared" si="4"/>
        <v>146.75</v>
      </c>
    </row>
    <row r="119" spans="1:9" ht="39" customHeight="1" x14ac:dyDescent="0.2">
      <c r="A119" s="22">
        <v>5064</v>
      </c>
      <c r="B119" s="6">
        <v>101906</v>
      </c>
      <c r="C119" s="5" t="s">
        <v>25</v>
      </c>
      <c r="D119" s="5" t="s">
        <v>309</v>
      </c>
      <c r="E119" s="7" t="s">
        <v>156</v>
      </c>
      <c r="F119" s="28">
        <v>12</v>
      </c>
      <c r="G119" s="37">
        <f>IFERROR(VLOOKUP(A119,ORÇ!A:J,7,0),VLOOKUP(A119,'Mapa de Cotações'!$A$3:$I$53,9,0))</f>
        <v>779.84</v>
      </c>
      <c r="H119" s="37">
        <f t="shared" si="5"/>
        <v>963.41</v>
      </c>
      <c r="I119" s="37">
        <f t="shared" ref="I119:I182" si="6">TRUNC(H119*F119,2)</f>
        <v>11560.92</v>
      </c>
    </row>
    <row r="120" spans="1:9" ht="39" customHeight="1" x14ac:dyDescent="0.2">
      <c r="A120" s="22">
        <v>5065</v>
      </c>
      <c r="B120" s="6">
        <v>101907</v>
      </c>
      <c r="C120" s="5" t="s">
        <v>25</v>
      </c>
      <c r="D120" s="5" t="s">
        <v>312</v>
      </c>
      <c r="E120" s="7" t="s">
        <v>156</v>
      </c>
      <c r="F120" s="28">
        <v>1</v>
      </c>
      <c r="G120" s="37">
        <f>IFERROR(VLOOKUP(A120,ORÇ!A:J,7,0),VLOOKUP(A120,'Mapa de Cotações'!$A$3:$I$53,9,0))</f>
        <v>842.15</v>
      </c>
      <c r="H120" s="37">
        <f t="shared" si="5"/>
        <v>1040.3900000000001</v>
      </c>
      <c r="I120" s="37">
        <f t="shared" si="6"/>
        <v>1040.3900000000001</v>
      </c>
    </row>
    <row r="121" spans="1:9" ht="65.099999999999994" customHeight="1" x14ac:dyDescent="0.2">
      <c r="A121" s="22">
        <v>5066</v>
      </c>
      <c r="B121" s="6">
        <v>101912</v>
      </c>
      <c r="C121" s="5" t="s">
        <v>25</v>
      </c>
      <c r="D121" s="5" t="s">
        <v>315</v>
      </c>
      <c r="E121" s="7" t="s">
        <v>156</v>
      </c>
      <c r="F121" s="28">
        <v>7</v>
      </c>
      <c r="G121" s="37">
        <f>IFERROR(VLOOKUP(A121,ORÇ!A:J,7,0),VLOOKUP(A121,'Mapa de Cotações'!$A$3:$I$53,9,0))</f>
        <v>2015.5</v>
      </c>
      <c r="H121" s="37">
        <f t="shared" si="5"/>
        <v>2489.94</v>
      </c>
      <c r="I121" s="37">
        <f t="shared" si="6"/>
        <v>17429.580000000002</v>
      </c>
    </row>
    <row r="122" spans="1:9" ht="51.95" customHeight="1" x14ac:dyDescent="0.2">
      <c r="A122" s="23">
        <v>5067</v>
      </c>
      <c r="B122" s="9">
        <v>37527</v>
      </c>
      <c r="C122" s="8" t="s">
        <v>25</v>
      </c>
      <c r="D122" s="8" t="s">
        <v>316</v>
      </c>
      <c r="E122" s="10" t="s">
        <v>156</v>
      </c>
      <c r="F122" s="29">
        <v>14</v>
      </c>
      <c r="G122" s="37">
        <f>IFERROR(VLOOKUP(A122,ORÇ!A:J,7,0),VLOOKUP(A122,'Mapa de Cotações'!$A$3:$I$53,9,0))</f>
        <v>624.70000000000005</v>
      </c>
      <c r="H122" s="37">
        <f t="shared" si="5"/>
        <v>771.75</v>
      </c>
      <c r="I122" s="37">
        <f t="shared" si="6"/>
        <v>10804.5</v>
      </c>
    </row>
    <row r="123" spans="1:9" ht="39" customHeight="1" x14ac:dyDescent="0.2">
      <c r="A123" s="23">
        <v>5068</v>
      </c>
      <c r="B123" s="9">
        <v>10902</v>
      </c>
      <c r="C123" s="8" t="s">
        <v>25</v>
      </c>
      <c r="D123" s="8" t="s">
        <v>317</v>
      </c>
      <c r="E123" s="10" t="s">
        <v>156</v>
      </c>
      <c r="F123" s="29">
        <v>7</v>
      </c>
      <c r="G123" s="37">
        <f>IFERROR(VLOOKUP(A123,ORÇ!A:J,7,0),VLOOKUP(A123,'Mapa de Cotações'!$A$3:$I$53,9,0))</f>
        <v>64.52</v>
      </c>
      <c r="H123" s="37">
        <f t="shared" si="5"/>
        <v>79.7</v>
      </c>
      <c r="I123" s="37">
        <f t="shared" si="6"/>
        <v>557.9</v>
      </c>
    </row>
    <row r="124" spans="1:9" ht="39" customHeight="1" x14ac:dyDescent="0.2">
      <c r="A124" s="23">
        <v>5069</v>
      </c>
      <c r="B124" s="9">
        <v>20971</v>
      </c>
      <c r="C124" s="8" t="s">
        <v>25</v>
      </c>
      <c r="D124" s="8" t="s">
        <v>319</v>
      </c>
      <c r="E124" s="10" t="s">
        <v>156</v>
      </c>
      <c r="F124" s="29">
        <v>2</v>
      </c>
      <c r="G124" s="37">
        <f>IFERROR(VLOOKUP(A124,ORÇ!A:J,7,0),VLOOKUP(A124,'Mapa de Cotações'!$A$3:$I$53,9,0))</f>
        <v>17.14</v>
      </c>
      <c r="H124" s="37">
        <f t="shared" si="5"/>
        <v>21.17</v>
      </c>
      <c r="I124" s="37">
        <f t="shared" si="6"/>
        <v>42.34</v>
      </c>
    </row>
    <row r="125" spans="1:9" ht="51.95" customHeight="1" x14ac:dyDescent="0.2">
      <c r="A125" s="23">
        <v>5070</v>
      </c>
      <c r="B125" s="9">
        <v>10904</v>
      </c>
      <c r="C125" s="8" t="s">
        <v>25</v>
      </c>
      <c r="D125" s="8" t="s">
        <v>321</v>
      </c>
      <c r="E125" s="10" t="s">
        <v>156</v>
      </c>
      <c r="F125" s="29">
        <v>7</v>
      </c>
      <c r="G125" s="37">
        <f>IFERROR(VLOOKUP(A125,ORÇ!A:J,7,0),VLOOKUP(A125,'Mapa de Cotações'!$A$3:$I$53,9,0))</f>
        <v>180</v>
      </c>
      <c r="H125" s="37">
        <f t="shared" si="5"/>
        <v>222.37</v>
      </c>
      <c r="I125" s="37">
        <f t="shared" si="6"/>
        <v>1556.59</v>
      </c>
    </row>
    <row r="126" spans="1:9" ht="26.1" customHeight="1" x14ac:dyDescent="0.2">
      <c r="A126" s="23">
        <v>5071</v>
      </c>
      <c r="B126" s="9">
        <v>4208</v>
      </c>
      <c r="C126" s="8" t="s">
        <v>25</v>
      </c>
      <c r="D126" s="8" t="s">
        <v>322</v>
      </c>
      <c r="E126" s="10" t="s">
        <v>156</v>
      </c>
      <c r="F126" s="29">
        <v>7</v>
      </c>
      <c r="G126" s="37">
        <f>IFERROR(VLOOKUP(A126,ORÇ!A:J,7,0),VLOOKUP(A126,'Mapa de Cotações'!$A$3:$I$53,9,0))</f>
        <v>43.66</v>
      </c>
      <c r="H126" s="37">
        <f t="shared" si="5"/>
        <v>53.93</v>
      </c>
      <c r="I126" s="37">
        <f t="shared" si="6"/>
        <v>377.51</v>
      </c>
    </row>
    <row r="127" spans="1:9" ht="39" customHeight="1" x14ac:dyDescent="0.2">
      <c r="A127" s="23">
        <v>5072</v>
      </c>
      <c r="B127" s="9">
        <v>10899</v>
      </c>
      <c r="C127" s="8" t="s">
        <v>25</v>
      </c>
      <c r="D127" s="8" t="s">
        <v>324</v>
      </c>
      <c r="E127" s="10" t="s">
        <v>156</v>
      </c>
      <c r="F127" s="29">
        <v>7</v>
      </c>
      <c r="G127" s="37">
        <f>IFERROR(VLOOKUP(A127,ORÇ!A:J,7,0),VLOOKUP(A127,'Mapa de Cotações'!$A$3:$I$53,9,0))</f>
        <v>78.849999999999994</v>
      </c>
      <c r="H127" s="37">
        <f t="shared" si="5"/>
        <v>97.41</v>
      </c>
      <c r="I127" s="37">
        <f t="shared" si="6"/>
        <v>681.87</v>
      </c>
    </row>
    <row r="128" spans="1:9" ht="26.1" customHeight="1" x14ac:dyDescent="0.2">
      <c r="A128" s="23">
        <v>5073</v>
      </c>
      <c r="B128" s="9">
        <v>1821</v>
      </c>
      <c r="C128" s="8" t="s">
        <v>25</v>
      </c>
      <c r="D128" s="8" t="s">
        <v>325</v>
      </c>
      <c r="E128" s="10" t="s">
        <v>156</v>
      </c>
      <c r="F128" s="29">
        <v>38</v>
      </c>
      <c r="G128" s="37">
        <f>IFERROR(VLOOKUP(A128,ORÇ!A:J,7,0),VLOOKUP(A128,'Mapa de Cotações'!$A$3:$I$53,9,0))</f>
        <v>170.06</v>
      </c>
      <c r="H128" s="37">
        <f t="shared" si="5"/>
        <v>210.09</v>
      </c>
      <c r="I128" s="37">
        <f t="shared" si="6"/>
        <v>7983.42</v>
      </c>
    </row>
    <row r="129" spans="1:9" ht="39" customHeight="1" x14ac:dyDescent="0.2">
      <c r="A129" s="23">
        <v>5074</v>
      </c>
      <c r="B129" s="9">
        <v>7701</v>
      </c>
      <c r="C129" s="8" t="s">
        <v>25</v>
      </c>
      <c r="D129" s="8" t="s">
        <v>326</v>
      </c>
      <c r="E129" s="10" t="s">
        <v>31</v>
      </c>
      <c r="F129" s="29">
        <v>192</v>
      </c>
      <c r="G129" s="37">
        <f>IFERROR(VLOOKUP(A129,ORÇ!A:J,7,0),VLOOKUP(A129,'Mapa de Cotações'!$A$3:$I$53,9,0))</f>
        <v>91.92</v>
      </c>
      <c r="H129" s="37">
        <f t="shared" si="5"/>
        <v>113.55</v>
      </c>
      <c r="I129" s="37">
        <f t="shared" si="6"/>
        <v>21801.599999999999</v>
      </c>
    </row>
    <row r="130" spans="1:9" ht="24" customHeight="1" x14ac:dyDescent="0.2">
      <c r="A130" s="23">
        <v>5075</v>
      </c>
      <c r="B130" s="9">
        <v>6299</v>
      </c>
      <c r="C130" s="8" t="s">
        <v>25</v>
      </c>
      <c r="D130" s="8" t="s">
        <v>327</v>
      </c>
      <c r="E130" s="10" t="s">
        <v>156</v>
      </c>
      <c r="F130" s="29">
        <v>10</v>
      </c>
      <c r="G130" s="37">
        <f>IFERROR(VLOOKUP(A130,ORÇ!A:J,7,0),VLOOKUP(A130,'Mapa de Cotações'!$A$3:$I$53,9,0))</f>
        <v>102.22</v>
      </c>
      <c r="H130" s="37">
        <f t="shared" si="5"/>
        <v>126.28</v>
      </c>
      <c r="I130" s="37">
        <f t="shared" si="6"/>
        <v>1262.8</v>
      </c>
    </row>
    <row r="131" spans="1:9" ht="26.1" customHeight="1" x14ac:dyDescent="0.2">
      <c r="A131" s="23">
        <v>5076</v>
      </c>
      <c r="B131" s="9">
        <v>3913</v>
      </c>
      <c r="C131" s="8" t="s">
        <v>25</v>
      </c>
      <c r="D131" s="8" t="s">
        <v>328</v>
      </c>
      <c r="E131" s="10" t="s">
        <v>156</v>
      </c>
      <c r="F131" s="29">
        <v>17</v>
      </c>
      <c r="G131" s="37">
        <f>IFERROR(VLOOKUP(A131,ORÇ!A:J,7,0),VLOOKUP(A131,'Mapa de Cotações'!$A$3:$I$53,9,0))</f>
        <v>52</v>
      </c>
      <c r="H131" s="37">
        <f t="shared" si="5"/>
        <v>64.239999999999995</v>
      </c>
      <c r="I131" s="37">
        <f t="shared" si="6"/>
        <v>1092.08</v>
      </c>
    </row>
    <row r="132" spans="1:9" ht="26.1" customHeight="1" x14ac:dyDescent="0.2">
      <c r="A132" s="23">
        <v>5077</v>
      </c>
      <c r="B132" s="9">
        <v>4208</v>
      </c>
      <c r="C132" s="8" t="s">
        <v>25</v>
      </c>
      <c r="D132" s="8" t="s">
        <v>322</v>
      </c>
      <c r="E132" s="10" t="s">
        <v>156</v>
      </c>
      <c r="F132" s="29">
        <v>14</v>
      </c>
      <c r="G132" s="37">
        <f>IFERROR(VLOOKUP(A132,ORÇ!A:J,7,0),VLOOKUP(A132,'Mapa de Cotações'!$A$3:$I$53,9,0))</f>
        <v>43.66</v>
      </c>
      <c r="H132" s="37">
        <f t="shared" si="5"/>
        <v>53.93</v>
      </c>
      <c r="I132" s="37">
        <f t="shared" si="6"/>
        <v>755.02</v>
      </c>
    </row>
    <row r="133" spans="1:9" ht="26.1" customHeight="1" x14ac:dyDescent="0.2">
      <c r="A133" s="23">
        <v>5078</v>
      </c>
      <c r="B133" s="9">
        <v>6011</v>
      </c>
      <c r="C133" s="8" t="s">
        <v>25</v>
      </c>
      <c r="D133" s="8" t="s">
        <v>329</v>
      </c>
      <c r="E133" s="10" t="s">
        <v>156</v>
      </c>
      <c r="F133" s="29">
        <v>3</v>
      </c>
      <c r="G133" s="37">
        <f>IFERROR(VLOOKUP(A133,ORÇ!A:J,7,0),VLOOKUP(A133,'Mapa de Cotações'!$A$3:$I$53,9,0))</f>
        <v>195.27</v>
      </c>
      <c r="H133" s="37">
        <f t="shared" si="5"/>
        <v>241.23</v>
      </c>
      <c r="I133" s="37">
        <f t="shared" si="6"/>
        <v>723.69</v>
      </c>
    </row>
    <row r="134" spans="1:9" ht="39" customHeight="1" x14ac:dyDescent="0.2">
      <c r="A134" s="23">
        <v>5079</v>
      </c>
      <c r="B134" s="9">
        <v>10405</v>
      </c>
      <c r="C134" s="8" t="s">
        <v>25</v>
      </c>
      <c r="D134" s="8" t="s">
        <v>330</v>
      </c>
      <c r="E134" s="10" t="s">
        <v>156</v>
      </c>
      <c r="F134" s="29">
        <v>2</v>
      </c>
      <c r="G134" s="37">
        <f>IFERROR(VLOOKUP(A134,ORÇ!A:J,7,0),VLOOKUP(A134,'Mapa de Cotações'!$A$3:$I$53,9,0))</f>
        <v>514.44000000000005</v>
      </c>
      <c r="H134" s="37">
        <f t="shared" si="5"/>
        <v>635.53</v>
      </c>
      <c r="I134" s="37">
        <f t="shared" si="6"/>
        <v>1271.06</v>
      </c>
    </row>
    <row r="135" spans="1:9" ht="26.1" customHeight="1" x14ac:dyDescent="0.2">
      <c r="A135" s="23">
        <v>5080</v>
      </c>
      <c r="B135" s="9">
        <v>12427</v>
      </c>
      <c r="C135" s="8" t="s">
        <v>25</v>
      </c>
      <c r="D135" s="8" t="s">
        <v>331</v>
      </c>
      <c r="E135" s="10" t="s">
        <v>156</v>
      </c>
      <c r="F135" s="29">
        <v>3</v>
      </c>
      <c r="G135" s="37">
        <f>IFERROR(VLOOKUP(A135,ORÇ!A:J,7,0),VLOOKUP(A135,'Mapa de Cotações'!$A$3:$I$53,9,0))</f>
        <v>210.17</v>
      </c>
      <c r="H135" s="37">
        <f t="shared" si="5"/>
        <v>259.64</v>
      </c>
      <c r="I135" s="37">
        <f t="shared" si="6"/>
        <v>778.92</v>
      </c>
    </row>
    <row r="136" spans="1:9" ht="26.1" customHeight="1" x14ac:dyDescent="0.2">
      <c r="A136" s="23">
        <v>5081</v>
      </c>
      <c r="B136" s="9">
        <v>788</v>
      </c>
      <c r="C136" s="8" t="s">
        <v>25</v>
      </c>
      <c r="D136" s="8" t="s">
        <v>332</v>
      </c>
      <c r="E136" s="10" t="s">
        <v>156</v>
      </c>
      <c r="F136" s="29">
        <v>1</v>
      </c>
      <c r="G136" s="37">
        <f>IFERROR(VLOOKUP(A136,ORÇ!A:J,7,0),VLOOKUP(A136,'Mapa de Cotações'!$A$3:$I$53,9,0))</f>
        <v>22.54</v>
      </c>
      <c r="H136" s="37">
        <f t="shared" si="5"/>
        <v>27.84</v>
      </c>
      <c r="I136" s="37">
        <f t="shared" si="6"/>
        <v>27.84</v>
      </c>
    </row>
    <row r="137" spans="1:9" ht="39" customHeight="1" x14ac:dyDescent="0.2">
      <c r="A137" s="23">
        <v>5082</v>
      </c>
      <c r="B137" s="9">
        <v>7697</v>
      </c>
      <c r="C137" s="8" t="s">
        <v>25</v>
      </c>
      <c r="D137" s="8" t="s">
        <v>333</v>
      </c>
      <c r="E137" s="10" t="s">
        <v>31</v>
      </c>
      <c r="F137" s="29">
        <v>1</v>
      </c>
      <c r="G137" s="37">
        <f>IFERROR(VLOOKUP(A137,ORÇ!A:J,7,0),VLOOKUP(A137,'Mapa de Cotações'!$A$3:$I$53,9,0))</f>
        <v>51.36</v>
      </c>
      <c r="H137" s="37">
        <f t="shared" si="5"/>
        <v>63.45</v>
      </c>
      <c r="I137" s="37">
        <f t="shared" si="6"/>
        <v>63.45</v>
      </c>
    </row>
    <row r="138" spans="1:9" ht="24" customHeight="1" x14ac:dyDescent="0.2">
      <c r="A138" s="23">
        <v>5083</v>
      </c>
      <c r="B138" s="9">
        <v>6297</v>
      </c>
      <c r="C138" s="8" t="s">
        <v>25</v>
      </c>
      <c r="D138" s="8" t="s">
        <v>334</v>
      </c>
      <c r="E138" s="10" t="s">
        <v>156</v>
      </c>
      <c r="F138" s="29">
        <v>5</v>
      </c>
      <c r="G138" s="37">
        <f>IFERROR(VLOOKUP(A138,ORÇ!A:J,7,0),VLOOKUP(A138,'Mapa de Cotações'!$A$3:$I$53,9,0))</f>
        <v>33.99</v>
      </c>
      <c r="H138" s="37">
        <f t="shared" si="5"/>
        <v>41.99</v>
      </c>
      <c r="I138" s="37">
        <f t="shared" si="6"/>
        <v>209.95</v>
      </c>
    </row>
    <row r="139" spans="1:9" ht="26.1" customHeight="1" x14ac:dyDescent="0.2">
      <c r="A139" s="23">
        <v>5084</v>
      </c>
      <c r="B139" s="9">
        <v>1809</v>
      </c>
      <c r="C139" s="8" t="s">
        <v>25</v>
      </c>
      <c r="D139" s="8" t="s">
        <v>335</v>
      </c>
      <c r="E139" s="10" t="s">
        <v>156</v>
      </c>
      <c r="F139" s="29">
        <v>5</v>
      </c>
      <c r="G139" s="37">
        <f>IFERROR(VLOOKUP(A139,ORÇ!A:J,7,0),VLOOKUP(A139,'Mapa de Cotações'!$A$3:$I$53,9,0))</f>
        <v>60.38</v>
      </c>
      <c r="H139" s="37">
        <f t="shared" si="5"/>
        <v>74.59</v>
      </c>
      <c r="I139" s="37">
        <f t="shared" si="6"/>
        <v>372.95</v>
      </c>
    </row>
    <row r="140" spans="1:9" ht="26.1" customHeight="1" x14ac:dyDescent="0.2">
      <c r="A140" s="23">
        <v>5085</v>
      </c>
      <c r="B140" s="9">
        <v>11670</v>
      </c>
      <c r="C140" s="8" t="s">
        <v>25</v>
      </c>
      <c r="D140" s="8" t="s">
        <v>336</v>
      </c>
      <c r="E140" s="10" t="s">
        <v>156</v>
      </c>
      <c r="F140" s="29">
        <v>2</v>
      </c>
      <c r="G140" s="37">
        <f>IFERROR(VLOOKUP(A140,ORÇ!A:J,7,0),VLOOKUP(A140,'Mapa de Cotações'!$A$3:$I$53,9,0))</f>
        <v>16.36</v>
      </c>
      <c r="H140" s="37">
        <f t="shared" si="5"/>
        <v>20.21</v>
      </c>
      <c r="I140" s="37">
        <f t="shared" si="6"/>
        <v>40.42</v>
      </c>
    </row>
    <row r="141" spans="1:9" ht="24" customHeight="1" x14ac:dyDescent="0.2">
      <c r="A141" s="23">
        <v>5086</v>
      </c>
      <c r="B141" s="9">
        <v>12426</v>
      </c>
      <c r="C141" s="8" t="s">
        <v>25</v>
      </c>
      <c r="D141" s="8" t="s">
        <v>337</v>
      </c>
      <c r="E141" s="10" t="s">
        <v>156</v>
      </c>
      <c r="F141" s="29">
        <v>3</v>
      </c>
      <c r="G141" s="37">
        <f>IFERROR(VLOOKUP(A141,ORÇ!A:J,7,0),VLOOKUP(A141,'Mapa de Cotações'!$A$3:$I$53,9,0))</f>
        <v>36.85</v>
      </c>
      <c r="H141" s="37">
        <f t="shared" si="5"/>
        <v>45.52</v>
      </c>
      <c r="I141" s="37">
        <f t="shared" si="6"/>
        <v>136.56</v>
      </c>
    </row>
    <row r="142" spans="1:9" ht="39" customHeight="1" x14ac:dyDescent="0.2">
      <c r="A142" s="23">
        <v>5087</v>
      </c>
      <c r="B142" s="9">
        <v>10404</v>
      </c>
      <c r="C142" s="8" t="s">
        <v>25</v>
      </c>
      <c r="D142" s="8" t="s">
        <v>338</v>
      </c>
      <c r="E142" s="10" t="s">
        <v>156</v>
      </c>
      <c r="F142" s="29">
        <v>1</v>
      </c>
      <c r="G142" s="37">
        <f>IFERROR(VLOOKUP(A142,ORÇ!A:J,7,0),VLOOKUP(A142,'Mapa de Cotações'!$A$3:$I$53,9,0))</f>
        <v>93.18</v>
      </c>
      <c r="H142" s="37">
        <f t="shared" si="5"/>
        <v>115.11</v>
      </c>
      <c r="I142" s="37">
        <f t="shared" si="6"/>
        <v>115.11</v>
      </c>
    </row>
    <row r="143" spans="1:9" ht="26.1" customHeight="1" x14ac:dyDescent="0.2">
      <c r="A143" s="23">
        <v>5088</v>
      </c>
      <c r="B143" s="9">
        <v>770</v>
      </c>
      <c r="C143" s="8" t="s">
        <v>25</v>
      </c>
      <c r="D143" s="8" t="s">
        <v>339</v>
      </c>
      <c r="E143" s="10" t="s">
        <v>156</v>
      </c>
      <c r="F143" s="29">
        <v>2</v>
      </c>
      <c r="G143" s="37">
        <f>IFERROR(VLOOKUP(A143,ORÇ!A:J,7,0),VLOOKUP(A143,'Mapa de Cotações'!$A$3:$I$53,9,0))</f>
        <v>4.6500000000000004</v>
      </c>
      <c r="H143" s="37">
        <f t="shared" si="5"/>
        <v>5.74</v>
      </c>
      <c r="I143" s="37">
        <f t="shared" si="6"/>
        <v>11.48</v>
      </c>
    </row>
    <row r="144" spans="1:9" ht="51.95" customHeight="1" x14ac:dyDescent="0.2">
      <c r="A144" s="14">
        <v>5089</v>
      </c>
      <c r="B144" s="13"/>
      <c r="C144" s="13" t="s">
        <v>1098</v>
      </c>
      <c r="D144" s="13" t="s">
        <v>340</v>
      </c>
      <c r="E144" s="25" t="s">
        <v>156</v>
      </c>
      <c r="F144" s="30">
        <v>1</v>
      </c>
      <c r="G144" s="37">
        <f>IFERROR(VLOOKUP(A144,ORÇ!A:J,7,0),VLOOKUP(A144,'Mapa de Cotações'!$A$3:$I$53,9,0))</f>
        <v>335.82</v>
      </c>
      <c r="H144" s="38">
        <f t="shared" si="5"/>
        <v>414.87</v>
      </c>
      <c r="I144" s="38">
        <f t="shared" si="6"/>
        <v>414.87</v>
      </c>
    </row>
    <row r="145" spans="1:9" ht="24" customHeight="1" x14ac:dyDescent="0.2">
      <c r="A145" s="14">
        <v>5090</v>
      </c>
      <c r="B145" s="13"/>
      <c r="C145" s="13" t="s">
        <v>1098</v>
      </c>
      <c r="D145" s="13" t="s">
        <v>341</v>
      </c>
      <c r="E145" s="25" t="s">
        <v>156</v>
      </c>
      <c r="F145" s="30">
        <v>1</v>
      </c>
      <c r="G145" s="37">
        <f>IFERROR(VLOOKUP(A145,ORÇ!A:J,7,0),VLOOKUP(A145,'Mapa de Cotações'!$A$3:$I$53,9,0))</f>
        <v>432.3</v>
      </c>
      <c r="H145" s="38">
        <f t="shared" si="5"/>
        <v>534.05999999999995</v>
      </c>
      <c r="I145" s="38">
        <f t="shared" si="6"/>
        <v>534.05999999999995</v>
      </c>
    </row>
    <row r="146" spans="1:9" ht="39" customHeight="1" x14ac:dyDescent="0.2">
      <c r="A146" s="23">
        <v>5091</v>
      </c>
      <c r="B146" s="9">
        <v>12899</v>
      </c>
      <c r="C146" s="8" t="s">
        <v>25</v>
      </c>
      <c r="D146" s="8" t="s">
        <v>342</v>
      </c>
      <c r="E146" s="10" t="s">
        <v>156</v>
      </c>
      <c r="F146" s="29">
        <v>1</v>
      </c>
      <c r="G146" s="37">
        <f>IFERROR(VLOOKUP(A146,ORÇ!A:J,7,0),VLOOKUP(A146,'Mapa de Cotações'!$A$3:$I$53,9,0))</f>
        <v>114.55</v>
      </c>
      <c r="H146" s="37">
        <f t="shared" si="5"/>
        <v>141.51</v>
      </c>
      <c r="I146" s="37">
        <f t="shared" si="6"/>
        <v>141.51</v>
      </c>
    </row>
    <row r="147" spans="1:9" ht="51.95" customHeight="1" x14ac:dyDescent="0.2">
      <c r="A147" s="23">
        <v>5092</v>
      </c>
      <c r="B147" s="9">
        <v>751</v>
      </c>
      <c r="C147" s="8" t="s">
        <v>25</v>
      </c>
      <c r="D147" s="8" t="s">
        <v>343</v>
      </c>
      <c r="E147" s="10" t="s">
        <v>156</v>
      </c>
      <c r="F147" s="29">
        <v>1</v>
      </c>
      <c r="G147" s="37">
        <f>IFERROR(VLOOKUP(A147,ORÇ!A:J,7,0),VLOOKUP(A147,'Mapa de Cotações'!$A$3:$I$53,9,0))</f>
        <v>4632.42</v>
      </c>
      <c r="H147" s="37">
        <f t="shared" ref="H147:H210" si="7">TRUNC(G147*(1+$G$5),2)</f>
        <v>5722.89</v>
      </c>
      <c r="I147" s="37">
        <f t="shared" si="6"/>
        <v>5722.89</v>
      </c>
    </row>
    <row r="148" spans="1:9" ht="39" customHeight="1" x14ac:dyDescent="0.2">
      <c r="A148" s="23">
        <v>5093</v>
      </c>
      <c r="B148" s="9">
        <v>39756</v>
      </c>
      <c r="C148" s="8" t="s">
        <v>25</v>
      </c>
      <c r="D148" s="8" t="s">
        <v>344</v>
      </c>
      <c r="E148" s="10" t="s">
        <v>156</v>
      </c>
      <c r="F148" s="29">
        <v>1</v>
      </c>
      <c r="G148" s="37">
        <f>IFERROR(VLOOKUP(A148,ORÇ!A:J,7,0),VLOOKUP(A148,'Mapa de Cotações'!$A$3:$I$53,9,0))</f>
        <v>436.37</v>
      </c>
      <c r="H148" s="37">
        <f t="shared" si="7"/>
        <v>539.09</v>
      </c>
      <c r="I148" s="37">
        <f t="shared" si="6"/>
        <v>539.09</v>
      </c>
    </row>
    <row r="149" spans="1:9" ht="26.1" customHeight="1" x14ac:dyDescent="0.2">
      <c r="A149" s="14">
        <v>5094</v>
      </c>
      <c r="B149" s="13"/>
      <c r="C149" s="13" t="s">
        <v>1098</v>
      </c>
      <c r="D149" s="13" t="s">
        <v>345</v>
      </c>
      <c r="E149" s="25" t="s">
        <v>156</v>
      </c>
      <c r="F149" s="30">
        <v>1</v>
      </c>
      <c r="G149" s="37">
        <f>IFERROR(VLOOKUP(A149,ORÇ!A:J,7,0),VLOOKUP(A149,'Mapa de Cotações'!$A$3:$I$53,9,0))</f>
        <v>186.14</v>
      </c>
      <c r="H149" s="37">
        <f t="shared" si="7"/>
        <v>229.95</v>
      </c>
      <c r="I149" s="38">
        <f t="shared" si="6"/>
        <v>229.95</v>
      </c>
    </row>
    <row r="150" spans="1:9" ht="26.1" customHeight="1" x14ac:dyDescent="0.2">
      <c r="A150" s="14">
        <v>5095</v>
      </c>
      <c r="B150" s="13"/>
      <c r="C150" s="13" t="s">
        <v>1098</v>
      </c>
      <c r="D150" s="13" t="s">
        <v>346</v>
      </c>
      <c r="E150" s="25" t="s">
        <v>156</v>
      </c>
      <c r="F150" s="30">
        <v>2</v>
      </c>
      <c r="G150" s="37">
        <f>IFERROR(VLOOKUP(A150,ORÇ!A:J,7,0),VLOOKUP(A150,'Mapa de Cotações'!$A$3:$I$53,9,0))</f>
        <v>45.1</v>
      </c>
      <c r="H150" s="37">
        <f t="shared" si="7"/>
        <v>55.71</v>
      </c>
      <c r="I150" s="38">
        <f t="shared" si="6"/>
        <v>111.42</v>
      </c>
    </row>
    <row r="151" spans="1:9" ht="24" customHeight="1" x14ac:dyDescent="0.2">
      <c r="A151" s="23">
        <v>5096</v>
      </c>
      <c r="B151" s="9">
        <v>3148</v>
      </c>
      <c r="C151" s="8" t="s">
        <v>25</v>
      </c>
      <c r="D151" s="8" t="s">
        <v>348</v>
      </c>
      <c r="E151" s="10" t="s">
        <v>156</v>
      </c>
      <c r="F151" s="29">
        <v>50</v>
      </c>
      <c r="G151" s="37">
        <f>IFERROR(VLOOKUP(A151,ORÇ!A:J,7,0),VLOOKUP(A151,'Mapa de Cotações'!$A$3:$I$53,9,0))</f>
        <v>14.97</v>
      </c>
      <c r="H151" s="37">
        <f t="shared" si="7"/>
        <v>18.489999999999998</v>
      </c>
      <c r="I151" s="37">
        <f t="shared" si="6"/>
        <v>924.5</v>
      </c>
    </row>
    <row r="152" spans="1:9" ht="51.95" customHeight="1" x14ac:dyDescent="0.2">
      <c r="A152" s="23">
        <v>5097</v>
      </c>
      <c r="B152" s="9">
        <v>10904</v>
      </c>
      <c r="C152" s="8" t="s">
        <v>25</v>
      </c>
      <c r="D152" s="8" t="s">
        <v>321</v>
      </c>
      <c r="E152" s="10" t="s">
        <v>156</v>
      </c>
      <c r="F152" s="29">
        <v>1</v>
      </c>
      <c r="G152" s="37">
        <f>IFERROR(VLOOKUP(A152,ORÇ!A:J,7,0),VLOOKUP(A152,'Mapa de Cotações'!$A$3:$I$53,9,0))</f>
        <v>180</v>
      </c>
      <c r="H152" s="37">
        <f t="shared" si="7"/>
        <v>222.37</v>
      </c>
      <c r="I152" s="37">
        <f t="shared" si="6"/>
        <v>222.37</v>
      </c>
    </row>
    <row r="153" spans="1:9" ht="39" customHeight="1" x14ac:dyDescent="0.2">
      <c r="A153" s="23">
        <v>5098</v>
      </c>
      <c r="B153" s="9">
        <v>10899</v>
      </c>
      <c r="C153" s="8" t="s">
        <v>25</v>
      </c>
      <c r="D153" s="8" t="s">
        <v>324</v>
      </c>
      <c r="E153" s="10" t="s">
        <v>156</v>
      </c>
      <c r="F153" s="29">
        <v>1</v>
      </c>
      <c r="G153" s="37">
        <f>IFERROR(VLOOKUP(A153,ORÇ!A:J,7,0),VLOOKUP(A153,'Mapa de Cotações'!$A$3:$I$53,9,0))</f>
        <v>78.849999999999994</v>
      </c>
      <c r="H153" s="37">
        <f t="shared" si="7"/>
        <v>97.41</v>
      </c>
      <c r="I153" s="37">
        <f t="shared" si="6"/>
        <v>97.41</v>
      </c>
    </row>
    <row r="154" spans="1:9" ht="26.1" customHeight="1" x14ac:dyDescent="0.2">
      <c r="A154" s="23">
        <v>5099</v>
      </c>
      <c r="B154" s="9">
        <v>10905</v>
      </c>
      <c r="C154" s="8" t="s">
        <v>25</v>
      </c>
      <c r="D154" s="8" t="s">
        <v>349</v>
      </c>
      <c r="E154" s="10" t="s">
        <v>156</v>
      </c>
      <c r="F154" s="29">
        <v>1</v>
      </c>
      <c r="G154" s="37">
        <f>IFERROR(VLOOKUP(A154,ORÇ!A:J,7,0),VLOOKUP(A154,'Mapa de Cotações'!$A$3:$I$53,9,0))</f>
        <v>94.28</v>
      </c>
      <c r="H154" s="37">
        <f t="shared" si="7"/>
        <v>116.47</v>
      </c>
      <c r="I154" s="37">
        <f t="shared" si="6"/>
        <v>116.47</v>
      </c>
    </row>
    <row r="155" spans="1:9" ht="24" customHeight="1" x14ac:dyDescent="0.2">
      <c r="A155" s="14">
        <v>5100</v>
      </c>
      <c r="B155" s="13"/>
      <c r="C155" s="13" t="s">
        <v>1098</v>
      </c>
      <c r="D155" s="13" t="s">
        <v>350</v>
      </c>
      <c r="E155" s="25" t="s">
        <v>156</v>
      </c>
      <c r="F155" s="30">
        <v>1</v>
      </c>
      <c r="G155" s="37">
        <f>IFERROR(VLOOKUP(A155,ORÇ!A:J,7,0),VLOOKUP(A155,'Mapa de Cotações'!$A$3:$I$53,9,0))</f>
        <v>0</v>
      </c>
      <c r="H155" s="38">
        <f t="shared" si="7"/>
        <v>0</v>
      </c>
      <c r="I155" s="38">
        <f t="shared" si="6"/>
        <v>0</v>
      </c>
    </row>
    <row r="156" spans="1:9" ht="26.1" customHeight="1" x14ac:dyDescent="0.2">
      <c r="A156" s="23">
        <v>5101</v>
      </c>
      <c r="B156" s="9">
        <v>39133</v>
      </c>
      <c r="C156" s="8" t="s">
        <v>25</v>
      </c>
      <c r="D156" s="8" t="s">
        <v>351</v>
      </c>
      <c r="E156" s="10" t="s">
        <v>156</v>
      </c>
      <c r="F156" s="29">
        <v>63</v>
      </c>
      <c r="G156" s="37">
        <f>IFERROR(VLOOKUP(A156,ORÇ!A:J,7,0),VLOOKUP(A156,'Mapa de Cotações'!$A$3:$I$53,9,0))</f>
        <v>5.18</v>
      </c>
      <c r="H156" s="37">
        <f t="shared" si="7"/>
        <v>6.39</v>
      </c>
      <c r="I156" s="37">
        <f t="shared" si="6"/>
        <v>402.57</v>
      </c>
    </row>
    <row r="157" spans="1:9" ht="24" customHeight="1" x14ac:dyDescent="0.2">
      <c r="A157" s="23">
        <v>5102</v>
      </c>
      <c r="B157" s="9">
        <v>4341</v>
      </c>
      <c r="C157" s="8" t="s">
        <v>25</v>
      </c>
      <c r="D157" s="8" t="s">
        <v>352</v>
      </c>
      <c r="E157" s="10" t="s">
        <v>156</v>
      </c>
      <c r="F157" s="29">
        <v>336</v>
      </c>
      <c r="G157" s="37">
        <f>IFERROR(VLOOKUP(A157,ORÇ!A:J,7,0),VLOOKUP(A157,'Mapa de Cotações'!$A$3:$I$53,9,0))</f>
        <v>1.01</v>
      </c>
      <c r="H157" s="37">
        <f t="shared" si="7"/>
        <v>1.24</v>
      </c>
      <c r="I157" s="37">
        <f t="shared" si="6"/>
        <v>416.64</v>
      </c>
    </row>
    <row r="158" spans="1:9" ht="26.1" customHeight="1" x14ac:dyDescent="0.2">
      <c r="A158" s="23">
        <v>5103</v>
      </c>
      <c r="B158" s="9">
        <v>39207</v>
      </c>
      <c r="C158" s="8" t="s">
        <v>25</v>
      </c>
      <c r="D158" s="8" t="s">
        <v>353</v>
      </c>
      <c r="E158" s="10" t="s">
        <v>156</v>
      </c>
      <c r="F158" s="29">
        <v>336</v>
      </c>
      <c r="G158" s="37">
        <f>IFERROR(VLOOKUP(A158,ORÇ!A:J,7,0),VLOOKUP(A158,'Mapa de Cotações'!$A$3:$I$53,9,0))</f>
        <v>0.91</v>
      </c>
      <c r="H158" s="37">
        <f t="shared" si="7"/>
        <v>1.1200000000000001</v>
      </c>
      <c r="I158" s="37">
        <f t="shared" si="6"/>
        <v>376.32</v>
      </c>
    </row>
    <row r="159" spans="1:9" ht="26.1" customHeight="1" x14ac:dyDescent="0.2">
      <c r="A159" s="23">
        <v>5104</v>
      </c>
      <c r="B159" s="9">
        <v>37590</v>
      </c>
      <c r="C159" s="8" t="s">
        <v>25</v>
      </c>
      <c r="D159" s="8" t="s">
        <v>354</v>
      </c>
      <c r="E159" s="10" t="s">
        <v>156</v>
      </c>
      <c r="F159" s="29">
        <v>42</v>
      </c>
      <c r="G159" s="37">
        <f>IFERROR(VLOOKUP(A159,ORÇ!A:J,7,0),VLOOKUP(A159,'Mapa de Cotações'!$A$3:$I$53,9,0))</f>
        <v>15.46</v>
      </c>
      <c r="H159" s="37">
        <f t="shared" si="7"/>
        <v>19.09</v>
      </c>
      <c r="I159" s="37">
        <f t="shared" si="6"/>
        <v>801.78</v>
      </c>
    </row>
    <row r="160" spans="1:9" ht="39" customHeight="1" x14ac:dyDescent="0.2">
      <c r="A160" s="23">
        <v>5105</v>
      </c>
      <c r="B160" s="9">
        <v>13246</v>
      </c>
      <c r="C160" s="8" t="s">
        <v>25</v>
      </c>
      <c r="D160" s="8" t="s">
        <v>355</v>
      </c>
      <c r="E160" s="10" t="s">
        <v>156</v>
      </c>
      <c r="F160" s="29">
        <v>84</v>
      </c>
      <c r="G160" s="37">
        <f>IFERROR(VLOOKUP(A160,ORÇ!A:J,7,0),VLOOKUP(A160,'Mapa de Cotações'!$A$3:$I$53,9,0))</f>
        <v>0.45</v>
      </c>
      <c r="H160" s="37">
        <f t="shared" si="7"/>
        <v>0.55000000000000004</v>
      </c>
      <c r="I160" s="37">
        <f t="shared" si="6"/>
        <v>46.2</v>
      </c>
    </row>
    <row r="161" spans="1:10" ht="39" customHeight="1" x14ac:dyDescent="0.2">
      <c r="A161" s="23">
        <v>5106</v>
      </c>
      <c r="B161" s="9">
        <v>7584</v>
      </c>
      <c r="C161" s="8" t="s">
        <v>25</v>
      </c>
      <c r="D161" s="8" t="s">
        <v>356</v>
      </c>
      <c r="E161" s="10" t="s">
        <v>156</v>
      </c>
      <c r="F161" s="29">
        <v>84</v>
      </c>
      <c r="G161" s="37">
        <f>IFERROR(VLOOKUP(A161,ORÇ!A:J,7,0),VLOOKUP(A161,'Mapa de Cotações'!$A$3:$I$53,9,0))</f>
        <v>0.93</v>
      </c>
      <c r="H161" s="37">
        <f t="shared" si="7"/>
        <v>1.1399999999999999</v>
      </c>
      <c r="I161" s="37">
        <f t="shared" si="6"/>
        <v>95.76</v>
      </c>
    </row>
    <row r="162" spans="1:10" ht="24" customHeight="1" x14ac:dyDescent="0.2">
      <c r="A162" s="23">
        <v>5107</v>
      </c>
      <c r="B162" s="9">
        <v>43647</v>
      </c>
      <c r="C162" s="8" t="s">
        <v>25</v>
      </c>
      <c r="D162" s="8" t="s">
        <v>357</v>
      </c>
      <c r="E162" s="10" t="s">
        <v>358</v>
      </c>
      <c r="F162" s="29">
        <v>3</v>
      </c>
      <c r="G162" s="37">
        <f>IFERROR(VLOOKUP(A162,ORÇ!A:J,7,0),VLOOKUP(A162,'Mapa de Cotações'!$A$3:$I$53,9,0))</f>
        <v>25.8</v>
      </c>
      <c r="H162" s="37">
        <f t="shared" si="7"/>
        <v>31.87</v>
      </c>
      <c r="I162" s="37">
        <f t="shared" si="6"/>
        <v>95.61</v>
      </c>
    </row>
    <row r="163" spans="1:10" ht="26.1" customHeight="1" x14ac:dyDescent="0.2">
      <c r="A163" s="23">
        <v>5108</v>
      </c>
      <c r="B163" s="9">
        <v>38386</v>
      </c>
      <c r="C163" s="8" t="s">
        <v>25</v>
      </c>
      <c r="D163" s="8" t="s">
        <v>359</v>
      </c>
      <c r="E163" s="10" t="s">
        <v>156</v>
      </c>
      <c r="F163" s="29">
        <v>3</v>
      </c>
      <c r="G163" s="37">
        <f>IFERROR(VLOOKUP(A163,ORÇ!A:J,7,0),VLOOKUP(A163,'Mapa de Cotações'!$A$3:$I$53,9,0))</f>
        <v>6.46</v>
      </c>
      <c r="H163" s="37">
        <f t="shared" si="7"/>
        <v>7.98</v>
      </c>
      <c r="I163" s="37">
        <f t="shared" si="6"/>
        <v>23.94</v>
      </c>
    </row>
    <row r="164" spans="1:10" ht="24" customHeight="1" x14ac:dyDescent="0.2">
      <c r="A164" s="23">
        <v>5109</v>
      </c>
      <c r="B164" s="9">
        <v>38390</v>
      </c>
      <c r="C164" s="8" t="s">
        <v>25</v>
      </c>
      <c r="D164" s="8" t="s">
        <v>360</v>
      </c>
      <c r="E164" s="10" t="s">
        <v>156</v>
      </c>
      <c r="F164" s="29">
        <v>4</v>
      </c>
      <c r="G164" s="37">
        <f>IFERROR(VLOOKUP(A164,ORÇ!A:J,7,0),VLOOKUP(A164,'Mapa de Cotações'!$A$3:$I$53,9,0))</f>
        <v>44.25</v>
      </c>
      <c r="H164" s="37">
        <f t="shared" si="7"/>
        <v>54.66</v>
      </c>
      <c r="I164" s="37">
        <f t="shared" si="6"/>
        <v>218.64</v>
      </c>
    </row>
    <row r="165" spans="1:10" ht="24" customHeight="1" x14ac:dyDescent="0.2">
      <c r="A165" s="23">
        <v>5110</v>
      </c>
      <c r="B165" s="9">
        <v>13</v>
      </c>
      <c r="C165" s="8" t="s">
        <v>25</v>
      </c>
      <c r="D165" s="8" t="s">
        <v>361</v>
      </c>
      <c r="E165" s="10" t="s">
        <v>62</v>
      </c>
      <c r="F165" s="29">
        <v>1</v>
      </c>
      <c r="G165" s="37">
        <f>IFERROR(VLOOKUP(A165,ORÇ!A:J,7,0),VLOOKUP(A165,'Mapa de Cotações'!$A$3:$I$53,9,0))</f>
        <v>29.93</v>
      </c>
      <c r="H165" s="37">
        <f t="shared" si="7"/>
        <v>36.97</v>
      </c>
      <c r="I165" s="37">
        <f t="shared" si="6"/>
        <v>36.97</v>
      </c>
    </row>
    <row r="166" spans="1:10" ht="24" customHeight="1" x14ac:dyDescent="0.2">
      <c r="A166" s="14">
        <v>5111</v>
      </c>
      <c r="B166" s="13"/>
      <c r="C166" s="13" t="s">
        <v>1098</v>
      </c>
      <c r="D166" s="13" t="s">
        <v>362</v>
      </c>
      <c r="E166" s="25" t="s">
        <v>156</v>
      </c>
      <c r="F166" s="30">
        <v>2</v>
      </c>
      <c r="G166" s="37">
        <f>IFERROR(VLOOKUP(A166,ORÇ!A:J,7,0),VLOOKUP(A166,'Mapa de Cotações'!$A$3:$I$53,9,0))</f>
        <v>14.99</v>
      </c>
      <c r="H166" s="38">
        <f t="shared" si="7"/>
        <v>18.510000000000002</v>
      </c>
      <c r="I166" s="38">
        <f t="shared" si="6"/>
        <v>37.020000000000003</v>
      </c>
      <c r="J166" s="15"/>
    </row>
    <row r="167" spans="1:10" ht="26.1" customHeight="1" x14ac:dyDescent="0.2">
      <c r="A167" s="22">
        <v>5112</v>
      </c>
      <c r="B167" s="6">
        <v>100860</v>
      </c>
      <c r="C167" s="5" t="s">
        <v>25</v>
      </c>
      <c r="D167" s="5" t="s">
        <v>365</v>
      </c>
      <c r="E167" s="7" t="s">
        <v>156</v>
      </c>
      <c r="F167" s="28">
        <v>20</v>
      </c>
      <c r="G167" s="37">
        <f>IFERROR(VLOOKUP(A167,ORÇ!A:J,7,0),VLOOKUP(A167,'Mapa de Cotações'!$A$3:$I$53,9,0))</f>
        <v>110.74</v>
      </c>
      <c r="H167" s="37">
        <f t="shared" si="7"/>
        <v>136.80000000000001</v>
      </c>
      <c r="I167" s="37">
        <f t="shared" si="6"/>
        <v>2736</v>
      </c>
    </row>
    <row r="168" spans="1:10" ht="26.1" customHeight="1" x14ac:dyDescent="0.2">
      <c r="A168" s="22">
        <v>5113</v>
      </c>
      <c r="B168" s="6">
        <v>100858</v>
      </c>
      <c r="C168" s="5" t="s">
        <v>25</v>
      </c>
      <c r="D168" s="5" t="s">
        <v>368</v>
      </c>
      <c r="E168" s="7" t="s">
        <v>156</v>
      </c>
      <c r="F168" s="28">
        <v>4</v>
      </c>
      <c r="G168" s="37">
        <f>IFERROR(VLOOKUP(A168,ORÇ!A:J,7,0),VLOOKUP(A168,'Mapa de Cotações'!$A$3:$I$53,9,0))</f>
        <v>570.87</v>
      </c>
      <c r="H168" s="37">
        <f t="shared" si="7"/>
        <v>705.25</v>
      </c>
      <c r="I168" s="37">
        <f t="shared" si="6"/>
        <v>2821</v>
      </c>
    </row>
    <row r="169" spans="1:10" ht="39" customHeight="1" x14ac:dyDescent="0.2">
      <c r="A169" s="23">
        <v>5114</v>
      </c>
      <c r="B169" s="9">
        <v>21112</v>
      </c>
      <c r="C169" s="8" t="s">
        <v>25</v>
      </c>
      <c r="D169" s="8" t="s">
        <v>370</v>
      </c>
      <c r="E169" s="10" t="s">
        <v>156</v>
      </c>
      <c r="F169" s="29">
        <v>4</v>
      </c>
      <c r="G169" s="37">
        <f>IFERROR(VLOOKUP(A169,ORÇ!A:J,7,0),VLOOKUP(A169,'Mapa de Cotações'!$A$3:$I$53,9,0))</f>
        <v>136.41999999999999</v>
      </c>
      <c r="H169" s="37">
        <f t="shared" si="7"/>
        <v>168.53</v>
      </c>
      <c r="I169" s="37">
        <f t="shared" si="6"/>
        <v>674.12</v>
      </c>
    </row>
    <row r="170" spans="1:10" ht="39" customHeight="1" x14ac:dyDescent="0.2">
      <c r="A170" s="22">
        <v>5115</v>
      </c>
      <c r="B170" s="6">
        <v>86909</v>
      </c>
      <c r="C170" s="5" t="s">
        <v>25</v>
      </c>
      <c r="D170" s="5" t="s">
        <v>373</v>
      </c>
      <c r="E170" s="7" t="s">
        <v>156</v>
      </c>
      <c r="F170" s="28">
        <v>7</v>
      </c>
      <c r="G170" s="37">
        <f>IFERROR(VLOOKUP(A170,ORÇ!A:J,7,0),VLOOKUP(A170,'Mapa de Cotações'!$A$3:$I$53,9,0))</f>
        <v>137.16</v>
      </c>
      <c r="H170" s="37">
        <f t="shared" si="7"/>
        <v>169.44</v>
      </c>
      <c r="I170" s="37">
        <f t="shared" si="6"/>
        <v>1186.08</v>
      </c>
    </row>
    <row r="171" spans="1:10" ht="26.1" customHeight="1" x14ac:dyDescent="0.2">
      <c r="A171" s="22">
        <v>5116</v>
      </c>
      <c r="B171" s="6">
        <v>86914</v>
      </c>
      <c r="C171" s="5" t="s">
        <v>25</v>
      </c>
      <c r="D171" s="5" t="s">
        <v>376</v>
      </c>
      <c r="E171" s="7" t="s">
        <v>156</v>
      </c>
      <c r="F171" s="28">
        <v>2</v>
      </c>
      <c r="G171" s="37">
        <f>IFERROR(VLOOKUP(A171,ORÇ!A:J,7,0),VLOOKUP(A171,'Mapa de Cotações'!$A$3:$I$53,9,0))</f>
        <v>104.12</v>
      </c>
      <c r="H171" s="37">
        <f t="shared" si="7"/>
        <v>128.62</v>
      </c>
      <c r="I171" s="37">
        <f t="shared" si="6"/>
        <v>257.24</v>
      </c>
    </row>
    <row r="172" spans="1:10" ht="39" customHeight="1" x14ac:dyDescent="0.2">
      <c r="A172" s="22">
        <v>5117</v>
      </c>
      <c r="B172" s="6">
        <v>86915</v>
      </c>
      <c r="C172" s="5" t="s">
        <v>25</v>
      </c>
      <c r="D172" s="5" t="s">
        <v>379</v>
      </c>
      <c r="E172" s="7" t="s">
        <v>156</v>
      </c>
      <c r="F172" s="28">
        <v>28</v>
      </c>
      <c r="G172" s="37">
        <f>IFERROR(VLOOKUP(A172,ORÇ!A:J,7,0),VLOOKUP(A172,'Mapa de Cotações'!$A$3:$I$53,9,0))</f>
        <v>150.06</v>
      </c>
      <c r="H172" s="37">
        <f t="shared" si="7"/>
        <v>185.38</v>
      </c>
      <c r="I172" s="37">
        <f t="shared" si="6"/>
        <v>5190.6400000000003</v>
      </c>
    </row>
    <row r="173" spans="1:10" ht="51.95" customHeight="1" x14ac:dyDescent="0.2">
      <c r="A173" s="22">
        <v>5118</v>
      </c>
      <c r="B173" s="6">
        <v>95470</v>
      </c>
      <c r="C173" s="5" t="s">
        <v>25</v>
      </c>
      <c r="D173" s="5" t="s">
        <v>382</v>
      </c>
      <c r="E173" s="7" t="s">
        <v>156</v>
      </c>
      <c r="F173" s="28">
        <v>19</v>
      </c>
      <c r="G173" s="37">
        <f>IFERROR(VLOOKUP(A173,ORÇ!A:J,7,0),VLOOKUP(A173,'Mapa de Cotações'!$A$3:$I$53,9,0))</f>
        <v>304.36</v>
      </c>
      <c r="H173" s="37">
        <f t="shared" si="7"/>
        <v>376</v>
      </c>
      <c r="I173" s="37">
        <f t="shared" si="6"/>
        <v>7144</v>
      </c>
    </row>
    <row r="174" spans="1:10" ht="39" customHeight="1" x14ac:dyDescent="0.2">
      <c r="A174" s="22">
        <v>5119</v>
      </c>
      <c r="B174" s="6">
        <v>99635</v>
      </c>
      <c r="C174" s="5" t="s">
        <v>25</v>
      </c>
      <c r="D174" s="5" t="s">
        <v>385</v>
      </c>
      <c r="E174" s="7" t="s">
        <v>156</v>
      </c>
      <c r="F174" s="28">
        <v>26</v>
      </c>
      <c r="G174" s="37">
        <f>IFERROR(VLOOKUP(A174,ORÇ!A:J,7,0),VLOOKUP(A174,'Mapa de Cotações'!$A$3:$I$53,9,0))</f>
        <v>221.22</v>
      </c>
      <c r="H174" s="37">
        <f t="shared" si="7"/>
        <v>273.29000000000002</v>
      </c>
      <c r="I174" s="37">
        <f t="shared" si="6"/>
        <v>7105.54</v>
      </c>
    </row>
    <row r="175" spans="1:10" ht="51.95" customHeight="1" x14ac:dyDescent="0.2">
      <c r="A175" s="22">
        <v>5120</v>
      </c>
      <c r="B175" s="6">
        <v>95472</v>
      </c>
      <c r="C175" s="5" t="s">
        <v>25</v>
      </c>
      <c r="D175" s="5" t="s">
        <v>388</v>
      </c>
      <c r="E175" s="7" t="s">
        <v>156</v>
      </c>
      <c r="F175" s="28">
        <v>7</v>
      </c>
      <c r="G175" s="37">
        <f>IFERROR(VLOOKUP(A175,ORÇ!A:J,7,0),VLOOKUP(A175,'Mapa de Cotações'!$A$3:$I$53,9,0))</f>
        <v>761.75</v>
      </c>
      <c r="H175" s="37">
        <f t="shared" si="7"/>
        <v>941.06</v>
      </c>
      <c r="I175" s="37">
        <f t="shared" si="6"/>
        <v>6587.42</v>
      </c>
    </row>
    <row r="176" spans="1:10" ht="26.1" customHeight="1" x14ac:dyDescent="0.2">
      <c r="A176" s="23">
        <v>5121</v>
      </c>
      <c r="B176" s="9">
        <v>3906</v>
      </c>
      <c r="C176" s="8" t="s">
        <v>25</v>
      </c>
      <c r="D176" s="8" t="s">
        <v>389</v>
      </c>
      <c r="E176" s="10" t="s">
        <v>156</v>
      </c>
      <c r="F176" s="29">
        <v>13</v>
      </c>
      <c r="G176" s="37">
        <f>IFERROR(VLOOKUP(A176,ORÇ!A:J,7,0),VLOOKUP(A176,'Mapa de Cotações'!$A$3:$I$53,9,0))</f>
        <v>1.51</v>
      </c>
      <c r="H176" s="37">
        <f t="shared" si="7"/>
        <v>1.86</v>
      </c>
      <c r="I176" s="37">
        <f t="shared" si="6"/>
        <v>24.18</v>
      </c>
    </row>
    <row r="177" spans="1:9" ht="39" customHeight="1" x14ac:dyDescent="0.2">
      <c r="A177" s="22">
        <v>5122</v>
      </c>
      <c r="B177" s="6">
        <v>94792</v>
      </c>
      <c r="C177" s="5" t="s">
        <v>25</v>
      </c>
      <c r="D177" s="5" t="s">
        <v>392</v>
      </c>
      <c r="E177" s="7" t="s">
        <v>156</v>
      </c>
      <c r="F177" s="28">
        <v>3</v>
      </c>
      <c r="G177" s="37">
        <f>IFERROR(VLOOKUP(A177,ORÇ!A:J,7,0),VLOOKUP(A177,'Mapa de Cotações'!$A$3:$I$53,9,0))</f>
        <v>92.04</v>
      </c>
      <c r="H177" s="37">
        <f t="shared" si="7"/>
        <v>113.7</v>
      </c>
      <c r="I177" s="37">
        <f t="shared" si="6"/>
        <v>341.1</v>
      </c>
    </row>
    <row r="178" spans="1:9" ht="39" customHeight="1" x14ac:dyDescent="0.2">
      <c r="A178" s="22">
        <v>5123</v>
      </c>
      <c r="B178" s="6">
        <v>94794</v>
      </c>
      <c r="C178" s="5" t="s">
        <v>25</v>
      </c>
      <c r="D178" s="5" t="s">
        <v>395</v>
      </c>
      <c r="E178" s="7" t="s">
        <v>156</v>
      </c>
      <c r="F178" s="28">
        <v>12</v>
      </c>
      <c r="G178" s="37">
        <f>IFERROR(VLOOKUP(A178,ORÇ!A:J,7,0),VLOOKUP(A178,'Mapa de Cotações'!$A$3:$I$53,9,0))</f>
        <v>133.63999999999999</v>
      </c>
      <c r="H178" s="37">
        <f t="shared" si="7"/>
        <v>165.09</v>
      </c>
      <c r="I178" s="37">
        <f t="shared" si="6"/>
        <v>1981.08</v>
      </c>
    </row>
    <row r="179" spans="1:9" ht="39" customHeight="1" x14ac:dyDescent="0.2">
      <c r="A179" s="22">
        <v>5124</v>
      </c>
      <c r="B179" s="6">
        <v>89987</v>
      </c>
      <c r="C179" s="5" t="s">
        <v>25</v>
      </c>
      <c r="D179" s="5" t="s">
        <v>398</v>
      </c>
      <c r="E179" s="7" t="s">
        <v>156</v>
      </c>
      <c r="F179" s="28">
        <v>17</v>
      </c>
      <c r="G179" s="37">
        <f>IFERROR(VLOOKUP(A179,ORÇ!A:J,7,0),VLOOKUP(A179,'Mapa de Cotações'!$A$3:$I$53,9,0))</f>
        <v>75.8</v>
      </c>
      <c r="H179" s="37">
        <f t="shared" si="7"/>
        <v>93.64</v>
      </c>
      <c r="I179" s="37">
        <f t="shared" si="6"/>
        <v>1591.88</v>
      </c>
    </row>
    <row r="180" spans="1:9" ht="26.1" customHeight="1" x14ac:dyDescent="0.2">
      <c r="A180" s="22">
        <v>5125</v>
      </c>
      <c r="B180" s="6">
        <v>103046</v>
      </c>
      <c r="C180" s="5" t="s">
        <v>25</v>
      </c>
      <c r="D180" s="5" t="s">
        <v>401</v>
      </c>
      <c r="E180" s="7" t="s">
        <v>156</v>
      </c>
      <c r="F180" s="28">
        <v>20</v>
      </c>
      <c r="G180" s="37">
        <f>IFERROR(VLOOKUP(A180,ORÇ!A:J,7,0),VLOOKUP(A180,'Mapa de Cotações'!$A$3:$I$53,9,0))</f>
        <v>22.03</v>
      </c>
      <c r="H180" s="37">
        <f t="shared" si="7"/>
        <v>27.21</v>
      </c>
      <c r="I180" s="37">
        <f t="shared" si="6"/>
        <v>544.20000000000005</v>
      </c>
    </row>
    <row r="181" spans="1:9" ht="26.1" customHeight="1" x14ac:dyDescent="0.2">
      <c r="A181" s="23">
        <v>5126</v>
      </c>
      <c r="B181" s="9">
        <v>6140</v>
      </c>
      <c r="C181" s="8" t="s">
        <v>25</v>
      </c>
      <c r="D181" s="8" t="s">
        <v>402</v>
      </c>
      <c r="E181" s="10" t="s">
        <v>156</v>
      </c>
      <c r="F181" s="29">
        <v>26</v>
      </c>
      <c r="G181" s="37">
        <f>IFERROR(VLOOKUP(A181,ORÇ!A:J,7,0),VLOOKUP(A181,'Mapa de Cotações'!$A$3:$I$53,9,0))</f>
        <v>3.6</v>
      </c>
      <c r="H181" s="37">
        <f t="shared" si="7"/>
        <v>4.4400000000000004</v>
      </c>
      <c r="I181" s="37">
        <f t="shared" si="6"/>
        <v>115.44</v>
      </c>
    </row>
    <row r="182" spans="1:9" ht="26.1" customHeight="1" x14ac:dyDescent="0.2">
      <c r="A182" s="22">
        <v>5127</v>
      </c>
      <c r="B182" s="6">
        <v>86886</v>
      </c>
      <c r="C182" s="5" t="s">
        <v>25</v>
      </c>
      <c r="D182" s="5" t="s">
        <v>405</v>
      </c>
      <c r="E182" s="7" t="s">
        <v>156</v>
      </c>
      <c r="F182" s="28">
        <v>36</v>
      </c>
      <c r="G182" s="37">
        <f>IFERROR(VLOOKUP(A182,ORÇ!A:J,7,0),VLOOKUP(A182,'Mapa de Cotações'!$A$3:$I$53,9,0))</f>
        <v>51.18</v>
      </c>
      <c r="H182" s="37">
        <f t="shared" si="7"/>
        <v>63.22</v>
      </c>
      <c r="I182" s="37">
        <f t="shared" si="6"/>
        <v>2275.92</v>
      </c>
    </row>
    <row r="183" spans="1:9" ht="39" customHeight="1" x14ac:dyDescent="0.2">
      <c r="A183" s="23">
        <v>5128</v>
      </c>
      <c r="B183" s="9">
        <v>1402</v>
      </c>
      <c r="C183" s="8" t="s">
        <v>25</v>
      </c>
      <c r="D183" s="8" t="s">
        <v>406</v>
      </c>
      <c r="E183" s="10" t="s">
        <v>156</v>
      </c>
      <c r="F183" s="29">
        <v>1</v>
      </c>
      <c r="G183" s="37">
        <f>IFERROR(VLOOKUP(A183,ORÇ!A:J,7,0),VLOOKUP(A183,'Mapa de Cotações'!$A$3:$I$53,9,0))</f>
        <v>5.57</v>
      </c>
      <c r="H183" s="37">
        <f t="shared" si="7"/>
        <v>6.88</v>
      </c>
      <c r="I183" s="37">
        <f t="shared" ref="I183:I246" si="8">TRUNC(H183*F183,2)</f>
        <v>6.88</v>
      </c>
    </row>
    <row r="184" spans="1:9" ht="39" customHeight="1" x14ac:dyDescent="0.2">
      <c r="A184" s="22">
        <v>5129</v>
      </c>
      <c r="B184" s="6">
        <v>89366</v>
      </c>
      <c r="C184" s="5" t="s">
        <v>25</v>
      </c>
      <c r="D184" s="5" t="s">
        <v>409</v>
      </c>
      <c r="E184" s="7" t="s">
        <v>156</v>
      </c>
      <c r="F184" s="28">
        <v>5</v>
      </c>
      <c r="G184" s="37">
        <f>IFERROR(VLOOKUP(A184,ORÇ!A:J,7,0),VLOOKUP(A184,'Mapa de Cotações'!$A$3:$I$53,9,0))</f>
        <v>18.75</v>
      </c>
      <c r="H184" s="37">
        <f t="shared" si="7"/>
        <v>23.16</v>
      </c>
      <c r="I184" s="37">
        <f t="shared" si="8"/>
        <v>115.8</v>
      </c>
    </row>
    <row r="185" spans="1:9" ht="26.1" customHeight="1" x14ac:dyDescent="0.2">
      <c r="A185" s="23">
        <v>5130</v>
      </c>
      <c r="B185" s="9">
        <v>3496</v>
      </c>
      <c r="C185" s="8" t="s">
        <v>25</v>
      </c>
      <c r="D185" s="8" t="s">
        <v>410</v>
      </c>
      <c r="E185" s="10" t="s">
        <v>156</v>
      </c>
      <c r="F185" s="29">
        <v>59</v>
      </c>
      <c r="G185" s="37">
        <f>IFERROR(VLOOKUP(A185,ORÇ!A:J,7,0),VLOOKUP(A185,'Mapa de Cotações'!$A$3:$I$53,9,0))</f>
        <v>3.36</v>
      </c>
      <c r="H185" s="37">
        <f t="shared" si="7"/>
        <v>4.1500000000000004</v>
      </c>
      <c r="I185" s="37">
        <f t="shared" si="8"/>
        <v>244.85</v>
      </c>
    </row>
    <row r="186" spans="1:9" ht="26.1" customHeight="1" x14ac:dyDescent="0.2">
      <c r="A186" s="22">
        <v>5131</v>
      </c>
      <c r="B186" s="6">
        <v>102609</v>
      </c>
      <c r="C186" s="5" t="s">
        <v>25</v>
      </c>
      <c r="D186" s="5" t="s">
        <v>413</v>
      </c>
      <c r="E186" s="7" t="s">
        <v>156</v>
      </c>
      <c r="F186" s="28">
        <v>8</v>
      </c>
      <c r="G186" s="37">
        <f>IFERROR(VLOOKUP(A186,ORÇ!A:J,7,0),VLOOKUP(A186,'Mapa de Cotações'!$A$3:$I$53,9,0))</f>
        <v>1141.3599999999999</v>
      </c>
      <c r="H186" s="37">
        <f t="shared" si="7"/>
        <v>1410.03</v>
      </c>
      <c r="I186" s="37">
        <f t="shared" si="8"/>
        <v>11280.24</v>
      </c>
    </row>
    <row r="187" spans="1:9" ht="26.1" customHeight="1" x14ac:dyDescent="0.2">
      <c r="A187" s="23">
        <v>5132</v>
      </c>
      <c r="B187" s="9">
        <v>96</v>
      </c>
      <c r="C187" s="8" t="s">
        <v>25</v>
      </c>
      <c r="D187" s="8" t="s">
        <v>414</v>
      </c>
      <c r="E187" s="10" t="s">
        <v>156</v>
      </c>
      <c r="F187" s="29">
        <v>3</v>
      </c>
      <c r="G187" s="37">
        <f>IFERROR(VLOOKUP(A187,ORÇ!A:J,7,0),VLOOKUP(A187,'Mapa de Cotações'!$A$3:$I$53,9,0))</f>
        <v>12.31</v>
      </c>
      <c r="H187" s="37">
        <f t="shared" si="7"/>
        <v>15.2</v>
      </c>
      <c r="I187" s="37">
        <f t="shared" si="8"/>
        <v>45.6</v>
      </c>
    </row>
    <row r="188" spans="1:9" ht="26.1" customHeight="1" x14ac:dyDescent="0.2">
      <c r="A188" s="23">
        <v>5133</v>
      </c>
      <c r="B188" s="9">
        <v>65</v>
      </c>
      <c r="C188" s="8" t="s">
        <v>25</v>
      </c>
      <c r="D188" s="8" t="s">
        <v>415</v>
      </c>
      <c r="E188" s="10" t="s">
        <v>156</v>
      </c>
      <c r="F188" s="29">
        <v>1</v>
      </c>
      <c r="G188" s="37">
        <f>IFERROR(VLOOKUP(A188,ORÇ!A:J,7,0),VLOOKUP(A188,'Mapa de Cotações'!$A$3:$I$53,9,0))</f>
        <v>0.89</v>
      </c>
      <c r="H188" s="37">
        <f t="shared" si="7"/>
        <v>1.0900000000000001</v>
      </c>
      <c r="I188" s="37">
        <f t="shared" si="8"/>
        <v>1.0900000000000001</v>
      </c>
    </row>
    <row r="189" spans="1:9" ht="24" customHeight="1" x14ac:dyDescent="0.2">
      <c r="A189" s="23">
        <v>5134</v>
      </c>
      <c r="B189" s="9">
        <v>3904</v>
      </c>
      <c r="C189" s="8" t="s">
        <v>25</v>
      </c>
      <c r="D189" s="8" t="s">
        <v>416</v>
      </c>
      <c r="E189" s="10" t="s">
        <v>156</v>
      </c>
      <c r="F189" s="29">
        <v>19</v>
      </c>
      <c r="G189" s="37">
        <f>IFERROR(VLOOKUP(A189,ORÇ!A:J,7,0),VLOOKUP(A189,'Mapa de Cotações'!$A$3:$I$53,9,0))</f>
        <v>0.82</v>
      </c>
      <c r="H189" s="37">
        <f t="shared" si="7"/>
        <v>1.01</v>
      </c>
      <c r="I189" s="37">
        <f t="shared" si="8"/>
        <v>19.190000000000001</v>
      </c>
    </row>
    <row r="190" spans="1:9" ht="24" customHeight="1" x14ac:dyDescent="0.2">
      <c r="A190" s="23">
        <v>5135</v>
      </c>
      <c r="B190" s="9">
        <v>3903</v>
      </c>
      <c r="C190" s="8" t="s">
        <v>25</v>
      </c>
      <c r="D190" s="8" t="s">
        <v>417</v>
      </c>
      <c r="E190" s="10" t="s">
        <v>156</v>
      </c>
      <c r="F190" s="29">
        <v>3</v>
      </c>
      <c r="G190" s="37">
        <f>IFERROR(VLOOKUP(A190,ORÇ!A:J,7,0),VLOOKUP(A190,'Mapa de Cotações'!$A$3:$I$53,9,0))</f>
        <v>2</v>
      </c>
      <c r="H190" s="37">
        <f t="shared" si="7"/>
        <v>2.4700000000000002</v>
      </c>
      <c r="I190" s="37">
        <f t="shared" si="8"/>
        <v>7.41</v>
      </c>
    </row>
    <row r="191" spans="1:9" ht="24" customHeight="1" x14ac:dyDescent="0.2">
      <c r="A191" s="23">
        <v>5136</v>
      </c>
      <c r="B191" s="9">
        <v>3863</v>
      </c>
      <c r="C191" s="8" t="s">
        <v>25</v>
      </c>
      <c r="D191" s="8" t="s">
        <v>418</v>
      </c>
      <c r="E191" s="10" t="s">
        <v>156</v>
      </c>
      <c r="F191" s="29">
        <v>11</v>
      </c>
      <c r="G191" s="37">
        <f>IFERROR(VLOOKUP(A191,ORÇ!A:J,7,0),VLOOKUP(A191,'Mapa de Cotações'!$A$3:$I$53,9,0))</f>
        <v>4.3600000000000003</v>
      </c>
      <c r="H191" s="37">
        <f t="shared" si="7"/>
        <v>5.38</v>
      </c>
      <c r="I191" s="37">
        <f t="shared" si="8"/>
        <v>59.18</v>
      </c>
    </row>
    <row r="192" spans="1:9" ht="26.1" customHeight="1" x14ac:dyDescent="0.2">
      <c r="A192" s="23">
        <v>5137</v>
      </c>
      <c r="B192" s="9">
        <v>1956</v>
      </c>
      <c r="C192" s="8" t="s">
        <v>25</v>
      </c>
      <c r="D192" s="8" t="s">
        <v>419</v>
      </c>
      <c r="E192" s="10" t="s">
        <v>156</v>
      </c>
      <c r="F192" s="29">
        <v>111</v>
      </c>
      <c r="G192" s="37">
        <f>IFERROR(VLOOKUP(A192,ORÇ!A:J,7,0),VLOOKUP(A192,'Mapa de Cotações'!$A$3:$I$53,9,0))</f>
        <v>2.98</v>
      </c>
      <c r="H192" s="37">
        <f t="shared" si="7"/>
        <v>3.68</v>
      </c>
      <c r="I192" s="37">
        <f t="shared" si="8"/>
        <v>408.48</v>
      </c>
    </row>
    <row r="193" spans="1:9" ht="26.1" customHeight="1" x14ac:dyDescent="0.2">
      <c r="A193" s="23">
        <v>5138</v>
      </c>
      <c r="B193" s="9">
        <v>1957</v>
      </c>
      <c r="C193" s="8" t="s">
        <v>25</v>
      </c>
      <c r="D193" s="8" t="s">
        <v>420</v>
      </c>
      <c r="E193" s="10" t="s">
        <v>156</v>
      </c>
      <c r="F193" s="29">
        <v>15</v>
      </c>
      <c r="G193" s="37">
        <f>IFERROR(VLOOKUP(A193,ORÇ!A:J,7,0),VLOOKUP(A193,'Mapa de Cotações'!$A$3:$I$53,9,0))</f>
        <v>6.45</v>
      </c>
      <c r="H193" s="37">
        <f t="shared" si="7"/>
        <v>7.96</v>
      </c>
      <c r="I193" s="37">
        <f t="shared" si="8"/>
        <v>119.4</v>
      </c>
    </row>
    <row r="194" spans="1:9" ht="26.1" customHeight="1" x14ac:dyDescent="0.2">
      <c r="A194" s="23">
        <v>5139</v>
      </c>
      <c r="B194" s="9">
        <v>1959</v>
      </c>
      <c r="C194" s="8" t="s">
        <v>25</v>
      </c>
      <c r="D194" s="8" t="s">
        <v>421</v>
      </c>
      <c r="E194" s="10" t="s">
        <v>156</v>
      </c>
      <c r="F194" s="29">
        <v>34</v>
      </c>
      <c r="G194" s="37">
        <f>IFERROR(VLOOKUP(A194,ORÇ!A:J,7,0),VLOOKUP(A194,'Mapa de Cotações'!$A$3:$I$53,9,0))</f>
        <v>13.03</v>
      </c>
      <c r="H194" s="37">
        <f t="shared" si="7"/>
        <v>16.09</v>
      </c>
      <c r="I194" s="37">
        <f t="shared" si="8"/>
        <v>547.05999999999995</v>
      </c>
    </row>
    <row r="195" spans="1:9" ht="26.1" customHeight="1" x14ac:dyDescent="0.2">
      <c r="A195" s="23">
        <v>5140</v>
      </c>
      <c r="B195" s="9">
        <v>1925</v>
      </c>
      <c r="C195" s="8" t="s">
        <v>25</v>
      </c>
      <c r="D195" s="8" t="s">
        <v>422</v>
      </c>
      <c r="E195" s="10" t="s">
        <v>156</v>
      </c>
      <c r="F195" s="29">
        <v>11</v>
      </c>
      <c r="G195" s="37">
        <f>IFERROR(VLOOKUP(A195,ORÇ!A:J,7,0),VLOOKUP(A195,'Mapa de Cotações'!$A$3:$I$53,9,0))</f>
        <v>34.07</v>
      </c>
      <c r="H195" s="37">
        <f t="shared" si="7"/>
        <v>42.09</v>
      </c>
      <c r="I195" s="37">
        <f t="shared" si="8"/>
        <v>462.99</v>
      </c>
    </row>
    <row r="196" spans="1:9" ht="26.1" customHeight="1" x14ac:dyDescent="0.2">
      <c r="A196" s="23">
        <v>5141</v>
      </c>
      <c r="B196" s="9">
        <v>12613</v>
      </c>
      <c r="C196" s="8" t="s">
        <v>25</v>
      </c>
      <c r="D196" s="8" t="s">
        <v>423</v>
      </c>
      <c r="E196" s="10" t="s">
        <v>156</v>
      </c>
      <c r="F196" s="29">
        <v>26</v>
      </c>
      <c r="G196" s="37">
        <f>IFERROR(VLOOKUP(A196,ORÇ!A:J,7,0),VLOOKUP(A196,'Mapa de Cotações'!$A$3:$I$53,9,0))</f>
        <v>20.22</v>
      </c>
      <c r="H196" s="37">
        <f t="shared" si="7"/>
        <v>24.97</v>
      </c>
      <c r="I196" s="37">
        <f t="shared" si="8"/>
        <v>649.22</v>
      </c>
    </row>
    <row r="197" spans="1:9" ht="39" customHeight="1" x14ac:dyDescent="0.2">
      <c r="A197" s="22">
        <v>5142</v>
      </c>
      <c r="B197" s="6">
        <v>103953</v>
      </c>
      <c r="C197" s="5" t="s">
        <v>25</v>
      </c>
      <c r="D197" s="5" t="s">
        <v>426</v>
      </c>
      <c r="E197" s="7" t="s">
        <v>156</v>
      </c>
      <c r="F197" s="28">
        <v>4</v>
      </c>
      <c r="G197" s="37">
        <f>IFERROR(VLOOKUP(A197,ORÇ!A:J,7,0),VLOOKUP(A197,'Mapa de Cotações'!$A$3:$I$53,9,0))</f>
        <v>9.19</v>
      </c>
      <c r="H197" s="37">
        <f t="shared" si="7"/>
        <v>11.35</v>
      </c>
      <c r="I197" s="37">
        <f t="shared" si="8"/>
        <v>45.4</v>
      </c>
    </row>
    <row r="198" spans="1:9" ht="26.1" customHeight="1" x14ac:dyDescent="0.2">
      <c r="A198" s="23">
        <v>5143</v>
      </c>
      <c r="B198" s="9">
        <v>3529</v>
      </c>
      <c r="C198" s="8" t="s">
        <v>25</v>
      </c>
      <c r="D198" s="8" t="s">
        <v>428</v>
      </c>
      <c r="E198" s="10" t="s">
        <v>156</v>
      </c>
      <c r="F198" s="29">
        <v>1</v>
      </c>
      <c r="G198" s="37">
        <f>IFERROR(VLOOKUP(A198,ORÇ!A:J,7,0),VLOOKUP(A198,'Mapa de Cotações'!$A$3:$I$53,9,0))</f>
        <v>0.73</v>
      </c>
      <c r="H198" s="37">
        <f t="shared" si="7"/>
        <v>0.9</v>
      </c>
      <c r="I198" s="37">
        <f t="shared" si="8"/>
        <v>0.9</v>
      </c>
    </row>
    <row r="199" spans="1:9" ht="39" customHeight="1" x14ac:dyDescent="0.2">
      <c r="A199" s="22">
        <v>5144</v>
      </c>
      <c r="B199" s="6">
        <v>103955</v>
      </c>
      <c r="C199" s="5" t="s">
        <v>25</v>
      </c>
      <c r="D199" s="5" t="s">
        <v>431</v>
      </c>
      <c r="E199" s="7" t="s">
        <v>156</v>
      </c>
      <c r="F199" s="28">
        <v>20</v>
      </c>
      <c r="G199" s="37">
        <f>IFERROR(VLOOKUP(A199,ORÇ!A:J,7,0),VLOOKUP(A199,'Mapa de Cotações'!$A$3:$I$53,9,0))</f>
        <v>12.4</v>
      </c>
      <c r="H199" s="37">
        <f t="shared" si="7"/>
        <v>15.31</v>
      </c>
      <c r="I199" s="37">
        <f t="shared" si="8"/>
        <v>306.2</v>
      </c>
    </row>
    <row r="200" spans="1:9" ht="26.1" customHeight="1" x14ac:dyDescent="0.2">
      <c r="A200" s="23">
        <v>5145</v>
      </c>
      <c r="B200" s="9">
        <v>3522</v>
      </c>
      <c r="C200" s="8" t="s">
        <v>25</v>
      </c>
      <c r="D200" s="8" t="s">
        <v>432</v>
      </c>
      <c r="E200" s="10" t="s">
        <v>156</v>
      </c>
      <c r="F200" s="29">
        <v>3</v>
      </c>
      <c r="G200" s="37">
        <f>IFERROR(VLOOKUP(A200,ORÇ!A:J,7,0),VLOOKUP(A200,'Mapa de Cotações'!$A$3:$I$53,9,0))</f>
        <v>2.42</v>
      </c>
      <c r="H200" s="37">
        <f t="shared" si="7"/>
        <v>2.98</v>
      </c>
      <c r="I200" s="37">
        <f t="shared" si="8"/>
        <v>8.94</v>
      </c>
    </row>
    <row r="201" spans="1:9" ht="26.1" customHeight="1" x14ac:dyDescent="0.2">
      <c r="A201" s="23">
        <v>5146</v>
      </c>
      <c r="B201" s="9">
        <v>9868</v>
      </c>
      <c r="C201" s="8" t="s">
        <v>25</v>
      </c>
      <c r="D201" s="8" t="s">
        <v>434</v>
      </c>
      <c r="E201" s="10" t="s">
        <v>31</v>
      </c>
      <c r="F201" s="29">
        <v>328.99</v>
      </c>
      <c r="G201" s="37">
        <f>IFERROR(VLOOKUP(A201,ORÇ!A:J,7,0),VLOOKUP(A201,'Mapa de Cotações'!$A$3:$I$53,9,0))</f>
        <v>4.1500000000000004</v>
      </c>
      <c r="H201" s="37">
        <f t="shared" si="7"/>
        <v>5.12</v>
      </c>
      <c r="I201" s="37">
        <f t="shared" si="8"/>
        <v>1684.42</v>
      </c>
    </row>
    <row r="202" spans="1:9" ht="26.1" customHeight="1" x14ac:dyDescent="0.2">
      <c r="A202" s="23">
        <v>5147</v>
      </c>
      <c r="B202" s="9">
        <v>9869</v>
      </c>
      <c r="C202" s="8" t="s">
        <v>25</v>
      </c>
      <c r="D202" s="8" t="s">
        <v>435</v>
      </c>
      <c r="E202" s="10" t="s">
        <v>31</v>
      </c>
      <c r="F202" s="29">
        <v>26.2</v>
      </c>
      <c r="G202" s="37">
        <f>IFERROR(VLOOKUP(A202,ORÇ!A:J,7,0),VLOOKUP(A202,'Mapa de Cotações'!$A$3:$I$53,9,0))</f>
        <v>8.9499999999999993</v>
      </c>
      <c r="H202" s="37">
        <f t="shared" si="7"/>
        <v>11.05</v>
      </c>
      <c r="I202" s="37">
        <f t="shared" si="8"/>
        <v>289.51</v>
      </c>
    </row>
    <row r="203" spans="1:9" ht="26.1" customHeight="1" x14ac:dyDescent="0.2">
      <c r="A203" s="23">
        <v>5148</v>
      </c>
      <c r="B203" s="9">
        <v>9875</v>
      </c>
      <c r="C203" s="8" t="s">
        <v>25</v>
      </c>
      <c r="D203" s="8" t="s">
        <v>436</v>
      </c>
      <c r="E203" s="10" t="s">
        <v>31</v>
      </c>
      <c r="F203" s="29">
        <v>87.64</v>
      </c>
      <c r="G203" s="37">
        <f>IFERROR(VLOOKUP(A203,ORÇ!A:J,7,0),VLOOKUP(A203,'Mapa de Cotações'!$A$3:$I$53,9,0))</f>
        <v>15.42</v>
      </c>
      <c r="H203" s="37">
        <f t="shared" si="7"/>
        <v>19.04</v>
      </c>
      <c r="I203" s="37">
        <f t="shared" si="8"/>
        <v>1668.66</v>
      </c>
    </row>
    <row r="204" spans="1:9" ht="26.1" customHeight="1" x14ac:dyDescent="0.2">
      <c r="A204" s="23">
        <v>5149</v>
      </c>
      <c r="B204" s="9">
        <v>9873</v>
      </c>
      <c r="C204" s="8" t="s">
        <v>25</v>
      </c>
      <c r="D204" s="8" t="s">
        <v>437</v>
      </c>
      <c r="E204" s="10" t="s">
        <v>31</v>
      </c>
      <c r="F204" s="29">
        <v>22.94</v>
      </c>
      <c r="G204" s="37">
        <f>IFERROR(VLOOKUP(A204,ORÇ!A:J,7,0),VLOOKUP(A204,'Mapa de Cotações'!$A$3:$I$53,9,0))</f>
        <v>25.38</v>
      </c>
      <c r="H204" s="37">
        <f t="shared" si="7"/>
        <v>31.35</v>
      </c>
      <c r="I204" s="37">
        <f t="shared" si="8"/>
        <v>719.16</v>
      </c>
    </row>
    <row r="205" spans="1:9" ht="39" customHeight="1" x14ac:dyDescent="0.2">
      <c r="A205" s="22">
        <v>5150</v>
      </c>
      <c r="B205" s="6">
        <v>89395</v>
      </c>
      <c r="C205" s="5" t="s">
        <v>25</v>
      </c>
      <c r="D205" s="5" t="s">
        <v>440</v>
      </c>
      <c r="E205" s="7" t="s">
        <v>156</v>
      </c>
      <c r="F205" s="28">
        <v>30</v>
      </c>
      <c r="G205" s="37">
        <f>IFERROR(VLOOKUP(A205,ORÇ!A:J,7,0),VLOOKUP(A205,'Mapa de Cotações'!$A$3:$I$53,9,0))</f>
        <v>16.850000000000001</v>
      </c>
      <c r="H205" s="37">
        <f t="shared" si="7"/>
        <v>20.81</v>
      </c>
      <c r="I205" s="37">
        <f t="shared" si="8"/>
        <v>624.29999999999995</v>
      </c>
    </row>
    <row r="206" spans="1:9" ht="26.1" customHeight="1" x14ac:dyDescent="0.2">
      <c r="A206" s="23">
        <v>5151</v>
      </c>
      <c r="B206" s="9">
        <v>7129</v>
      </c>
      <c r="C206" s="8" t="s">
        <v>25</v>
      </c>
      <c r="D206" s="8" t="s">
        <v>441</v>
      </c>
      <c r="E206" s="10" t="s">
        <v>156</v>
      </c>
      <c r="F206" s="29">
        <v>14</v>
      </c>
      <c r="G206" s="37">
        <f>IFERROR(VLOOKUP(A206,ORÇ!A:J,7,0),VLOOKUP(A206,'Mapa de Cotações'!$A$3:$I$53,9,0))</f>
        <v>10.17</v>
      </c>
      <c r="H206" s="37">
        <f t="shared" si="7"/>
        <v>12.56</v>
      </c>
      <c r="I206" s="37">
        <f t="shared" si="8"/>
        <v>175.84</v>
      </c>
    </row>
    <row r="207" spans="1:9" ht="39" customHeight="1" x14ac:dyDescent="0.2">
      <c r="A207" s="22">
        <v>5152</v>
      </c>
      <c r="B207" s="6">
        <v>89400</v>
      </c>
      <c r="C207" s="5" t="s">
        <v>25</v>
      </c>
      <c r="D207" s="5" t="s">
        <v>444</v>
      </c>
      <c r="E207" s="7" t="s">
        <v>156</v>
      </c>
      <c r="F207" s="28">
        <v>8</v>
      </c>
      <c r="G207" s="37">
        <f>IFERROR(VLOOKUP(A207,ORÇ!A:J,7,0),VLOOKUP(A207,'Mapa de Cotações'!$A$3:$I$53,9,0))</f>
        <v>24.01</v>
      </c>
      <c r="H207" s="37">
        <f t="shared" si="7"/>
        <v>29.66</v>
      </c>
      <c r="I207" s="37">
        <f t="shared" si="8"/>
        <v>237.28</v>
      </c>
    </row>
    <row r="208" spans="1:9" ht="26.1" customHeight="1" x14ac:dyDescent="0.2">
      <c r="A208" s="22">
        <v>5153</v>
      </c>
      <c r="B208" s="6">
        <v>94796</v>
      </c>
      <c r="C208" s="5" t="s">
        <v>25</v>
      </c>
      <c r="D208" s="5" t="s">
        <v>447</v>
      </c>
      <c r="E208" s="7" t="s">
        <v>156</v>
      </c>
      <c r="F208" s="28">
        <v>8</v>
      </c>
      <c r="G208" s="37">
        <f>IFERROR(VLOOKUP(A208,ORÇ!A:J,7,0),VLOOKUP(A208,'Mapa de Cotações'!$A$3:$I$53,9,0))</f>
        <v>44.28</v>
      </c>
      <c r="H208" s="37">
        <f t="shared" si="7"/>
        <v>54.7</v>
      </c>
      <c r="I208" s="37">
        <f t="shared" si="8"/>
        <v>437.6</v>
      </c>
    </row>
    <row r="209" spans="1:9" ht="26.1" customHeight="1" x14ac:dyDescent="0.2">
      <c r="A209" s="23">
        <v>5154</v>
      </c>
      <c r="B209" s="9">
        <v>65</v>
      </c>
      <c r="C209" s="8" t="s">
        <v>25</v>
      </c>
      <c r="D209" s="8" t="s">
        <v>415</v>
      </c>
      <c r="E209" s="10" t="s">
        <v>156</v>
      </c>
      <c r="F209" s="29">
        <v>6</v>
      </c>
      <c r="G209" s="37">
        <f>IFERROR(VLOOKUP(A209,ORÇ!A:J,7,0),VLOOKUP(A209,'Mapa de Cotações'!$A$3:$I$53,9,0))</f>
        <v>0.89</v>
      </c>
      <c r="H209" s="37">
        <f t="shared" si="7"/>
        <v>1.0900000000000001</v>
      </c>
      <c r="I209" s="37">
        <f t="shared" si="8"/>
        <v>6.54</v>
      </c>
    </row>
    <row r="210" spans="1:9" ht="26.1" customHeight="1" x14ac:dyDescent="0.2">
      <c r="A210" s="23">
        <v>5155</v>
      </c>
      <c r="B210" s="9">
        <v>88</v>
      </c>
      <c r="C210" s="8" t="s">
        <v>25</v>
      </c>
      <c r="D210" s="8" t="s">
        <v>448</v>
      </c>
      <c r="E210" s="10" t="s">
        <v>156</v>
      </c>
      <c r="F210" s="29">
        <v>4</v>
      </c>
      <c r="G210" s="37">
        <f>IFERROR(VLOOKUP(A210,ORÇ!A:J,7,0),VLOOKUP(A210,'Mapa de Cotações'!$A$3:$I$53,9,0))</f>
        <v>10.84</v>
      </c>
      <c r="H210" s="37">
        <f t="shared" si="7"/>
        <v>13.39</v>
      </c>
      <c r="I210" s="37">
        <f t="shared" si="8"/>
        <v>53.56</v>
      </c>
    </row>
    <row r="211" spans="1:9" ht="26.1" customHeight="1" x14ac:dyDescent="0.2">
      <c r="A211" s="23">
        <v>5156</v>
      </c>
      <c r="B211" s="9">
        <v>99</v>
      </c>
      <c r="C211" s="8" t="s">
        <v>25</v>
      </c>
      <c r="D211" s="8" t="s">
        <v>449</v>
      </c>
      <c r="E211" s="10" t="s">
        <v>156</v>
      </c>
      <c r="F211" s="29">
        <v>6</v>
      </c>
      <c r="G211" s="37">
        <f>IFERROR(VLOOKUP(A211,ORÇ!A:J,7,0),VLOOKUP(A211,'Mapa de Cotações'!$A$3:$I$53,9,0))</f>
        <v>26.2</v>
      </c>
      <c r="H211" s="37">
        <f t="shared" ref="H211:H274" si="9">TRUNC(G211*(1+$G$5),2)</f>
        <v>32.36</v>
      </c>
      <c r="I211" s="37">
        <f t="shared" si="8"/>
        <v>194.16</v>
      </c>
    </row>
    <row r="212" spans="1:9" ht="26.1" customHeight="1" x14ac:dyDescent="0.2">
      <c r="A212" s="23">
        <v>5157</v>
      </c>
      <c r="B212" s="9">
        <v>100</v>
      </c>
      <c r="C212" s="8" t="s">
        <v>25</v>
      </c>
      <c r="D212" s="8" t="s">
        <v>450</v>
      </c>
      <c r="E212" s="10" t="s">
        <v>156</v>
      </c>
      <c r="F212" s="29">
        <v>4</v>
      </c>
      <c r="G212" s="37">
        <f>IFERROR(VLOOKUP(A212,ORÇ!A:J,7,0),VLOOKUP(A212,'Mapa de Cotações'!$A$3:$I$53,9,0))</f>
        <v>45.78</v>
      </c>
      <c r="H212" s="37">
        <f t="shared" si="9"/>
        <v>56.55</v>
      </c>
      <c r="I212" s="37">
        <f t="shared" si="8"/>
        <v>226.2</v>
      </c>
    </row>
    <row r="213" spans="1:9" ht="26.1" customHeight="1" x14ac:dyDescent="0.2">
      <c r="A213" s="23">
        <v>5158</v>
      </c>
      <c r="B213" s="9">
        <v>65</v>
      </c>
      <c r="C213" s="8" t="s">
        <v>25</v>
      </c>
      <c r="D213" s="8" t="s">
        <v>415</v>
      </c>
      <c r="E213" s="10" t="s">
        <v>156</v>
      </c>
      <c r="F213" s="29">
        <v>55</v>
      </c>
      <c r="G213" s="37">
        <f>IFERROR(VLOOKUP(A213,ORÇ!A:J,7,0),VLOOKUP(A213,'Mapa de Cotações'!$A$3:$I$53,9,0))</f>
        <v>0.89</v>
      </c>
      <c r="H213" s="37">
        <f t="shared" si="9"/>
        <v>1.0900000000000001</v>
      </c>
      <c r="I213" s="37">
        <f t="shared" si="8"/>
        <v>59.95</v>
      </c>
    </row>
    <row r="214" spans="1:9" ht="26.1" customHeight="1" x14ac:dyDescent="0.2">
      <c r="A214" s="23">
        <v>5159</v>
      </c>
      <c r="B214" s="9">
        <v>108</v>
      </c>
      <c r="C214" s="8" t="s">
        <v>25</v>
      </c>
      <c r="D214" s="8" t="s">
        <v>451</v>
      </c>
      <c r="E214" s="10" t="s">
        <v>156</v>
      </c>
      <c r="F214" s="29">
        <v>6</v>
      </c>
      <c r="G214" s="37">
        <f>IFERROR(VLOOKUP(A214,ORÇ!A:J,7,0),VLOOKUP(A214,'Mapa de Cotações'!$A$3:$I$53,9,0))</f>
        <v>1.79</v>
      </c>
      <c r="H214" s="37">
        <f t="shared" si="9"/>
        <v>2.21</v>
      </c>
      <c r="I214" s="37">
        <f t="shared" si="8"/>
        <v>13.26</v>
      </c>
    </row>
    <row r="215" spans="1:9" ht="26.1" customHeight="1" x14ac:dyDescent="0.2">
      <c r="A215" s="23">
        <v>5160</v>
      </c>
      <c r="B215" s="9">
        <v>112</v>
      </c>
      <c r="C215" s="8" t="s">
        <v>25</v>
      </c>
      <c r="D215" s="8" t="s">
        <v>452</v>
      </c>
      <c r="E215" s="10" t="s">
        <v>156</v>
      </c>
      <c r="F215" s="29">
        <v>50</v>
      </c>
      <c r="G215" s="37">
        <f>IFERROR(VLOOKUP(A215,ORÇ!A:J,7,0),VLOOKUP(A215,'Mapa de Cotações'!$A$3:$I$53,9,0))</f>
        <v>4.46</v>
      </c>
      <c r="H215" s="37">
        <f t="shared" si="9"/>
        <v>5.5</v>
      </c>
      <c r="I215" s="37">
        <f t="shared" si="8"/>
        <v>275</v>
      </c>
    </row>
    <row r="216" spans="1:9" ht="26.1" customHeight="1" x14ac:dyDescent="0.2">
      <c r="A216" s="22">
        <v>5161</v>
      </c>
      <c r="B216" s="6">
        <v>90371</v>
      </c>
      <c r="C216" s="5" t="s">
        <v>25</v>
      </c>
      <c r="D216" s="5" t="s">
        <v>455</v>
      </c>
      <c r="E216" s="7" t="s">
        <v>156</v>
      </c>
      <c r="F216" s="28">
        <v>2</v>
      </c>
      <c r="G216" s="37">
        <f>IFERROR(VLOOKUP(A216,ORÇ!A:J,7,0),VLOOKUP(A216,'Mapa de Cotações'!$A$3:$I$53,9,0))</f>
        <v>27.19</v>
      </c>
      <c r="H216" s="37">
        <f t="shared" si="9"/>
        <v>33.590000000000003</v>
      </c>
      <c r="I216" s="37">
        <f t="shared" si="8"/>
        <v>67.180000000000007</v>
      </c>
    </row>
    <row r="217" spans="1:9" ht="26.1" customHeight="1" x14ac:dyDescent="0.2">
      <c r="A217" s="22">
        <v>5162</v>
      </c>
      <c r="B217" s="6">
        <v>103042</v>
      </c>
      <c r="C217" s="5" t="s">
        <v>25</v>
      </c>
      <c r="D217" s="5" t="s">
        <v>458</v>
      </c>
      <c r="E217" s="7" t="s">
        <v>156</v>
      </c>
      <c r="F217" s="28">
        <v>1</v>
      </c>
      <c r="G217" s="37">
        <f>IFERROR(VLOOKUP(A217,ORÇ!A:J,7,0),VLOOKUP(A217,'Mapa de Cotações'!$A$3:$I$53,9,0))</f>
        <v>23.07</v>
      </c>
      <c r="H217" s="37">
        <f t="shared" si="9"/>
        <v>28.5</v>
      </c>
      <c r="I217" s="37">
        <f t="shared" si="8"/>
        <v>28.5</v>
      </c>
    </row>
    <row r="218" spans="1:9" ht="26.1" customHeight="1" x14ac:dyDescent="0.2">
      <c r="A218" s="23">
        <v>5163</v>
      </c>
      <c r="B218" s="9">
        <v>829</v>
      </c>
      <c r="C218" s="8" t="s">
        <v>25</v>
      </c>
      <c r="D218" s="8" t="s">
        <v>460</v>
      </c>
      <c r="E218" s="10" t="s">
        <v>156</v>
      </c>
      <c r="F218" s="29">
        <v>3</v>
      </c>
      <c r="G218" s="37">
        <f>IFERROR(VLOOKUP(A218,ORÇ!A:J,7,0),VLOOKUP(A218,'Mapa de Cotações'!$A$3:$I$53,9,0))</f>
        <v>0.95</v>
      </c>
      <c r="H218" s="37">
        <f t="shared" si="9"/>
        <v>1.17</v>
      </c>
      <c r="I218" s="37">
        <f t="shared" si="8"/>
        <v>3.51</v>
      </c>
    </row>
    <row r="219" spans="1:9" ht="26.1" customHeight="1" x14ac:dyDescent="0.2">
      <c r="A219" s="23">
        <v>5164</v>
      </c>
      <c r="B219" s="9">
        <v>7142</v>
      </c>
      <c r="C219" s="8" t="s">
        <v>25</v>
      </c>
      <c r="D219" s="8" t="s">
        <v>461</v>
      </c>
      <c r="E219" s="10" t="s">
        <v>156</v>
      </c>
      <c r="F219" s="29">
        <v>16</v>
      </c>
      <c r="G219" s="37">
        <f>IFERROR(VLOOKUP(A219,ORÇ!A:J,7,0),VLOOKUP(A219,'Mapa de Cotações'!$A$3:$I$53,9,0))</f>
        <v>9.64</v>
      </c>
      <c r="H219" s="37">
        <f t="shared" si="9"/>
        <v>11.9</v>
      </c>
      <c r="I219" s="37">
        <f t="shared" si="8"/>
        <v>190.4</v>
      </c>
    </row>
    <row r="220" spans="1:9" ht="26.1" customHeight="1" x14ac:dyDescent="0.2">
      <c r="A220" s="23">
        <v>5165</v>
      </c>
      <c r="B220" s="9">
        <v>7130</v>
      </c>
      <c r="C220" s="8" t="s">
        <v>25</v>
      </c>
      <c r="D220" s="8" t="s">
        <v>462</v>
      </c>
      <c r="E220" s="10" t="s">
        <v>156</v>
      </c>
      <c r="F220" s="29">
        <v>2</v>
      </c>
      <c r="G220" s="37">
        <f>IFERROR(VLOOKUP(A220,ORÇ!A:J,7,0),VLOOKUP(A220,'Mapa de Cotações'!$A$3:$I$53,9,0))</f>
        <v>14.78</v>
      </c>
      <c r="H220" s="37">
        <f t="shared" si="9"/>
        <v>18.25</v>
      </c>
      <c r="I220" s="37">
        <f t="shared" si="8"/>
        <v>36.5</v>
      </c>
    </row>
    <row r="221" spans="1:9" ht="26.1" customHeight="1" x14ac:dyDescent="0.2">
      <c r="A221" s="23">
        <v>5166</v>
      </c>
      <c r="B221" s="9">
        <v>3850</v>
      </c>
      <c r="C221" s="8" t="s">
        <v>25</v>
      </c>
      <c r="D221" s="8" t="s">
        <v>463</v>
      </c>
      <c r="E221" s="10" t="s">
        <v>156</v>
      </c>
      <c r="F221" s="29">
        <v>4</v>
      </c>
      <c r="G221" s="37">
        <f>IFERROR(VLOOKUP(A221,ORÇ!A:J,7,0),VLOOKUP(A221,'Mapa de Cotações'!$A$3:$I$53,9,0))</f>
        <v>12.22</v>
      </c>
      <c r="H221" s="37">
        <f t="shared" si="9"/>
        <v>15.09</v>
      </c>
      <c r="I221" s="37">
        <f t="shared" si="8"/>
        <v>60.36</v>
      </c>
    </row>
    <row r="222" spans="1:9" ht="26.1" customHeight="1" x14ac:dyDescent="0.2">
      <c r="A222" s="23">
        <v>5167</v>
      </c>
      <c r="B222" s="9">
        <v>1923</v>
      </c>
      <c r="C222" s="8" t="s">
        <v>25</v>
      </c>
      <c r="D222" s="8" t="s">
        <v>464</v>
      </c>
      <c r="E222" s="10" t="s">
        <v>156</v>
      </c>
      <c r="F222" s="29">
        <v>3</v>
      </c>
      <c r="G222" s="37">
        <f>IFERROR(VLOOKUP(A222,ORÇ!A:J,7,0),VLOOKUP(A222,'Mapa de Cotações'!$A$3:$I$53,9,0))</f>
        <v>4.46</v>
      </c>
      <c r="H222" s="37">
        <f t="shared" si="9"/>
        <v>5.5</v>
      </c>
      <c r="I222" s="37">
        <f t="shared" si="8"/>
        <v>16.5</v>
      </c>
    </row>
    <row r="223" spans="1:9" ht="26.1" customHeight="1" x14ac:dyDescent="0.2">
      <c r="A223" s="23">
        <v>5168</v>
      </c>
      <c r="B223" s="9">
        <v>818</v>
      </c>
      <c r="C223" s="8" t="s">
        <v>25</v>
      </c>
      <c r="D223" s="8" t="s">
        <v>465</v>
      </c>
      <c r="E223" s="10" t="s">
        <v>156</v>
      </c>
      <c r="F223" s="29">
        <v>4</v>
      </c>
      <c r="G223" s="37">
        <f>IFERROR(VLOOKUP(A223,ORÇ!A:J,7,0),VLOOKUP(A223,'Mapa de Cotações'!$A$3:$I$53,9,0))</f>
        <v>6.81</v>
      </c>
      <c r="H223" s="37">
        <f t="shared" si="9"/>
        <v>8.41</v>
      </c>
      <c r="I223" s="37">
        <f t="shared" si="8"/>
        <v>33.64</v>
      </c>
    </row>
    <row r="224" spans="1:9" ht="26.1" customHeight="1" x14ac:dyDescent="0.2">
      <c r="A224" s="23">
        <v>5169</v>
      </c>
      <c r="B224" s="9">
        <v>813</v>
      </c>
      <c r="C224" s="8" t="s">
        <v>25</v>
      </c>
      <c r="D224" s="8" t="s">
        <v>466</v>
      </c>
      <c r="E224" s="10" t="s">
        <v>156</v>
      </c>
      <c r="F224" s="29">
        <v>3</v>
      </c>
      <c r="G224" s="37">
        <f>IFERROR(VLOOKUP(A224,ORÇ!A:J,7,0),VLOOKUP(A224,'Mapa de Cotações'!$A$3:$I$53,9,0))</f>
        <v>4.24</v>
      </c>
      <c r="H224" s="37">
        <f t="shared" si="9"/>
        <v>5.23</v>
      </c>
      <c r="I224" s="37">
        <f t="shared" si="8"/>
        <v>15.69</v>
      </c>
    </row>
    <row r="225" spans="1:9" ht="26.1" customHeight="1" x14ac:dyDescent="0.2">
      <c r="A225" s="22">
        <v>5170</v>
      </c>
      <c r="B225" s="6">
        <v>94490</v>
      </c>
      <c r="C225" s="5" t="s">
        <v>25</v>
      </c>
      <c r="D225" s="5" t="s">
        <v>469</v>
      </c>
      <c r="E225" s="7" t="s">
        <v>156</v>
      </c>
      <c r="F225" s="28">
        <v>4</v>
      </c>
      <c r="G225" s="37">
        <f>IFERROR(VLOOKUP(A225,ORÇ!A:J,7,0),VLOOKUP(A225,'Mapa de Cotações'!$A$3:$I$53,9,0))</f>
        <v>38.76</v>
      </c>
      <c r="H225" s="37">
        <f t="shared" si="9"/>
        <v>47.88</v>
      </c>
      <c r="I225" s="37">
        <f t="shared" si="8"/>
        <v>191.52</v>
      </c>
    </row>
    <row r="226" spans="1:9" ht="26.1" customHeight="1" x14ac:dyDescent="0.2">
      <c r="A226" s="22">
        <v>5171</v>
      </c>
      <c r="B226" s="6">
        <v>94492</v>
      </c>
      <c r="C226" s="5" t="s">
        <v>25</v>
      </c>
      <c r="D226" s="5" t="s">
        <v>472</v>
      </c>
      <c r="E226" s="7" t="s">
        <v>156</v>
      </c>
      <c r="F226" s="28">
        <v>5</v>
      </c>
      <c r="G226" s="37">
        <f>IFERROR(VLOOKUP(A226,ORÇ!A:J,7,0),VLOOKUP(A226,'Mapa de Cotações'!$A$3:$I$53,9,0))</f>
        <v>54.62</v>
      </c>
      <c r="H226" s="37">
        <f t="shared" si="9"/>
        <v>67.47</v>
      </c>
      <c r="I226" s="37">
        <f t="shared" si="8"/>
        <v>337.35</v>
      </c>
    </row>
    <row r="227" spans="1:9" ht="26.1" customHeight="1" x14ac:dyDescent="0.2">
      <c r="A227" s="22">
        <v>5172</v>
      </c>
      <c r="B227" s="6">
        <v>94493</v>
      </c>
      <c r="C227" s="5" t="s">
        <v>25</v>
      </c>
      <c r="D227" s="5" t="s">
        <v>475</v>
      </c>
      <c r="E227" s="7" t="s">
        <v>156</v>
      </c>
      <c r="F227" s="28">
        <v>5</v>
      </c>
      <c r="G227" s="37">
        <f>IFERROR(VLOOKUP(A227,ORÇ!A:J,7,0),VLOOKUP(A227,'Mapa de Cotações'!$A$3:$I$53,9,0))</f>
        <v>99.75</v>
      </c>
      <c r="H227" s="37">
        <f t="shared" si="9"/>
        <v>123.23</v>
      </c>
      <c r="I227" s="37">
        <f t="shared" si="8"/>
        <v>616.15</v>
      </c>
    </row>
    <row r="228" spans="1:9" ht="39" customHeight="1" x14ac:dyDescent="0.2">
      <c r="A228" s="22">
        <v>5173</v>
      </c>
      <c r="B228" s="6">
        <v>86901</v>
      </c>
      <c r="C228" s="5" t="s">
        <v>25</v>
      </c>
      <c r="D228" s="5" t="s">
        <v>478</v>
      </c>
      <c r="E228" s="7" t="s">
        <v>156</v>
      </c>
      <c r="F228" s="28">
        <v>23</v>
      </c>
      <c r="G228" s="37">
        <f>IFERROR(VLOOKUP(A228,ORÇ!A:J,7,0),VLOOKUP(A228,'Mapa de Cotações'!$A$3:$I$53,9,0))</f>
        <v>160.1</v>
      </c>
      <c r="H228" s="37">
        <f t="shared" si="9"/>
        <v>197.78</v>
      </c>
      <c r="I228" s="37">
        <f t="shared" si="8"/>
        <v>4548.9399999999996</v>
      </c>
    </row>
    <row r="229" spans="1:9" ht="39" customHeight="1" x14ac:dyDescent="0.2">
      <c r="A229" s="22">
        <v>5174</v>
      </c>
      <c r="B229" s="6">
        <v>86903</v>
      </c>
      <c r="C229" s="5" t="s">
        <v>25</v>
      </c>
      <c r="D229" s="5" t="s">
        <v>481</v>
      </c>
      <c r="E229" s="7" t="s">
        <v>156</v>
      </c>
      <c r="F229" s="28">
        <v>8</v>
      </c>
      <c r="G229" s="37">
        <f>IFERROR(VLOOKUP(A229,ORÇ!A:J,7,0),VLOOKUP(A229,'Mapa de Cotações'!$A$3:$I$53,9,0))</f>
        <v>363.3</v>
      </c>
      <c r="H229" s="37">
        <f t="shared" si="9"/>
        <v>448.82</v>
      </c>
      <c r="I229" s="37">
        <f t="shared" si="8"/>
        <v>3590.56</v>
      </c>
    </row>
    <row r="230" spans="1:9" ht="39" customHeight="1" x14ac:dyDescent="0.2">
      <c r="A230" s="22">
        <v>5175</v>
      </c>
      <c r="B230" s="6">
        <v>100872</v>
      </c>
      <c r="C230" s="5" t="s">
        <v>25</v>
      </c>
      <c r="D230" s="5" t="s">
        <v>484</v>
      </c>
      <c r="E230" s="7" t="s">
        <v>156</v>
      </c>
      <c r="F230" s="28">
        <v>12</v>
      </c>
      <c r="G230" s="37">
        <f>IFERROR(VLOOKUP(A230,ORÇ!A:J,7,0),VLOOKUP(A230,'Mapa de Cotações'!$A$3:$I$53,9,0))</f>
        <v>337.91</v>
      </c>
      <c r="H230" s="37">
        <f t="shared" si="9"/>
        <v>417.45</v>
      </c>
      <c r="I230" s="37">
        <f t="shared" si="8"/>
        <v>5009.3999999999996</v>
      </c>
    </row>
    <row r="231" spans="1:9" ht="26.1" customHeight="1" x14ac:dyDescent="0.2">
      <c r="A231" s="23">
        <v>5176</v>
      </c>
      <c r="B231" s="9">
        <v>36206</v>
      </c>
      <c r="C231" s="8" t="s">
        <v>25</v>
      </c>
      <c r="D231" s="8" t="s">
        <v>485</v>
      </c>
      <c r="E231" s="10" t="s">
        <v>156</v>
      </c>
      <c r="F231" s="29">
        <v>12</v>
      </c>
      <c r="G231" s="37">
        <f>IFERROR(VLOOKUP(A231,ORÇ!A:J,7,0),VLOOKUP(A231,'Mapa de Cotações'!$A$3:$I$53,9,0))</f>
        <v>230.49</v>
      </c>
      <c r="H231" s="37">
        <f t="shared" si="9"/>
        <v>284.74</v>
      </c>
      <c r="I231" s="37">
        <f t="shared" si="8"/>
        <v>3416.88</v>
      </c>
    </row>
    <row r="232" spans="1:9" ht="26.1" customHeight="1" x14ac:dyDescent="0.2">
      <c r="A232" s="23">
        <v>5177</v>
      </c>
      <c r="B232" s="9">
        <v>36204</v>
      </c>
      <c r="C232" s="8" t="s">
        <v>25</v>
      </c>
      <c r="D232" s="8" t="s">
        <v>486</v>
      </c>
      <c r="E232" s="10" t="s">
        <v>156</v>
      </c>
      <c r="F232" s="29">
        <v>7</v>
      </c>
      <c r="G232" s="37">
        <f>IFERROR(VLOOKUP(A232,ORÇ!A:J,7,0),VLOOKUP(A232,'Mapa de Cotações'!$A$3:$I$53,9,0))</f>
        <v>185.78</v>
      </c>
      <c r="H232" s="37">
        <f t="shared" si="9"/>
        <v>229.51</v>
      </c>
      <c r="I232" s="37">
        <f t="shared" si="8"/>
        <v>1606.57</v>
      </c>
    </row>
    <row r="233" spans="1:9" ht="26.1" customHeight="1" x14ac:dyDescent="0.2">
      <c r="A233" s="22">
        <v>5178</v>
      </c>
      <c r="B233" s="6">
        <v>95545</v>
      </c>
      <c r="C233" s="5" t="s">
        <v>25</v>
      </c>
      <c r="D233" s="5" t="s">
        <v>489</v>
      </c>
      <c r="E233" s="7" t="s">
        <v>156</v>
      </c>
      <c r="F233" s="28">
        <v>31</v>
      </c>
      <c r="G233" s="37">
        <f>IFERROR(VLOOKUP(A233,ORÇ!A:J,7,0),VLOOKUP(A233,'Mapa de Cotações'!$A$3:$I$53,9,0))</f>
        <v>44.03</v>
      </c>
      <c r="H233" s="37">
        <f t="shared" si="9"/>
        <v>54.39</v>
      </c>
      <c r="I233" s="37">
        <f t="shared" si="8"/>
        <v>1686.09</v>
      </c>
    </row>
    <row r="234" spans="1:9" ht="26.1" customHeight="1" x14ac:dyDescent="0.2">
      <c r="A234" s="23">
        <v>5179</v>
      </c>
      <c r="B234" s="9">
        <v>37400</v>
      </c>
      <c r="C234" s="8" t="s">
        <v>25</v>
      </c>
      <c r="D234" s="8" t="s">
        <v>490</v>
      </c>
      <c r="E234" s="10" t="s">
        <v>156</v>
      </c>
      <c r="F234" s="29">
        <v>26</v>
      </c>
      <c r="G234" s="37">
        <f>IFERROR(VLOOKUP(A234,ORÇ!A:J,7,0),VLOOKUP(A234,'Mapa de Cotações'!$A$3:$I$53,9,0))</f>
        <v>68.569999999999993</v>
      </c>
      <c r="H234" s="37">
        <f t="shared" si="9"/>
        <v>84.71</v>
      </c>
      <c r="I234" s="37">
        <f t="shared" si="8"/>
        <v>2202.46</v>
      </c>
    </row>
    <row r="235" spans="1:9" ht="26.1" customHeight="1" x14ac:dyDescent="0.2">
      <c r="A235" s="23">
        <v>5180</v>
      </c>
      <c r="B235" s="9">
        <v>37401</v>
      </c>
      <c r="C235" s="8" t="s">
        <v>25</v>
      </c>
      <c r="D235" s="8" t="s">
        <v>491</v>
      </c>
      <c r="E235" s="10" t="s">
        <v>156</v>
      </c>
      <c r="F235" s="29">
        <v>23</v>
      </c>
      <c r="G235" s="37">
        <f>IFERROR(VLOOKUP(A235,ORÇ!A:J,7,0),VLOOKUP(A235,'Mapa de Cotações'!$A$3:$I$53,9,0))</f>
        <v>68.569999999999993</v>
      </c>
      <c r="H235" s="37">
        <f t="shared" si="9"/>
        <v>84.71</v>
      </c>
      <c r="I235" s="37">
        <f t="shared" si="8"/>
        <v>1948.33</v>
      </c>
    </row>
    <row r="236" spans="1:9" ht="39" customHeight="1" x14ac:dyDescent="0.2">
      <c r="A236" s="22">
        <v>5181</v>
      </c>
      <c r="B236" s="6">
        <v>100852</v>
      </c>
      <c r="C236" s="5" t="s">
        <v>25</v>
      </c>
      <c r="D236" s="5" t="s">
        <v>494</v>
      </c>
      <c r="E236" s="7" t="s">
        <v>156</v>
      </c>
      <c r="F236" s="28">
        <v>6</v>
      </c>
      <c r="G236" s="37">
        <f>IFERROR(VLOOKUP(A236,ORÇ!A:J,7,0),VLOOKUP(A236,'Mapa de Cotações'!$A$3:$I$53,9,0))</f>
        <v>231.45</v>
      </c>
      <c r="H236" s="37">
        <f t="shared" si="9"/>
        <v>285.93</v>
      </c>
      <c r="I236" s="37">
        <f t="shared" si="8"/>
        <v>1715.58</v>
      </c>
    </row>
    <row r="237" spans="1:9" ht="51.95" customHeight="1" x14ac:dyDescent="0.2">
      <c r="A237" s="22">
        <v>5182</v>
      </c>
      <c r="B237" s="6">
        <v>98105</v>
      </c>
      <c r="C237" s="5" t="s">
        <v>25</v>
      </c>
      <c r="D237" s="5" t="s">
        <v>497</v>
      </c>
      <c r="E237" s="7" t="s">
        <v>156</v>
      </c>
      <c r="F237" s="28">
        <v>1</v>
      </c>
      <c r="G237" s="37">
        <f>IFERROR(VLOOKUP(A237,ORÇ!A:J,7,0),VLOOKUP(A237,'Mapa de Cotações'!$A$3:$I$53,9,0))</f>
        <v>804.16</v>
      </c>
      <c r="H237" s="37">
        <f t="shared" si="9"/>
        <v>993.45</v>
      </c>
      <c r="I237" s="37">
        <f t="shared" si="8"/>
        <v>993.45</v>
      </c>
    </row>
    <row r="238" spans="1:9" ht="26.1" customHeight="1" x14ac:dyDescent="0.2">
      <c r="A238" s="23">
        <v>5183</v>
      </c>
      <c r="B238" s="9">
        <v>5103</v>
      </c>
      <c r="C238" s="8" t="s">
        <v>25</v>
      </c>
      <c r="D238" s="8" t="s">
        <v>499</v>
      </c>
      <c r="E238" s="10" t="s">
        <v>156</v>
      </c>
      <c r="F238" s="29">
        <v>13</v>
      </c>
      <c r="G238" s="37">
        <f>IFERROR(VLOOKUP(A238,ORÇ!A:J,7,0),VLOOKUP(A238,'Mapa de Cotações'!$A$3:$I$53,9,0))</f>
        <v>24.04</v>
      </c>
      <c r="H238" s="37">
        <f t="shared" si="9"/>
        <v>29.69</v>
      </c>
      <c r="I238" s="37">
        <f t="shared" si="8"/>
        <v>385.97</v>
      </c>
    </row>
    <row r="239" spans="1:9" ht="26.1" customHeight="1" x14ac:dyDescent="0.2">
      <c r="A239" s="23">
        <v>5184</v>
      </c>
      <c r="B239" s="9">
        <v>11880</v>
      </c>
      <c r="C239" s="8" t="s">
        <v>25</v>
      </c>
      <c r="D239" s="8" t="s">
        <v>500</v>
      </c>
      <c r="E239" s="10" t="s">
        <v>156</v>
      </c>
      <c r="F239" s="29">
        <v>2</v>
      </c>
      <c r="G239" s="37">
        <f>IFERROR(VLOOKUP(A239,ORÇ!A:J,7,0),VLOOKUP(A239,'Mapa de Cotações'!$A$3:$I$53,9,0))</f>
        <v>101.13</v>
      </c>
      <c r="H239" s="37">
        <f t="shared" si="9"/>
        <v>124.93</v>
      </c>
      <c r="I239" s="37">
        <f t="shared" si="8"/>
        <v>249.86</v>
      </c>
    </row>
    <row r="240" spans="1:9" ht="26.1" customHeight="1" x14ac:dyDescent="0.2">
      <c r="A240" s="23">
        <v>5185</v>
      </c>
      <c r="B240" s="9">
        <v>11712</v>
      </c>
      <c r="C240" s="8" t="s">
        <v>25</v>
      </c>
      <c r="D240" s="8" t="s">
        <v>501</v>
      </c>
      <c r="E240" s="10" t="s">
        <v>156</v>
      </c>
      <c r="F240" s="29">
        <v>20</v>
      </c>
      <c r="G240" s="37">
        <f>IFERROR(VLOOKUP(A240,ORÇ!A:J,7,0),VLOOKUP(A240,'Mapa de Cotações'!$A$3:$I$53,9,0))</f>
        <v>44.99</v>
      </c>
      <c r="H240" s="37">
        <f t="shared" si="9"/>
        <v>55.58</v>
      </c>
      <c r="I240" s="37">
        <f t="shared" si="8"/>
        <v>1111.5999999999999</v>
      </c>
    </row>
    <row r="241" spans="1:9" ht="39" customHeight="1" x14ac:dyDescent="0.2">
      <c r="A241" s="22">
        <v>5186</v>
      </c>
      <c r="B241" s="6">
        <v>89708</v>
      </c>
      <c r="C241" s="5" t="s">
        <v>25</v>
      </c>
      <c r="D241" s="5" t="s">
        <v>504</v>
      </c>
      <c r="E241" s="7" t="s">
        <v>156</v>
      </c>
      <c r="F241" s="28">
        <v>1</v>
      </c>
      <c r="G241" s="37">
        <f>IFERROR(VLOOKUP(A241,ORÇ!A:J,7,0),VLOOKUP(A241,'Mapa de Cotações'!$A$3:$I$53,9,0))</f>
        <v>115.4</v>
      </c>
      <c r="H241" s="37">
        <f t="shared" si="9"/>
        <v>142.56</v>
      </c>
      <c r="I241" s="37">
        <f t="shared" si="8"/>
        <v>142.56</v>
      </c>
    </row>
    <row r="242" spans="1:9" ht="26.1" customHeight="1" x14ac:dyDescent="0.2">
      <c r="A242" s="22">
        <v>5187</v>
      </c>
      <c r="B242" s="6">
        <v>86883</v>
      </c>
      <c r="C242" s="5" t="s">
        <v>25</v>
      </c>
      <c r="D242" s="5" t="s">
        <v>507</v>
      </c>
      <c r="E242" s="7" t="s">
        <v>156</v>
      </c>
      <c r="F242" s="28">
        <v>36</v>
      </c>
      <c r="G242" s="37">
        <f>IFERROR(VLOOKUP(A242,ORÇ!A:J,7,0),VLOOKUP(A242,'Mapa de Cotações'!$A$3:$I$53,9,0))</f>
        <v>17.03</v>
      </c>
      <c r="H242" s="37">
        <f t="shared" si="9"/>
        <v>21.03</v>
      </c>
      <c r="I242" s="37">
        <f t="shared" si="8"/>
        <v>757.08</v>
      </c>
    </row>
    <row r="243" spans="1:9" ht="26.1" customHeight="1" x14ac:dyDescent="0.2">
      <c r="A243" s="23">
        <v>5188</v>
      </c>
      <c r="B243" s="9">
        <v>6150</v>
      </c>
      <c r="C243" s="8" t="s">
        <v>25</v>
      </c>
      <c r="D243" s="8" t="s">
        <v>508</v>
      </c>
      <c r="E243" s="10" t="s">
        <v>156</v>
      </c>
      <c r="F243" s="29">
        <v>7</v>
      </c>
      <c r="G243" s="37">
        <f>IFERROR(VLOOKUP(A243,ORÇ!A:J,7,0),VLOOKUP(A243,'Mapa de Cotações'!$A$3:$I$53,9,0))</f>
        <v>244.23</v>
      </c>
      <c r="H243" s="37">
        <f t="shared" si="9"/>
        <v>301.72000000000003</v>
      </c>
      <c r="I243" s="37">
        <f t="shared" si="8"/>
        <v>2112.04</v>
      </c>
    </row>
    <row r="244" spans="1:9" ht="26.1" customHeight="1" x14ac:dyDescent="0.2">
      <c r="A244" s="23">
        <v>5189</v>
      </c>
      <c r="B244" s="9">
        <v>38643</v>
      </c>
      <c r="C244" s="8" t="s">
        <v>25</v>
      </c>
      <c r="D244" s="8" t="s">
        <v>509</v>
      </c>
      <c r="E244" s="10" t="s">
        <v>156</v>
      </c>
      <c r="F244" s="29">
        <v>37</v>
      </c>
      <c r="G244" s="37">
        <f>IFERROR(VLOOKUP(A244,ORÇ!A:J,7,0),VLOOKUP(A244,'Mapa de Cotações'!$A$3:$I$53,9,0))</f>
        <v>47.99</v>
      </c>
      <c r="H244" s="37">
        <f t="shared" si="9"/>
        <v>59.28</v>
      </c>
      <c r="I244" s="37">
        <f t="shared" si="8"/>
        <v>2193.36</v>
      </c>
    </row>
    <row r="245" spans="1:9" ht="26.1" customHeight="1" x14ac:dyDescent="0.2">
      <c r="A245" s="23">
        <v>5190</v>
      </c>
      <c r="B245" s="9">
        <v>36152</v>
      </c>
      <c r="C245" s="8" t="s">
        <v>25</v>
      </c>
      <c r="D245" s="8" t="s">
        <v>510</v>
      </c>
      <c r="E245" s="10" t="s">
        <v>156</v>
      </c>
      <c r="F245" s="29">
        <v>2</v>
      </c>
      <c r="G245" s="37">
        <f>IFERROR(VLOOKUP(A245,ORÇ!A:J,7,0),VLOOKUP(A245,'Mapa de Cotações'!$A$3:$I$53,9,0))</f>
        <v>6.87</v>
      </c>
      <c r="H245" s="37">
        <f t="shared" si="9"/>
        <v>8.48</v>
      </c>
      <c r="I245" s="37">
        <f t="shared" si="8"/>
        <v>16.96</v>
      </c>
    </row>
    <row r="246" spans="1:9" ht="39" customHeight="1" x14ac:dyDescent="0.2">
      <c r="A246" s="22">
        <v>5191</v>
      </c>
      <c r="B246" s="6">
        <v>104063</v>
      </c>
      <c r="C246" s="5" t="s">
        <v>25</v>
      </c>
      <c r="D246" s="5" t="s">
        <v>513</v>
      </c>
      <c r="E246" s="7" t="s">
        <v>156</v>
      </c>
      <c r="F246" s="28">
        <v>43</v>
      </c>
      <c r="G246" s="37">
        <f>IFERROR(VLOOKUP(A246,ORÇ!A:J,7,0),VLOOKUP(A246,'Mapa de Cotações'!$A$3:$I$53,9,0))</f>
        <v>66.7</v>
      </c>
      <c r="H246" s="37">
        <f t="shared" si="9"/>
        <v>82.4</v>
      </c>
      <c r="I246" s="37">
        <f t="shared" si="8"/>
        <v>3543.2</v>
      </c>
    </row>
    <row r="247" spans="1:9" ht="51.95" customHeight="1" x14ac:dyDescent="0.2">
      <c r="A247" s="22">
        <v>5192</v>
      </c>
      <c r="B247" s="6">
        <v>89728</v>
      </c>
      <c r="C247" s="5" t="s">
        <v>25</v>
      </c>
      <c r="D247" s="5" t="s">
        <v>516</v>
      </c>
      <c r="E247" s="7" t="s">
        <v>156</v>
      </c>
      <c r="F247" s="28">
        <v>41</v>
      </c>
      <c r="G247" s="37">
        <f>IFERROR(VLOOKUP(A247,ORÇ!A:J,7,0),VLOOKUP(A247,'Mapa de Cotações'!$A$3:$I$53,9,0))</f>
        <v>15.57</v>
      </c>
      <c r="H247" s="37">
        <f t="shared" si="9"/>
        <v>19.23</v>
      </c>
      <c r="I247" s="37">
        <f t="shared" ref="I247:I295" si="10">TRUNC(H247*F247,2)</f>
        <v>788.43</v>
      </c>
    </row>
    <row r="248" spans="1:9" ht="26.1" customHeight="1" x14ac:dyDescent="0.2">
      <c r="A248" s="23">
        <v>5193</v>
      </c>
      <c r="B248" s="9">
        <v>1932</v>
      </c>
      <c r="C248" s="8" t="s">
        <v>25</v>
      </c>
      <c r="D248" s="8" t="s">
        <v>517</v>
      </c>
      <c r="E248" s="10" t="s">
        <v>156</v>
      </c>
      <c r="F248" s="29">
        <v>34</v>
      </c>
      <c r="G248" s="37">
        <f>IFERROR(VLOOKUP(A248,ORÇ!A:J,7,0),VLOOKUP(A248,'Mapa de Cotações'!$A$3:$I$53,9,0))</f>
        <v>11.3</v>
      </c>
      <c r="H248" s="37">
        <f t="shared" si="9"/>
        <v>13.96</v>
      </c>
      <c r="I248" s="37">
        <f t="shared" si="10"/>
        <v>474.64</v>
      </c>
    </row>
    <row r="249" spans="1:9" ht="26.1" customHeight="1" x14ac:dyDescent="0.2">
      <c r="A249" s="23">
        <v>5194</v>
      </c>
      <c r="B249" s="9">
        <v>1858</v>
      </c>
      <c r="C249" s="8" t="s">
        <v>25</v>
      </c>
      <c r="D249" s="8" t="s">
        <v>519</v>
      </c>
      <c r="E249" s="10" t="s">
        <v>156</v>
      </c>
      <c r="F249" s="29">
        <v>4</v>
      </c>
      <c r="G249" s="37">
        <f>IFERROR(VLOOKUP(A249,ORÇ!A:J,7,0),VLOOKUP(A249,'Mapa de Cotações'!$A$3:$I$53,9,0))</f>
        <v>54.01</v>
      </c>
      <c r="H249" s="37">
        <f t="shared" si="9"/>
        <v>66.72</v>
      </c>
      <c r="I249" s="37">
        <f t="shared" si="10"/>
        <v>266.88</v>
      </c>
    </row>
    <row r="250" spans="1:9" ht="26.1" customHeight="1" x14ac:dyDescent="0.2">
      <c r="A250" s="23">
        <v>5195</v>
      </c>
      <c r="B250" s="9">
        <v>1844</v>
      </c>
      <c r="C250" s="8" t="s">
        <v>25</v>
      </c>
      <c r="D250" s="8" t="s">
        <v>520</v>
      </c>
      <c r="E250" s="10" t="s">
        <v>156</v>
      </c>
      <c r="F250" s="29">
        <v>1</v>
      </c>
      <c r="G250" s="37">
        <f>IFERROR(VLOOKUP(A250,ORÇ!A:J,7,0),VLOOKUP(A250,'Mapa de Cotações'!$A$3:$I$53,9,0))</f>
        <v>123.7</v>
      </c>
      <c r="H250" s="37">
        <f t="shared" si="9"/>
        <v>152.81</v>
      </c>
      <c r="I250" s="37">
        <f t="shared" si="10"/>
        <v>152.81</v>
      </c>
    </row>
    <row r="251" spans="1:9" ht="26.1" customHeight="1" x14ac:dyDescent="0.2">
      <c r="A251" s="23">
        <v>5196</v>
      </c>
      <c r="B251" s="9">
        <v>1966</v>
      </c>
      <c r="C251" s="8" t="s">
        <v>25</v>
      </c>
      <c r="D251" s="8" t="s">
        <v>522</v>
      </c>
      <c r="E251" s="10" t="s">
        <v>156</v>
      </c>
      <c r="F251" s="29">
        <v>18</v>
      </c>
      <c r="G251" s="37">
        <f>IFERROR(VLOOKUP(A251,ORÇ!A:J,7,0),VLOOKUP(A251,'Mapa de Cotações'!$A$3:$I$53,9,0))</f>
        <v>22.92</v>
      </c>
      <c r="H251" s="37">
        <f t="shared" si="9"/>
        <v>28.31</v>
      </c>
      <c r="I251" s="37">
        <f t="shared" si="10"/>
        <v>509.58</v>
      </c>
    </row>
    <row r="252" spans="1:9" ht="26.1" customHeight="1" x14ac:dyDescent="0.2">
      <c r="A252" s="23">
        <v>5197</v>
      </c>
      <c r="B252" s="9">
        <v>1970</v>
      </c>
      <c r="C252" s="8" t="s">
        <v>25</v>
      </c>
      <c r="D252" s="8" t="s">
        <v>523</v>
      </c>
      <c r="E252" s="10" t="s">
        <v>156</v>
      </c>
      <c r="F252" s="29">
        <v>95</v>
      </c>
      <c r="G252" s="37">
        <f>IFERROR(VLOOKUP(A252,ORÇ!A:J,7,0),VLOOKUP(A252,'Mapa de Cotações'!$A$3:$I$53,9,0))</f>
        <v>57.3</v>
      </c>
      <c r="H252" s="37">
        <f t="shared" si="9"/>
        <v>70.78</v>
      </c>
      <c r="I252" s="37">
        <f t="shared" si="10"/>
        <v>6724.1</v>
      </c>
    </row>
    <row r="253" spans="1:9" ht="26.1" customHeight="1" x14ac:dyDescent="0.2">
      <c r="A253" s="23">
        <v>5198</v>
      </c>
      <c r="B253" s="9">
        <v>11741</v>
      </c>
      <c r="C253" s="8" t="s">
        <v>25</v>
      </c>
      <c r="D253" s="8" t="s">
        <v>524</v>
      </c>
      <c r="E253" s="10" t="s">
        <v>156</v>
      </c>
      <c r="F253" s="29">
        <v>5</v>
      </c>
      <c r="G253" s="37">
        <f>IFERROR(VLOOKUP(A253,ORÇ!A:J,7,0),VLOOKUP(A253,'Mapa de Cotações'!$A$3:$I$53,9,0))</f>
        <v>12.06</v>
      </c>
      <c r="H253" s="37">
        <f t="shared" si="9"/>
        <v>14.89</v>
      </c>
      <c r="I253" s="37">
        <f t="shared" si="10"/>
        <v>74.45</v>
      </c>
    </row>
    <row r="254" spans="1:9" ht="26.1" customHeight="1" x14ac:dyDescent="0.2">
      <c r="A254" s="23">
        <v>5199</v>
      </c>
      <c r="B254" s="9">
        <v>3666</v>
      </c>
      <c r="C254" s="8" t="s">
        <v>25</v>
      </c>
      <c r="D254" s="8" t="s">
        <v>525</v>
      </c>
      <c r="E254" s="10" t="s">
        <v>156</v>
      </c>
      <c r="F254" s="29">
        <v>11</v>
      </c>
      <c r="G254" s="37">
        <f>IFERROR(VLOOKUP(A254,ORÇ!A:J,7,0),VLOOKUP(A254,'Mapa de Cotações'!$A$3:$I$53,9,0))</f>
        <v>3.71</v>
      </c>
      <c r="H254" s="37">
        <f t="shared" si="9"/>
        <v>4.58</v>
      </c>
      <c r="I254" s="37">
        <f t="shared" si="10"/>
        <v>50.38</v>
      </c>
    </row>
    <row r="255" spans="1:9" ht="26.1" customHeight="1" x14ac:dyDescent="0.2">
      <c r="A255" s="23">
        <v>5200</v>
      </c>
      <c r="B255" s="9">
        <v>3659</v>
      </c>
      <c r="C255" s="8" t="s">
        <v>25</v>
      </c>
      <c r="D255" s="8" t="s">
        <v>526</v>
      </c>
      <c r="E255" s="10" t="s">
        <v>156</v>
      </c>
      <c r="F255" s="29">
        <v>18</v>
      </c>
      <c r="G255" s="37">
        <f>IFERROR(VLOOKUP(A255,ORÇ!A:J,7,0),VLOOKUP(A255,'Mapa de Cotações'!$A$3:$I$53,9,0))</f>
        <v>18.39</v>
      </c>
      <c r="H255" s="37">
        <f t="shared" si="9"/>
        <v>22.71</v>
      </c>
      <c r="I255" s="37">
        <f t="shared" si="10"/>
        <v>408.78</v>
      </c>
    </row>
    <row r="256" spans="1:9" ht="26.1" customHeight="1" x14ac:dyDescent="0.2">
      <c r="A256" s="23">
        <v>5201</v>
      </c>
      <c r="B256" s="9">
        <v>3660</v>
      </c>
      <c r="C256" s="8" t="s">
        <v>25</v>
      </c>
      <c r="D256" s="8" t="s">
        <v>527</v>
      </c>
      <c r="E256" s="10" t="s">
        <v>156</v>
      </c>
      <c r="F256" s="29">
        <v>3</v>
      </c>
      <c r="G256" s="37">
        <f>IFERROR(VLOOKUP(A256,ORÇ!A:J,7,0),VLOOKUP(A256,'Mapa de Cotações'!$A$3:$I$53,9,0))</f>
        <v>23.78</v>
      </c>
      <c r="H256" s="37">
        <f t="shared" si="9"/>
        <v>29.37</v>
      </c>
      <c r="I256" s="37">
        <f t="shared" si="10"/>
        <v>88.11</v>
      </c>
    </row>
    <row r="257" spans="1:9" ht="26.1" customHeight="1" x14ac:dyDescent="0.2">
      <c r="A257" s="23">
        <v>5202</v>
      </c>
      <c r="B257" s="9">
        <v>3670</v>
      </c>
      <c r="C257" s="8" t="s">
        <v>25</v>
      </c>
      <c r="D257" s="8" t="s">
        <v>528</v>
      </c>
      <c r="E257" s="10" t="s">
        <v>156</v>
      </c>
      <c r="F257" s="29">
        <v>8</v>
      </c>
      <c r="G257" s="37">
        <f>IFERROR(VLOOKUP(A257,ORÇ!A:J,7,0),VLOOKUP(A257,'Mapa de Cotações'!$A$3:$I$53,9,0))</f>
        <v>23.61</v>
      </c>
      <c r="H257" s="37">
        <f t="shared" si="9"/>
        <v>29.16</v>
      </c>
      <c r="I257" s="37">
        <f t="shared" si="10"/>
        <v>233.28</v>
      </c>
    </row>
    <row r="258" spans="1:9" ht="26.1" customHeight="1" x14ac:dyDescent="0.2">
      <c r="A258" s="23">
        <v>5203</v>
      </c>
      <c r="B258" s="9">
        <v>3662</v>
      </c>
      <c r="C258" s="8" t="s">
        <v>25</v>
      </c>
      <c r="D258" s="8" t="s">
        <v>529</v>
      </c>
      <c r="E258" s="10" t="s">
        <v>156</v>
      </c>
      <c r="F258" s="29">
        <v>13</v>
      </c>
      <c r="G258" s="37">
        <f>IFERROR(VLOOKUP(A258,ORÇ!A:J,7,0),VLOOKUP(A258,'Mapa de Cotações'!$A$3:$I$53,9,0))</f>
        <v>9.69</v>
      </c>
      <c r="H258" s="37">
        <f t="shared" si="9"/>
        <v>11.97</v>
      </c>
      <c r="I258" s="37">
        <f t="shared" si="10"/>
        <v>155.61000000000001</v>
      </c>
    </row>
    <row r="259" spans="1:9" ht="26.1" customHeight="1" x14ac:dyDescent="0.2">
      <c r="A259" s="23">
        <v>5204</v>
      </c>
      <c r="B259" s="9">
        <v>20142</v>
      </c>
      <c r="C259" s="8" t="s">
        <v>25</v>
      </c>
      <c r="D259" s="8" t="s">
        <v>530</v>
      </c>
      <c r="E259" s="10" t="s">
        <v>156</v>
      </c>
      <c r="F259" s="29">
        <v>2</v>
      </c>
      <c r="G259" s="37">
        <f>IFERROR(VLOOKUP(A259,ORÇ!A:J,7,0),VLOOKUP(A259,'Mapa de Cotações'!$A$3:$I$53,9,0))</f>
        <v>36.31</v>
      </c>
      <c r="H259" s="37">
        <f t="shared" si="9"/>
        <v>44.85</v>
      </c>
      <c r="I259" s="37">
        <f t="shared" si="10"/>
        <v>89.7</v>
      </c>
    </row>
    <row r="260" spans="1:9" ht="26.1" customHeight="1" x14ac:dyDescent="0.2">
      <c r="A260" s="23">
        <v>5205</v>
      </c>
      <c r="B260" s="9">
        <v>3658</v>
      </c>
      <c r="C260" s="8" t="s">
        <v>25</v>
      </c>
      <c r="D260" s="8" t="s">
        <v>531</v>
      </c>
      <c r="E260" s="10" t="s">
        <v>156</v>
      </c>
      <c r="F260" s="29">
        <v>2</v>
      </c>
      <c r="G260" s="37">
        <f>IFERROR(VLOOKUP(A260,ORÇ!A:J,7,0),VLOOKUP(A260,'Mapa de Cotações'!$A$3:$I$53,9,0))</f>
        <v>18.36</v>
      </c>
      <c r="H260" s="37">
        <f t="shared" si="9"/>
        <v>22.68</v>
      </c>
      <c r="I260" s="37">
        <f t="shared" si="10"/>
        <v>45.36</v>
      </c>
    </row>
    <row r="261" spans="1:9" ht="26.1" customHeight="1" x14ac:dyDescent="0.2">
      <c r="A261" s="23">
        <v>5206</v>
      </c>
      <c r="B261" s="9">
        <v>38676</v>
      </c>
      <c r="C261" s="8" t="s">
        <v>25</v>
      </c>
      <c r="D261" s="8" t="s">
        <v>532</v>
      </c>
      <c r="E261" s="10" t="s">
        <v>156</v>
      </c>
      <c r="F261" s="29">
        <v>9</v>
      </c>
      <c r="G261" s="37">
        <f>IFERROR(VLOOKUP(A261,ORÇ!A:J,7,0),VLOOKUP(A261,'Mapa de Cotações'!$A$3:$I$53,9,0))</f>
        <v>32.24</v>
      </c>
      <c r="H261" s="37">
        <f t="shared" si="9"/>
        <v>39.82</v>
      </c>
      <c r="I261" s="37">
        <f t="shared" si="10"/>
        <v>358.38</v>
      </c>
    </row>
    <row r="262" spans="1:9" ht="26.1" customHeight="1" x14ac:dyDescent="0.2">
      <c r="A262" s="23">
        <v>5207</v>
      </c>
      <c r="B262" s="9">
        <v>20167</v>
      </c>
      <c r="C262" s="8" t="s">
        <v>25</v>
      </c>
      <c r="D262" s="8" t="s">
        <v>533</v>
      </c>
      <c r="E262" s="10" t="s">
        <v>156</v>
      </c>
      <c r="F262" s="29">
        <v>39</v>
      </c>
      <c r="G262" s="37">
        <f>IFERROR(VLOOKUP(A262,ORÇ!A:J,7,0),VLOOKUP(A262,'Mapa de Cotações'!$A$3:$I$53,9,0))</f>
        <v>4.84</v>
      </c>
      <c r="H262" s="37">
        <f t="shared" si="9"/>
        <v>5.97</v>
      </c>
      <c r="I262" s="37">
        <f t="shared" si="10"/>
        <v>232.83</v>
      </c>
    </row>
    <row r="263" spans="1:9" ht="26.1" customHeight="1" x14ac:dyDescent="0.2">
      <c r="A263" s="23">
        <v>5208</v>
      </c>
      <c r="B263" s="9">
        <v>3899</v>
      </c>
      <c r="C263" s="8" t="s">
        <v>25</v>
      </c>
      <c r="D263" s="8" t="s">
        <v>534</v>
      </c>
      <c r="E263" s="10" t="s">
        <v>156</v>
      </c>
      <c r="F263" s="29">
        <v>241</v>
      </c>
      <c r="G263" s="37">
        <f>IFERROR(VLOOKUP(A263,ORÇ!A:J,7,0),VLOOKUP(A263,'Mapa de Cotações'!$A$3:$I$53,9,0))</f>
        <v>6.44</v>
      </c>
      <c r="H263" s="37">
        <f t="shared" si="9"/>
        <v>7.95</v>
      </c>
      <c r="I263" s="37">
        <f t="shared" si="10"/>
        <v>1915.95</v>
      </c>
    </row>
    <row r="264" spans="1:9" ht="26.1" customHeight="1" x14ac:dyDescent="0.2">
      <c r="A264" s="23">
        <v>5209</v>
      </c>
      <c r="B264" s="9">
        <v>3875</v>
      </c>
      <c r="C264" s="8" t="s">
        <v>25</v>
      </c>
      <c r="D264" s="8" t="s">
        <v>535</v>
      </c>
      <c r="E264" s="10" t="s">
        <v>156</v>
      </c>
      <c r="F264" s="29">
        <v>100</v>
      </c>
      <c r="G264" s="37">
        <f>IFERROR(VLOOKUP(A264,ORÇ!A:J,7,0),VLOOKUP(A264,'Mapa de Cotações'!$A$3:$I$53,9,0))</f>
        <v>3.25</v>
      </c>
      <c r="H264" s="37">
        <f t="shared" si="9"/>
        <v>4.01</v>
      </c>
      <c r="I264" s="37">
        <f t="shared" si="10"/>
        <v>401</v>
      </c>
    </row>
    <row r="265" spans="1:9" ht="26.1" customHeight="1" x14ac:dyDescent="0.2">
      <c r="A265" s="23">
        <v>5210</v>
      </c>
      <c r="B265" s="9">
        <v>3898</v>
      </c>
      <c r="C265" s="8" t="s">
        <v>25</v>
      </c>
      <c r="D265" s="8" t="s">
        <v>536</v>
      </c>
      <c r="E265" s="10" t="s">
        <v>156</v>
      </c>
      <c r="F265" s="29">
        <v>18</v>
      </c>
      <c r="G265" s="37">
        <f>IFERROR(VLOOKUP(A265,ORÇ!A:J,7,0),VLOOKUP(A265,'Mapa de Cotações'!$A$3:$I$53,9,0))</f>
        <v>6.59</v>
      </c>
      <c r="H265" s="37">
        <f t="shared" si="9"/>
        <v>8.14</v>
      </c>
      <c r="I265" s="37">
        <f t="shared" si="10"/>
        <v>146.52000000000001</v>
      </c>
    </row>
    <row r="266" spans="1:9" ht="26.1" customHeight="1" x14ac:dyDescent="0.2">
      <c r="A266" s="23">
        <v>5211</v>
      </c>
      <c r="B266" s="9">
        <v>20042</v>
      </c>
      <c r="C266" s="8" t="s">
        <v>25</v>
      </c>
      <c r="D266" s="8" t="s">
        <v>537</v>
      </c>
      <c r="E266" s="10" t="s">
        <v>156</v>
      </c>
      <c r="F266" s="29">
        <v>5</v>
      </c>
      <c r="G266" s="37">
        <f>IFERROR(VLOOKUP(A266,ORÇ!A:J,7,0),VLOOKUP(A266,'Mapa de Cotações'!$A$3:$I$53,9,0))</f>
        <v>7.65</v>
      </c>
      <c r="H266" s="37">
        <f t="shared" si="9"/>
        <v>9.4499999999999993</v>
      </c>
      <c r="I266" s="37">
        <f t="shared" si="10"/>
        <v>47.25</v>
      </c>
    </row>
    <row r="267" spans="1:9" ht="26.1" customHeight="1" x14ac:dyDescent="0.2">
      <c r="A267" s="22">
        <v>5212</v>
      </c>
      <c r="B267" s="6">
        <v>104085</v>
      </c>
      <c r="C267" s="5" t="s">
        <v>25</v>
      </c>
      <c r="D267" s="5" t="s">
        <v>540</v>
      </c>
      <c r="E267" s="7" t="s">
        <v>31</v>
      </c>
      <c r="F267" s="28">
        <v>688.33</v>
      </c>
      <c r="G267" s="37">
        <f>IFERROR(VLOOKUP(A267,ORÇ!A:J,7,0),VLOOKUP(A267,'Mapa de Cotações'!$A$3:$I$53,9,0))</f>
        <v>52.35</v>
      </c>
      <c r="H267" s="37">
        <f t="shared" si="9"/>
        <v>64.67</v>
      </c>
      <c r="I267" s="37">
        <f t="shared" si="10"/>
        <v>44514.3</v>
      </c>
    </row>
    <row r="268" spans="1:9" ht="26.1" customHeight="1" x14ac:dyDescent="0.2">
      <c r="A268" s="22">
        <v>5213</v>
      </c>
      <c r="B268" s="6">
        <v>104086</v>
      </c>
      <c r="C268" s="5" t="s">
        <v>25</v>
      </c>
      <c r="D268" s="5" t="s">
        <v>543</v>
      </c>
      <c r="E268" s="7" t="s">
        <v>31</v>
      </c>
      <c r="F268" s="28">
        <v>205.89</v>
      </c>
      <c r="G268" s="37">
        <f>IFERROR(VLOOKUP(A268,ORÇ!A:J,7,0),VLOOKUP(A268,'Mapa de Cotações'!$A$3:$I$53,9,0))</f>
        <v>93.72</v>
      </c>
      <c r="H268" s="37">
        <f t="shared" si="9"/>
        <v>115.78</v>
      </c>
      <c r="I268" s="37">
        <f t="shared" si="10"/>
        <v>23837.94</v>
      </c>
    </row>
    <row r="269" spans="1:9" ht="39" customHeight="1" x14ac:dyDescent="0.2">
      <c r="A269" s="22">
        <v>5214</v>
      </c>
      <c r="B269" s="6">
        <v>89711</v>
      </c>
      <c r="C269" s="5" t="s">
        <v>25</v>
      </c>
      <c r="D269" s="5" t="s">
        <v>546</v>
      </c>
      <c r="E269" s="7" t="s">
        <v>31</v>
      </c>
      <c r="F269" s="28">
        <v>58.15</v>
      </c>
      <c r="G269" s="37">
        <f>IFERROR(VLOOKUP(A269,ORÇ!A:J,7,0),VLOOKUP(A269,'Mapa de Cotações'!$A$3:$I$53,9,0))</f>
        <v>26.57</v>
      </c>
      <c r="H269" s="37">
        <f t="shared" si="9"/>
        <v>32.82</v>
      </c>
      <c r="I269" s="37">
        <f t="shared" si="10"/>
        <v>1908.48</v>
      </c>
    </row>
    <row r="270" spans="1:9" ht="39" customHeight="1" x14ac:dyDescent="0.2">
      <c r="A270" s="22">
        <v>5215</v>
      </c>
      <c r="B270" s="6">
        <v>89712</v>
      </c>
      <c r="C270" s="5" t="s">
        <v>25</v>
      </c>
      <c r="D270" s="5" t="s">
        <v>549</v>
      </c>
      <c r="E270" s="7" t="s">
        <v>31</v>
      </c>
      <c r="F270" s="28">
        <v>233.09</v>
      </c>
      <c r="G270" s="37">
        <f>IFERROR(VLOOKUP(A270,ORÇ!A:J,7,0),VLOOKUP(A270,'Mapa de Cotações'!$A$3:$I$53,9,0))</f>
        <v>32.67</v>
      </c>
      <c r="H270" s="37">
        <f t="shared" si="9"/>
        <v>40.36</v>
      </c>
      <c r="I270" s="37">
        <f t="shared" si="10"/>
        <v>9407.51</v>
      </c>
    </row>
    <row r="271" spans="1:9" ht="39" customHeight="1" x14ac:dyDescent="0.2">
      <c r="A271" s="22">
        <v>5216</v>
      </c>
      <c r="B271" s="6">
        <v>89713</v>
      </c>
      <c r="C271" s="5" t="s">
        <v>25</v>
      </c>
      <c r="D271" s="5" t="s">
        <v>552</v>
      </c>
      <c r="E271" s="7" t="s">
        <v>31</v>
      </c>
      <c r="F271" s="28">
        <v>34.700000000000003</v>
      </c>
      <c r="G271" s="37">
        <f>IFERROR(VLOOKUP(A271,ORÇ!A:J,7,0),VLOOKUP(A271,'Mapa de Cotações'!$A$3:$I$53,9,0))</f>
        <v>40.42</v>
      </c>
      <c r="H271" s="37">
        <f t="shared" si="9"/>
        <v>49.93</v>
      </c>
      <c r="I271" s="37">
        <f t="shared" si="10"/>
        <v>1732.57</v>
      </c>
    </row>
    <row r="272" spans="1:9" ht="39" customHeight="1" x14ac:dyDescent="0.2">
      <c r="A272" s="22">
        <v>5217</v>
      </c>
      <c r="B272" s="6">
        <v>89825</v>
      </c>
      <c r="C272" s="5" t="s">
        <v>25</v>
      </c>
      <c r="D272" s="5" t="s">
        <v>555</v>
      </c>
      <c r="E272" s="7" t="s">
        <v>156</v>
      </c>
      <c r="F272" s="28">
        <v>23</v>
      </c>
      <c r="G272" s="37">
        <f>IFERROR(VLOOKUP(A272,ORÇ!A:J,7,0),VLOOKUP(A272,'Mapa de Cotações'!$A$3:$I$53,9,0))</f>
        <v>17.899999999999999</v>
      </c>
      <c r="H272" s="37">
        <f t="shared" si="9"/>
        <v>22.11</v>
      </c>
      <c r="I272" s="37">
        <f t="shared" si="10"/>
        <v>508.53</v>
      </c>
    </row>
    <row r="273" spans="1:9" ht="51.95" customHeight="1" x14ac:dyDescent="0.2">
      <c r="A273" s="22">
        <v>5218</v>
      </c>
      <c r="B273" s="6">
        <v>89796</v>
      </c>
      <c r="C273" s="5" t="s">
        <v>25</v>
      </c>
      <c r="D273" s="5" t="s">
        <v>558</v>
      </c>
      <c r="E273" s="7" t="s">
        <v>156</v>
      </c>
      <c r="F273" s="28">
        <v>15</v>
      </c>
      <c r="G273" s="37">
        <f>IFERROR(VLOOKUP(A273,ORÇ!A:J,7,0),VLOOKUP(A273,'Mapa de Cotações'!$A$3:$I$53,9,0))</f>
        <v>47.53</v>
      </c>
      <c r="H273" s="37">
        <f t="shared" si="9"/>
        <v>58.71</v>
      </c>
      <c r="I273" s="37">
        <f t="shared" si="10"/>
        <v>880.65</v>
      </c>
    </row>
    <row r="274" spans="1:9" ht="51.95" customHeight="1" x14ac:dyDescent="0.2">
      <c r="A274" s="22">
        <v>5219</v>
      </c>
      <c r="B274" s="6">
        <v>89731</v>
      </c>
      <c r="C274" s="5" t="s">
        <v>25</v>
      </c>
      <c r="D274" s="5" t="s">
        <v>561</v>
      </c>
      <c r="E274" s="7" t="s">
        <v>156</v>
      </c>
      <c r="F274" s="28">
        <v>63</v>
      </c>
      <c r="G274" s="37">
        <f>IFERROR(VLOOKUP(A274,ORÇ!A:J,7,0),VLOOKUP(A274,'Mapa de Cotações'!$A$3:$I$53,9,0))</f>
        <v>17.27</v>
      </c>
      <c r="H274" s="37">
        <f t="shared" si="9"/>
        <v>21.33</v>
      </c>
      <c r="I274" s="37">
        <f t="shared" si="10"/>
        <v>1343.79</v>
      </c>
    </row>
    <row r="275" spans="1:9" ht="26.1" customHeight="1" x14ac:dyDescent="0.2">
      <c r="A275" s="23">
        <v>5220</v>
      </c>
      <c r="B275" s="9">
        <v>3520</v>
      </c>
      <c r="C275" s="8" t="s">
        <v>25</v>
      </c>
      <c r="D275" s="8" t="s">
        <v>562</v>
      </c>
      <c r="E275" s="10" t="s">
        <v>156</v>
      </c>
      <c r="F275" s="29">
        <v>14</v>
      </c>
      <c r="G275" s="37">
        <f>IFERROR(VLOOKUP(A275,ORÇ!A:J,7,0),VLOOKUP(A275,'Mapa de Cotações'!$A$3:$I$53,9,0))</f>
        <v>8.17</v>
      </c>
      <c r="H275" s="37">
        <f t="shared" ref="H275:H295" si="11">TRUNC(G275*(1+$G$5),2)</f>
        <v>10.09</v>
      </c>
      <c r="I275" s="37">
        <f t="shared" si="10"/>
        <v>141.26</v>
      </c>
    </row>
    <row r="276" spans="1:9" ht="26.1" customHeight="1" x14ac:dyDescent="0.2">
      <c r="A276" s="23">
        <v>5221</v>
      </c>
      <c r="B276" s="9">
        <v>3509</v>
      </c>
      <c r="C276" s="8" t="s">
        <v>25</v>
      </c>
      <c r="D276" s="8" t="s">
        <v>563</v>
      </c>
      <c r="E276" s="10" t="s">
        <v>156</v>
      </c>
      <c r="F276" s="29">
        <v>8</v>
      </c>
      <c r="G276" s="37">
        <f>IFERROR(VLOOKUP(A276,ORÇ!A:J,7,0),VLOOKUP(A276,'Mapa de Cotações'!$A$3:$I$53,9,0))</f>
        <v>6.84</v>
      </c>
      <c r="H276" s="37">
        <f t="shared" si="11"/>
        <v>8.4499999999999993</v>
      </c>
      <c r="I276" s="37">
        <f t="shared" si="10"/>
        <v>67.599999999999994</v>
      </c>
    </row>
    <row r="277" spans="1:9" ht="26.1" customHeight="1" x14ac:dyDescent="0.2">
      <c r="A277" s="23">
        <v>5222</v>
      </c>
      <c r="B277" s="9">
        <v>37951</v>
      </c>
      <c r="C277" s="8" t="s">
        <v>25</v>
      </c>
      <c r="D277" s="8" t="s">
        <v>564</v>
      </c>
      <c r="E277" s="10" t="s">
        <v>156</v>
      </c>
      <c r="F277" s="29">
        <v>14</v>
      </c>
      <c r="G277" s="37">
        <f>IFERROR(VLOOKUP(A277,ORÇ!A:J,7,0),VLOOKUP(A277,'Mapa de Cotações'!$A$3:$I$53,9,0))</f>
        <v>2.42</v>
      </c>
      <c r="H277" s="37">
        <f t="shared" si="11"/>
        <v>2.98</v>
      </c>
      <c r="I277" s="37">
        <f t="shared" si="10"/>
        <v>41.72</v>
      </c>
    </row>
    <row r="278" spans="1:9" ht="26.1" customHeight="1" x14ac:dyDescent="0.2">
      <c r="A278" s="23">
        <v>5223</v>
      </c>
      <c r="B278" s="9">
        <v>3518</v>
      </c>
      <c r="C278" s="8" t="s">
        <v>25</v>
      </c>
      <c r="D278" s="8" t="s">
        <v>565</v>
      </c>
      <c r="E278" s="10" t="s">
        <v>156</v>
      </c>
      <c r="F278" s="29">
        <v>26</v>
      </c>
      <c r="G278" s="37">
        <f>IFERROR(VLOOKUP(A278,ORÇ!A:J,7,0),VLOOKUP(A278,'Mapa de Cotações'!$A$3:$I$53,9,0))</f>
        <v>3.72</v>
      </c>
      <c r="H278" s="37">
        <f t="shared" si="11"/>
        <v>4.59</v>
      </c>
      <c r="I278" s="37">
        <f t="shared" si="10"/>
        <v>119.34</v>
      </c>
    </row>
    <row r="279" spans="1:9" ht="26.1" customHeight="1" x14ac:dyDescent="0.2">
      <c r="A279" s="23">
        <v>5224</v>
      </c>
      <c r="B279" s="9">
        <v>3519</v>
      </c>
      <c r="C279" s="8" t="s">
        <v>25</v>
      </c>
      <c r="D279" s="8" t="s">
        <v>566</v>
      </c>
      <c r="E279" s="10" t="s">
        <v>156</v>
      </c>
      <c r="F279" s="29">
        <v>5</v>
      </c>
      <c r="G279" s="37">
        <f>IFERROR(VLOOKUP(A279,ORÇ!A:J,7,0),VLOOKUP(A279,'Mapa de Cotações'!$A$3:$I$53,9,0))</f>
        <v>7.79</v>
      </c>
      <c r="H279" s="37">
        <f t="shared" si="11"/>
        <v>9.6199999999999992</v>
      </c>
      <c r="I279" s="37">
        <f t="shared" si="10"/>
        <v>48.1</v>
      </c>
    </row>
    <row r="280" spans="1:9" ht="26.1" customHeight="1" x14ac:dyDescent="0.2">
      <c r="A280" s="23">
        <v>5225</v>
      </c>
      <c r="B280" s="9">
        <v>37949</v>
      </c>
      <c r="C280" s="8" t="s">
        <v>25</v>
      </c>
      <c r="D280" s="8" t="s">
        <v>567</v>
      </c>
      <c r="E280" s="10" t="s">
        <v>156</v>
      </c>
      <c r="F280" s="29">
        <v>22</v>
      </c>
      <c r="G280" s="37">
        <f>IFERROR(VLOOKUP(A280,ORÇ!A:J,7,0),VLOOKUP(A280,'Mapa de Cotações'!$A$3:$I$53,9,0))</f>
        <v>2.1800000000000002</v>
      </c>
      <c r="H280" s="37">
        <f t="shared" si="11"/>
        <v>2.69</v>
      </c>
      <c r="I280" s="37">
        <f t="shared" si="10"/>
        <v>59.18</v>
      </c>
    </row>
    <row r="281" spans="1:9" ht="26.1" customHeight="1" x14ac:dyDescent="0.2">
      <c r="A281" s="23">
        <v>5226</v>
      </c>
      <c r="B281" s="9">
        <v>20044</v>
      </c>
      <c r="C281" s="8" t="s">
        <v>25</v>
      </c>
      <c r="D281" s="8" t="s">
        <v>568</v>
      </c>
      <c r="E281" s="10" t="s">
        <v>156</v>
      </c>
      <c r="F281" s="29">
        <v>1</v>
      </c>
      <c r="G281" s="37">
        <f>IFERROR(VLOOKUP(A281,ORÇ!A:J,7,0),VLOOKUP(A281,'Mapa de Cotações'!$A$3:$I$53,9,0))</f>
        <v>10.23</v>
      </c>
      <c r="H281" s="37">
        <f t="shared" si="11"/>
        <v>12.63</v>
      </c>
      <c r="I281" s="37">
        <f t="shared" si="10"/>
        <v>12.63</v>
      </c>
    </row>
    <row r="282" spans="1:9" ht="26.1" customHeight="1" x14ac:dyDescent="0.2">
      <c r="A282" s="23">
        <v>5227</v>
      </c>
      <c r="B282" s="9">
        <v>11655</v>
      </c>
      <c r="C282" s="8" t="s">
        <v>25</v>
      </c>
      <c r="D282" s="8" t="s">
        <v>569</v>
      </c>
      <c r="E282" s="10" t="s">
        <v>156</v>
      </c>
      <c r="F282" s="29">
        <v>5</v>
      </c>
      <c r="G282" s="37">
        <f>IFERROR(VLOOKUP(A282,ORÇ!A:J,7,0),VLOOKUP(A282,'Mapa de Cotações'!$A$3:$I$53,9,0))</f>
        <v>16.72</v>
      </c>
      <c r="H282" s="37">
        <f t="shared" si="11"/>
        <v>20.65</v>
      </c>
      <c r="I282" s="37">
        <f t="shared" si="10"/>
        <v>103.25</v>
      </c>
    </row>
    <row r="283" spans="1:9" ht="26.1" customHeight="1" x14ac:dyDescent="0.2">
      <c r="A283" s="23">
        <v>5228</v>
      </c>
      <c r="B283" s="9">
        <v>11658</v>
      </c>
      <c r="C283" s="8" t="s">
        <v>25</v>
      </c>
      <c r="D283" s="8" t="s">
        <v>570</v>
      </c>
      <c r="E283" s="10" t="s">
        <v>156</v>
      </c>
      <c r="F283" s="29">
        <v>4</v>
      </c>
      <c r="G283" s="37">
        <f>IFERROR(VLOOKUP(A283,ORÇ!A:J,7,0),VLOOKUP(A283,'Mapa de Cotações'!$A$3:$I$53,9,0))</f>
        <v>16.32</v>
      </c>
      <c r="H283" s="37">
        <f t="shared" si="11"/>
        <v>20.16</v>
      </c>
      <c r="I283" s="37">
        <f t="shared" si="10"/>
        <v>80.64</v>
      </c>
    </row>
    <row r="284" spans="1:9" ht="26.1" customHeight="1" x14ac:dyDescent="0.2">
      <c r="A284" s="23">
        <v>5229</v>
      </c>
      <c r="B284" s="9">
        <v>6138</v>
      </c>
      <c r="C284" s="8" t="s">
        <v>25</v>
      </c>
      <c r="D284" s="8" t="s">
        <v>572</v>
      </c>
      <c r="E284" s="10" t="s">
        <v>156</v>
      </c>
      <c r="F284" s="29">
        <v>26</v>
      </c>
      <c r="G284" s="37">
        <f>IFERROR(VLOOKUP(A284,ORÇ!A:J,7,0),VLOOKUP(A284,'Mapa de Cotações'!$A$3:$I$53,9,0))</f>
        <v>11.57</v>
      </c>
      <c r="H284" s="37">
        <f t="shared" si="11"/>
        <v>14.29</v>
      </c>
      <c r="I284" s="37">
        <f t="shared" si="10"/>
        <v>371.54</v>
      </c>
    </row>
    <row r="285" spans="1:9" ht="26.1" customHeight="1" x14ac:dyDescent="0.2">
      <c r="A285" s="23">
        <v>5230</v>
      </c>
      <c r="B285" s="9">
        <v>39319</v>
      </c>
      <c r="C285" s="8" t="s">
        <v>25</v>
      </c>
      <c r="D285" s="8" t="s">
        <v>573</v>
      </c>
      <c r="E285" s="10" t="s">
        <v>156</v>
      </c>
      <c r="F285" s="29">
        <v>33</v>
      </c>
      <c r="G285" s="37">
        <f>IFERROR(VLOOKUP(A285,ORÇ!A:J,7,0),VLOOKUP(A285,'Mapa de Cotações'!$A$3:$I$53,9,0))</f>
        <v>8.9700000000000006</v>
      </c>
      <c r="H285" s="37">
        <f t="shared" si="11"/>
        <v>11.08</v>
      </c>
      <c r="I285" s="37">
        <f t="shared" si="10"/>
        <v>365.64</v>
      </c>
    </row>
    <row r="286" spans="1:9" ht="51.95" customHeight="1" x14ac:dyDescent="0.2">
      <c r="A286" s="22">
        <v>5231</v>
      </c>
      <c r="B286" s="6">
        <v>101807</v>
      </c>
      <c r="C286" s="5" t="s">
        <v>25</v>
      </c>
      <c r="D286" s="5" t="s">
        <v>576</v>
      </c>
      <c r="E286" s="7" t="s">
        <v>156</v>
      </c>
      <c r="F286" s="28">
        <v>7</v>
      </c>
      <c r="G286" s="37">
        <f>IFERROR(VLOOKUP(A286,ORÇ!A:J,7,0),VLOOKUP(A286,'Mapa de Cotações'!$A$3:$I$53,9,0))</f>
        <v>619.16999999999996</v>
      </c>
      <c r="H286" s="37">
        <f t="shared" si="11"/>
        <v>764.92</v>
      </c>
      <c r="I286" s="37">
        <f t="shared" si="10"/>
        <v>5354.44</v>
      </c>
    </row>
    <row r="287" spans="1:9" ht="39" customHeight="1" x14ac:dyDescent="0.2">
      <c r="A287" s="22">
        <v>5232</v>
      </c>
      <c r="B287" s="6">
        <v>97907</v>
      </c>
      <c r="C287" s="5" t="s">
        <v>25</v>
      </c>
      <c r="D287" s="5" t="s">
        <v>579</v>
      </c>
      <c r="E287" s="7" t="s">
        <v>156</v>
      </c>
      <c r="F287" s="28">
        <v>4</v>
      </c>
      <c r="G287" s="37">
        <f>IFERROR(VLOOKUP(A287,ORÇ!A:J,7,0),VLOOKUP(A287,'Mapa de Cotações'!$A$3:$I$53,9,0))</f>
        <v>779.66</v>
      </c>
      <c r="H287" s="37">
        <f t="shared" si="11"/>
        <v>963.19</v>
      </c>
      <c r="I287" s="37">
        <f t="shared" si="10"/>
        <v>3852.76</v>
      </c>
    </row>
    <row r="288" spans="1:9" ht="39" customHeight="1" x14ac:dyDescent="0.2">
      <c r="A288" s="22">
        <v>5233</v>
      </c>
      <c r="B288" s="6">
        <v>99260</v>
      </c>
      <c r="C288" s="5" t="s">
        <v>25</v>
      </c>
      <c r="D288" s="5" t="s">
        <v>582</v>
      </c>
      <c r="E288" s="7" t="s">
        <v>156</v>
      </c>
      <c r="F288" s="28">
        <v>28</v>
      </c>
      <c r="G288" s="37">
        <f>IFERROR(VLOOKUP(A288,ORÇ!A:J,7,0),VLOOKUP(A288,'Mapa de Cotações'!$A$3:$I$53,9,0))</f>
        <v>535.57000000000005</v>
      </c>
      <c r="H288" s="37">
        <f t="shared" si="11"/>
        <v>661.64</v>
      </c>
      <c r="I288" s="37">
        <f t="shared" si="10"/>
        <v>18525.919999999998</v>
      </c>
    </row>
    <row r="289" spans="1:9" ht="39" customHeight="1" x14ac:dyDescent="0.2">
      <c r="A289" s="22">
        <v>5234</v>
      </c>
      <c r="B289" s="6">
        <v>99262</v>
      </c>
      <c r="C289" s="5" t="s">
        <v>25</v>
      </c>
      <c r="D289" s="5" t="s">
        <v>585</v>
      </c>
      <c r="E289" s="7" t="s">
        <v>156</v>
      </c>
      <c r="F289" s="28">
        <v>7</v>
      </c>
      <c r="G289" s="37">
        <f>IFERROR(VLOOKUP(A289,ORÇ!A:J,7,0),VLOOKUP(A289,'Mapa de Cotações'!$A$3:$I$53,9,0))</f>
        <v>763.17</v>
      </c>
      <c r="H289" s="37">
        <f t="shared" si="11"/>
        <v>942.82</v>
      </c>
      <c r="I289" s="37">
        <f t="shared" si="10"/>
        <v>6599.74</v>
      </c>
    </row>
    <row r="290" spans="1:9" ht="39" customHeight="1" x14ac:dyDescent="0.2">
      <c r="A290" s="22">
        <v>5235</v>
      </c>
      <c r="B290" s="6" t="s">
        <v>587</v>
      </c>
      <c r="C290" s="5" t="s">
        <v>20</v>
      </c>
      <c r="D290" s="5" t="s">
        <v>588</v>
      </c>
      <c r="E290" s="7" t="s">
        <v>589</v>
      </c>
      <c r="F290" s="28">
        <v>1</v>
      </c>
      <c r="G290" s="37">
        <f>IFERROR(VLOOKUP(A290,ORÇ!A:J,7,0),VLOOKUP(A290,'Mapa de Cotações'!$A$3:$I$53,9,0))</f>
        <v>16312.25</v>
      </c>
      <c r="H290" s="37">
        <f t="shared" si="11"/>
        <v>20152.150000000001</v>
      </c>
      <c r="I290" s="37">
        <f t="shared" si="10"/>
        <v>20152.150000000001</v>
      </c>
    </row>
    <row r="291" spans="1:9" ht="39" customHeight="1" x14ac:dyDescent="0.2">
      <c r="A291" s="22">
        <v>5236</v>
      </c>
      <c r="B291" s="6" t="s">
        <v>591</v>
      </c>
      <c r="C291" s="5" t="s">
        <v>20</v>
      </c>
      <c r="D291" s="5" t="s">
        <v>592</v>
      </c>
      <c r="E291" s="7" t="s">
        <v>90</v>
      </c>
      <c r="F291" s="28">
        <v>1</v>
      </c>
      <c r="G291" s="37">
        <f>IFERROR(VLOOKUP(A291,ORÇ!A:J,7,0),VLOOKUP(A291,'Mapa de Cotações'!$A$3:$I$53,9,0))</f>
        <v>31539.200000000001</v>
      </c>
      <c r="H291" s="37">
        <f t="shared" si="11"/>
        <v>38963.519999999997</v>
      </c>
      <c r="I291" s="37">
        <f t="shared" si="10"/>
        <v>38963.519999999997</v>
      </c>
    </row>
    <row r="292" spans="1:9" ht="26.1" customHeight="1" x14ac:dyDescent="0.2">
      <c r="A292" s="22">
        <v>5237</v>
      </c>
      <c r="B292" s="6" t="s">
        <v>594</v>
      </c>
      <c r="C292" s="5" t="s">
        <v>20</v>
      </c>
      <c r="D292" s="5" t="s">
        <v>595</v>
      </c>
      <c r="E292" s="7" t="s">
        <v>90</v>
      </c>
      <c r="F292" s="28">
        <v>1</v>
      </c>
      <c r="G292" s="37">
        <f>IFERROR(VLOOKUP(A292,ORÇ!A:J,7,0),VLOOKUP(A292,'Mapa de Cotações'!$A$3:$I$53,9,0))</f>
        <v>22564.55</v>
      </c>
      <c r="H292" s="37">
        <f t="shared" si="11"/>
        <v>27876.240000000002</v>
      </c>
      <c r="I292" s="37">
        <f t="shared" si="10"/>
        <v>27876.240000000002</v>
      </c>
    </row>
    <row r="293" spans="1:9" ht="26.1" customHeight="1" x14ac:dyDescent="0.2">
      <c r="A293" s="23">
        <v>5238</v>
      </c>
      <c r="B293" s="9">
        <v>11687</v>
      </c>
      <c r="C293" s="8" t="s">
        <v>25</v>
      </c>
      <c r="D293" s="8" t="s">
        <v>596</v>
      </c>
      <c r="E293" s="10" t="s">
        <v>31</v>
      </c>
      <c r="F293" s="29">
        <v>7.55</v>
      </c>
      <c r="G293" s="37">
        <f>IFERROR(VLOOKUP(A293,ORÇ!A:J,7,0),VLOOKUP(A293,'Mapa de Cotações'!$A$3:$I$53,9,0))</f>
        <v>1038.26</v>
      </c>
      <c r="H293" s="37">
        <f t="shared" si="11"/>
        <v>1282.6600000000001</v>
      </c>
      <c r="I293" s="37">
        <f t="shared" si="10"/>
        <v>9684.08</v>
      </c>
    </row>
    <row r="294" spans="1:9" ht="26.1" customHeight="1" x14ac:dyDescent="0.2">
      <c r="A294" s="23">
        <v>5239</v>
      </c>
      <c r="B294" s="9">
        <v>11689</v>
      </c>
      <c r="C294" s="8" t="s">
        <v>25</v>
      </c>
      <c r="D294" s="8" t="s">
        <v>597</v>
      </c>
      <c r="E294" s="10" t="s">
        <v>31</v>
      </c>
      <c r="F294" s="29">
        <v>2.8</v>
      </c>
      <c r="G294" s="37">
        <f>IFERROR(VLOOKUP(A294,ORÇ!A:J,7,0),VLOOKUP(A294,'Mapa de Cotações'!$A$3:$I$53,9,0))</f>
        <v>1300.8800000000001</v>
      </c>
      <c r="H294" s="37">
        <f t="shared" si="11"/>
        <v>1607.1</v>
      </c>
      <c r="I294" s="37">
        <f t="shared" si="10"/>
        <v>4499.88</v>
      </c>
    </row>
    <row r="295" spans="1:9" ht="39" customHeight="1" x14ac:dyDescent="0.2">
      <c r="A295" s="23">
        <v>5240</v>
      </c>
      <c r="B295" s="9">
        <v>11795</v>
      </c>
      <c r="C295" s="8" t="s">
        <v>25</v>
      </c>
      <c r="D295" s="8" t="s">
        <v>598</v>
      </c>
      <c r="E295" s="10" t="s">
        <v>27</v>
      </c>
      <c r="F295" s="29">
        <v>19</v>
      </c>
      <c r="G295" s="37">
        <f>IFERROR(VLOOKUP(A295,ORÇ!A:J,7,0),VLOOKUP(A295,'Mapa de Cotações'!$A$3:$I$53,9,0))</f>
        <v>630.94000000000005</v>
      </c>
      <c r="H295" s="37">
        <f t="shared" si="11"/>
        <v>779.46</v>
      </c>
      <c r="I295" s="37">
        <f t="shared" si="10"/>
        <v>14809.74</v>
      </c>
    </row>
    <row r="296" spans="1:9" ht="24" customHeight="1" x14ac:dyDescent="0.2">
      <c r="A296" s="12">
        <v>6</v>
      </c>
      <c r="B296" s="12"/>
      <c r="C296" s="12"/>
      <c r="D296" s="12" t="s">
        <v>599</v>
      </c>
      <c r="E296" s="24"/>
      <c r="F296" s="27"/>
      <c r="G296" s="35"/>
      <c r="H296" s="35"/>
      <c r="I296" s="36">
        <f>SUM(I297:I309)</f>
        <v>404472.60000000003</v>
      </c>
    </row>
    <row r="297" spans="1:9" ht="39" customHeight="1" x14ac:dyDescent="0.2">
      <c r="A297" s="8" t="s">
        <v>600</v>
      </c>
      <c r="B297" s="9">
        <v>10935</v>
      </c>
      <c r="C297" s="8" t="s">
        <v>25</v>
      </c>
      <c r="D297" s="8" t="s">
        <v>601</v>
      </c>
      <c r="E297" s="10" t="s">
        <v>27</v>
      </c>
      <c r="F297" s="29">
        <v>190.64</v>
      </c>
      <c r="G297" s="37">
        <f>IFERROR(VLOOKUP(A297,ORÇ!A:J,7,0),VLOOKUP(A297,'Mapa de Cotações'!$A$3:$I$53,9,0))</f>
        <v>42.93</v>
      </c>
      <c r="H297" s="37">
        <f t="shared" ref="H297:H309" si="12">TRUNC(G297*(1+$G$5),2)</f>
        <v>53.03</v>
      </c>
      <c r="I297" s="37">
        <f t="shared" ref="I297:I309" si="13">TRUNC(H297*F297,2)</f>
        <v>10109.629999999999</v>
      </c>
    </row>
    <row r="298" spans="1:9" ht="51.95" customHeight="1" x14ac:dyDescent="0.2">
      <c r="A298" s="8" t="s">
        <v>602</v>
      </c>
      <c r="B298" s="9">
        <v>39021</v>
      </c>
      <c r="C298" s="8" t="s">
        <v>25</v>
      </c>
      <c r="D298" s="8" t="s">
        <v>603</v>
      </c>
      <c r="E298" s="10" t="s">
        <v>156</v>
      </c>
      <c r="F298" s="29">
        <v>7</v>
      </c>
      <c r="G298" s="37">
        <f>IFERROR(VLOOKUP(A298,ORÇ!A:J,7,0),VLOOKUP(A298,'Mapa de Cotações'!$A$3:$I$53,9,0))</f>
        <v>811.85</v>
      </c>
      <c r="H298" s="37">
        <f t="shared" si="12"/>
        <v>1002.95</v>
      </c>
      <c r="I298" s="37">
        <f t="shared" si="13"/>
        <v>7020.65</v>
      </c>
    </row>
    <row r="299" spans="1:9" ht="65.099999999999994" customHeight="1" x14ac:dyDescent="0.2">
      <c r="A299" s="5" t="s">
        <v>604</v>
      </c>
      <c r="B299" s="6">
        <v>90789</v>
      </c>
      <c r="C299" s="5" t="s">
        <v>25</v>
      </c>
      <c r="D299" s="5" t="s">
        <v>606</v>
      </c>
      <c r="E299" s="7" t="s">
        <v>156</v>
      </c>
      <c r="F299" s="28">
        <v>4</v>
      </c>
      <c r="G299" s="37">
        <f>IFERROR(VLOOKUP(A299,ORÇ!A:J,7,0),VLOOKUP(A299,'Mapa de Cotações'!$A$3:$I$53,9,0))</f>
        <v>1052.8599999999999</v>
      </c>
      <c r="H299" s="37">
        <f t="shared" si="12"/>
        <v>1300.7</v>
      </c>
      <c r="I299" s="37">
        <f t="shared" si="13"/>
        <v>5202.8</v>
      </c>
    </row>
    <row r="300" spans="1:9" ht="51.95" customHeight="1" x14ac:dyDescent="0.2">
      <c r="A300" s="5" t="s">
        <v>607</v>
      </c>
      <c r="B300" s="6">
        <v>90793</v>
      </c>
      <c r="C300" s="5" t="s">
        <v>25</v>
      </c>
      <c r="D300" s="5" t="s">
        <v>609</v>
      </c>
      <c r="E300" s="7" t="s">
        <v>156</v>
      </c>
      <c r="F300" s="28">
        <v>28</v>
      </c>
      <c r="G300" s="37">
        <f>IFERROR(VLOOKUP(A300,ORÇ!A:J,7,0),VLOOKUP(A300,'Mapa de Cotações'!$A$3:$I$53,9,0))</f>
        <v>1347.01</v>
      </c>
      <c r="H300" s="37">
        <f t="shared" si="12"/>
        <v>1664.09</v>
      </c>
      <c r="I300" s="37">
        <f t="shared" si="13"/>
        <v>46594.52</v>
      </c>
    </row>
    <row r="301" spans="1:9" ht="39" customHeight="1" x14ac:dyDescent="0.2">
      <c r="A301" s="5" t="s">
        <v>610</v>
      </c>
      <c r="B301" s="6">
        <v>91341</v>
      </c>
      <c r="C301" s="5" t="s">
        <v>25</v>
      </c>
      <c r="D301" s="5" t="s">
        <v>612</v>
      </c>
      <c r="E301" s="7" t="s">
        <v>27</v>
      </c>
      <c r="F301" s="28">
        <v>40.32</v>
      </c>
      <c r="G301" s="37">
        <f>IFERROR(VLOOKUP(A301,ORÇ!A:J,7,0),VLOOKUP(A301,'Mapa de Cotações'!$A$3:$I$53,9,0))</f>
        <v>640.91</v>
      </c>
      <c r="H301" s="37">
        <f t="shared" si="12"/>
        <v>791.78</v>
      </c>
      <c r="I301" s="37">
        <f t="shared" si="13"/>
        <v>31924.560000000001</v>
      </c>
    </row>
    <row r="302" spans="1:9" ht="78" customHeight="1" x14ac:dyDescent="0.2">
      <c r="A302" s="8" t="s">
        <v>613</v>
      </c>
      <c r="B302" s="9">
        <v>39497</v>
      </c>
      <c r="C302" s="8" t="s">
        <v>25</v>
      </c>
      <c r="D302" s="8" t="s">
        <v>614</v>
      </c>
      <c r="E302" s="10" t="s">
        <v>156</v>
      </c>
      <c r="F302" s="29">
        <v>6</v>
      </c>
      <c r="G302" s="37">
        <f>IFERROR(VLOOKUP(A302,ORÇ!A:J,7,0),VLOOKUP(A302,'Mapa de Cotações'!$A$3:$I$53,9,0))</f>
        <v>941.94</v>
      </c>
      <c r="H302" s="37">
        <f t="shared" si="12"/>
        <v>1163.67</v>
      </c>
      <c r="I302" s="37">
        <f t="shared" si="13"/>
        <v>6982.02</v>
      </c>
    </row>
    <row r="303" spans="1:9" ht="26.1" customHeight="1" x14ac:dyDescent="0.2">
      <c r="A303" s="5" t="s">
        <v>615</v>
      </c>
      <c r="B303" s="6">
        <v>99861</v>
      </c>
      <c r="C303" s="5" t="s">
        <v>25</v>
      </c>
      <c r="D303" s="5" t="s">
        <v>617</v>
      </c>
      <c r="E303" s="7" t="s">
        <v>27</v>
      </c>
      <c r="F303" s="28">
        <v>65.2</v>
      </c>
      <c r="G303" s="37">
        <f>IFERROR(VLOOKUP(A303,ORÇ!A:J,7,0),VLOOKUP(A303,'Mapa de Cotações'!$A$3:$I$53,9,0))</f>
        <v>725.37</v>
      </c>
      <c r="H303" s="37">
        <f t="shared" si="12"/>
        <v>896.12</v>
      </c>
      <c r="I303" s="37">
        <f t="shared" si="13"/>
        <v>58427.02</v>
      </c>
    </row>
    <row r="304" spans="1:9" ht="51.95" customHeight="1" x14ac:dyDescent="0.2">
      <c r="A304" s="5" t="s">
        <v>618</v>
      </c>
      <c r="B304" s="6">
        <v>94570</v>
      </c>
      <c r="C304" s="5" t="s">
        <v>25</v>
      </c>
      <c r="D304" s="5" t="s">
        <v>620</v>
      </c>
      <c r="E304" s="7" t="s">
        <v>27</v>
      </c>
      <c r="F304" s="28">
        <v>106</v>
      </c>
      <c r="G304" s="37">
        <f>IFERROR(VLOOKUP(A304,ORÇ!A:J,7,0),VLOOKUP(A304,'Mapa de Cotações'!$A$3:$I$53,9,0))</f>
        <v>336.83</v>
      </c>
      <c r="H304" s="37">
        <f t="shared" si="12"/>
        <v>416.11</v>
      </c>
      <c r="I304" s="37">
        <f t="shared" si="13"/>
        <v>44107.66</v>
      </c>
    </row>
    <row r="305" spans="1:9" ht="39" customHeight="1" x14ac:dyDescent="0.2">
      <c r="A305" s="5" t="s">
        <v>621</v>
      </c>
      <c r="B305" s="6">
        <v>100674</v>
      </c>
      <c r="C305" s="5" t="s">
        <v>25</v>
      </c>
      <c r="D305" s="5" t="s">
        <v>623</v>
      </c>
      <c r="E305" s="7" t="s">
        <v>27</v>
      </c>
      <c r="F305" s="28">
        <v>84.08</v>
      </c>
      <c r="G305" s="37">
        <f>IFERROR(VLOOKUP(A305,ORÇ!A:J,7,0),VLOOKUP(A305,'Mapa de Cotações'!$A$3:$I$53,9,0))</f>
        <v>693</v>
      </c>
      <c r="H305" s="37">
        <f t="shared" si="12"/>
        <v>856.13</v>
      </c>
      <c r="I305" s="37">
        <f t="shared" si="13"/>
        <v>71983.41</v>
      </c>
    </row>
    <row r="306" spans="1:9" ht="51.95" customHeight="1" x14ac:dyDescent="0.2">
      <c r="A306" s="5" t="s">
        <v>624</v>
      </c>
      <c r="B306" s="6">
        <v>94562</v>
      </c>
      <c r="C306" s="5" t="s">
        <v>25</v>
      </c>
      <c r="D306" s="5" t="s">
        <v>626</v>
      </c>
      <c r="E306" s="7" t="s">
        <v>27</v>
      </c>
      <c r="F306" s="28">
        <v>2.4</v>
      </c>
      <c r="G306" s="37">
        <f>IFERROR(VLOOKUP(A306,ORÇ!A:J,7,0),VLOOKUP(A306,'Mapa de Cotações'!$A$3:$I$53,9,0))</f>
        <v>640.26</v>
      </c>
      <c r="H306" s="37">
        <f t="shared" si="12"/>
        <v>790.97</v>
      </c>
      <c r="I306" s="37">
        <f t="shared" si="13"/>
        <v>1898.32</v>
      </c>
    </row>
    <row r="307" spans="1:9" ht="39" customHeight="1" x14ac:dyDescent="0.2">
      <c r="A307" s="8" t="s">
        <v>627</v>
      </c>
      <c r="B307" s="9">
        <v>37562</v>
      </c>
      <c r="C307" s="8" t="s">
        <v>25</v>
      </c>
      <c r="D307" s="8" t="s">
        <v>628</v>
      </c>
      <c r="E307" s="10" t="s">
        <v>27</v>
      </c>
      <c r="F307" s="29">
        <v>55.44</v>
      </c>
      <c r="G307" s="37">
        <f>IFERROR(VLOOKUP(A307,ORÇ!A:J,7,0),VLOOKUP(A307,'Mapa de Cotações'!$A$3:$I$53,9,0))</f>
        <v>893.85</v>
      </c>
      <c r="H307" s="37">
        <f t="shared" si="12"/>
        <v>1104.26</v>
      </c>
      <c r="I307" s="37">
        <f t="shared" si="13"/>
        <v>61220.17</v>
      </c>
    </row>
    <row r="308" spans="1:9" ht="39" customHeight="1" x14ac:dyDescent="0.2">
      <c r="A308" s="5" t="s">
        <v>629</v>
      </c>
      <c r="B308" s="6">
        <v>101965</v>
      </c>
      <c r="C308" s="5" t="s">
        <v>25</v>
      </c>
      <c r="D308" s="5" t="s">
        <v>631</v>
      </c>
      <c r="E308" s="7" t="s">
        <v>31</v>
      </c>
      <c r="F308" s="28">
        <v>303.39999999999998</v>
      </c>
      <c r="G308" s="37">
        <f>IFERROR(VLOOKUP(A308,ORÇ!A:J,7,0),VLOOKUP(A308,'Mapa de Cotações'!$A$3:$I$53,9,0))</f>
        <v>136.34</v>
      </c>
      <c r="H308" s="37">
        <f t="shared" si="12"/>
        <v>168.43</v>
      </c>
      <c r="I308" s="37">
        <f t="shared" si="13"/>
        <v>51101.66</v>
      </c>
    </row>
    <row r="309" spans="1:9" ht="26.1" customHeight="1" x14ac:dyDescent="0.2">
      <c r="A309" s="5" t="s">
        <v>632</v>
      </c>
      <c r="B309" s="6">
        <v>98689</v>
      </c>
      <c r="C309" s="5" t="s">
        <v>25</v>
      </c>
      <c r="D309" s="5" t="s">
        <v>634</v>
      </c>
      <c r="E309" s="7" t="s">
        <v>31</v>
      </c>
      <c r="F309" s="28">
        <v>53</v>
      </c>
      <c r="G309" s="37">
        <f>IFERROR(VLOOKUP(A309,ORÇ!A:J,7,0),VLOOKUP(A309,'Mapa de Cotações'!$A$3:$I$53,9,0))</f>
        <v>120.66</v>
      </c>
      <c r="H309" s="37">
        <f t="shared" si="12"/>
        <v>149.06</v>
      </c>
      <c r="I309" s="37">
        <f t="shared" si="13"/>
        <v>7900.18</v>
      </c>
    </row>
    <row r="310" spans="1:9" ht="24" customHeight="1" x14ac:dyDescent="0.2">
      <c r="A310" s="12">
        <v>7</v>
      </c>
      <c r="B310" s="12"/>
      <c r="C310" s="12"/>
      <c r="D310" s="12" t="s">
        <v>635</v>
      </c>
      <c r="E310" s="24"/>
      <c r="F310" s="27"/>
      <c r="G310" s="35"/>
      <c r="H310" s="35"/>
      <c r="I310" s="36">
        <f>SUM(I311:I324)</f>
        <v>2416113.3099999996</v>
      </c>
    </row>
    <row r="311" spans="1:9" ht="26.1" customHeight="1" x14ac:dyDescent="0.2">
      <c r="A311" s="5" t="s">
        <v>636</v>
      </c>
      <c r="B311" s="6">
        <v>100576</v>
      </c>
      <c r="C311" s="5" t="s">
        <v>25</v>
      </c>
      <c r="D311" s="5" t="s">
        <v>638</v>
      </c>
      <c r="E311" s="7" t="s">
        <v>27</v>
      </c>
      <c r="F311" s="28">
        <v>6388.68</v>
      </c>
      <c r="G311" s="37">
        <f>IFERROR(VLOOKUP(A311,ORÇ!A:J,7,0),VLOOKUP(A311,'Mapa de Cotações'!$A$3:$I$53,9,0))</f>
        <v>2.81</v>
      </c>
      <c r="H311" s="37">
        <f t="shared" ref="H311:H324" si="14">TRUNC(G311*(1+$G$5),2)</f>
        <v>3.47</v>
      </c>
      <c r="I311" s="37">
        <f t="shared" ref="I311:I324" si="15">TRUNC(H311*F311,2)</f>
        <v>22168.71</v>
      </c>
    </row>
    <row r="312" spans="1:9" ht="39" customHeight="1" x14ac:dyDescent="0.2">
      <c r="A312" s="5" t="s">
        <v>639</v>
      </c>
      <c r="B312" s="6">
        <v>96622</v>
      </c>
      <c r="C312" s="5" t="s">
        <v>25</v>
      </c>
      <c r="D312" s="5" t="s">
        <v>641</v>
      </c>
      <c r="E312" s="7" t="s">
        <v>49</v>
      </c>
      <c r="F312" s="28">
        <v>180.29</v>
      </c>
      <c r="G312" s="37">
        <f>IFERROR(VLOOKUP(A312,ORÇ!A:J,7,0),VLOOKUP(A312,'Mapa de Cotações'!$A$3:$I$53,9,0))</f>
        <v>212.2</v>
      </c>
      <c r="H312" s="37">
        <f t="shared" si="14"/>
        <v>262.14999999999998</v>
      </c>
      <c r="I312" s="37">
        <f t="shared" si="15"/>
        <v>47263.02</v>
      </c>
    </row>
    <row r="313" spans="1:9" ht="39" customHeight="1" x14ac:dyDescent="0.2">
      <c r="A313" s="5" t="s">
        <v>642</v>
      </c>
      <c r="B313" s="6">
        <v>87263</v>
      </c>
      <c r="C313" s="5" t="s">
        <v>25</v>
      </c>
      <c r="D313" s="5" t="s">
        <v>644</v>
      </c>
      <c r="E313" s="7" t="s">
        <v>27</v>
      </c>
      <c r="F313" s="28">
        <v>295.37</v>
      </c>
      <c r="G313" s="37">
        <f>IFERROR(VLOOKUP(A313,ORÇ!A:J,7,0),VLOOKUP(A313,'Mapa de Cotações'!$A$3:$I$53,9,0))</f>
        <v>170.34</v>
      </c>
      <c r="H313" s="37">
        <f t="shared" si="14"/>
        <v>210.43</v>
      </c>
      <c r="I313" s="37">
        <f t="shared" si="15"/>
        <v>62154.7</v>
      </c>
    </row>
    <row r="314" spans="1:9" ht="65.099999999999994" customHeight="1" x14ac:dyDescent="0.2">
      <c r="A314" s="5" t="s">
        <v>645</v>
      </c>
      <c r="B314" s="6">
        <v>104162</v>
      </c>
      <c r="C314" s="5" t="s">
        <v>25</v>
      </c>
      <c r="D314" s="5" t="s">
        <v>647</v>
      </c>
      <c r="E314" s="7" t="s">
        <v>27</v>
      </c>
      <c r="F314" s="28">
        <v>2835.9</v>
      </c>
      <c r="G314" s="37">
        <f>IFERROR(VLOOKUP(A314,ORÇ!A:J,7,0),VLOOKUP(A314,'Mapa de Cotações'!$A$3:$I$53,9,0))</f>
        <v>113.49</v>
      </c>
      <c r="H314" s="37">
        <f t="shared" si="14"/>
        <v>140.19999999999999</v>
      </c>
      <c r="I314" s="37">
        <f t="shared" si="15"/>
        <v>397593.18</v>
      </c>
    </row>
    <row r="315" spans="1:9" ht="51.95" customHeight="1" x14ac:dyDescent="0.2">
      <c r="A315" s="5" t="s">
        <v>648</v>
      </c>
      <c r="B315" s="6">
        <v>94992</v>
      </c>
      <c r="C315" s="5" t="s">
        <v>25</v>
      </c>
      <c r="D315" s="5" t="s">
        <v>650</v>
      </c>
      <c r="E315" s="7" t="s">
        <v>27</v>
      </c>
      <c r="F315" s="28">
        <v>1888.67</v>
      </c>
      <c r="G315" s="37">
        <f>IFERROR(VLOOKUP(A315,ORÇ!A:J,7,0),VLOOKUP(A315,'Mapa de Cotações'!$A$3:$I$53,9,0))</f>
        <v>96.03</v>
      </c>
      <c r="H315" s="37">
        <f t="shared" si="14"/>
        <v>118.63</v>
      </c>
      <c r="I315" s="37">
        <f t="shared" si="15"/>
        <v>224052.92</v>
      </c>
    </row>
    <row r="316" spans="1:9" ht="39" customHeight="1" x14ac:dyDescent="0.2">
      <c r="A316" s="5" t="s">
        <v>651</v>
      </c>
      <c r="B316" s="6">
        <v>92396</v>
      </c>
      <c r="C316" s="5" t="s">
        <v>25</v>
      </c>
      <c r="D316" s="5" t="s">
        <v>653</v>
      </c>
      <c r="E316" s="7" t="s">
        <v>27</v>
      </c>
      <c r="F316" s="28">
        <v>1371.42</v>
      </c>
      <c r="G316" s="37">
        <f>IFERROR(VLOOKUP(A316,ORÇ!A:J,7,0),VLOOKUP(A316,'Mapa de Cotações'!$A$3:$I$53,9,0))</f>
        <v>102.95</v>
      </c>
      <c r="H316" s="37">
        <f t="shared" si="14"/>
        <v>127.18</v>
      </c>
      <c r="I316" s="37">
        <f t="shared" si="15"/>
        <v>174417.19</v>
      </c>
    </row>
    <row r="317" spans="1:9" ht="26.1" customHeight="1" x14ac:dyDescent="0.2">
      <c r="A317" s="5" t="s">
        <v>654</v>
      </c>
      <c r="B317" s="6">
        <v>96113</v>
      </c>
      <c r="C317" s="5" t="s">
        <v>25</v>
      </c>
      <c r="D317" s="5" t="s">
        <v>656</v>
      </c>
      <c r="E317" s="7" t="s">
        <v>27</v>
      </c>
      <c r="F317" s="28">
        <v>3285.64</v>
      </c>
      <c r="G317" s="37">
        <f>IFERROR(VLOOKUP(A317,ORÇ!A:J,7,0),VLOOKUP(A317,'Mapa de Cotações'!$A$3:$I$53,9,0))</f>
        <v>59.04</v>
      </c>
      <c r="H317" s="37">
        <f t="shared" si="14"/>
        <v>72.930000000000007</v>
      </c>
      <c r="I317" s="37">
        <f t="shared" si="15"/>
        <v>239621.72</v>
      </c>
    </row>
    <row r="318" spans="1:9" ht="51.95" customHeight="1" x14ac:dyDescent="0.2">
      <c r="A318" s="5" t="s">
        <v>657</v>
      </c>
      <c r="B318" s="6">
        <v>100778</v>
      </c>
      <c r="C318" s="5" t="s">
        <v>25</v>
      </c>
      <c r="D318" s="5" t="s">
        <v>659</v>
      </c>
      <c r="E318" s="7" t="s">
        <v>62</v>
      </c>
      <c r="F318" s="28">
        <v>30147.65</v>
      </c>
      <c r="G318" s="37">
        <f>IFERROR(VLOOKUP(A318,ORÇ!A:J,7,0),VLOOKUP(A318,'Mapa de Cotações'!$A$3:$I$53,9,0))</f>
        <v>9.4499999999999993</v>
      </c>
      <c r="H318" s="37">
        <f t="shared" si="14"/>
        <v>11.67</v>
      </c>
      <c r="I318" s="37">
        <f t="shared" si="15"/>
        <v>351823.07</v>
      </c>
    </row>
    <row r="319" spans="1:9" ht="39" customHeight="1" x14ac:dyDescent="0.2">
      <c r="A319" s="5" t="s">
        <v>660</v>
      </c>
      <c r="B319" s="6">
        <v>94228</v>
      </c>
      <c r="C319" s="5" t="s">
        <v>25</v>
      </c>
      <c r="D319" s="5" t="s">
        <v>662</v>
      </c>
      <c r="E319" s="7" t="s">
        <v>31</v>
      </c>
      <c r="F319" s="28">
        <v>359.65</v>
      </c>
      <c r="G319" s="37">
        <f>IFERROR(VLOOKUP(A319,ORÇ!A:J,7,0),VLOOKUP(A319,'Mapa de Cotações'!$A$3:$I$53,9,0))</f>
        <v>99.69</v>
      </c>
      <c r="H319" s="37">
        <f t="shared" si="14"/>
        <v>123.15</v>
      </c>
      <c r="I319" s="37">
        <f t="shared" si="15"/>
        <v>44290.89</v>
      </c>
    </row>
    <row r="320" spans="1:9" ht="39" customHeight="1" x14ac:dyDescent="0.2">
      <c r="A320" s="5" t="s">
        <v>663</v>
      </c>
      <c r="B320" s="6">
        <v>94216</v>
      </c>
      <c r="C320" s="5" t="s">
        <v>25</v>
      </c>
      <c r="D320" s="5" t="s">
        <v>665</v>
      </c>
      <c r="E320" s="7" t="s">
        <v>27</v>
      </c>
      <c r="F320" s="28">
        <v>3253.75</v>
      </c>
      <c r="G320" s="37">
        <f>IFERROR(VLOOKUP(A320,ORÇ!A:J,7,0),VLOOKUP(A320,'Mapa de Cotações'!$A$3:$I$53,9,0))</f>
        <v>183.07</v>
      </c>
      <c r="H320" s="37">
        <f t="shared" si="14"/>
        <v>226.16</v>
      </c>
      <c r="I320" s="37">
        <f t="shared" si="15"/>
        <v>735868.1</v>
      </c>
    </row>
    <row r="321" spans="1:9" ht="26.1" customHeight="1" x14ac:dyDescent="0.2">
      <c r="A321" s="8" t="s">
        <v>666</v>
      </c>
      <c r="B321" s="9">
        <v>11062</v>
      </c>
      <c r="C321" s="8" t="s">
        <v>25</v>
      </c>
      <c r="D321" s="8" t="s">
        <v>667</v>
      </c>
      <c r="E321" s="10" t="s">
        <v>27</v>
      </c>
      <c r="F321" s="29">
        <v>675.18</v>
      </c>
      <c r="G321" s="37">
        <f>IFERROR(VLOOKUP(A321,ORÇ!A:J,7,0),VLOOKUP(A321,'Mapa de Cotações'!$A$3:$I$53,9,0))</f>
        <v>53.1</v>
      </c>
      <c r="H321" s="37">
        <f t="shared" si="14"/>
        <v>65.59</v>
      </c>
      <c r="I321" s="37">
        <f t="shared" si="15"/>
        <v>44285.05</v>
      </c>
    </row>
    <row r="322" spans="1:9" ht="26.1" customHeight="1" x14ac:dyDescent="0.2">
      <c r="A322" s="5" t="s">
        <v>668</v>
      </c>
      <c r="B322" s="6">
        <v>94231</v>
      </c>
      <c r="C322" s="5" t="s">
        <v>25</v>
      </c>
      <c r="D322" s="5" t="s">
        <v>670</v>
      </c>
      <c r="E322" s="7" t="s">
        <v>31</v>
      </c>
      <c r="F322" s="28">
        <v>621.29999999999995</v>
      </c>
      <c r="G322" s="37">
        <f>IFERROR(VLOOKUP(A322,ORÇ!A:J,7,0),VLOOKUP(A322,'Mapa de Cotações'!$A$3:$I$53,9,0))</f>
        <v>58.92</v>
      </c>
      <c r="H322" s="37">
        <f t="shared" si="14"/>
        <v>72.78</v>
      </c>
      <c r="I322" s="37">
        <f t="shared" si="15"/>
        <v>45218.21</v>
      </c>
    </row>
    <row r="323" spans="1:9" ht="24" customHeight="1" x14ac:dyDescent="0.2">
      <c r="A323" s="5" t="s">
        <v>671</v>
      </c>
      <c r="B323" s="6">
        <v>101741</v>
      </c>
      <c r="C323" s="5" t="s">
        <v>25</v>
      </c>
      <c r="D323" s="5" t="s">
        <v>673</v>
      </c>
      <c r="E323" s="7" t="s">
        <v>31</v>
      </c>
      <c r="F323" s="28">
        <v>286.64999999999998</v>
      </c>
      <c r="G323" s="37">
        <f>IFERROR(VLOOKUP(A323,ORÇ!A:J,7,0),VLOOKUP(A323,'Mapa de Cotações'!$A$3:$I$53,9,0))</f>
        <v>31.29</v>
      </c>
      <c r="H323" s="37">
        <f t="shared" si="14"/>
        <v>38.65</v>
      </c>
      <c r="I323" s="37">
        <f t="shared" si="15"/>
        <v>11079.02</v>
      </c>
    </row>
    <row r="324" spans="1:9" ht="39" customHeight="1" x14ac:dyDescent="0.2">
      <c r="A324" s="5" t="s">
        <v>674</v>
      </c>
      <c r="B324" s="6">
        <v>100719</v>
      </c>
      <c r="C324" s="5" t="s">
        <v>25</v>
      </c>
      <c r="D324" s="5" t="s">
        <v>676</v>
      </c>
      <c r="E324" s="7" t="s">
        <v>27</v>
      </c>
      <c r="F324" s="28">
        <v>1230.3499999999999</v>
      </c>
      <c r="G324" s="37">
        <f>IFERROR(VLOOKUP(A324,ORÇ!A:J,7,0),VLOOKUP(A324,'Mapa de Cotações'!$A$3:$I$53,9,0))</f>
        <v>10.71</v>
      </c>
      <c r="H324" s="37">
        <f t="shared" si="14"/>
        <v>13.23</v>
      </c>
      <c r="I324" s="37">
        <f t="shared" si="15"/>
        <v>16277.53</v>
      </c>
    </row>
    <row r="325" spans="1:9" ht="24" customHeight="1" x14ac:dyDescent="0.2">
      <c r="A325" s="12">
        <v>8</v>
      </c>
      <c r="B325" s="12"/>
      <c r="C325" s="12"/>
      <c r="D325" s="12" t="s">
        <v>677</v>
      </c>
      <c r="E325" s="24"/>
      <c r="F325" s="27"/>
      <c r="G325" s="35"/>
      <c r="H325" s="35"/>
      <c r="I325" s="36">
        <f>SUM(I326:I336)</f>
        <v>3948.8099999999995</v>
      </c>
    </row>
    <row r="326" spans="1:9" ht="51.95" customHeight="1" x14ac:dyDescent="0.2">
      <c r="A326" s="5" t="s">
        <v>678</v>
      </c>
      <c r="B326" s="6">
        <v>92690</v>
      </c>
      <c r="C326" s="5" t="s">
        <v>25</v>
      </c>
      <c r="D326" s="5" t="s">
        <v>680</v>
      </c>
      <c r="E326" s="7" t="s">
        <v>31</v>
      </c>
      <c r="F326" s="28">
        <v>19.48</v>
      </c>
      <c r="G326" s="37">
        <f>IFERROR(VLOOKUP(A326,ORÇ!A:J,7,0),VLOOKUP(A326,'Mapa de Cotações'!$A$3:$I$53,9,0))</f>
        <v>84.47</v>
      </c>
      <c r="H326" s="37">
        <f t="shared" ref="H326:H387" si="16">TRUNC(G326*(1+$G$5),2)</f>
        <v>104.35</v>
      </c>
      <c r="I326" s="37">
        <f t="shared" ref="I326:I336" si="17">TRUNC(H326*F326,2)</f>
        <v>2032.73</v>
      </c>
    </row>
    <row r="327" spans="1:9" ht="26.1" customHeight="1" x14ac:dyDescent="0.2">
      <c r="A327" s="5" t="s">
        <v>684</v>
      </c>
      <c r="B327" s="6">
        <v>93358</v>
      </c>
      <c r="C327" s="5" t="s">
        <v>25</v>
      </c>
      <c r="D327" s="5" t="s">
        <v>48</v>
      </c>
      <c r="E327" s="7" t="s">
        <v>49</v>
      </c>
      <c r="F327" s="28">
        <v>3.8</v>
      </c>
      <c r="G327" s="37">
        <f>IFERROR(VLOOKUP(A327,ORÇ!A:J,7,0),VLOOKUP(A327,'Mapa de Cotações'!$A$3:$I$53,9,0))</f>
        <v>114.24</v>
      </c>
      <c r="H327" s="37">
        <f t="shared" si="16"/>
        <v>141.13</v>
      </c>
      <c r="I327" s="37">
        <f t="shared" si="17"/>
        <v>536.29</v>
      </c>
    </row>
    <row r="328" spans="1:9" ht="26.1" customHeight="1" x14ac:dyDescent="0.2">
      <c r="A328" s="5" t="s">
        <v>685</v>
      </c>
      <c r="B328" s="6">
        <v>93382</v>
      </c>
      <c r="C328" s="5" t="s">
        <v>25</v>
      </c>
      <c r="D328" s="5" t="s">
        <v>686</v>
      </c>
      <c r="E328" s="7" t="s">
        <v>49</v>
      </c>
      <c r="F328" s="28">
        <v>3.8</v>
      </c>
      <c r="G328" s="37">
        <f>IFERROR(VLOOKUP(A328,ORÇ!A:J,7,0),VLOOKUP(A328,'Mapa de Cotações'!$A$3:$I$53,9,0))</f>
        <v>32.28</v>
      </c>
      <c r="H328" s="37">
        <f t="shared" si="16"/>
        <v>39.869999999999997</v>
      </c>
      <c r="I328" s="37">
        <f t="shared" si="17"/>
        <v>151.5</v>
      </c>
    </row>
    <row r="329" spans="1:9" ht="39" customHeight="1" x14ac:dyDescent="0.2">
      <c r="A329" s="5" t="s">
        <v>687</v>
      </c>
      <c r="B329" s="6">
        <v>97549</v>
      </c>
      <c r="C329" s="5" t="s">
        <v>25</v>
      </c>
      <c r="D329" s="5" t="s">
        <v>689</v>
      </c>
      <c r="E329" s="7" t="s">
        <v>156</v>
      </c>
      <c r="F329" s="28">
        <v>5</v>
      </c>
      <c r="G329" s="37">
        <f>IFERROR(VLOOKUP(A329,ORÇ!A:J,7,0),VLOOKUP(A329,'Mapa de Cotações'!$A$3:$I$53,9,0))</f>
        <v>61.74</v>
      </c>
      <c r="H329" s="37">
        <f t="shared" si="16"/>
        <v>76.27</v>
      </c>
      <c r="I329" s="37">
        <f t="shared" si="17"/>
        <v>381.35</v>
      </c>
    </row>
    <row r="330" spans="1:9" ht="39" customHeight="1" x14ac:dyDescent="0.2">
      <c r="A330" s="5" t="s">
        <v>690</v>
      </c>
      <c r="B330" s="6">
        <v>97553</v>
      </c>
      <c r="C330" s="5" t="s">
        <v>25</v>
      </c>
      <c r="D330" s="5" t="s">
        <v>692</v>
      </c>
      <c r="E330" s="7" t="s">
        <v>156</v>
      </c>
      <c r="F330" s="28">
        <v>1</v>
      </c>
      <c r="G330" s="37">
        <f>IFERROR(VLOOKUP(A330,ORÇ!A:J,7,0),VLOOKUP(A330,'Mapa de Cotações'!$A$3:$I$53,9,0))</f>
        <v>87.02</v>
      </c>
      <c r="H330" s="37">
        <f t="shared" si="16"/>
        <v>107.5</v>
      </c>
      <c r="I330" s="37">
        <f t="shared" si="17"/>
        <v>107.5</v>
      </c>
    </row>
    <row r="331" spans="1:9" ht="26.1" customHeight="1" x14ac:dyDescent="0.2">
      <c r="A331" s="13" t="s">
        <v>1099</v>
      </c>
      <c r="B331" s="13"/>
      <c r="C331" s="13" t="s">
        <v>1098</v>
      </c>
      <c r="D331" s="13" t="s">
        <v>693</v>
      </c>
      <c r="E331" s="25" t="s">
        <v>156</v>
      </c>
      <c r="F331" s="30">
        <v>2</v>
      </c>
      <c r="G331" s="37">
        <f>IFERROR(VLOOKUP(A331,ORÇ!A:J,7,0),VLOOKUP(A331,'Mapa de Cotações'!$A$3:$I$53,9,0))</f>
        <v>51.9</v>
      </c>
      <c r="H331" s="38">
        <f t="shared" si="16"/>
        <v>64.11</v>
      </c>
      <c r="I331" s="38">
        <f t="shared" si="17"/>
        <v>128.22</v>
      </c>
    </row>
    <row r="332" spans="1:9" ht="26.1" customHeight="1" x14ac:dyDescent="0.2">
      <c r="A332" s="13" t="s">
        <v>1100</v>
      </c>
      <c r="B332" s="13"/>
      <c r="C332" s="13" t="s">
        <v>1098</v>
      </c>
      <c r="D332" s="13" t="s">
        <v>694</v>
      </c>
      <c r="E332" s="25" t="s">
        <v>156</v>
      </c>
      <c r="F332" s="30">
        <v>3</v>
      </c>
      <c r="G332" s="37">
        <f>IFERROR(VLOOKUP(A332,ORÇ!A:J,7,0),VLOOKUP(A332,'Mapa de Cotações'!$A$3:$I$53,9,0))</f>
        <v>91.82</v>
      </c>
      <c r="H332" s="38">
        <f t="shared" si="16"/>
        <v>113.43</v>
      </c>
      <c r="I332" s="38">
        <f t="shared" si="17"/>
        <v>340.29</v>
      </c>
    </row>
    <row r="333" spans="1:9" ht="24" customHeight="1" x14ac:dyDescent="0.2">
      <c r="A333" s="13" t="s">
        <v>1101</v>
      </c>
      <c r="B333" s="13"/>
      <c r="C333" s="13" t="s">
        <v>1098</v>
      </c>
      <c r="D333" s="13" t="s">
        <v>695</v>
      </c>
      <c r="E333" s="25" t="s">
        <v>156</v>
      </c>
      <c r="F333" s="30">
        <v>1</v>
      </c>
      <c r="G333" s="37">
        <f>IFERROR(VLOOKUP(A333,ORÇ!A:J,7,0),VLOOKUP(A333,'Mapa de Cotações'!$A$3:$I$53,9,0))</f>
        <v>51.97</v>
      </c>
      <c r="H333" s="38">
        <f t="shared" si="16"/>
        <v>64.2</v>
      </c>
      <c r="I333" s="38">
        <f t="shared" si="17"/>
        <v>64.2</v>
      </c>
    </row>
    <row r="334" spans="1:9" ht="26.1" customHeight="1" x14ac:dyDescent="0.2">
      <c r="A334" s="5" t="s">
        <v>696</v>
      </c>
      <c r="B334" s="6">
        <v>103029</v>
      </c>
      <c r="C334" s="5" t="s">
        <v>25</v>
      </c>
      <c r="D334" s="5" t="s">
        <v>698</v>
      </c>
      <c r="E334" s="7" t="s">
        <v>156</v>
      </c>
      <c r="F334" s="28">
        <v>2</v>
      </c>
      <c r="G334" s="37">
        <f>IFERROR(VLOOKUP(A334,ORÇ!A:J,7,0),VLOOKUP(A334,'Mapa de Cotações'!$A$3:$I$53,9,0))</f>
        <v>36.590000000000003</v>
      </c>
      <c r="H334" s="37">
        <f t="shared" si="16"/>
        <v>45.2</v>
      </c>
      <c r="I334" s="37">
        <f t="shared" si="17"/>
        <v>90.4</v>
      </c>
    </row>
    <row r="335" spans="1:9" ht="39" customHeight="1" x14ac:dyDescent="0.2">
      <c r="A335" s="5" t="s">
        <v>3051</v>
      </c>
      <c r="B335" s="6">
        <v>92905</v>
      </c>
      <c r="C335" s="5" t="s">
        <v>25</v>
      </c>
      <c r="D335" s="5" t="s">
        <v>683</v>
      </c>
      <c r="E335" s="7" t="s">
        <v>156</v>
      </c>
      <c r="F335" s="28">
        <v>2</v>
      </c>
      <c r="G335" s="37">
        <f>IFERROR(VLOOKUP(A335,ORÇ!A:J,7,0),VLOOKUP(A335,'Mapa de Cotações'!$A$3:$I$53,9,0))</f>
        <v>46.42</v>
      </c>
      <c r="H335" s="37">
        <f>TRUNC(G335*(1+$G$5),2)</f>
        <v>57.34</v>
      </c>
      <c r="I335" s="37">
        <f>TRUNC(H335*F335,2)</f>
        <v>114.68</v>
      </c>
    </row>
    <row r="336" spans="1:9" ht="39" customHeight="1" x14ac:dyDescent="0.2">
      <c r="A336" s="5" t="s">
        <v>699</v>
      </c>
      <c r="B336" s="6">
        <v>100719</v>
      </c>
      <c r="C336" s="5" t="s">
        <v>25</v>
      </c>
      <c r="D336" s="5" t="s">
        <v>676</v>
      </c>
      <c r="E336" s="7" t="s">
        <v>27</v>
      </c>
      <c r="F336" s="28">
        <v>0.125</v>
      </c>
      <c r="G336" s="37">
        <f>IFERROR(VLOOKUP(A336,ORÇ!A:J,7,0),VLOOKUP(A336,'Mapa de Cotações'!$A$3:$I$53,9,0))</f>
        <v>10.71</v>
      </c>
      <c r="H336" s="37">
        <f t="shared" si="16"/>
        <v>13.23</v>
      </c>
      <c r="I336" s="37">
        <f t="shared" si="17"/>
        <v>1.65</v>
      </c>
    </row>
    <row r="337" spans="1:9" ht="24" customHeight="1" x14ac:dyDescent="0.2">
      <c r="A337" s="12">
        <v>9</v>
      </c>
      <c r="B337" s="12"/>
      <c r="C337" s="12"/>
      <c r="D337" s="12" t="s">
        <v>700</v>
      </c>
      <c r="E337" s="24"/>
      <c r="F337" s="27"/>
      <c r="G337" s="35"/>
      <c r="H337" s="35"/>
      <c r="I337" s="36">
        <f>SUM(I338:I380)</f>
        <v>186929.40999999997</v>
      </c>
    </row>
    <row r="338" spans="1:9" ht="39" customHeight="1" x14ac:dyDescent="0.2">
      <c r="A338" s="5" t="s">
        <v>701</v>
      </c>
      <c r="B338" s="6">
        <v>97886</v>
      </c>
      <c r="C338" s="5" t="s">
        <v>25</v>
      </c>
      <c r="D338" s="5" t="s">
        <v>703</v>
      </c>
      <c r="E338" s="7" t="s">
        <v>156</v>
      </c>
      <c r="F338" s="28">
        <v>1</v>
      </c>
      <c r="G338" s="37">
        <f>IFERROR(VLOOKUP(A338,ORÇ!A:J,7,0),VLOOKUP(A338,'Mapa de Cotações'!$A$3:$I$53,9,0))</f>
        <v>210.79</v>
      </c>
      <c r="H338" s="37">
        <f t="shared" si="16"/>
        <v>260.39999999999998</v>
      </c>
      <c r="I338" s="37">
        <f t="shared" ref="I338:I378" si="18">TRUNC(H338*F338,2)</f>
        <v>260.39999999999998</v>
      </c>
    </row>
    <row r="339" spans="1:9" ht="39" customHeight="1" x14ac:dyDescent="0.2">
      <c r="A339" s="5" t="s">
        <v>705</v>
      </c>
      <c r="B339" s="6">
        <v>91854</v>
      </c>
      <c r="C339" s="5" t="s">
        <v>25</v>
      </c>
      <c r="D339" s="5" t="s">
        <v>165</v>
      </c>
      <c r="E339" s="7" t="s">
        <v>31</v>
      </c>
      <c r="F339" s="28">
        <v>165.76</v>
      </c>
      <c r="G339" s="37">
        <f>IFERROR(VLOOKUP(A339,ORÇ!A:J,7,0),VLOOKUP(A339,'Mapa de Cotações'!$A$3:$I$53,9,0))</f>
        <v>12.26</v>
      </c>
      <c r="H339" s="37">
        <f t="shared" si="16"/>
        <v>15.14</v>
      </c>
      <c r="I339" s="37">
        <f t="shared" si="18"/>
        <v>2509.6</v>
      </c>
    </row>
    <row r="340" spans="1:9" ht="39" customHeight="1" x14ac:dyDescent="0.2">
      <c r="A340" s="5" t="s">
        <v>709</v>
      </c>
      <c r="B340" s="6">
        <v>91856</v>
      </c>
      <c r="C340" s="5" t="s">
        <v>25</v>
      </c>
      <c r="D340" s="5" t="s">
        <v>711</v>
      </c>
      <c r="E340" s="7" t="s">
        <v>31</v>
      </c>
      <c r="F340" s="28">
        <v>34.619999999999997</v>
      </c>
      <c r="G340" s="37">
        <f>IFERROR(VLOOKUP(A340,ORÇ!A:J,7,0),VLOOKUP(A340,'Mapa de Cotações'!$A$3:$I$53,9,0))</f>
        <v>15.37</v>
      </c>
      <c r="H340" s="37">
        <f t="shared" si="16"/>
        <v>18.98</v>
      </c>
      <c r="I340" s="37">
        <f t="shared" si="18"/>
        <v>657.08</v>
      </c>
    </row>
    <row r="341" spans="1:9" ht="39" customHeight="1" x14ac:dyDescent="0.2">
      <c r="A341" s="5" t="s">
        <v>712</v>
      </c>
      <c r="B341" s="6">
        <v>91868</v>
      </c>
      <c r="C341" s="5" t="s">
        <v>25</v>
      </c>
      <c r="D341" s="5" t="s">
        <v>714</v>
      </c>
      <c r="E341" s="7" t="s">
        <v>31</v>
      </c>
      <c r="F341" s="28">
        <v>19.2</v>
      </c>
      <c r="G341" s="37">
        <f>IFERROR(VLOOKUP(A341,ORÇ!A:J,7,0),VLOOKUP(A341,'Mapa de Cotações'!$A$3:$I$53,9,0))</f>
        <v>16.59</v>
      </c>
      <c r="H341" s="37">
        <f t="shared" si="16"/>
        <v>20.49</v>
      </c>
      <c r="I341" s="37">
        <f t="shared" si="18"/>
        <v>393.4</v>
      </c>
    </row>
    <row r="342" spans="1:9" ht="39" customHeight="1" x14ac:dyDescent="0.2">
      <c r="A342" s="5" t="s">
        <v>715</v>
      </c>
      <c r="B342" s="6">
        <v>91867</v>
      </c>
      <c r="C342" s="5" t="s">
        <v>25</v>
      </c>
      <c r="D342" s="5" t="s">
        <v>152</v>
      </c>
      <c r="E342" s="7" t="s">
        <v>31</v>
      </c>
      <c r="F342" s="28">
        <v>11.39</v>
      </c>
      <c r="G342" s="37">
        <f>IFERROR(VLOOKUP(A342,ORÇ!A:J,7,0),VLOOKUP(A342,'Mapa de Cotações'!$A$3:$I$53,9,0))</f>
        <v>12.11</v>
      </c>
      <c r="H342" s="37">
        <f t="shared" si="16"/>
        <v>14.96</v>
      </c>
      <c r="I342" s="37">
        <f t="shared" si="18"/>
        <v>170.39</v>
      </c>
    </row>
    <row r="343" spans="1:9" ht="26.1" customHeight="1" x14ac:dyDescent="0.2">
      <c r="A343" s="5" t="s">
        <v>716</v>
      </c>
      <c r="B343" s="6">
        <v>90447</v>
      </c>
      <c r="C343" s="5" t="s">
        <v>25</v>
      </c>
      <c r="D343" s="5" t="s">
        <v>718</v>
      </c>
      <c r="E343" s="7" t="s">
        <v>31</v>
      </c>
      <c r="F343" s="28">
        <v>200.38</v>
      </c>
      <c r="G343" s="37">
        <f>IFERROR(VLOOKUP(A343,ORÇ!A:J,7,0),VLOOKUP(A343,'Mapa de Cotações'!$A$3:$I$53,9,0))</f>
        <v>11.17</v>
      </c>
      <c r="H343" s="37">
        <f t="shared" si="16"/>
        <v>13.79</v>
      </c>
      <c r="I343" s="37">
        <f t="shared" si="18"/>
        <v>2763.24</v>
      </c>
    </row>
    <row r="344" spans="1:9" ht="39" customHeight="1" x14ac:dyDescent="0.2">
      <c r="A344" s="5" t="s">
        <v>719</v>
      </c>
      <c r="B344" s="6">
        <v>90466</v>
      </c>
      <c r="C344" s="5" t="s">
        <v>25</v>
      </c>
      <c r="D344" s="5" t="s">
        <v>721</v>
      </c>
      <c r="E344" s="7" t="s">
        <v>31</v>
      </c>
      <c r="F344" s="28">
        <v>200.38</v>
      </c>
      <c r="G344" s="37">
        <f>IFERROR(VLOOKUP(A344,ORÇ!A:J,7,0),VLOOKUP(A344,'Mapa de Cotações'!$A$3:$I$53,9,0))</f>
        <v>20.23</v>
      </c>
      <c r="H344" s="37">
        <f t="shared" si="16"/>
        <v>24.99</v>
      </c>
      <c r="I344" s="37">
        <f t="shared" si="18"/>
        <v>5007.49</v>
      </c>
    </row>
    <row r="345" spans="1:9" ht="39" customHeight="1" x14ac:dyDescent="0.2">
      <c r="A345" s="5" t="s">
        <v>722</v>
      </c>
      <c r="B345" s="6">
        <v>93008</v>
      </c>
      <c r="C345" s="5" t="s">
        <v>25</v>
      </c>
      <c r="D345" s="5" t="s">
        <v>724</v>
      </c>
      <c r="E345" s="7" t="s">
        <v>31</v>
      </c>
      <c r="F345" s="28">
        <v>22.2</v>
      </c>
      <c r="G345" s="37">
        <f>IFERROR(VLOOKUP(A345,ORÇ!A:J,7,0),VLOOKUP(A345,'Mapa de Cotações'!$A$3:$I$53,9,0))</f>
        <v>21.43</v>
      </c>
      <c r="H345" s="37">
        <f t="shared" si="16"/>
        <v>26.47</v>
      </c>
      <c r="I345" s="37">
        <f t="shared" si="18"/>
        <v>587.63</v>
      </c>
    </row>
    <row r="346" spans="1:9" ht="26.1" customHeight="1" x14ac:dyDescent="0.2">
      <c r="A346" s="8" t="s">
        <v>725</v>
      </c>
      <c r="B346" s="9">
        <v>39131</v>
      </c>
      <c r="C346" s="8" t="s">
        <v>25</v>
      </c>
      <c r="D346" s="8" t="s">
        <v>726</v>
      </c>
      <c r="E346" s="10" t="s">
        <v>156</v>
      </c>
      <c r="F346" s="29">
        <v>23</v>
      </c>
      <c r="G346" s="37">
        <f>IFERROR(VLOOKUP(A346,ORÇ!A:J,7,0),VLOOKUP(A346,'Mapa de Cotações'!$A$3:$I$53,9,0))</f>
        <v>3.94</v>
      </c>
      <c r="H346" s="37">
        <f t="shared" si="16"/>
        <v>4.8600000000000003</v>
      </c>
      <c r="I346" s="37">
        <f t="shared" si="18"/>
        <v>111.78</v>
      </c>
    </row>
    <row r="347" spans="1:9" ht="26.1" customHeight="1" x14ac:dyDescent="0.2">
      <c r="A347" s="184" t="s">
        <v>2853</v>
      </c>
      <c r="B347" s="9">
        <v>39129</v>
      </c>
      <c r="C347" s="8" t="s">
        <v>25</v>
      </c>
      <c r="D347" s="8" t="s">
        <v>704</v>
      </c>
      <c r="E347" s="10" t="s">
        <v>156</v>
      </c>
      <c r="F347" s="29">
        <v>20</v>
      </c>
      <c r="G347" s="37">
        <f>IFERROR(VLOOKUP(A347,ORÇ!A:J,7,0),VLOOKUP(A347,'Mapa de Cotações'!$A$3:$I$53,9,0))</f>
        <v>2.2200000000000002</v>
      </c>
      <c r="H347" s="37">
        <f>TRUNC(G347*(1+$G$5),2)</f>
        <v>2.74</v>
      </c>
      <c r="I347" s="37">
        <f>TRUNC(H347*F347,2)</f>
        <v>54.8</v>
      </c>
    </row>
    <row r="348" spans="1:9" ht="26.1" customHeight="1" x14ac:dyDescent="0.2">
      <c r="A348" s="8" t="s">
        <v>727</v>
      </c>
      <c r="B348" s="9">
        <v>39128</v>
      </c>
      <c r="C348" s="8" t="s">
        <v>25</v>
      </c>
      <c r="D348" s="8" t="s">
        <v>728</v>
      </c>
      <c r="E348" s="10" t="s">
        <v>156</v>
      </c>
      <c r="F348" s="29">
        <v>12</v>
      </c>
      <c r="G348" s="37">
        <f>IFERROR(VLOOKUP(A348,ORÇ!A:J,7,0),VLOOKUP(A348,'Mapa de Cotações'!$A$3:$I$53,9,0))</f>
        <v>2.0699999999999998</v>
      </c>
      <c r="H348" s="37">
        <f t="shared" si="16"/>
        <v>2.5499999999999998</v>
      </c>
      <c r="I348" s="37">
        <f t="shared" si="18"/>
        <v>30.6</v>
      </c>
    </row>
    <row r="349" spans="1:9" ht="26.1" customHeight="1" x14ac:dyDescent="0.2">
      <c r="A349" s="5" t="s">
        <v>729</v>
      </c>
      <c r="B349" s="6">
        <v>93358</v>
      </c>
      <c r="C349" s="5" t="s">
        <v>25</v>
      </c>
      <c r="D349" s="5" t="s">
        <v>48</v>
      </c>
      <c r="E349" s="7" t="s">
        <v>49</v>
      </c>
      <c r="F349" s="28">
        <v>1.58</v>
      </c>
      <c r="G349" s="37">
        <f>IFERROR(VLOOKUP(A349,ORÇ!A:J,7,0),VLOOKUP(A349,'Mapa de Cotações'!$A$3:$I$53,9,0))</f>
        <v>114.24</v>
      </c>
      <c r="H349" s="37">
        <f t="shared" si="16"/>
        <v>141.13</v>
      </c>
      <c r="I349" s="37">
        <f t="shared" si="18"/>
        <v>222.98</v>
      </c>
    </row>
    <row r="350" spans="1:9" ht="26.1" customHeight="1" x14ac:dyDescent="0.2">
      <c r="A350" s="5" t="s">
        <v>730</v>
      </c>
      <c r="B350" s="6">
        <v>93382</v>
      </c>
      <c r="C350" s="5" t="s">
        <v>25</v>
      </c>
      <c r="D350" s="5" t="s">
        <v>55</v>
      </c>
      <c r="E350" s="7" t="s">
        <v>49</v>
      </c>
      <c r="F350" s="28">
        <v>1.58</v>
      </c>
      <c r="G350" s="37">
        <f>IFERROR(VLOOKUP(A350,ORÇ!A:J,7,0),VLOOKUP(A350,'Mapa de Cotações'!$A$3:$I$53,9,0))</f>
        <v>32.28</v>
      </c>
      <c r="H350" s="37">
        <f t="shared" si="16"/>
        <v>39.869999999999997</v>
      </c>
      <c r="I350" s="37">
        <f t="shared" si="18"/>
        <v>62.99</v>
      </c>
    </row>
    <row r="351" spans="1:9" ht="26.1" customHeight="1" x14ac:dyDescent="0.2">
      <c r="A351" s="8" t="s">
        <v>731</v>
      </c>
      <c r="B351" s="9">
        <v>39130</v>
      </c>
      <c r="C351" s="8" t="s">
        <v>25</v>
      </c>
      <c r="D351" s="8" t="s">
        <v>732</v>
      </c>
      <c r="E351" s="10" t="s">
        <v>156</v>
      </c>
      <c r="F351" s="29">
        <v>22</v>
      </c>
      <c r="G351" s="37">
        <f>IFERROR(VLOOKUP(A351,ORÇ!A:J,7,0),VLOOKUP(A351,'Mapa de Cotações'!$A$3:$I$53,9,0))</f>
        <v>3.6</v>
      </c>
      <c r="H351" s="37">
        <f t="shared" si="16"/>
        <v>4.4400000000000004</v>
      </c>
      <c r="I351" s="37">
        <f t="shared" si="18"/>
        <v>97.68</v>
      </c>
    </row>
    <row r="352" spans="1:9" ht="26.1" customHeight="1" x14ac:dyDescent="0.2">
      <c r="A352" s="8" t="s">
        <v>733</v>
      </c>
      <c r="B352" s="9">
        <v>21128</v>
      </c>
      <c r="C352" s="8" t="s">
        <v>25</v>
      </c>
      <c r="D352" s="8" t="s">
        <v>734</v>
      </c>
      <c r="E352" s="10" t="s">
        <v>31</v>
      </c>
      <c r="F352" s="29">
        <v>11</v>
      </c>
      <c r="G352" s="37">
        <f>IFERROR(VLOOKUP(A352,ORÇ!A:J,7,0),VLOOKUP(A352,'Mapa de Cotações'!$A$3:$I$53,9,0))</f>
        <v>9.5500000000000007</v>
      </c>
      <c r="H352" s="37">
        <f t="shared" si="16"/>
        <v>11.79</v>
      </c>
      <c r="I352" s="37">
        <f t="shared" si="18"/>
        <v>129.69</v>
      </c>
    </row>
    <row r="353" spans="1:9" ht="26.1" customHeight="1" x14ac:dyDescent="0.2">
      <c r="A353" s="8" t="s">
        <v>735</v>
      </c>
      <c r="B353" s="9">
        <v>21136</v>
      </c>
      <c r="C353" s="8" t="s">
        <v>25</v>
      </c>
      <c r="D353" s="8" t="s">
        <v>736</v>
      </c>
      <c r="E353" s="10" t="s">
        <v>31</v>
      </c>
      <c r="F353" s="29">
        <v>4.5</v>
      </c>
      <c r="G353" s="37">
        <f>IFERROR(VLOOKUP(A353,ORÇ!A:J,7,0),VLOOKUP(A353,'Mapa de Cotações'!$A$3:$I$53,9,0))</f>
        <v>12.34</v>
      </c>
      <c r="H353" s="37">
        <f t="shared" si="16"/>
        <v>15.24</v>
      </c>
      <c r="I353" s="37">
        <f t="shared" si="18"/>
        <v>68.58</v>
      </c>
    </row>
    <row r="354" spans="1:9" ht="26.1" customHeight="1" x14ac:dyDescent="0.2">
      <c r="A354" s="8" t="s">
        <v>737</v>
      </c>
      <c r="B354" s="9">
        <v>21135</v>
      </c>
      <c r="C354" s="8" t="s">
        <v>25</v>
      </c>
      <c r="D354" s="8" t="s">
        <v>738</v>
      </c>
      <c r="E354" s="10" t="s">
        <v>31</v>
      </c>
      <c r="F354" s="29">
        <v>19.72</v>
      </c>
      <c r="G354" s="37">
        <f>IFERROR(VLOOKUP(A354,ORÇ!A:J,7,0),VLOOKUP(A354,'Mapa de Cotações'!$A$3:$I$53,9,0))</f>
        <v>23.74</v>
      </c>
      <c r="H354" s="37">
        <f t="shared" si="16"/>
        <v>29.32</v>
      </c>
      <c r="I354" s="37">
        <f t="shared" si="18"/>
        <v>578.19000000000005</v>
      </c>
    </row>
    <row r="355" spans="1:9" ht="26.1" customHeight="1" x14ac:dyDescent="0.2">
      <c r="A355" s="8" t="s">
        <v>739</v>
      </c>
      <c r="B355" s="9">
        <v>21130</v>
      </c>
      <c r="C355" s="8" t="s">
        <v>25</v>
      </c>
      <c r="D355" s="8" t="s">
        <v>740</v>
      </c>
      <c r="E355" s="10" t="s">
        <v>31</v>
      </c>
      <c r="F355" s="29">
        <v>3</v>
      </c>
      <c r="G355" s="37">
        <f>IFERROR(VLOOKUP(A355,ORÇ!A:J,7,0),VLOOKUP(A355,'Mapa de Cotações'!$A$3:$I$53,9,0))</f>
        <v>24.12</v>
      </c>
      <c r="H355" s="37">
        <f t="shared" si="16"/>
        <v>29.79</v>
      </c>
      <c r="I355" s="37">
        <f t="shared" si="18"/>
        <v>89.37</v>
      </c>
    </row>
    <row r="356" spans="1:9" ht="39" customHeight="1" x14ac:dyDescent="0.2">
      <c r="A356" s="5" t="s">
        <v>741</v>
      </c>
      <c r="B356" s="6">
        <v>93010</v>
      </c>
      <c r="C356" s="5" t="s">
        <v>25</v>
      </c>
      <c r="D356" s="5" t="s">
        <v>743</v>
      </c>
      <c r="E356" s="7" t="s">
        <v>31</v>
      </c>
      <c r="F356" s="28">
        <v>5.3</v>
      </c>
      <c r="G356" s="37">
        <f>IFERROR(VLOOKUP(A356,ORÇ!A:J,7,0),VLOOKUP(A356,'Mapa de Cotações'!$A$3:$I$53,9,0))</f>
        <v>43.13</v>
      </c>
      <c r="H356" s="37">
        <f t="shared" si="16"/>
        <v>53.28</v>
      </c>
      <c r="I356" s="37">
        <f t="shared" si="18"/>
        <v>282.38</v>
      </c>
    </row>
    <row r="357" spans="1:9" ht="26.1" customHeight="1" x14ac:dyDescent="0.2">
      <c r="A357" s="8" t="s">
        <v>744</v>
      </c>
      <c r="B357" s="9">
        <v>38083</v>
      </c>
      <c r="C357" s="8" t="s">
        <v>25</v>
      </c>
      <c r="D357" s="8" t="s">
        <v>746</v>
      </c>
      <c r="E357" s="10" t="s">
        <v>156</v>
      </c>
      <c r="F357" s="29">
        <v>480</v>
      </c>
      <c r="G357" s="37">
        <f>IFERROR(VLOOKUP(A357,ORÇ!A:J,7,0),VLOOKUP(A357,'Mapa de Cotações'!$A$3:$I$53,9,0))</f>
        <v>35.32</v>
      </c>
      <c r="H357" s="37">
        <f t="shared" si="16"/>
        <v>43.63</v>
      </c>
      <c r="I357" s="37">
        <f t="shared" si="18"/>
        <v>20942.400000000001</v>
      </c>
    </row>
    <row r="358" spans="1:9" ht="26.1" customHeight="1" x14ac:dyDescent="0.2">
      <c r="A358" s="5" t="s">
        <v>747</v>
      </c>
      <c r="B358" s="6">
        <v>98304</v>
      </c>
      <c r="C358" s="5" t="s">
        <v>25</v>
      </c>
      <c r="D358" s="5" t="s">
        <v>749</v>
      </c>
      <c r="E358" s="7" t="s">
        <v>156</v>
      </c>
      <c r="F358" s="28">
        <v>6</v>
      </c>
      <c r="G358" s="37">
        <f>IFERROR(VLOOKUP(A358,ORÇ!A:J,7,0),VLOOKUP(A358,'Mapa de Cotações'!$A$3:$I$53,9,0))</f>
        <v>3602.01</v>
      </c>
      <c r="H358" s="37">
        <f t="shared" si="16"/>
        <v>4449.92</v>
      </c>
      <c r="I358" s="37">
        <f t="shared" si="18"/>
        <v>26699.52</v>
      </c>
    </row>
    <row r="359" spans="1:9" ht="26.1" customHeight="1" x14ac:dyDescent="0.2">
      <c r="A359" s="13" t="s">
        <v>1102</v>
      </c>
      <c r="B359" s="13"/>
      <c r="C359" s="13" t="s">
        <v>1098</v>
      </c>
      <c r="D359" s="13" t="s">
        <v>750</v>
      </c>
      <c r="E359" s="25" t="s">
        <v>156</v>
      </c>
      <c r="F359" s="30">
        <v>1</v>
      </c>
      <c r="G359" s="37">
        <f>IFERROR(VLOOKUP(A359,ORÇ!A:J,7,0),VLOOKUP(A359,'Mapa de Cotações'!$A$3:$I$53,9,0))</f>
        <v>709.7</v>
      </c>
      <c r="H359" s="38">
        <f t="shared" si="16"/>
        <v>876.76</v>
      </c>
      <c r="I359" s="38">
        <f t="shared" si="18"/>
        <v>876.76</v>
      </c>
    </row>
    <row r="360" spans="1:9" ht="26.1" customHeight="1" x14ac:dyDescent="0.2">
      <c r="A360" s="13" t="s">
        <v>1103</v>
      </c>
      <c r="B360" s="13"/>
      <c r="C360" s="13" t="s">
        <v>1098</v>
      </c>
      <c r="D360" s="13" t="s">
        <v>751</v>
      </c>
      <c r="E360" s="25" t="s">
        <v>156</v>
      </c>
      <c r="F360" s="30">
        <v>1</v>
      </c>
      <c r="G360" s="37">
        <f>IFERROR(VLOOKUP(A360,ORÇ!A:J,7,0),VLOOKUP(A360,'Mapa de Cotações'!$A$3:$I$53,9,0))</f>
        <v>2311.9499999999998</v>
      </c>
      <c r="H360" s="38">
        <f t="shared" si="16"/>
        <v>2856.18</v>
      </c>
      <c r="I360" s="38">
        <f t="shared" si="18"/>
        <v>2856.18</v>
      </c>
    </row>
    <row r="361" spans="1:9" ht="26.1" customHeight="1" x14ac:dyDescent="0.2">
      <c r="A361" s="5" t="s">
        <v>752</v>
      </c>
      <c r="B361" s="6">
        <v>98307</v>
      </c>
      <c r="C361" s="5" t="s">
        <v>25</v>
      </c>
      <c r="D361" s="5" t="s">
        <v>754</v>
      </c>
      <c r="E361" s="7" t="s">
        <v>156</v>
      </c>
      <c r="F361" s="28">
        <v>480</v>
      </c>
      <c r="G361" s="37">
        <f>IFERROR(VLOOKUP(A361,ORÇ!A:J,7,0),VLOOKUP(A361,'Mapa de Cotações'!$A$3:$I$53,9,0))</f>
        <v>49.78</v>
      </c>
      <c r="H361" s="37">
        <f t="shared" si="16"/>
        <v>61.49</v>
      </c>
      <c r="I361" s="37">
        <f t="shared" si="18"/>
        <v>29515.200000000001</v>
      </c>
    </row>
    <row r="362" spans="1:9" ht="26.1" customHeight="1" x14ac:dyDescent="0.2">
      <c r="A362" s="8" t="s">
        <v>755</v>
      </c>
      <c r="B362" s="9">
        <v>39603</v>
      </c>
      <c r="C362" s="8" t="s">
        <v>25</v>
      </c>
      <c r="D362" s="8" t="s">
        <v>756</v>
      </c>
      <c r="E362" s="10" t="s">
        <v>156</v>
      </c>
      <c r="F362" s="29">
        <v>1040</v>
      </c>
      <c r="G362" s="37">
        <f>IFERROR(VLOOKUP(A362,ORÇ!A:J,7,0),VLOOKUP(A362,'Mapa de Cotações'!$A$3:$I$53,9,0))</f>
        <v>3.47</v>
      </c>
      <c r="H362" s="37">
        <f t="shared" si="16"/>
        <v>4.28</v>
      </c>
      <c r="I362" s="37">
        <f t="shared" si="18"/>
        <v>4451.2</v>
      </c>
    </row>
    <row r="363" spans="1:9" ht="24" customHeight="1" x14ac:dyDescent="0.2">
      <c r="A363" s="13" t="s">
        <v>1104</v>
      </c>
      <c r="B363" s="13"/>
      <c r="C363" s="13" t="s">
        <v>1098</v>
      </c>
      <c r="D363" s="13" t="s">
        <v>757</v>
      </c>
      <c r="E363" s="25" t="s">
        <v>156</v>
      </c>
      <c r="F363" s="30">
        <v>4</v>
      </c>
      <c r="G363" s="37">
        <f>IFERROR(VLOOKUP(A363,ORÇ!A:J,7,0),VLOOKUP(A363,'Mapa de Cotações'!$A$3:$I$53,9,0))</f>
        <v>115</v>
      </c>
      <c r="H363" s="38">
        <f t="shared" si="16"/>
        <v>142.07</v>
      </c>
      <c r="I363" s="38">
        <f t="shared" si="18"/>
        <v>568.28</v>
      </c>
    </row>
    <row r="364" spans="1:9" ht="26.1" customHeight="1" x14ac:dyDescent="0.2">
      <c r="A364" s="8" t="s">
        <v>758</v>
      </c>
      <c r="B364" s="9">
        <v>1872</v>
      </c>
      <c r="C364" s="8" t="s">
        <v>25</v>
      </c>
      <c r="D364" s="8" t="s">
        <v>760</v>
      </c>
      <c r="E364" s="10" t="s">
        <v>156</v>
      </c>
      <c r="F364" s="29">
        <v>62</v>
      </c>
      <c r="G364" s="37">
        <f>IFERROR(VLOOKUP(A364,ORÇ!A:J,7,0),VLOOKUP(A364,'Mapa de Cotações'!$A$3:$I$53,9,0))</f>
        <v>2.62</v>
      </c>
      <c r="H364" s="37">
        <f t="shared" si="16"/>
        <v>3.23</v>
      </c>
      <c r="I364" s="37">
        <f t="shared" si="18"/>
        <v>200.26</v>
      </c>
    </row>
    <row r="365" spans="1:9" ht="26.1" customHeight="1" x14ac:dyDescent="0.2">
      <c r="A365" s="8" t="s">
        <v>761</v>
      </c>
      <c r="B365" s="9">
        <v>1893</v>
      </c>
      <c r="C365" s="8" t="s">
        <v>25</v>
      </c>
      <c r="D365" s="8" t="s">
        <v>762</v>
      </c>
      <c r="E365" s="10" t="s">
        <v>156</v>
      </c>
      <c r="F365" s="29">
        <v>4</v>
      </c>
      <c r="G365" s="37">
        <f>IFERROR(VLOOKUP(A365,ORÇ!A:J,7,0),VLOOKUP(A365,'Mapa de Cotações'!$A$3:$I$53,9,0))</f>
        <v>3.93</v>
      </c>
      <c r="H365" s="37">
        <f t="shared" si="16"/>
        <v>4.8499999999999996</v>
      </c>
      <c r="I365" s="37">
        <f t="shared" si="18"/>
        <v>19.399999999999999</v>
      </c>
    </row>
    <row r="366" spans="1:9" ht="26.1" customHeight="1" x14ac:dyDescent="0.2">
      <c r="A366" s="8" t="s">
        <v>763</v>
      </c>
      <c r="B366" s="9">
        <v>1892</v>
      </c>
      <c r="C366" s="8" t="s">
        <v>25</v>
      </c>
      <c r="D366" s="8" t="s">
        <v>764</v>
      </c>
      <c r="E366" s="10" t="s">
        <v>156</v>
      </c>
      <c r="F366" s="29">
        <v>2</v>
      </c>
      <c r="G366" s="37">
        <f>IFERROR(VLOOKUP(A366,ORÇ!A:J,7,0),VLOOKUP(A366,'Mapa de Cotações'!$A$3:$I$53,9,0))</f>
        <v>1.84</v>
      </c>
      <c r="H366" s="37">
        <f t="shared" si="16"/>
        <v>2.27</v>
      </c>
      <c r="I366" s="37">
        <f t="shared" si="18"/>
        <v>4.54</v>
      </c>
    </row>
    <row r="367" spans="1:9" ht="26.1" customHeight="1" x14ac:dyDescent="0.2">
      <c r="A367" s="8" t="s">
        <v>765</v>
      </c>
      <c r="B367" s="9">
        <v>1891</v>
      </c>
      <c r="C367" s="8" t="s">
        <v>25</v>
      </c>
      <c r="D367" s="8" t="s">
        <v>767</v>
      </c>
      <c r="E367" s="10" t="s">
        <v>156</v>
      </c>
      <c r="F367" s="29">
        <v>1</v>
      </c>
      <c r="G367" s="37">
        <f>IFERROR(VLOOKUP(A367,ORÇ!A:J,7,0),VLOOKUP(A367,'Mapa de Cotações'!$A$3:$I$53,9,0))</f>
        <v>1.32</v>
      </c>
      <c r="H367" s="37">
        <f t="shared" si="16"/>
        <v>1.63</v>
      </c>
      <c r="I367" s="37">
        <f t="shared" si="18"/>
        <v>1.63</v>
      </c>
    </row>
    <row r="368" spans="1:9" ht="24" customHeight="1" x14ac:dyDescent="0.2">
      <c r="A368" s="8" t="s">
        <v>768</v>
      </c>
      <c r="B368" s="9">
        <v>4374</v>
      </c>
      <c r="C368" s="8" t="s">
        <v>25</v>
      </c>
      <c r="D368" s="8" t="s">
        <v>769</v>
      </c>
      <c r="E368" s="10" t="s">
        <v>156</v>
      </c>
      <c r="F368" s="29">
        <v>171</v>
      </c>
      <c r="G368" s="37">
        <f>IFERROR(VLOOKUP(A368,ORÇ!A:J,7,0),VLOOKUP(A368,'Mapa de Cotações'!$A$3:$I$53,9,0))</f>
        <v>0.37</v>
      </c>
      <c r="H368" s="37">
        <f t="shared" si="16"/>
        <v>0.45</v>
      </c>
      <c r="I368" s="37">
        <f t="shared" si="18"/>
        <v>76.95</v>
      </c>
    </row>
    <row r="369" spans="1:9" ht="24" customHeight="1" x14ac:dyDescent="0.2">
      <c r="A369" s="8" t="s">
        <v>770</v>
      </c>
      <c r="B369" s="9">
        <v>11945</v>
      </c>
      <c r="C369" s="8" t="s">
        <v>25</v>
      </c>
      <c r="D369" s="8" t="s">
        <v>771</v>
      </c>
      <c r="E369" s="10" t="s">
        <v>156</v>
      </c>
      <c r="F369" s="29">
        <v>12</v>
      </c>
      <c r="G369" s="37">
        <f>IFERROR(VLOOKUP(A369,ORÇ!A:J,7,0),VLOOKUP(A369,'Mapa de Cotações'!$A$3:$I$53,9,0))</f>
        <v>0.06</v>
      </c>
      <c r="H369" s="37">
        <f t="shared" si="16"/>
        <v>7.0000000000000007E-2</v>
      </c>
      <c r="I369" s="37">
        <f t="shared" si="18"/>
        <v>0.84</v>
      </c>
    </row>
    <row r="370" spans="1:9" ht="24" customHeight="1" x14ac:dyDescent="0.2">
      <c r="A370" s="8" t="s">
        <v>772</v>
      </c>
      <c r="B370" s="9">
        <v>4375</v>
      </c>
      <c r="C370" s="8" t="s">
        <v>25</v>
      </c>
      <c r="D370" s="8" t="s">
        <v>773</v>
      </c>
      <c r="E370" s="10" t="s">
        <v>156</v>
      </c>
      <c r="F370" s="29">
        <v>90</v>
      </c>
      <c r="G370" s="37">
        <f>IFERROR(VLOOKUP(A370,ORÇ!A:J,7,0),VLOOKUP(A370,'Mapa de Cotações'!$A$3:$I$53,9,0))</f>
        <v>0.1</v>
      </c>
      <c r="H370" s="37">
        <f t="shared" si="16"/>
        <v>0.12</v>
      </c>
      <c r="I370" s="37">
        <f t="shared" si="18"/>
        <v>10.8</v>
      </c>
    </row>
    <row r="371" spans="1:9" ht="26.1" customHeight="1" x14ac:dyDescent="0.2">
      <c r="A371" s="8" t="s">
        <v>774</v>
      </c>
      <c r="B371" s="9">
        <v>379</v>
      </c>
      <c r="C371" s="8" t="s">
        <v>25</v>
      </c>
      <c r="D371" s="8" t="s">
        <v>775</v>
      </c>
      <c r="E371" s="10" t="s">
        <v>156</v>
      </c>
      <c r="F371" s="29">
        <v>171</v>
      </c>
      <c r="G371" s="37">
        <f>IFERROR(VLOOKUP(A371,ORÇ!A:J,7,0),VLOOKUP(A371,'Mapa de Cotações'!$A$3:$I$53,9,0))</f>
        <v>1.57</v>
      </c>
      <c r="H371" s="37">
        <f t="shared" si="16"/>
        <v>1.93</v>
      </c>
      <c r="I371" s="37">
        <f t="shared" si="18"/>
        <v>330.03</v>
      </c>
    </row>
    <row r="372" spans="1:9" ht="26.1" customHeight="1" x14ac:dyDescent="0.2">
      <c r="A372" s="8" t="s">
        <v>776</v>
      </c>
      <c r="B372" s="9">
        <v>40552</v>
      </c>
      <c r="C372" s="8" t="s">
        <v>25</v>
      </c>
      <c r="D372" s="8" t="s">
        <v>777</v>
      </c>
      <c r="E372" s="10" t="s">
        <v>778</v>
      </c>
      <c r="F372" s="29">
        <v>1</v>
      </c>
      <c r="G372" s="37">
        <f>IFERROR(VLOOKUP(A372,ORÇ!A:J,7,0),VLOOKUP(A372,'Mapa de Cotações'!$A$3:$I$53,9,0))</f>
        <v>46.75</v>
      </c>
      <c r="H372" s="37">
        <f t="shared" si="16"/>
        <v>57.75</v>
      </c>
      <c r="I372" s="37">
        <f t="shared" si="18"/>
        <v>57.75</v>
      </c>
    </row>
    <row r="373" spans="1:9" ht="24" customHeight="1" x14ac:dyDescent="0.2">
      <c r="A373" s="8" t="s">
        <v>779</v>
      </c>
      <c r="B373" s="9">
        <v>39996</v>
      </c>
      <c r="C373" s="8" t="s">
        <v>25</v>
      </c>
      <c r="D373" s="8" t="s">
        <v>781</v>
      </c>
      <c r="E373" s="10" t="s">
        <v>31</v>
      </c>
      <c r="F373" s="29">
        <v>171</v>
      </c>
      <c r="G373" s="37">
        <f>IFERROR(VLOOKUP(A373,ORÇ!A:J,7,0),VLOOKUP(A373,'Mapa de Cotações'!$A$3:$I$53,9,0))</f>
        <v>3.04</v>
      </c>
      <c r="H373" s="37">
        <f t="shared" si="16"/>
        <v>3.75</v>
      </c>
      <c r="I373" s="37">
        <f t="shared" si="18"/>
        <v>641.25</v>
      </c>
    </row>
    <row r="374" spans="1:9" ht="39" customHeight="1" x14ac:dyDescent="0.2">
      <c r="A374" s="5" t="s">
        <v>782</v>
      </c>
      <c r="B374" s="6">
        <v>98295</v>
      </c>
      <c r="C374" s="5" t="s">
        <v>25</v>
      </c>
      <c r="D374" s="5" t="s">
        <v>784</v>
      </c>
      <c r="E374" s="7" t="s">
        <v>31</v>
      </c>
      <c r="F374" s="28">
        <v>2867.44</v>
      </c>
      <c r="G374" s="37">
        <f>IFERROR(VLOOKUP(A374,ORÇ!A:J,7,0),VLOOKUP(A374,'Mapa de Cotações'!$A$3:$I$53,9,0))</f>
        <v>5.88</v>
      </c>
      <c r="H374" s="37">
        <f t="shared" si="16"/>
        <v>7.26</v>
      </c>
      <c r="I374" s="37">
        <f t="shared" si="18"/>
        <v>20817.61</v>
      </c>
    </row>
    <row r="375" spans="1:9" ht="39" customHeight="1" x14ac:dyDescent="0.2">
      <c r="A375" s="5" t="s">
        <v>785</v>
      </c>
      <c r="B375" s="6">
        <v>98297</v>
      </c>
      <c r="C375" s="5" t="s">
        <v>25</v>
      </c>
      <c r="D375" s="5" t="s">
        <v>787</v>
      </c>
      <c r="E375" s="7" t="s">
        <v>31</v>
      </c>
      <c r="F375" s="28">
        <v>4194.95</v>
      </c>
      <c r="G375" s="37">
        <f>IFERROR(VLOOKUP(A375,ORÇ!A:J,7,0),VLOOKUP(A375,'Mapa de Cotações'!$A$3:$I$53,9,0))</f>
        <v>8.51</v>
      </c>
      <c r="H375" s="37">
        <f t="shared" si="16"/>
        <v>10.51</v>
      </c>
      <c r="I375" s="37">
        <f t="shared" si="18"/>
        <v>44088.92</v>
      </c>
    </row>
    <row r="376" spans="1:9" ht="26.1" customHeight="1" x14ac:dyDescent="0.2">
      <c r="A376" s="13" t="s">
        <v>3052</v>
      </c>
      <c r="B376" s="13"/>
      <c r="C376" s="13" t="s">
        <v>1098</v>
      </c>
      <c r="D376" s="13" t="s">
        <v>788</v>
      </c>
      <c r="E376" s="25" t="s">
        <v>156</v>
      </c>
      <c r="F376" s="30">
        <v>207.85</v>
      </c>
      <c r="G376" s="37">
        <f>IFERROR(VLOOKUP(A376,ORÇ!A:J,7,0),VLOOKUP(A376,'Mapa de Cotações'!$A$3:$I$53,9,0))</f>
        <v>41.49</v>
      </c>
      <c r="H376" s="38">
        <f t="shared" si="16"/>
        <v>51.25</v>
      </c>
      <c r="I376" s="38">
        <f t="shared" si="18"/>
        <v>10652.31</v>
      </c>
    </row>
    <row r="377" spans="1:9" ht="26.1" customHeight="1" x14ac:dyDescent="0.2">
      <c r="A377" s="13" t="s">
        <v>1105</v>
      </c>
      <c r="B377" s="13"/>
      <c r="C377" s="13" t="s">
        <v>1098</v>
      </c>
      <c r="D377" s="13" t="s">
        <v>789</v>
      </c>
      <c r="E377" s="25" t="s">
        <v>156</v>
      </c>
      <c r="F377" s="30">
        <v>19.149999999999999</v>
      </c>
      <c r="G377" s="37">
        <f>IFERROR(VLOOKUP(A377,ORÇ!A:J,7,0),VLOOKUP(A377,'Mapa de Cotações'!$A$3:$I$53,9,0))</f>
        <v>41.49</v>
      </c>
      <c r="H377" s="38">
        <f t="shared" si="16"/>
        <v>51.25</v>
      </c>
      <c r="I377" s="38">
        <f t="shared" si="18"/>
        <v>981.43</v>
      </c>
    </row>
    <row r="378" spans="1:9" ht="26.1" customHeight="1" x14ac:dyDescent="0.2">
      <c r="A378" s="13" t="s">
        <v>1106</v>
      </c>
      <c r="B378" s="13"/>
      <c r="C378" s="13" t="s">
        <v>1098</v>
      </c>
      <c r="D378" s="13" t="s">
        <v>790</v>
      </c>
      <c r="E378" s="25" t="s">
        <v>156</v>
      </c>
      <c r="F378" s="30">
        <v>1</v>
      </c>
      <c r="G378" s="37">
        <f>IFERROR(VLOOKUP(A378,ORÇ!A:J,7,0),VLOOKUP(A378,'Mapa de Cotações'!$A$3:$I$53,9,0))</f>
        <v>23.52</v>
      </c>
      <c r="H378" s="38">
        <f t="shared" si="16"/>
        <v>29.05</v>
      </c>
      <c r="I378" s="38">
        <f t="shared" si="18"/>
        <v>29.05</v>
      </c>
    </row>
    <row r="379" spans="1:9" ht="26.1" customHeight="1" x14ac:dyDescent="0.2">
      <c r="A379" s="13" t="s">
        <v>1107</v>
      </c>
      <c r="B379" s="13"/>
      <c r="C379" s="13" t="s">
        <v>1098</v>
      </c>
      <c r="D379" s="13" t="s">
        <v>791</v>
      </c>
      <c r="E379" s="25" t="s">
        <v>156</v>
      </c>
      <c r="F379" s="30">
        <v>7</v>
      </c>
      <c r="G379" s="37">
        <f>IFERROR(VLOOKUP(A379,ORÇ!A:J,7,0),VLOOKUP(A379,'Mapa de Cotações'!$A$3:$I$53,9,0))</f>
        <v>1.8</v>
      </c>
      <c r="H379" s="38">
        <f t="shared" ref="H379:H380" si="19">TRUNC(G379*(1+$G$5),2)</f>
        <v>2.2200000000000002</v>
      </c>
      <c r="I379" s="38">
        <f t="shared" ref="I379:I380" si="20">TRUNC(H379*F379,2)</f>
        <v>15.54</v>
      </c>
    </row>
    <row r="380" spans="1:9" ht="26.1" customHeight="1" x14ac:dyDescent="0.2">
      <c r="A380" s="5" t="s">
        <v>3053</v>
      </c>
      <c r="B380" s="6">
        <v>98305</v>
      </c>
      <c r="C380" s="5" t="s">
        <v>25</v>
      </c>
      <c r="D380" s="5" t="s">
        <v>708</v>
      </c>
      <c r="E380" s="7" t="s">
        <v>156</v>
      </c>
      <c r="F380" s="28">
        <v>3</v>
      </c>
      <c r="G380" s="37">
        <f>IFERROR(VLOOKUP(A380,ORÇ!A:J,7,0),VLOOKUP(A380,'Mapa de Cotações'!$A$3:$I$53,9,0))</f>
        <v>2431.9499999999998</v>
      </c>
      <c r="H380" s="37">
        <f t="shared" si="19"/>
        <v>3004.43</v>
      </c>
      <c r="I380" s="37">
        <f t="shared" si="20"/>
        <v>9013.2900000000009</v>
      </c>
    </row>
    <row r="381" spans="1:9" ht="26.1" customHeight="1" x14ac:dyDescent="0.2">
      <c r="A381" s="12">
        <v>10</v>
      </c>
      <c r="B381" s="12"/>
      <c r="C381" s="12"/>
      <c r="D381" s="12" t="s">
        <v>792</v>
      </c>
      <c r="E381" s="24"/>
      <c r="F381" s="27"/>
      <c r="G381" s="35"/>
      <c r="H381" s="35"/>
      <c r="I381" s="36">
        <f>SUM(I382:I402)</f>
        <v>151923.72999999998</v>
      </c>
    </row>
    <row r="382" spans="1:9" ht="26.1" customHeight="1" x14ac:dyDescent="0.2">
      <c r="A382" s="5" t="s">
        <v>794</v>
      </c>
      <c r="B382" s="6">
        <v>96989</v>
      </c>
      <c r="C382" s="5" t="s">
        <v>25</v>
      </c>
      <c r="D382" s="5" t="s">
        <v>796</v>
      </c>
      <c r="E382" s="7" t="s">
        <v>156</v>
      </c>
      <c r="F382" s="28">
        <v>1</v>
      </c>
      <c r="G382" s="37">
        <f>IFERROR(VLOOKUP(A382,ORÇ!A:J,7,0),VLOOKUP(A382,'Mapa de Cotações'!$A$3:$I$53,9,0))</f>
        <v>155.46</v>
      </c>
      <c r="H382" s="37">
        <f t="shared" si="16"/>
        <v>192.05</v>
      </c>
      <c r="I382" s="37">
        <f t="shared" ref="I382:I402" si="21">TRUNC(H382*F382,2)</f>
        <v>192.05</v>
      </c>
    </row>
    <row r="383" spans="1:9" ht="26.1" customHeight="1" x14ac:dyDescent="0.2">
      <c r="A383" s="5" t="s">
        <v>800</v>
      </c>
      <c r="B383" s="6">
        <v>96977</v>
      </c>
      <c r="C383" s="5" t="s">
        <v>25</v>
      </c>
      <c r="D383" s="5" t="s">
        <v>802</v>
      </c>
      <c r="E383" s="7" t="s">
        <v>31</v>
      </c>
      <c r="F383" s="28">
        <v>340</v>
      </c>
      <c r="G383" s="37">
        <f>IFERROR(VLOOKUP(A383,ORÇ!A:J,7,0),VLOOKUP(A383,'Mapa de Cotações'!$A$3:$I$53,9,0))</f>
        <v>53.04</v>
      </c>
      <c r="H383" s="37">
        <f t="shared" si="16"/>
        <v>65.52</v>
      </c>
      <c r="I383" s="37">
        <f t="shared" si="21"/>
        <v>22276.799999999999</v>
      </c>
    </row>
    <row r="384" spans="1:9" ht="26.1" customHeight="1" x14ac:dyDescent="0.2">
      <c r="A384" s="5" t="s">
        <v>803</v>
      </c>
      <c r="B384" s="6">
        <v>96987</v>
      </c>
      <c r="C384" s="5" t="s">
        <v>25</v>
      </c>
      <c r="D384" s="5" t="s">
        <v>805</v>
      </c>
      <c r="E384" s="7" t="s">
        <v>156</v>
      </c>
      <c r="F384" s="28">
        <v>1</v>
      </c>
      <c r="G384" s="37">
        <f>IFERROR(VLOOKUP(A384,ORÇ!A:J,7,0),VLOOKUP(A384,'Mapa de Cotações'!$A$3:$I$53,9,0))</f>
        <v>150.47</v>
      </c>
      <c r="H384" s="37">
        <f t="shared" si="16"/>
        <v>185.89</v>
      </c>
      <c r="I384" s="37">
        <f t="shared" si="21"/>
        <v>185.89</v>
      </c>
    </row>
    <row r="385" spans="1:9" ht="26.1" customHeight="1" x14ac:dyDescent="0.2">
      <c r="A385" s="5" t="s">
        <v>806</v>
      </c>
      <c r="B385" s="6">
        <v>96973</v>
      </c>
      <c r="C385" s="5" t="s">
        <v>25</v>
      </c>
      <c r="D385" s="5" t="s">
        <v>808</v>
      </c>
      <c r="E385" s="7" t="s">
        <v>31</v>
      </c>
      <c r="F385" s="28">
        <v>990</v>
      </c>
      <c r="G385" s="37">
        <f>IFERROR(VLOOKUP(A385,ORÇ!A:J,7,0),VLOOKUP(A385,'Mapa de Cotações'!$A$3:$I$53,9,0))</f>
        <v>74.67</v>
      </c>
      <c r="H385" s="37">
        <f t="shared" si="16"/>
        <v>92.24</v>
      </c>
      <c r="I385" s="37">
        <f t="shared" si="21"/>
        <v>91317.6</v>
      </c>
    </row>
    <row r="386" spans="1:9" ht="26.1" customHeight="1" x14ac:dyDescent="0.2">
      <c r="A386" s="5" t="s">
        <v>809</v>
      </c>
      <c r="B386" s="6">
        <v>96988</v>
      </c>
      <c r="C386" s="5" t="s">
        <v>25</v>
      </c>
      <c r="D386" s="5" t="s">
        <v>811</v>
      </c>
      <c r="E386" s="7" t="s">
        <v>156</v>
      </c>
      <c r="F386" s="28">
        <v>1</v>
      </c>
      <c r="G386" s="37">
        <f>IFERROR(VLOOKUP(A386,ORÇ!A:J,7,0),VLOOKUP(A386,'Mapa de Cotações'!$A$3:$I$53,9,0))</f>
        <v>185.81</v>
      </c>
      <c r="H386" s="37">
        <f t="shared" si="16"/>
        <v>229.54</v>
      </c>
      <c r="I386" s="37">
        <f t="shared" si="21"/>
        <v>229.54</v>
      </c>
    </row>
    <row r="387" spans="1:9" ht="24" customHeight="1" x14ac:dyDescent="0.2">
      <c r="A387" s="13" t="s">
        <v>1108</v>
      </c>
      <c r="B387" s="13"/>
      <c r="C387" s="13" t="s">
        <v>1098</v>
      </c>
      <c r="D387" s="13" t="s">
        <v>812</v>
      </c>
      <c r="E387" s="25" t="s">
        <v>156</v>
      </c>
      <c r="F387" s="30">
        <v>495</v>
      </c>
      <c r="G387" s="37">
        <f>IFERROR(VLOOKUP(A387,ORÇ!A:J,7,0),VLOOKUP(A387,'Mapa de Cotações'!$A$3:$I$53,9,0))</f>
        <v>2.96</v>
      </c>
      <c r="H387" s="38">
        <f t="shared" si="16"/>
        <v>3.65</v>
      </c>
      <c r="I387" s="38">
        <f t="shared" si="21"/>
        <v>1806.75</v>
      </c>
    </row>
    <row r="388" spans="1:9" ht="26.1" customHeight="1" x14ac:dyDescent="0.2">
      <c r="A388" s="16" t="s">
        <v>813</v>
      </c>
      <c r="B388" s="17">
        <v>92884</v>
      </c>
      <c r="C388" s="16" t="s">
        <v>25</v>
      </c>
      <c r="D388" s="16" t="s">
        <v>815</v>
      </c>
      <c r="E388" s="18" t="s">
        <v>62</v>
      </c>
      <c r="F388" s="31">
        <v>145</v>
      </c>
      <c r="G388" s="37">
        <f>IFERROR(VLOOKUP(A388,ORÇ!A:J,7,0),VLOOKUP(A388,'Mapa de Cotações'!$A$3:$I$53,9,0))</f>
        <v>14.53</v>
      </c>
      <c r="H388" s="38">
        <f t="shared" ref="H388:H402" si="22">TRUNC(G388*(1+$G$5),2)</f>
        <v>17.95</v>
      </c>
      <c r="I388" s="38">
        <f t="shared" si="21"/>
        <v>2602.75</v>
      </c>
    </row>
    <row r="389" spans="1:9" ht="26.1" customHeight="1" x14ac:dyDescent="0.2">
      <c r="A389" s="16" t="s">
        <v>816</v>
      </c>
      <c r="B389" s="17">
        <v>96985</v>
      </c>
      <c r="C389" s="16" t="s">
        <v>25</v>
      </c>
      <c r="D389" s="16" t="s">
        <v>818</v>
      </c>
      <c r="E389" s="18" t="s">
        <v>156</v>
      </c>
      <c r="F389" s="31">
        <v>33</v>
      </c>
      <c r="G389" s="37">
        <f>IFERROR(VLOOKUP(A389,ORÇ!A:J,7,0),VLOOKUP(A389,'Mapa de Cotações'!$A$3:$I$53,9,0))</f>
        <v>83.77</v>
      </c>
      <c r="H389" s="38">
        <f t="shared" si="22"/>
        <v>103.48</v>
      </c>
      <c r="I389" s="38">
        <f t="shared" si="21"/>
        <v>3414.84</v>
      </c>
    </row>
    <row r="390" spans="1:9" ht="26.1" customHeight="1" x14ac:dyDescent="0.2">
      <c r="A390" s="16" t="s">
        <v>819</v>
      </c>
      <c r="B390" s="17">
        <v>98111</v>
      </c>
      <c r="C390" s="16" t="s">
        <v>25</v>
      </c>
      <c r="D390" s="16" t="s">
        <v>821</v>
      </c>
      <c r="E390" s="18" t="s">
        <v>156</v>
      </c>
      <c r="F390" s="31">
        <v>33</v>
      </c>
      <c r="G390" s="37">
        <f>IFERROR(VLOOKUP(A390,ORÇ!A:J,7,0),VLOOKUP(A390,'Mapa de Cotações'!$A$3:$I$53,9,0))</f>
        <v>56.62</v>
      </c>
      <c r="H390" s="38">
        <f t="shared" si="22"/>
        <v>69.94</v>
      </c>
      <c r="I390" s="38">
        <f t="shared" si="21"/>
        <v>2308.02</v>
      </c>
    </row>
    <row r="391" spans="1:9" ht="26.1" customHeight="1" x14ac:dyDescent="0.2">
      <c r="A391" s="13" t="s">
        <v>1109</v>
      </c>
      <c r="B391" s="13"/>
      <c r="C391" s="13" t="s">
        <v>1098</v>
      </c>
      <c r="D391" s="13" t="s">
        <v>793</v>
      </c>
      <c r="E391" s="25" t="s">
        <v>156</v>
      </c>
      <c r="F391" s="30">
        <v>33</v>
      </c>
      <c r="G391" s="37">
        <f>IFERROR(VLOOKUP(A391,ORÇ!A:J,7,0),VLOOKUP(A391,'Mapa de Cotações'!$A$3:$I$53,9,0))</f>
        <v>48.7</v>
      </c>
      <c r="H391" s="38">
        <f>TRUNC(G391*(1+$G$5),2)</f>
        <v>60.16</v>
      </c>
      <c r="I391" s="38">
        <f>TRUNC(H391*F391,2)</f>
        <v>1985.28</v>
      </c>
    </row>
    <row r="392" spans="1:9" ht="24" customHeight="1" x14ac:dyDescent="0.2">
      <c r="A392" s="13" t="s">
        <v>1110</v>
      </c>
      <c r="B392" s="13"/>
      <c r="C392" s="13" t="s">
        <v>1098</v>
      </c>
      <c r="D392" s="13" t="s">
        <v>822</v>
      </c>
      <c r="E392" s="25" t="s">
        <v>156</v>
      </c>
      <c r="F392" s="30">
        <v>33</v>
      </c>
      <c r="G392" s="37">
        <f>IFERROR(VLOOKUP(A392,ORÇ!A:J,7,0),VLOOKUP(A392,'Mapa de Cotações'!$A$3:$I$53,9,0))</f>
        <v>66.13</v>
      </c>
      <c r="H392" s="38">
        <f t="shared" si="22"/>
        <v>81.69</v>
      </c>
      <c r="I392" s="38">
        <f t="shared" si="21"/>
        <v>2695.77</v>
      </c>
    </row>
    <row r="393" spans="1:9" ht="39" customHeight="1" x14ac:dyDescent="0.2">
      <c r="A393" s="16" t="s">
        <v>823</v>
      </c>
      <c r="B393" s="17">
        <v>98463</v>
      </c>
      <c r="C393" s="16" t="s">
        <v>25</v>
      </c>
      <c r="D393" s="16" t="s">
        <v>825</v>
      </c>
      <c r="E393" s="18" t="s">
        <v>156</v>
      </c>
      <c r="F393" s="31">
        <v>33</v>
      </c>
      <c r="G393" s="37">
        <f>IFERROR(VLOOKUP(A393,ORÇ!A:J,7,0),VLOOKUP(A393,'Mapa de Cotações'!$A$3:$I$53,9,0))</f>
        <v>32.46</v>
      </c>
      <c r="H393" s="38">
        <f t="shared" si="22"/>
        <v>40.1</v>
      </c>
      <c r="I393" s="38">
        <f t="shared" si="21"/>
        <v>1323.3</v>
      </c>
    </row>
    <row r="394" spans="1:9" ht="26.1" customHeight="1" x14ac:dyDescent="0.2">
      <c r="A394" s="16" t="s">
        <v>826</v>
      </c>
      <c r="B394" s="17">
        <v>93358</v>
      </c>
      <c r="C394" s="16" t="s">
        <v>25</v>
      </c>
      <c r="D394" s="16" t="s">
        <v>48</v>
      </c>
      <c r="E394" s="18" t="s">
        <v>49</v>
      </c>
      <c r="F394" s="31">
        <v>51</v>
      </c>
      <c r="G394" s="37">
        <f>IFERROR(VLOOKUP(A394,ORÇ!A:J,7,0),VLOOKUP(A394,'Mapa de Cotações'!$A$3:$I$53,9,0))</f>
        <v>114.24</v>
      </c>
      <c r="H394" s="38">
        <f t="shared" si="22"/>
        <v>141.13</v>
      </c>
      <c r="I394" s="38">
        <f t="shared" si="21"/>
        <v>7197.63</v>
      </c>
    </row>
    <row r="395" spans="1:9" ht="26.1" customHeight="1" x14ac:dyDescent="0.2">
      <c r="A395" s="16" t="s">
        <v>827</v>
      </c>
      <c r="B395" s="17">
        <v>93382</v>
      </c>
      <c r="C395" s="16" t="s">
        <v>25</v>
      </c>
      <c r="D395" s="16" t="s">
        <v>55</v>
      </c>
      <c r="E395" s="18" t="s">
        <v>49</v>
      </c>
      <c r="F395" s="31">
        <v>51</v>
      </c>
      <c r="G395" s="37">
        <f>IFERROR(VLOOKUP(A395,ORÇ!A:J,7,0),VLOOKUP(A395,'Mapa de Cotações'!$A$3:$I$53,9,0))</f>
        <v>32.28</v>
      </c>
      <c r="H395" s="38">
        <f t="shared" si="22"/>
        <v>39.869999999999997</v>
      </c>
      <c r="I395" s="38">
        <f t="shared" si="21"/>
        <v>2033.37</v>
      </c>
    </row>
    <row r="396" spans="1:9" ht="39" customHeight="1" x14ac:dyDescent="0.2">
      <c r="A396" s="16" t="s">
        <v>828</v>
      </c>
      <c r="B396" s="17">
        <v>101173</v>
      </c>
      <c r="C396" s="16" t="s">
        <v>25</v>
      </c>
      <c r="D396" s="16" t="s">
        <v>830</v>
      </c>
      <c r="E396" s="18" t="s">
        <v>31</v>
      </c>
      <c r="F396" s="31">
        <v>48</v>
      </c>
      <c r="G396" s="37">
        <f>IFERROR(VLOOKUP(A396,ORÇ!A:J,7,0),VLOOKUP(A396,'Mapa de Cotações'!$A$3:$I$53,9,0))</f>
        <v>75.86</v>
      </c>
      <c r="H396" s="38">
        <f t="shared" si="22"/>
        <v>93.71</v>
      </c>
      <c r="I396" s="38">
        <f t="shared" si="21"/>
        <v>4498.08</v>
      </c>
    </row>
    <row r="397" spans="1:9" ht="26.1" customHeight="1" x14ac:dyDescent="0.2">
      <c r="A397" s="19" t="s">
        <v>831</v>
      </c>
      <c r="B397" s="20">
        <v>1588</v>
      </c>
      <c r="C397" s="19" t="s">
        <v>25</v>
      </c>
      <c r="D397" s="19" t="s">
        <v>832</v>
      </c>
      <c r="E397" s="21" t="s">
        <v>156</v>
      </c>
      <c r="F397" s="32">
        <v>33</v>
      </c>
      <c r="G397" s="37">
        <f>IFERROR(VLOOKUP(A397,ORÇ!A:J,7,0),VLOOKUP(A397,'Mapa de Cotações'!$A$3:$I$53,9,0))</f>
        <v>10.92</v>
      </c>
      <c r="H397" s="38">
        <f t="shared" si="22"/>
        <v>13.49</v>
      </c>
      <c r="I397" s="38">
        <f t="shared" si="21"/>
        <v>445.17</v>
      </c>
    </row>
    <row r="398" spans="1:9" ht="26.1" customHeight="1" x14ac:dyDescent="0.2">
      <c r="A398" s="13" t="s">
        <v>1111</v>
      </c>
      <c r="B398" s="13"/>
      <c r="C398" s="13" t="s">
        <v>1098</v>
      </c>
      <c r="D398" s="13" t="s">
        <v>833</v>
      </c>
      <c r="E398" s="25" t="s">
        <v>156</v>
      </c>
      <c r="F398" s="30">
        <v>1</v>
      </c>
      <c r="G398" s="37">
        <f>IFERROR(VLOOKUP(A398,ORÇ!A:J,7,0),VLOOKUP(A398,'Mapa de Cotações'!$A$3:$I$53,9,0))</f>
        <v>2.4900000000000002</v>
      </c>
      <c r="H398" s="38">
        <f t="shared" si="22"/>
        <v>3.07</v>
      </c>
      <c r="I398" s="38">
        <f t="shared" si="21"/>
        <v>3.07</v>
      </c>
    </row>
    <row r="399" spans="1:9" ht="24" customHeight="1" x14ac:dyDescent="0.2">
      <c r="A399" s="19" t="s">
        <v>2854</v>
      </c>
      <c r="B399" s="20">
        <v>6160</v>
      </c>
      <c r="C399" s="19" t="s">
        <v>25</v>
      </c>
      <c r="D399" s="19" t="s">
        <v>835</v>
      </c>
      <c r="E399" s="21" t="s">
        <v>836</v>
      </c>
      <c r="F399" s="32">
        <v>66</v>
      </c>
      <c r="G399" s="37">
        <f>IFERROR(VLOOKUP(A399,ORÇ!A:J,7,0),VLOOKUP(A399,'Mapa de Cotações'!$A$3:$I$53,9,0))</f>
        <v>31.01</v>
      </c>
      <c r="H399" s="38">
        <f t="shared" si="22"/>
        <v>38.299999999999997</v>
      </c>
      <c r="I399" s="38">
        <f t="shared" si="21"/>
        <v>2527.8000000000002</v>
      </c>
    </row>
    <row r="400" spans="1:9" ht="24" customHeight="1" x14ac:dyDescent="0.2">
      <c r="A400" s="13" t="s">
        <v>1112</v>
      </c>
      <c r="B400" s="13"/>
      <c r="C400" s="13" t="s">
        <v>1098</v>
      </c>
      <c r="D400" s="13" t="s">
        <v>837</v>
      </c>
      <c r="E400" s="25" t="s">
        <v>156</v>
      </c>
      <c r="F400" s="30">
        <v>66</v>
      </c>
      <c r="G400" s="37">
        <f>IFERROR(VLOOKUP(A400,ORÇ!A:J,7,0),VLOOKUP(A400,'Mapa de Cotações'!$A$3:$I$53,9,0))</f>
        <v>20.11</v>
      </c>
      <c r="H400" s="38">
        <f t="shared" si="22"/>
        <v>24.84</v>
      </c>
      <c r="I400" s="38">
        <f t="shared" si="21"/>
        <v>1639.44</v>
      </c>
    </row>
    <row r="401" spans="1:9" ht="26.1" customHeight="1" x14ac:dyDescent="0.2">
      <c r="A401" s="5" t="s">
        <v>2855</v>
      </c>
      <c r="B401" s="6">
        <v>104746</v>
      </c>
      <c r="C401" s="5" t="s">
        <v>25</v>
      </c>
      <c r="D401" s="5" t="s">
        <v>799</v>
      </c>
      <c r="E401" s="7" t="s">
        <v>156</v>
      </c>
      <c r="F401" s="28">
        <v>79</v>
      </c>
      <c r="G401" s="37">
        <f>IFERROR(VLOOKUP(A401,ORÇ!A:J,7,0),VLOOKUP(A401,'Mapa de Cotações'!$A$3:$I$53,9,0))</f>
        <v>32.17</v>
      </c>
      <c r="H401" s="37">
        <f>TRUNC(G401*(1+$G$5),2)</f>
        <v>39.74</v>
      </c>
      <c r="I401" s="37">
        <f>TRUNC(H401*F401,2)</f>
        <v>3139.46</v>
      </c>
    </row>
    <row r="402" spans="1:9" ht="24" customHeight="1" x14ac:dyDescent="0.2">
      <c r="A402" s="13" t="s">
        <v>1113</v>
      </c>
      <c r="B402" s="13"/>
      <c r="C402" s="13" t="s">
        <v>1098</v>
      </c>
      <c r="D402" s="13" t="s">
        <v>838</v>
      </c>
      <c r="E402" s="25" t="s">
        <v>156</v>
      </c>
      <c r="F402" s="30">
        <v>79</v>
      </c>
      <c r="G402" s="37">
        <f>IFERROR(VLOOKUP(A402,ORÇ!A:J,7,0),VLOOKUP(A402,'Mapa de Cotações'!$A$3:$I$53,9,0))</f>
        <v>1.04</v>
      </c>
      <c r="H402" s="38">
        <f t="shared" si="22"/>
        <v>1.28</v>
      </c>
      <c r="I402" s="38">
        <f t="shared" si="21"/>
        <v>101.12</v>
      </c>
    </row>
    <row r="403" spans="1:9" ht="24" customHeight="1" x14ac:dyDescent="0.2">
      <c r="A403" s="12">
        <v>11</v>
      </c>
      <c r="B403" s="12"/>
      <c r="C403" s="12"/>
      <c r="D403" s="12" t="s">
        <v>839</v>
      </c>
      <c r="E403" s="24"/>
      <c r="F403" s="27"/>
      <c r="G403" s="35"/>
      <c r="H403" s="35"/>
      <c r="I403" s="36">
        <f>SUM(I404:I415)</f>
        <v>216184.83000000002</v>
      </c>
    </row>
    <row r="404" spans="1:9" ht="26.1" customHeight="1" x14ac:dyDescent="0.2">
      <c r="A404" s="5" t="s">
        <v>840</v>
      </c>
      <c r="B404" s="6">
        <v>99814</v>
      </c>
      <c r="C404" s="5" t="s">
        <v>25</v>
      </c>
      <c r="D404" s="5" t="s">
        <v>842</v>
      </c>
      <c r="E404" s="7" t="s">
        <v>27</v>
      </c>
      <c r="F404" s="28">
        <v>4140</v>
      </c>
      <c r="G404" s="37">
        <f>IFERROR(VLOOKUP(A404,ORÇ!A:J,7,0),VLOOKUP(A404,'Mapa de Cotações'!$A$3:$I$53,9,0))</f>
        <v>2.6</v>
      </c>
      <c r="H404" s="37">
        <f t="shared" ref="H404:H415" si="23">TRUNC(G404*(1+$G$5),2)</f>
        <v>3.21</v>
      </c>
      <c r="I404" s="37">
        <f t="shared" ref="I404:I415" si="24">TRUNC(H404*F404,2)</f>
        <v>13289.4</v>
      </c>
    </row>
    <row r="405" spans="1:9" ht="24" customHeight="1" x14ac:dyDescent="0.2">
      <c r="A405" s="8" t="s">
        <v>843</v>
      </c>
      <c r="B405" s="9">
        <v>38641</v>
      </c>
      <c r="C405" s="8" t="s">
        <v>25</v>
      </c>
      <c r="D405" s="8" t="s">
        <v>844</v>
      </c>
      <c r="E405" s="10" t="s">
        <v>156</v>
      </c>
      <c r="F405" s="29">
        <v>24</v>
      </c>
      <c r="G405" s="37">
        <f>IFERROR(VLOOKUP(A405,ORÇ!A:J,7,0),VLOOKUP(A405,'Mapa de Cotações'!$A$3:$I$53,9,0))</f>
        <v>150.86000000000001</v>
      </c>
      <c r="H405" s="37">
        <f t="shared" si="23"/>
        <v>186.37</v>
      </c>
      <c r="I405" s="37">
        <f t="shared" si="24"/>
        <v>4472.88</v>
      </c>
    </row>
    <row r="406" spans="1:9" ht="39" customHeight="1" x14ac:dyDescent="0.2">
      <c r="A406" s="5" t="s">
        <v>845</v>
      </c>
      <c r="B406" s="6">
        <v>98511</v>
      </c>
      <c r="C406" s="5" t="s">
        <v>25</v>
      </c>
      <c r="D406" s="5" t="s">
        <v>847</v>
      </c>
      <c r="E406" s="7" t="s">
        <v>156</v>
      </c>
      <c r="F406" s="28">
        <v>19</v>
      </c>
      <c r="G406" s="37">
        <f>IFERROR(VLOOKUP(A406,ORÇ!A:J,7,0),VLOOKUP(A406,'Mapa de Cotações'!$A$3:$I$53,9,0))</f>
        <v>190.71</v>
      </c>
      <c r="H406" s="37">
        <f t="shared" si="23"/>
        <v>235.6</v>
      </c>
      <c r="I406" s="37">
        <f t="shared" si="24"/>
        <v>4476.3999999999996</v>
      </c>
    </row>
    <row r="407" spans="1:9" ht="26.1" customHeight="1" x14ac:dyDescent="0.2">
      <c r="A407" s="5" t="s">
        <v>848</v>
      </c>
      <c r="B407" s="6">
        <v>102500</v>
      </c>
      <c r="C407" s="5" t="s">
        <v>25</v>
      </c>
      <c r="D407" s="5" t="s">
        <v>850</v>
      </c>
      <c r="E407" s="7" t="s">
        <v>31</v>
      </c>
      <c r="F407" s="28">
        <v>203</v>
      </c>
      <c r="G407" s="37">
        <f>IFERROR(VLOOKUP(A407,ORÇ!A:J,7,0),VLOOKUP(A407,'Mapa de Cotações'!$A$3:$I$53,9,0))</f>
        <v>5.52</v>
      </c>
      <c r="H407" s="37">
        <f t="shared" si="23"/>
        <v>6.81</v>
      </c>
      <c r="I407" s="37">
        <f t="shared" si="24"/>
        <v>1382.43</v>
      </c>
    </row>
    <row r="408" spans="1:9" ht="26.1" customHeight="1" x14ac:dyDescent="0.2">
      <c r="A408" s="5" t="s">
        <v>851</v>
      </c>
      <c r="B408" s="6">
        <v>103946</v>
      </c>
      <c r="C408" s="5" t="s">
        <v>25</v>
      </c>
      <c r="D408" s="5" t="s">
        <v>853</v>
      </c>
      <c r="E408" s="7" t="s">
        <v>27</v>
      </c>
      <c r="F408" s="28">
        <v>2100.09</v>
      </c>
      <c r="G408" s="37">
        <f>IFERROR(VLOOKUP(A408,ORÇ!A:J,7,0),VLOOKUP(A408,'Mapa de Cotações'!$A$3:$I$53,9,0))</f>
        <v>21.68</v>
      </c>
      <c r="H408" s="37">
        <f t="shared" si="23"/>
        <v>26.78</v>
      </c>
      <c r="I408" s="37">
        <f t="shared" si="24"/>
        <v>56240.41</v>
      </c>
    </row>
    <row r="409" spans="1:9" ht="26.1" customHeight="1" x14ac:dyDescent="0.2">
      <c r="A409" s="5" t="s">
        <v>854</v>
      </c>
      <c r="B409" s="6">
        <v>101094</v>
      </c>
      <c r="C409" s="5" t="s">
        <v>25</v>
      </c>
      <c r="D409" s="5" t="s">
        <v>856</v>
      </c>
      <c r="E409" s="7" t="s">
        <v>31</v>
      </c>
      <c r="F409" s="28">
        <v>345.27</v>
      </c>
      <c r="G409" s="37">
        <f>IFERROR(VLOOKUP(A409,ORÇ!A:J,7,0),VLOOKUP(A409,'Mapa de Cotações'!$A$3:$I$53,9,0))</f>
        <v>202.66</v>
      </c>
      <c r="H409" s="37">
        <f t="shared" si="23"/>
        <v>250.36</v>
      </c>
      <c r="I409" s="37">
        <f t="shared" si="24"/>
        <v>86441.79</v>
      </c>
    </row>
    <row r="410" spans="1:9" ht="26.1" customHeight="1" x14ac:dyDescent="0.2">
      <c r="A410" s="5" t="s">
        <v>857</v>
      </c>
      <c r="B410" s="6">
        <v>101094</v>
      </c>
      <c r="C410" s="5" t="s">
        <v>25</v>
      </c>
      <c r="D410" s="5" t="s">
        <v>856</v>
      </c>
      <c r="E410" s="7" t="s">
        <v>31</v>
      </c>
      <c r="F410" s="28">
        <v>130</v>
      </c>
      <c r="G410" s="37">
        <f>IFERROR(VLOOKUP(A410,ORÇ!A:J,7,0),VLOOKUP(A410,'Mapa de Cotações'!$A$3:$I$53,9,0))</f>
        <v>202.66</v>
      </c>
      <c r="H410" s="37">
        <f t="shared" si="23"/>
        <v>250.36</v>
      </c>
      <c r="I410" s="37">
        <f t="shared" si="24"/>
        <v>32546.799999999999</v>
      </c>
    </row>
    <row r="411" spans="1:9" ht="26.1" customHeight="1" x14ac:dyDescent="0.2">
      <c r="A411" s="13" t="s">
        <v>1114</v>
      </c>
      <c r="B411" s="13"/>
      <c r="C411" s="13" t="s">
        <v>1098</v>
      </c>
      <c r="D411" s="13" t="s">
        <v>858</v>
      </c>
      <c r="E411" s="25" t="s">
        <v>156</v>
      </c>
      <c r="F411" s="30">
        <v>1</v>
      </c>
      <c r="G411" s="37">
        <f>IFERROR(VLOOKUP(A411,ORÇ!A:J,7,0),VLOOKUP(A411,'Mapa de Cotações'!$A$3:$I$53,9,0))</f>
        <v>119.9</v>
      </c>
      <c r="H411" s="38">
        <f t="shared" si="23"/>
        <v>148.12</v>
      </c>
      <c r="I411" s="38">
        <f t="shared" si="24"/>
        <v>148.12</v>
      </c>
    </row>
    <row r="412" spans="1:9" ht="26.1" customHeight="1" x14ac:dyDescent="0.2">
      <c r="A412" s="13" t="s">
        <v>1115</v>
      </c>
      <c r="B412" s="13"/>
      <c r="C412" s="13" t="s">
        <v>1098</v>
      </c>
      <c r="D412" s="13" t="s">
        <v>859</v>
      </c>
      <c r="E412" s="25" t="s">
        <v>156</v>
      </c>
      <c r="F412" s="30">
        <v>34</v>
      </c>
      <c r="G412" s="37">
        <f>IFERROR(VLOOKUP(A412,ORÇ!A:J,7,0),VLOOKUP(A412,'Mapa de Cotações'!$A$3:$I$53,9,0))</f>
        <v>52.14</v>
      </c>
      <c r="H412" s="38">
        <f t="shared" si="23"/>
        <v>64.41</v>
      </c>
      <c r="I412" s="38">
        <f t="shared" si="24"/>
        <v>2189.94</v>
      </c>
    </row>
    <row r="413" spans="1:9" ht="26.1" customHeight="1" x14ac:dyDescent="0.2">
      <c r="A413" s="13" t="s">
        <v>1116</v>
      </c>
      <c r="B413" s="13"/>
      <c r="C413" s="13" t="s">
        <v>1098</v>
      </c>
      <c r="D413" s="13" t="s">
        <v>860</v>
      </c>
      <c r="E413" s="25" t="s">
        <v>156</v>
      </c>
      <c r="F413" s="30">
        <v>32</v>
      </c>
      <c r="G413" s="37">
        <f>IFERROR(VLOOKUP(A413,ORÇ!A:J,7,0),VLOOKUP(A413,'Mapa de Cotações'!$A$3:$I$53,9,0))</f>
        <v>49.9</v>
      </c>
      <c r="H413" s="38">
        <f t="shared" si="23"/>
        <v>61.64</v>
      </c>
      <c r="I413" s="38">
        <f t="shared" si="24"/>
        <v>1972.48</v>
      </c>
    </row>
    <row r="414" spans="1:9" ht="26.1" customHeight="1" x14ac:dyDescent="0.2">
      <c r="A414" s="8" t="s">
        <v>861</v>
      </c>
      <c r="B414" s="9">
        <v>10853</v>
      </c>
      <c r="C414" s="8" t="s">
        <v>25</v>
      </c>
      <c r="D414" s="8" t="s">
        <v>862</v>
      </c>
      <c r="E414" s="10" t="s">
        <v>156</v>
      </c>
      <c r="F414" s="29">
        <v>70</v>
      </c>
      <c r="G414" s="37">
        <f>IFERROR(VLOOKUP(A414,ORÇ!A:J,7,0),VLOOKUP(A414,'Mapa de Cotações'!$A$3:$I$53,9,0))</f>
        <v>97.71</v>
      </c>
      <c r="H414" s="37">
        <f t="shared" si="23"/>
        <v>120.71</v>
      </c>
      <c r="I414" s="37">
        <f t="shared" si="24"/>
        <v>8449.7000000000007</v>
      </c>
    </row>
    <row r="415" spans="1:9" ht="26.1" customHeight="1" x14ac:dyDescent="0.2">
      <c r="A415" s="5" t="s">
        <v>863</v>
      </c>
      <c r="B415" s="6">
        <v>99857</v>
      </c>
      <c r="C415" s="5" t="s">
        <v>25</v>
      </c>
      <c r="D415" s="5" t="s">
        <v>865</v>
      </c>
      <c r="E415" s="7" t="s">
        <v>31</v>
      </c>
      <c r="F415" s="28">
        <v>33.85</v>
      </c>
      <c r="G415" s="37">
        <f>IFERROR(VLOOKUP(A415,ORÇ!A:J,7,0),VLOOKUP(A415,'Mapa de Cotações'!$A$3:$I$53,9,0))</f>
        <v>109.39</v>
      </c>
      <c r="H415" s="37">
        <f t="shared" si="23"/>
        <v>135.13999999999999</v>
      </c>
      <c r="I415" s="37">
        <f t="shared" si="24"/>
        <v>4574.4799999999996</v>
      </c>
    </row>
    <row r="416" spans="1:9" ht="24" customHeight="1" x14ac:dyDescent="0.2">
      <c r="A416" s="12">
        <v>12</v>
      </c>
      <c r="B416" s="12"/>
      <c r="C416" s="12"/>
      <c r="D416" s="12" t="s">
        <v>866</v>
      </c>
      <c r="E416" s="24"/>
      <c r="F416" s="27"/>
      <c r="G416" s="35"/>
      <c r="H416" s="35"/>
      <c r="I416" s="36">
        <f>SUM(I417:I424)</f>
        <v>326162.57</v>
      </c>
    </row>
    <row r="417" spans="1:9" ht="24" customHeight="1" x14ac:dyDescent="0.2">
      <c r="A417" s="13" t="s">
        <v>1117</v>
      </c>
      <c r="B417" s="13"/>
      <c r="C417" s="13" t="s">
        <v>1098</v>
      </c>
      <c r="D417" s="13" t="s">
        <v>867</v>
      </c>
      <c r="E417" s="25" t="s">
        <v>156</v>
      </c>
      <c r="F417" s="30">
        <v>1</v>
      </c>
      <c r="G417" s="37">
        <f>IFERROR(VLOOKUP(A417,ORÇ!A:J,7,0),VLOOKUP(A417,'Mapa de Cotações'!$A$3:$I$53,9,0))</f>
        <v>2429</v>
      </c>
      <c r="H417" s="38">
        <f t="shared" ref="H417:H424" si="25">TRUNC(G417*(1+$G$5),2)</f>
        <v>3000.78</v>
      </c>
      <c r="I417" s="38">
        <f t="shared" ref="I417:I424" si="26">TRUNC(H417*F417,2)</f>
        <v>3000.78</v>
      </c>
    </row>
    <row r="418" spans="1:9" ht="24" customHeight="1" x14ac:dyDescent="0.2">
      <c r="A418" s="13" t="s">
        <v>1118</v>
      </c>
      <c r="B418" s="13"/>
      <c r="C418" s="13" t="s">
        <v>1098</v>
      </c>
      <c r="D418" s="13" t="s">
        <v>868</v>
      </c>
      <c r="E418" s="25" t="s">
        <v>156</v>
      </c>
      <c r="F418" s="30">
        <v>7</v>
      </c>
      <c r="G418" s="37">
        <f>IFERROR(VLOOKUP(A418,ORÇ!A:J,7,0),VLOOKUP(A418,'Mapa de Cotações'!$A$3:$I$53,9,0))</f>
        <v>3359</v>
      </c>
      <c r="H418" s="38">
        <f t="shared" si="25"/>
        <v>4149.7</v>
      </c>
      <c r="I418" s="38">
        <f t="shared" si="26"/>
        <v>29047.9</v>
      </c>
    </row>
    <row r="419" spans="1:9" ht="24" customHeight="1" x14ac:dyDescent="0.2">
      <c r="A419" s="13" t="s">
        <v>1119</v>
      </c>
      <c r="B419" s="13"/>
      <c r="C419" s="13" t="s">
        <v>1098</v>
      </c>
      <c r="D419" s="13" t="s">
        <v>869</v>
      </c>
      <c r="E419" s="25" t="s">
        <v>156</v>
      </c>
      <c r="F419" s="30">
        <v>4</v>
      </c>
      <c r="G419" s="37">
        <f>IFERROR(VLOOKUP(A419,ORÇ!A:J,7,0),VLOOKUP(A419,'Mapa de Cotações'!$A$3:$I$53,9,0))</f>
        <v>4249</v>
      </c>
      <c r="H419" s="38">
        <f t="shared" si="25"/>
        <v>5249.21</v>
      </c>
      <c r="I419" s="38">
        <f t="shared" si="26"/>
        <v>20996.84</v>
      </c>
    </row>
    <row r="420" spans="1:9" ht="24" customHeight="1" x14ac:dyDescent="0.2">
      <c r="A420" s="13" t="s">
        <v>1120</v>
      </c>
      <c r="B420" s="13"/>
      <c r="C420" s="13" t="s">
        <v>1098</v>
      </c>
      <c r="D420" s="13" t="s">
        <v>870</v>
      </c>
      <c r="E420" s="25" t="s">
        <v>156</v>
      </c>
      <c r="F420" s="30">
        <v>43</v>
      </c>
      <c r="G420" s="37">
        <f>IFERROR(VLOOKUP(A420,ORÇ!A:J,7,0),VLOOKUP(A420,'Mapa de Cotações'!$A$3:$I$53,9,0))</f>
        <v>4331.99</v>
      </c>
      <c r="H420" s="38">
        <f t="shared" si="25"/>
        <v>5351.74</v>
      </c>
      <c r="I420" s="38">
        <f t="shared" si="26"/>
        <v>230124.82</v>
      </c>
    </row>
    <row r="421" spans="1:9" ht="26.1" customHeight="1" x14ac:dyDescent="0.2">
      <c r="A421" s="13" t="s">
        <v>1121</v>
      </c>
      <c r="B421" s="13"/>
      <c r="C421" s="13" t="s">
        <v>1098</v>
      </c>
      <c r="D421" s="13" t="s">
        <v>871</v>
      </c>
      <c r="E421" s="25" t="s">
        <v>156</v>
      </c>
      <c r="F421" s="30">
        <v>3</v>
      </c>
      <c r="G421" s="37">
        <f>IFERROR(VLOOKUP(A421,ORÇ!A:J,7,0),VLOOKUP(A421,'Mapa de Cotações'!$A$3:$I$53,9,0))</f>
        <v>3057.1</v>
      </c>
      <c r="H421" s="38">
        <f t="shared" si="25"/>
        <v>3776.74</v>
      </c>
      <c r="I421" s="38">
        <f t="shared" si="26"/>
        <v>11330.22</v>
      </c>
    </row>
    <row r="422" spans="1:9" ht="24" customHeight="1" x14ac:dyDescent="0.2">
      <c r="A422" s="13" t="s">
        <v>1122</v>
      </c>
      <c r="B422" s="13"/>
      <c r="C422" s="13" t="s">
        <v>1098</v>
      </c>
      <c r="D422" s="13" t="s">
        <v>872</v>
      </c>
      <c r="E422" s="25" t="s">
        <v>156</v>
      </c>
      <c r="F422" s="30">
        <v>1</v>
      </c>
      <c r="G422" s="37">
        <f>IFERROR(VLOOKUP(A422,ORÇ!A:J,7,0),VLOOKUP(A422,'Mapa de Cotações'!$A$3:$I$53,9,0))</f>
        <v>15800</v>
      </c>
      <c r="H422" s="38">
        <f t="shared" si="25"/>
        <v>19519.32</v>
      </c>
      <c r="I422" s="38">
        <f t="shared" si="26"/>
        <v>19519.32</v>
      </c>
    </row>
    <row r="423" spans="1:9" ht="24" customHeight="1" x14ac:dyDescent="0.2">
      <c r="A423" s="13" t="s">
        <v>1123</v>
      </c>
      <c r="B423" s="13"/>
      <c r="C423" s="13" t="s">
        <v>1098</v>
      </c>
      <c r="D423" s="13" t="s">
        <v>873</v>
      </c>
      <c r="E423" s="25" t="s">
        <v>156</v>
      </c>
      <c r="F423" s="30">
        <v>4</v>
      </c>
      <c r="G423" s="37">
        <f>IFERROR(VLOOKUP(A423,ORÇ!A:J,7,0),VLOOKUP(A423,'Mapa de Cotações'!$A$3:$I$53,9,0))</f>
        <v>2401.2199999999998</v>
      </c>
      <c r="H423" s="38">
        <f t="shared" si="25"/>
        <v>2966.46</v>
      </c>
      <c r="I423" s="38">
        <f t="shared" si="26"/>
        <v>11865.84</v>
      </c>
    </row>
    <row r="424" spans="1:9" ht="24" customHeight="1" x14ac:dyDescent="0.2">
      <c r="A424" s="13" t="s">
        <v>1124</v>
      </c>
      <c r="B424" s="13"/>
      <c r="C424" s="13" t="s">
        <v>1098</v>
      </c>
      <c r="D424" s="13" t="s">
        <v>874</v>
      </c>
      <c r="E424" s="25" t="s">
        <v>156</v>
      </c>
      <c r="F424" s="30">
        <v>1</v>
      </c>
      <c r="G424" s="37">
        <f>IFERROR(VLOOKUP(A424,ORÇ!A:J,7,0),VLOOKUP(A424,'Mapa de Cotações'!$A$3:$I$53,9,0))</f>
        <v>224.1</v>
      </c>
      <c r="H424" s="38">
        <f t="shared" si="25"/>
        <v>276.85000000000002</v>
      </c>
      <c r="I424" s="38">
        <f t="shared" si="26"/>
        <v>276.85000000000002</v>
      </c>
    </row>
    <row r="425" spans="1:9" ht="24" customHeight="1" x14ac:dyDescent="0.2">
      <c r="A425" s="12">
        <v>13</v>
      </c>
      <c r="B425" s="12"/>
      <c r="C425" s="12"/>
      <c r="D425" s="12" t="s">
        <v>875</v>
      </c>
      <c r="E425" s="24"/>
      <c r="F425" s="27"/>
      <c r="G425" s="35"/>
      <c r="H425" s="35"/>
      <c r="I425" s="36">
        <f>SUM(I426:I465)</f>
        <v>108498.76999999999</v>
      </c>
    </row>
    <row r="426" spans="1:9" ht="51.95" customHeight="1" x14ac:dyDescent="0.2">
      <c r="A426" s="5" t="s">
        <v>876</v>
      </c>
      <c r="B426" s="6">
        <v>100606</v>
      </c>
      <c r="C426" s="5" t="s">
        <v>25</v>
      </c>
      <c r="D426" s="5" t="s">
        <v>878</v>
      </c>
      <c r="E426" s="7" t="s">
        <v>156</v>
      </c>
      <c r="F426" s="28">
        <v>1</v>
      </c>
      <c r="G426" s="37">
        <f>IFERROR(VLOOKUP(A426,ORÇ!A:J,7,0),VLOOKUP(A426,'Mapa de Cotações'!$A$3:$I$53,9,0))</f>
        <v>1866.92</v>
      </c>
      <c r="H426" s="37">
        <f t="shared" ref="H426:H465" si="27">TRUNC(G426*(1+$G$5),2)</f>
        <v>2306.39</v>
      </c>
      <c r="I426" s="37">
        <f t="shared" ref="I426:I465" si="28">TRUNC(H426*F426,2)</f>
        <v>2306.39</v>
      </c>
    </row>
    <row r="427" spans="1:9" ht="26.1" customHeight="1" x14ac:dyDescent="0.2">
      <c r="A427" s="8" t="s">
        <v>879</v>
      </c>
      <c r="B427" s="9">
        <v>41201</v>
      </c>
      <c r="C427" s="8" t="s">
        <v>25</v>
      </c>
      <c r="D427" s="8" t="s">
        <v>880</v>
      </c>
      <c r="E427" s="10" t="s">
        <v>156</v>
      </c>
      <c r="F427" s="29">
        <v>1</v>
      </c>
      <c r="G427" s="37">
        <f>IFERROR(VLOOKUP(A427,ORÇ!A:J,7,0),VLOOKUP(A427,'Mapa de Cotações'!$A$3:$I$53,9,0))</f>
        <v>2145.56</v>
      </c>
      <c r="H427" s="37">
        <f t="shared" si="27"/>
        <v>2650.62</v>
      </c>
      <c r="I427" s="37">
        <f t="shared" si="28"/>
        <v>2650.62</v>
      </c>
    </row>
    <row r="428" spans="1:9" ht="26.1" customHeight="1" x14ac:dyDescent="0.2">
      <c r="A428" s="8" t="s">
        <v>881</v>
      </c>
      <c r="B428" s="9">
        <v>34519</v>
      </c>
      <c r="C428" s="8" t="s">
        <v>25</v>
      </c>
      <c r="D428" s="8" t="s">
        <v>882</v>
      </c>
      <c r="E428" s="10" t="s">
        <v>156</v>
      </c>
      <c r="F428" s="29">
        <v>2</v>
      </c>
      <c r="G428" s="37">
        <f>IFERROR(VLOOKUP(A428,ORÇ!A:J,7,0),VLOOKUP(A428,'Mapa de Cotações'!$A$3:$I$53,9,0))</f>
        <v>80.41</v>
      </c>
      <c r="H428" s="37">
        <f t="shared" si="27"/>
        <v>99.33</v>
      </c>
      <c r="I428" s="37">
        <f t="shared" si="28"/>
        <v>198.66</v>
      </c>
    </row>
    <row r="429" spans="1:9" ht="26.1" customHeight="1" x14ac:dyDescent="0.2">
      <c r="A429" s="8" t="s">
        <v>3054</v>
      </c>
      <c r="B429" s="6">
        <v>72254</v>
      </c>
      <c r="C429" s="5" t="s">
        <v>25</v>
      </c>
      <c r="D429" s="5" t="s">
        <v>885</v>
      </c>
      <c r="E429" s="7" t="s">
        <v>31</v>
      </c>
      <c r="F429" s="28">
        <v>24</v>
      </c>
      <c r="G429" s="37">
        <f>IFERROR(VLOOKUP(A429,ORÇ!A:J,7,0),VLOOKUP(A429,'Mapa de Cotações'!$A$3:$I$53,9,0))</f>
        <v>71.03</v>
      </c>
      <c r="H429" s="37">
        <f t="shared" si="27"/>
        <v>87.75</v>
      </c>
      <c r="I429" s="37">
        <f t="shared" si="28"/>
        <v>2106</v>
      </c>
    </row>
    <row r="430" spans="1:9" ht="39" customHeight="1" x14ac:dyDescent="0.2">
      <c r="A430" s="5" t="s">
        <v>886</v>
      </c>
      <c r="B430" s="6">
        <v>101887</v>
      </c>
      <c r="C430" s="5" t="s">
        <v>25</v>
      </c>
      <c r="D430" s="5" t="s">
        <v>888</v>
      </c>
      <c r="E430" s="7" t="s">
        <v>31</v>
      </c>
      <c r="F430" s="28">
        <v>3</v>
      </c>
      <c r="G430" s="37">
        <f>IFERROR(VLOOKUP(A430,ORÇ!A:J,7,0),VLOOKUP(A430,'Mapa de Cotações'!$A$3:$I$53,9,0))</f>
        <v>15.09</v>
      </c>
      <c r="H430" s="37">
        <f t="shared" si="27"/>
        <v>18.64</v>
      </c>
      <c r="I430" s="37">
        <f t="shared" si="28"/>
        <v>55.92</v>
      </c>
    </row>
    <row r="431" spans="1:9" ht="26.1" customHeight="1" x14ac:dyDescent="0.2">
      <c r="A431" s="5" t="s">
        <v>889</v>
      </c>
      <c r="B431" s="6">
        <v>101546</v>
      </c>
      <c r="C431" s="5" t="s">
        <v>25</v>
      </c>
      <c r="D431" s="5" t="s">
        <v>891</v>
      </c>
      <c r="E431" s="7" t="s">
        <v>156</v>
      </c>
      <c r="F431" s="28">
        <v>3</v>
      </c>
      <c r="G431" s="37">
        <f>IFERROR(VLOOKUP(A431,ORÇ!A:J,7,0),VLOOKUP(A431,'Mapa de Cotações'!$A$3:$I$53,9,0))</f>
        <v>36.6</v>
      </c>
      <c r="H431" s="37">
        <f t="shared" si="27"/>
        <v>45.21</v>
      </c>
      <c r="I431" s="37">
        <f t="shared" si="28"/>
        <v>135.63</v>
      </c>
    </row>
    <row r="432" spans="1:9" ht="26.1" customHeight="1" x14ac:dyDescent="0.2">
      <c r="A432" s="5" t="s">
        <v>892</v>
      </c>
      <c r="B432" s="6">
        <v>101553</v>
      </c>
      <c r="C432" s="5" t="s">
        <v>25</v>
      </c>
      <c r="D432" s="5" t="s">
        <v>894</v>
      </c>
      <c r="E432" s="7" t="s">
        <v>156</v>
      </c>
      <c r="F432" s="28">
        <v>3</v>
      </c>
      <c r="G432" s="37">
        <f>IFERROR(VLOOKUP(A432,ORÇ!A:J,7,0),VLOOKUP(A432,'Mapa de Cotações'!$A$3:$I$53,9,0))</f>
        <v>23.89</v>
      </c>
      <c r="H432" s="37">
        <f t="shared" si="27"/>
        <v>29.51</v>
      </c>
      <c r="I432" s="37">
        <f t="shared" si="28"/>
        <v>88.53</v>
      </c>
    </row>
    <row r="433" spans="1:9" ht="26.1" customHeight="1" x14ac:dyDescent="0.2">
      <c r="A433" s="8" t="s">
        <v>895</v>
      </c>
      <c r="B433" s="9">
        <v>402</v>
      </c>
      <c r="C433" s="8" t="s">
        <v>25</v>
      </c>
      <c r="D433" s="8" t="s">
        <v>896</v>
      </c>
      <c r="E433" s="10" t="s">
        <v>156</v>
      </c>
      <c r="F433" s="29">
        <v>3</v>
      </c>
      <c r="G433" s="37">
        <f>IFERROR(VLOOKUP(A433,ORÇ!A:J,7,0),VLOOKUP(A433,'Mapa de Cotações'!$A$3:$I$53,9,0))</f>
        <v>21.84</v>
      </c>
      <c r="H433" s="37">
        <f t="shared" si="27"/>
        <v>26.98</v>
      </c>
      <c r="I433" s="37">
        <f t="shared" si="28"/>
        <v>80.94</v>
      </c>
    </row>
    <row r="434" spans="1:9" ht="24" customHeight="1" x14ac:dyDescent="0.2">
      <c r="A434" s="13" t="s">
        <v>1125</v>
      </c>
      <c r="B434" s="13"/>
      <c r="C434" s="13" t="s">
        <v>1098</v>
      </c>
      <c r="D434" s="13" t="s">
        <v>897</v>
      </c>
      <c r="E434" s="25" t="s">
        <v>156</v>
      </c>
      <c r="F434" s="30">
        <v>3</v>
      </c>
      <c r="G434" s="37">
        <f>IFERROR(VLOOKUP(A434,ORÇ!A:J,7,0),VLOOKUP(A434,'Mapa de Cotações'!$A$3:$I$53,9,0))</f>
        <v>17.39</v>
      </c>
      <c r="H434" s="38">
        <f t="shared" si="27"/>
        <v>21.48</v>
      </c>
      <c r="I434" s="38">
        <f t="shared" si="28"/>
        <v>64.44</v>
      </c>
    </row>
    <row r="435" spans="1:9" ht="26.1" customHeight="1" x14ac:dyDescent="0.2">
      <c r="A435" s="13" t="s">
        <v>1126</v>
      </c>
      <c r="B435" s="13"/>
      <c r="C435" s="13" t="s">
        <v>1098</v>
      </c>
      <c r="D435" s="13" t="s">
        <v>898</v>
      </c>
      <c r="E435" s="25" t="s">
        <v>156</v>
      </c>
      <c r="F435" s="30">
        <v>3</v>
      </c>
      <c r="G435" s="37">
        <f>IFERROR(VLOOKUP(A435,ORÇ!A:J,7,0),VLOOKUP(A435,'Mapa de Cotações'!$A$3:$I$53,9,0))</f>
        <v>16.88</v>
      </c>
      <c r="H435" s="38">
        <f t="shared" si="27"/>
        <v>20.85</v>
      </c>
      <c r="I435" s="38">
        <f t="shared" si="28"/>
        <v>62.55</v>
      </c>
    </row>
    <row r="436" spans="1:9" ht="26.1" customHeight="1" x14ac:dyDescent="0.2">
      <c r="A436" s="8" t="s">
        <v>899</v>
      </c>
      <c r="B436" s="9">
        <v>437</v>
      </c>
      <c r="C436" s="8" t="s">
        <v>25</v>
      </c>
      <c r="D436" s="8" t="s">
        <v>900</v>
      </c>
      <c r="E436" s="10" t="s">
        <v>156</v>
      </c>
      <c r="F436" s="29">
        <v>1</v>
      </c>
      <c r="G436" s="37">
        <f>IFERROR(VLOOKUP(A436,ORÇ!A:J,7,0),VLOOKUP(A436,'Mapa de Cotações'!$A$3:$I$53,9,0))</f>
        <v>30.97</v>
      </c>
      <c r="H436" s="37">
        <f t="shared" si="27"/>
        <v>38.26</v>
      </c>
      <c r="I436" s="37">
        <f t="shared" si="28"/>
        <v>38.26</v>
      </c>
    </row>
    <row r="437" spans="1:9" ht="26.1" customHeight="1" x14ac:dyDescent="0.2">
      <c r="A437" s="8" t="s">
        <v>901</v>
      </c>
      <c r="B437" s="9">
        <v>13348</v>
      </c>
      <c r="C437" s="8" t="s">
        <v>25</v>
      </c>
      <c r="D437" s="8" t="s">
        <v>902</v>
      </c>
      <c r="E437" s="10" t="s">
        <v>156</v>
      </c>
      <c r="F437" s="29">
        <v>12</v>
      </c>
      <c r="G437" s="37">
        <f>IFERROR(VLOOKUP(A437,ORÇ!A:J,7,0),VLOOKUP(A437,'Mapa de Cotações'!$A$3:$I$53,9,0))</f>
        <v>1.79</v>
      </c>
      <c r="H437" s="37">
        <f t="shared" si="27"/>
        <v>2.21</v>
      </c>
      <c r="I437" s="37">
        <f t="shared" si="28"/>
        <v>26.52</v>
      </c>
    </row>
    <row r="438" spans="1:9" ht="51.95" customHeight="1" x14ac:dyDescent="0.2">
      <c r="A438" s="5" t="s">
        <v>903</v>
      </c>
      <c r="B438" s="6">
        <v>102107</v>
      </c>
      <c r="C438" s="5" t="s">
        <v>25</v>
      </c>
      <c r="D438" s="5" t="s">
        <v>905</v>
      </c>
      <c r="E438" s="7" t="s">
        <v>156</v>
      </c>
      <c r="F438" s="28">
        <v>1</v>
      </c>
      <c r="G438" s="37">
        <f>IFERROR(VLOOKUP(A438,ORÇ!A:J,7,0),VLOOKUP(A438,'Mapa de Cotações'!$A$3:$I$53,9,0))</f>
        <v>62893.25</v>
      </c>
      <c r="H438" s="37">
        <f t="shared" si="27"/>
        <v>77698.320000000007</v>
      </c>
      <c r="I438" s="37">
        <f t="shared" si="28"/>
        <v>77698.320000000007</v>
      </c>
    </row>
    <row r="439" spans="1:9" ht="26.1" customHeight="1" x14ac:dyDescent="0.2">
      <c r="A439" s="8" t="s">
        <v>906</v>
      </c>
      <c r="B439" s="9">
        <v>7576</v>
      </c>
      <c r="C439" s="8" t="s">
        <v>25</v>
      </c>
      <c r="D439" s="8" t="s">
        <v>907</v>
      </c>
      <c r="E439" s="10" t="s">
        <v>156</v>
      </c>
      <c r="F439" s="29">
        <v>2</v>
      </c>
      <c r="G439" s="37">
        <f>IFERROR(VLOOKUP(A439,ORÇ!A:J,7,0),VLOOKUP(A439,'Mapa de Cotações'!$A$3:$I$53,9,0))</f>
        <v>254.72</v>
      </c>
      <c r="H439" s="37">
        <f t="shared" si="27"/>
        <v>314.68</v>
      </c>
      <c r="I439" s="37">
        <f t="shared" si="28"/>
        <v>629.36</v>
      </c>
    </row>
    <row r="440" spans="1:9" ht="26.1" customHeight="1" x14ac:dyDescent="0.2">
      <c r="A440" s="8" t="s">
        <v>908</v>
      </c>
      <c r="B440" s="9">
        <v>429</v>
      </c>
      <c r="C440" s="8" t="s">
        <v>25</v>
      </c>
      <c r="D440" s="8" t="s">
        <v>909</v>
      </c>
      <c r="E440" s="10" t="s">
        <v>156</v>
      </c>
      <c r="F440" s="29">
        <v>8</v>
      </c>
      <c r="G440" s="37">
        <f>IFERROR(VLOOKUP(A440,ORÇ!A:J,7,0),VLOOKUP(A440,'Mapa de Cotações'!$A$3:$I$53,9,0))</f>
        <v>23.43</v>
      </c>
      <c r="H440" s="37">
        <f t="shared" si="27"/>
        <v>28.94</v>
      </c>
      <c r="I440" s="37">
        <f t="shared" si="28"/>
        <v>231.52</v>
      </c>
    </row>
    <row r="441" spans="1:9" ht="26.1" customHeight="1" x14ac:dyDescent="0.2">
      <c r="A441" s="8" t="s">
        <v>910</v>
      </c>
      <c r="B441" s="9">
        <v>442</v>
      </c>
      <c r="C441" s="8" t="s">
        <v>25</v>
      </c>
      <c r="D441" s="8" t="s">
        <v>912</v>
      </c>
      <c r="E441" s="10" t="s">
        <v>156</v>
      </c>
      <c r="F441" s="29">
        <v>4</v>
      </c>
      <c r="G441" s="37">
        <f>IFERROR(VLOOKUP(A441,ORÇ!A:J,7,0),VLOOKUP(A441,'Mapa de Cotações'!$A$3:$I$53,9,0))</f>
        <v>7.83</v>
      </c>
      <c r="H441" s="37">
        <f t="shared" si="27"/>
        <v>9.67</v>
      </c>
      <c r="I441" s="37">
        <f t="shared" si="28"/>
        <v>38.68</v>
      </c>
    </row>
    <row r="442" spans="1:9" ht="39" customHeight="1" x14ac:dyDescent="0.2">
      <c r="A442" s="8" t="s">
        <v>913</v>
      </c>
      <c r="B442" s="9">
        <v>11267</v>
      </c>
      <c r="C442" s="8" t="s">
        <v>25</v>
      </c>
      <c r="D442" s="8" t="s">
        <v>915</v>
      </c>
      <c r="E442" s="10" t="s">
        <v>156</v>
      </c>
      <c r="F442" s="29">
        <v>12</v>
      </c>
      <c r="G442" s="37">
        <f>IFERROR(VLOOKUP(A442,ORÇ!A:J,7,0),VLOOKUP(A442,'Mapa de Cotações'!$A$3:$I$53,9,0))</f>
        <v>1.56</v>
      </c>
      <c r="H442" s="37">
        <f t="shared" si="27"/>
        <v>1.92</v>
      </c>
      <c r="I442" s="37">
        <f t="shared" si="28"/>
        <v>23.04</v>
      </c>
    </row>
    <row r="443" spans="1:9" ht="26.1" customHeight="1" x14ac:dyDescent="0.2">
      <c r="A443" s="8" t="s">
        <v>916</v>
      </c>
      <c r="B443" s="9">
        <v>4273</v>
      </c>
      <c r="C443" s="8" t="s">
        <v>25</v>
      </c>
      <c r="D443" s="8" t="s">
        <v>917</v>
      </c>
      <c r="E443" s="10" t="s">
        <v>156</v>
      </c>
      <c r="F443" s="29">
        <v>3</v>
      </c>
      <c r="G443" s="37">
        <f>IFERROR(VLOOKUP(A443,ORÇ!A:J,7,0),VLOOKUP(A443,'Mapa de Cotações'!$A$3:$I$53,9,0))</f>
        <v>399.16</v>
      </c>
      <c r="H443" s="37">
        <f t="shared" si="27"/>
        <v>493.12</v>
      </c>
      <c r="I443" s="37">
        <f t="shared" si="28"/>
        <v>1479.36</v>
      </c>
    </row>
    <row r="444" spans="1:9" ht="24" customHeight="1" x14ac:dyDescent="0.2">
      <c r="A444" s="13" t="s">
        <v>1127</v>
      </c>
      <c r="B444" s="13"/>
      <c r="C444" s="13" t="s">
        <v>1098</v>
      </c>
      <c r="D444" s="13" t="s">
        <v>918</v>
      </c>
      <c r="E444" s="25" t="s">
        <v>156</v>
      </c>
      <c r="F444" s="30">
        <v>3</v>
      </c>
      <c r="G444" s="37">
        <f>IFERROR(VLOOKUP(A444,ORÇ!A:J,7,0),VLOOKUP(A444,'Mapa de Cotações'!$A$3:$I$53,9,0))</f>
        <v>18.29</v>
      </c>
      <c r="H444" s="38">
        <f t="shared" si="27"/>
        <v>22.59</v>
      </c>
      <c r="I444" s="38">
        <f t="shared" si="28"/>
        <v>67.77</v>
      </c>
    </row>
    <row r="445" spans="1:9" ht="24" customHeight="1" x14ac:dyDescent="0.2">
      <c r="A445" s="13" t="s">
        <v>1128</v>
      </c>
      <c r="B445" s="13"/>
      <c r="C445" s="13" t="s">
        <v>1098</v>
      </c>
      <c r="D445" s="13" t="s">
        <v>919</v>
      </c>
      <c r="E445" s="25" t="s">
        <v>156</v>
      </c>
      <c r="F445" s="30">
        <v>3</v>
      </c>
      <c r="G445" s="37">
        <f>IFERROR(VLOOKUP(A445,ORÇ!A:J,7,0),VLOOKUP(A445,'Mapa de Cotações'!$A$3:$I$53,9,0))</f>
        <v>18.29</v>
      </c>
      <c r="H445" s="38">
        <f t="shared" si="27"/>
        <v>22.59</v>
      </c>
      <c r="I445" s="38">
        <f t="shared" si="28"/>
        <v>67.77</v>
      </c>
    </row>
    <row r="446" spans="1:9" ht="39" customHeight="1" x14ac:dyDescent="0.2">
      <c r="A446" s="5" t="s">
        <v>920</v>
      </c>
      <c r="B446" s="6">
        <v>93012</v>
      </c>
      <c r="C446" s="5" t="s">
        <v>25</v>
      </c>
      <c r="D446" s="5" t="s">
        <v>168</v>
      </c>
      <c r="E446" s="7" t="s">
        <v>31</v>
      </c>
      <c r="F446" s="28">
        <v>2</v>
      </c>
      <c r="G446" s="37">
        <f>IFERROR(VLOOKUP(A446,ORÇ!A:J,7,0),VLOOKUP(A446,'Mapa de Cotações'!$A$3:$I$53,9,0))</f>
        <v>78.83</v>
      </c>
      <c r="H446" s="37">
        <f t="shared" si="27"/>
        <v>97.38</v>
      </c>
      <c r="I446" s="37">
        <f t="shared" si="28"/>
        <v>194.76</v>
      </c>
    </row>
    <row r="447" spans="1:9" ht="39" customHeight="1" x14ac:dyDescent="0.2">
      <c r="A447" s="5" t="s">
        <v>921</v>
      </c>
      <c r="B447" s="6">
        <v>91871</v>
      </c>
      <c r="C447" s="5" t="s">
        <v>25</v>
      </c>
      <c r="D447" s="5" t="s">
        <v>923</v>
      </c>
      <c r="E447" s="7" t="s">
        <v>31</v>
      </c>
      <c r="F447" s="28">
        <v>3</v>
      </c>
      <c r="G447" s="37">
        <f>IFERROR(VLOOKUP(A447,ORÇ!A:J,7,0),VLOOKUP(A447,'Mapa de Cotações'!$A$3:$I$53,9,0))</f>
        <v>17.89</v>
      </c>
      <c r="H447" s="37">
        <f t="shared" si="27"/>
        <v>22.1</v>
      </c>
      <c r="I447" s="37">
        <f t="shared" si="28"/>
        <v>66.3</v>
      </c>
    </row>
    <row r="448" spans="1:9" ht="51.95" customHeight="1" x14ac:dyDescent="0.2">
      <c r="A448" s="5" t="s">
        <v>924</v>
      </c>
      <c r="B448" s="6">
        <v>93026</v>
      </c>
      <c r="C448" s="5" t="s">
        <v>25</v>
      </c>
      <c r="D448" s="5" t="s">
        <v>926</v>
      </c>
      <c r="E448" s="7" t="s">
        <v>156</v>
      </c>
      <c r="F448" s="28">
        <v>3</v>
      </c>
      <c r="G448" s="37">
        <f>IFERROR(VLOOKUP(A448,ORÇ!A:J,7,0),VLOOKUP(A448,'Mapa de Cotações'!$A$3:$I$53,9,0))</f>
        <v>97.3</v>
      </c>
      <c r="H448" s="37">
        <f t="shared" si="27"/>
        <v>120.2</v>
      </c>
      <c r="I448" s="37">
        <f t="shared" si="28"/>
        <v>360.6</v>
      </c>
    </row>
    <row r="449" spans="1:9" ht="39" customHeight="1" x14ac:dyDescent="0.2">
      <c r="A449" s="5" t="s">
        <v>927</v>
      </c>
      <c r="B449" s="6">
        <v>91914</v>
      </c>
      <c r="C449" s="5" t="s">
        <v>25</v>
      </c>
      <c r="D449" s="5" t="s">
        <v>929</v>
      </c>
      <c r="E449" s="7" t="s">
        <v>156</v>
      </c>
      <c r="F449" s="28">
        <v>2</v>
      </c>
      <c r="G449" s="37">
        <f>IFERROR(VLOOKUP(A449,ORÇ!A:J,7,0),VLOOKUP(A449,'Mapa de Cotações'!$A$3:$I$53,9,0))</f>
        <v>23.74</v>
      </c>
      <c r="H449" s="37">
        <f t="shared" si="27"/>
        <v>29.32</v>
      </c>
      <c r="I449" s="37">
        <f t="shared" si="28"/>
        <v>58.64</v>
      </c>
    </row>
    <row r="450" spans="1:9" ht="39" customHeight="1" x14ac:dyDescent="0.2">
      <c r="A450" s="5" t="s">
        <v>930</v>
      </c>
      <c r="B450" s="6">
        <v>93017</v>
      </c>
      <c r="C450" s="5" t="s">
        <v>25</v>
      </c>
      <c r="D450" s="5" t="s">
        <v>932</v>
      </c>
      <c r="E450" s="7" t="s">
        <v>156</v>
      </c>
      <c r="F450" s="28">
        <v>5</v>
      </c>
      <c r="G450" s="37">
        <f>IFERROR(VLOOKUP(A450,ORÇ!A:J,7,0),VLOOKUP(A450,'Mapa de Cotações'!$A$3:$I$53,9,0))</f>
        <v>59.71</v>
      </c>
      <c r="H450" s="37">
        <f t="shared" si="27"/>
        <v>73.760000000000005</v>
      </c>
      <c r="I450" s="37">
        <f t="shared" si="28"/>
        <v>368.8</v>
      </c>
    </row>
    <row r="451" spans="1:9" ht="39" customHeight="1" x14ac:dyDescent="0.2">
      <c r="A451" s="5" t="s">
        <v>933</v>
      </c>
      <c r="B451" s="6">
        <v>91884</v>
      </c>
      <c r="C451" s="5" t="s">
        <v>25</v>
      </c>
      <c r="D451" s="5" t="s">
        <v>935</v>
      </c>
      <c r="E451" s="7" t="s">
        <v>156</v>
      </c>
      <c r="F451" s="28">
        <v>5</v>
      </c>
      <c r="G451" s="37">
        <f>IFERROR(VLOOKUP(A451,ORÇ!A:J,7,0),VLOOKUP(A451,'Mapa de Cotações'!$A$3:$I$53,9,0))</f>
        <v>15.13</v>
      </c>
      <c r="H451" s="37">
        <f t="shared" si="27"/>
        <v>18.690000000000001</v>
      </c>
      <c r="I451" s="37">
        <f t="shared" si="28"/>
        <v>93.45</v>
      </c>
    </row>
    <row r="452" spans="1:9" ht="51.95" customHeight="1" x14ac:dyDescent="0.2">
      <c r="A452" s="5" t="s">
        <v>936</v>
      </c>
      <c r="B452" s="6">
        <v>92998</v>
      </c>
      <c r="C452" s="5" t="s">
        <v>25</v>
      </c>
      <c r="D452" s="5" t="s">
        <v>245</v>
      </c>
      <c r="E452" s="7" t="s">
        <v>31</v>
      </c>
      <c r="F452" s="28">
        <v>39</v>
      </c>
      <c r="G452" s="37">
        <f>IFERROR(VLOOKUP(A452,ORÇ!A:J,7,0),VLOOKUP(A452,'Mapa de Cotações'!$A$3:$I$53,9,0))</f>
        <v>179.1</v>
      </c>
      <c r="H452" s="37">
        <f t="shared" si="27"/>
        <v>221.26</v>
      </c>
      <c r="I452" s="37">
        <f t="shared" si="28"/>
        <v>8629.14</v>
      </c>
    </row>
    <row r="453" spans="1:9" ht="51.95" customHeight="1" x14ac:dyDescent="0.2">
      <c r="A453" s="5" t="s">
        <v>937</v>
      </c>
      <c r="B453" s="6">
        <v>92992</v>
      </c>
      <c r="C453" s="5" t="s">
        <v>25</v>
      </c>
      <c r="D453" s="5" t="s">
        <v>248</v>
      </c>
      <c r="E453" s="7" t="s">
        <v>31</v>
      </c>
      <c r="F453" s="28">
        <v>12</v>
      </c>
      <c r="G453" s="37">
        <f>IFERROR(VLOOKUP(A453,ORÇ!A:J,7,0),VLOOKUP(A453,'Mapa de Cotações'!$A$3:$I$53,9,0))</f>
        <v>93.37</v>
      </c>
      <c r="H453" s="37">
        <f t="shared" si="27"/>
        <v>115.34</v>
      </c>
      <c r="I453" s="37">
        <f t="shared" si="28"/>
        <v>1384.08</v>
      </c>
    </row>
    <row r="454" spans="1:9" ht="39" customHeight="1" x14ac:dyDescent="0.2">
      <c r="A454" s="5" t="s">
        <v>938</v>
      </c>
      <c r="B454" s="6">
        <v>101899</v>
      </c>
      <c r="C454" s="5" t="s">
        <v>25</v>
      </c>
      <c r="D454" s="5" t="s">
        <v>939</v>
      </c>
      <c r="E454" s="7" t="s">
        <v>156</v>
      </c>
      <c r="F454" s="28">
        <v>1</v>
      </c>
      <c r="G454" s="37">
        <f>IFERROR(VLOOKUP(A454,ORÇ!A:J,7,0),VLOOKUP(A454,'Mapa de Cotações'!$A$3:$I$53,9,0))</f>
        <v>2004.35</v>
      </c>
      <c r="H454" s="37">
        <f t="shared" si="27"/>
        <v>2476.17</v>
      </c>
      <c r="I454" s="37">
        <f t="shared" si="28"/>
        <v>2476.17</v>
      </c>
    </row>
    <row r="455" spans="1:9" ht="26.1" customHeight="1" x14ac:dyDescent="0.2">
      <c r="A455" s="8" t="s">
        <v>940</v>
      </c>
      <c r="B455" s="9">
        <v>404</v>
      </c>
      <c r="C455" s="8" t="s">
        <v>25</v>
      </c>
      <c r="D455" s="8" t="s">
        <v>941</v>
      </c>
      <c r="E455" s="10" t="s">
        <v>31</v>
      </c>
      <c r="F455" s="29">
        <v>1</v>
      </c>
      <c r="G455" s="37">
        <f>IFERROR(VLOOKUP(A455,ORÇ!A:J,7,0),VLOOKUP(A455,'Mapa de Cotações'!$A$3:$I$53,9,0))</f>
        <v>1.77</v>
      </c>
      <c r="H455" s="37">
        <f t="shared" si="27"/>
        <v>2.1800000000000002</v>
      </c>
      <c r="I455" s="37">
        <f t="shared" si="28"/>
        <v>2.1800000000000002</v>
      </c>
    </row>
    <row r="456" spans="1:9" ht="26.1" customHeight="1" x14ac:dyDescent="0.2">
      <c r="A456" s="8" t="s">
        <v>942</v>
      </c>
      <c r="B456" s="9">
        <v>20111</v>
      </c>
      <c r="C456" s="8" t="s">
        <v>25</v>
      </c>
      <c r="D456" s="8" t="s">
        <v>943</v>
      </c>
      <c r="E456" s="10" t="s">
        <v>156</v>
      </c>
      <c r="F456" s="29">
        <v>1</v>
      </c>
      <c r="G456" s="37">
        <f>IFERROR(VLOOKUP(A456,ORÇ!A:J,7,0),VLOOKUP(A456,'Mapa de Cotações'!$A$3:$I$53,9,0))</f>
        <v>13</v>
      </c>
      <c r="H456" s="37">
        <f t="shared" si="27"/>
        <v>16.059999999999999</v>
      </c>
      <c r="I456" s="37">
        <f t="shared" si="28"/>
        <v>16.059999999999999</v>
      </c>
    </row>
    <row r="457" spans="1:9" ht="39" customHeight="1" x14ac:dyDescent="0.2">
      <c r="A457" s="5" t="s">
        <v>944</v>
      </c>
      <c r="B457" s="6">
        <v>97362</v>
      </c>
      <c r="C457" s="5" t="s">
        <v>25</v>
      </c>
      <c r="D457" s="5" t="s">
        <v>946</v>
      </c>
      <c r="E457" s="7" t="s">
        <v>156</v>
      </c>
      <c r="F457" s="28">
        <v>1</v>
      </c>
      <c r="G457" s="37">
        <f>IFERROR(VLOOKUP(A457,ORÇ!A:J,7,0),VLOOKUP(A457,'Mapa de Cotações'!$A$3:$I$53,9,0))</f>
        <v>2134.4699999999998</v>
      </c>
      <c r="H457" s="37">
        <f t="shared" si="27"/>
        <v>2636.92</v>
      </c>
      <c r="I457" s="37">
        <f t="shared" si="28"/>
        <v>2636.92</v>
      </c>
    </row>
    <row r="458" spans="1:9" ht="39" customHeight="1" x14ac:dyDescent="0.2">
      <c r="A458" s="8" t="s">
        <v>947</v>
      </c>
      <c r="B458" s="9">
        <v>13343</v>
      </c>
      <c r="C458" s="8" t="s">
        <v>25</v>
      </c>
      <c r="D458" s="8" t="s">
        <v>948</v>
      </c>
      <c r="E458" s="10" t="s">
        <v>156</v>
      </c>
      <c r="F458" s="29">
        <v>4</v>
      </c>
      <c r="G458" s="37">
        <f>IFERROR(VLOOKUP(A458,ORÇ!A:J,7,0),VLOOKUP(A458,'Mapa de Cotações'!$A$3:$I$53,9,0))</f>
        <v>44.51</v>
      </c>
      <c r="H458" s="37">
        <f t="shared" si="27"/>
        <v>54.98</v>
      </c>
      <c r="I458" s="37">
        <f t="shared" si="28"/>
        <v>219.92</v>
      </c>
    </row>
    <row r="459" spans="1:9" ht="24" customHeight="1" x14ac:dyDescent="0.2">
      <c r="A459" s="13" t="s">
        <v>1129</v>
      </c>
      <c r="B459" s="13"/>
      <c r="C459" s="13" t="s">
        <v>1098</v>
      </c>
      <c r="D459" s="13" t="s">
        <v>950</v>
      </c>
      <c r="E459" s="25" t="s">
        <v>156</v>
      </c>
      <c r="F459" s="30">
        <v>4</v>
      </c>
      <c r="G459" s="37">
        <f>IFERROR(VLOOKUP(A459,ORÇ!A:J,7,0),VLOOKUP(A459,'Mapa de Cotações'!$A$3:$I$53,9,0))</f>
        <v>0.43</v>
      </c>
      <c r="H459" s="38">
        <f t="shared" si="27"/>
        <v>0.53</v>
      </c>
      <c r="I459" s="38">
        <f t="shared" si="28"/>
        <v>2.12</v>
      </c>
    </row>
    <row r="460" spans="1:9" ht="26.1" customHeight="1" x14ac:dyDescent="0.2">
      <c r="A460" s="5" t="s">
        <v>951</v>
      </c>
      <c r="B460" s="6">
        <v>96985</v>
      </c>
      <c r="C460" s="5" t="s">
        <v>25</v>
      </c>
      <c r="D460" s="5" t="s">
        <v>952</v>
      </c>
      <c r="E460" s="7" t="s">
        <v>156</v>
      </c>
      <c r="F460" s="28">
        <v>5</v>
      </c>
      <c r="G460" s="37">
        <f>IFERROR(VLOOKUP(A460,ORÇ!A:J,7,0),VLOOKUP(A460,'Mapa de Cotações'!$A$3:$I$53,9,0))</f>
        <v>83.77</v>
      </c>
      <c r="H460" s="37">
        <f t="shared" si="27"/>
        <v>103.48</v>
      </c>
      <c r="I460" s="37">
        <f t="shared" si="28"/>
        <v>517.4</v>
      </c>
    </row>
    <row r="461" spans="1:9" ht="24" customHeight="1" x14ac:dyDescent="0.2">
      <c r="A461" s="8" t="s">
        <v>953</v>
      </c>
      <c r="B461" s="9">
        <v>6160</v>
      </c>
      <c r="C461" s="8" t="s">
        <v>25</v>
      </c>
      <c r="D461" s="8" t="s">
        <v>835</v>
      </c>
      <c r="E461" s="10" t="s">
        <v>836</v>
      </c>
      <c r="F461" s="29">
        <v>5</v>
      </c>
      <c r="G461" s="37">
        <f>IFERROR(VLOOKUP(A461,ORÇ!A:J,7,0),VLOOKUP(A461,'Mapa de Cotações'!$A$3:$I$53,9,0))</f>
        <v>31.01</v>
      </c>
      <c r="H461" s="37">
        <f t="shared" si="27"/>
        <v>38.299999999999997</v>
      </c>
      <c r="I461" s="37">
        <f t="shared" si="28"/>
        <v>191.5</v>
      </c>
    </row>
    <row r="462" spans="1:9" ht="39" customHeight="1" x14ac:dyDescent="0.2">
      <c r="A462" s="8" t="s">
        <v>954</v>
      </c>
      <c r="B462" s="9">
        <v>1562</v>
      </c>
      <c r="C462" s="8" t="s">
        <v>25</v>
      </c>
      <c r="D462" s="8" t="s">
        <v>955</v>
      </c>
      <c r="E462" s="10" t="s">
        <v>156</v>
      </c>
      <c r="F462" s="29">
        <v>4</v>
      </c>
      <c r="G462" s="37">
        <f>IFERROR(VLOOKUP(A462,ORÇ!A:J,7,0),VLOOKUP(A462,'Mapa de Cotações'!$A$3:$I$53,9,0))</f>
        <v>18.82</v>
      </c>
      <c r="H462" s="37">
        <f t="shared" si="27"/>
        <v>23.25</v>
      </c>
      <c r="I462" s="37">
        <f t="shared" si="28"/>
        <v>93</v>
      </c>
    </row>
    <row r="463" spans="1:9" ht="39" customHeight="1" x14ac:dyDescent="0.2">
      <c r="A463" s="8" t="s">
        <v>956</v>
      </c>
      <c r="B463" s="9">
        <v>34643</v>
      </c>
      <c r="C463" s="8" t="s">
        <v>25</v>
      </c>
      <c r="D463" s="8" t="s">
        <v>958</v>
      </c>
      <c r="E463" s="10" t="s">
        <v>156</v>
      </c>
      <c r="F463" s="29">
        <v>5</v>
      </c>
      <c r="G463" s="37">
        <f>IFERROR(VLOOKUP(A463,ORÇ!A:J,7,0),VLOOKUP(A463,'Mapa de Cotações'!$A$3:$I$53,9,0))</f>
        <v>43.74</v>
      </c>
      <c r="H463" s="37">
        <f t="shared" si="27"/>
        <v>54.03</v>
      </c>
      <c r="I463" s="37">
        <f t="shared" si="28"/>
        <v>270.14999999999998</v>
      </c>
    </row>
    <row r="464" spans="1:9" ht="26.1" customHeight="1" x14ac:dyDescent="0.2">
      <c r="A464" s="13" t="s">
        <v>1130</v>
      </c>
      <c r="B464" s="13"/>
      <c r="C464" s="13" t="s">
        <v>1098</v>
      </c>
      <c r="D464" s="13" t="s">
        <v>959</v>
      </c>
      <c r="E464" s="25" t="s">
        <v>156</v>
      </c>
      <c r="F464" s="30">
        <v>5</v>
      </c>
      <c r="G464" s="37">
        <f>IFERROR(VLOOKUP(A464,ORÇ!A:J,7,0),VLOOKUP(A464,'Mapa de Cotações'!$A$3:$I$53,9,0))</f>
        <v>38.020000000000003</v>
      </c>
      <c r="H464" s="38">
        <f t="shared" si="27"/>
        <v>46.96</v>
      </c>
      <c r="I464" s="38">
        <f t="shared" si="28"/>
        <v>234.8</v>
      </c>
    </row>
    <row r="465" spans="1:9" ht="26.1" customHeight="1" x14ac:dyDescent="0.2">
      <c r="A465" s="5" t="s">
        <v>960</v>
      </c>
      <c r="B465" s="6">
        <v>72254</v>
      </c>
      <c r="C465" s="5" t="s">
        <v>25</v>
      </c>
      <c r="D465" s="5" t="s">
        <v>885</v>
      </c>
      <c r="E465" s="7" t="s">
        <v>31</v>
      </c>
      <c r="F465" s="28">
        <v>30</v>
      </c>
      <c r="G465" s="37">
        <f>IFERROR(VLOOKUP(A465,ORÇ!A:J,7,0),VLOOKUP(A465,'Mapa de Cotações'!$A$3:$I$53,9,0))</f>
        <v>71.03</v>
      </c>
      <c r="H465" s="37">
        <f t="shared" si="27"/>
        <v>87.75</v>
      </c>
      <c r="I465" s="37">
        <f t="shared" si="28"/>
        <v>2632.5</v>
      </c>
    </row>
    <row r="466" spans="1:9" ht="24" customHeight="1" x14ac:dyDescent="0.2">
      <c r="A466" s="12">
        <v>14</v>
      </c>
      <c r="B466" s="12"/>
      <c r="C466" s="12"/>
      <c r="D466" s="12" t="s">
        <v>961</v>
      </c>
      <c r="E466" s="24"/>
      <c r="F466" s="27"/>
      <c r="G466" s="35"/>
      <c r="H466" s="35"/>
      <c r="I466" s="36">
        <f>SUM(I467:I476)</f>
        <v>187311.66</v>
      </c>
    </row>
    <row r="467" spans="1:9" ht="65.099999999999994" customHeight="1" x14ac:dyDescent="0.2">
      <c r="A467" s="5" t="s">
        <v>962</v>
      </c>
      <c r="B467" s="6">
        <v>87529</v>
      </c>
      <c r="C467" s="5" t="s">
        <v>25</v>
      </c>
      <c r="D467" s="5" t="s">
        <v>963</v>
      </c>
      <c r="E467" s="7" t="s">
        <v>27</v>
      </c>
      <c r="F467" s="28">
        <v>456.38</v>
      </c>
      <c r="G467" s="37">
        <f>IFERROR(VLOOKUP(A467,ORÇ!A:J,7,0),VLOOKUP(A467,'Mapa de Cotações'!$A$3:$I$53,9,0))</f>
        <v>46.28</v>
      </c>
      <c r="H467" s="37">
        <f t="shared" ref="H467:H476" si="29">TRUNC(G467*(1+$G$5),2)</f>
        <v>57.17</v>
      </c>
      <c r="I467" s="37">
        <f t="shared" ref="I467:I476" si="30">TRUNC(H467*F467,2)</f>
        <v>26091.24</v>
      </c>
    </row>
    <row r="468" spans="1:9" ht="26.1" customHeight="1" x14ac:dyDescent="0.2">
      <c r="A468" s="5" t="s">
        <v>964</v>
      </c>
      <c r="B468" s="6">
        <v>88485</v>
      </c>
      <c r="C468" s="5" t="s">
        <v>25</v>
      </c>
      <c r="D468" s="5" t="s">
        <v>965</v>
      </c>
      <c r="E468" s="7" t="s">
        <v>27</v>
      </c>
      <c r="F468" s="28">
        <v>641.54999999999995</v>
      </c>
      <c r="G468" s="37">
        <f>IFERROR(VLOOKUP(A468,ORÇ!A:J,7,0),VLOOKUP(A468,'Mapa de Cotações'!$A$3:$I$53,9,0))</f>
        <v>4.25</v>
      </c>
      <c r="H468" s="37">
        <f t="shared" si="29"/>
        <v>5.25</v>
      </c>
      <c r="I468" s="37">
        <f t="shared" si="30"/>
        <v>3368.13</v>
      </c>
    </row>
    <row r="469" spans="1:9" ht="26.1" customHeight="1" x14ac:dyDescent="0.2">
      <c r="A469" s="5" t="s">
        <v>966</v>
      </c>
      <c r="B469" s="6">
        <v>88489</v>
      </c>
      <c r="C469" s="5" t="s">
        <v>25</v>
      </c>
      <c r="D469" s="5" t="s">
        <v>133</v>
      </c>
      <c r="E469" s="7" t="s">
        <v>27</v>
      </c>
      <c r="F469" s="28">
        <v>359.09</v>
      </c>
      <c r="G469" s="37">
        <f>IFERROR(VLOOKUP(A469,ORÇ!A:J,7,0),VLOOKUP(A469,'Mapa de Cotações'!$A$3:$I$53,9,0))</f>
        <v>14.75</v>
      </c>
      <c r="H469" s="37">
        <f t="shared" si="29"/>
        <v>18.22</v>
      </c>
      <c r="I469" s="37">
        <f t="shared" si="30"/>
        <v>6542.61</v>
      </c>
    </row>
    <row r="470" spans="1:9" ht="26.1" customHeight="1" x14ac:dyDescent="0.2">
      <c r="A470" s="5" t="s">
        <v>967</v>
      </c>
      <c r="B470" s="6">
        <v>95305</v>
      </c>
      <c r="C470" s="5" t="s">
        <v>25</v>
      </c>
      <c r="D470" s="5" t="s">
        <v>968</v>
      </c>
      <c r="E470" s="7" t="s">
        <v>27</v>
      </c>
      <c r="F470" s="28">
        <v>957.61</v>
      </c>
      <c r="G470" s="37">
        <f>IFERROR(VLOOKUP(A470,ORÇ!A:J,7,0),VLOOKUP(A470,'Mapa de Cotações'!$A$3:$I$53,9,0))</f>
        <v>15.39</v>
      </c>
      <c r="H470" s="37">
        <f t="shared" si="29"/>
        <v>19.010000000000002</v>
      </c>
      <c r="I470" s="37">
        <f t="shared" si="30"/>
        <v>18204.16</v>
      </c>
    </row>
    <row r="471" spans="1:9" ht="39" customHeight="1" x14ac:dyDescent="0.2">
      <c r="A471" s="5" t="s">
        <v>969</v>
      </c>
      <c r="B471" s="6">
        <v>102506</v>
      </c>
      <c r="C471" s="5" t="s">
        <v>25</v>
      </c>
      <c r="D471" s="5" t="s">
        <v>971</v>
      </c>
      <c r="E471" s="7" t="s">
        <v>31</v>
      </c>
      <c r="F471" s="28">
        <v>562.62</v>
      </c>
      <c r="G471" s="37">
        <f>IFERROR(VLOOKUP(A471,ORÇ!A:J,7,0),VLOOKUP(A471,'Mapa de Cotações'!$A$3:$I$53,9,0))</f>
        <v>13.8</v>
      </c>
      <c r="H471" s="37">
        <f t="shared" si="29"/>
        <v>17.04</v>
      </c>
      <c r="I471" s="37">
        <f t="shared" si="30"/>
        <v>9587.0400000000009</v>
      </c>
    </row>
    <row r="472" spans="1:9" ht="51.95" customHeight="1" x14ac:dyDescent="0.2">
      <c r="A472" s="13" t="s">
        <v>1131</v>
      </c>
      <c r="B472" s="13"/>
      <c r="C472" s="13" t="s">
        <v>1098</v>
      </c>
      <c r="D472" s="13" t="s">
        <v>972</v>
      </c>
      <c r="E472" s="25" t="s">
        <v>156</v>
      </c>
      <c r="F472" s="30">
        <v>2</v>
      </c>
      <c r="G472" s="37">
        <f>IFERROR(VLOOKUP(A472,ORÇ!A:J,7,0),VLOOKUP(A472,'Mapa de Cotações'!$A$3:$I$53,9,0))</f>
        <v>1390</v>
      </c>
      <c r="H472" s="38">
        <f t="shared" si="29"/>
        <v>1717.2</v>
      </c>
      <c r="I472" s="38">
        <f t="shared" si="30"/>
        <v>3434.4</v>
      </c>
    </row>
    <row r="473" spans="1:9" ht="51.95" customHeight="1" x14ac:dyDescent="0.2">
      <c r="A473" s="13" t="s">
        <v>1132</v>
      </c>
      <c r="B473" s="13"/>
      <c r="C473" s="13" t="s">
        <v>1098</v>
      </c>
      <c r="D473" s="13" t="s">
        <v>973</v>
      </c>
      <c r="E473" s="25" t="s">
        <v>156</v>
      </c>
      <c r="F473" s="30">
        <v>1</v>
      </c>
      <c r="G473" s="37">
        <f>IFERROR(VLOOKUP(A473,ORÇ!A:J,7,0),VLOOKUP(A473,'Mapa de Cotações'!$A$3:$I$53,9,0))</f>
        <v>1400</v>
      </c>
      <c r="H473" s="38">
        <f t="shared" si="29"/>
        <v>1729.56</v>
      </c>
      <c r="I473" s="38">
        <f t="shared" si="30"/>
        <v>1729.56</v>
      </c>
    </row>
    <row r="474" spans="1:9" ht="51.95" customHeight="1" x14ac:dyDescent="0.2">
      <c r="A474" s="5" t="s">
        <v>974</v>
      </c>
      <c r="B474" s="6">
        <v>103310</v>
      </c>
      <c r="C474" s="5" t="s">
        <v>25</v>
      </c>
      <c r="D474" s="5" t="s">
        <v>976</v>
      </c>
      <c r="E474" s="7" t="s">
        <v>156</v>
      </c>
      <c r="F474" s="28">
        <v>4</v>
      </c>
      <c r="G474" s="37">
        <f>IFERROR(VLOOKUP(A474,ORÇ!A:J,7,0),VLOOKUP(A474,'Mapa de Cotações'!$A$3:$I$53,9,0))</f>
        <v>1302.83</v>
      </c>
      <c r="H474" s="37">
        <f t="shared" si="29"/>
        <v>1609.51</v>
      </c>
      <c r="I474" s="37">
        <f t="shared" si="30"/>
        <v>6438.04</v>
      </c>
    </row>
    <row r="475" spans="1:9" ht="39" customHeight="1" x14ac:dyDescent="0.2">
      <c r="A475" s="5" t="s">
        <v>977</v>
      </c>
      <c r="B475" s="6">
        <v>104790</v>
      </c>
      <c r="C475" s="5" t="s">
        <v>25</v>
      </c>
      <c r="D475" s="5" t="s">
        <v>979</v>
      </c>
      <c r="E475" s="7" t="s">
        <v>49</v>
      </c>
      <c r="F475" s="28">
        <v>236.4</v>
      </c>
      <c r="G475" s="37">
        <f>IFERROR(VLOOKUP(A475,ORÇ!A:J,7,0),VLOOKUP(A475,'Mapa de Cotações'!$A$3:$I$53,9,0))</f>
        <v>121.48</v>
      </c>
      <c r="H475" s="37">
        <f t="shared" si="29"/>
        <v>150.07</v>
      </c>
      <c r="I475" s="37">
        <f t="shared" si="30"/>
        <v>35476.54</v>
      </c>
    </row>
    <row r="476" spans="1:9" ht="39" customHeight="1" x14ac:dyDescent="0.2">
      <c r="A476" s="5" t="s">
        <v>980</v>
      </c>
      <c r="B476" s="6">
        <v>103075</v>
      </c>
      <c r="C476" s="5" t="s">
        <v>25</v>
      </c>
      <c r="D476" s="5" t="s">
        <v>982</v>
      </c>
      <c r="E476" s="7" t="s">
        <v>27</v>
      </c>
      <c r="F476" s="28">
        <v>236.4</v>
      </c>
      <c r="G476" s="37">
        <f>IFERROR(VLOOKUP(A476,ORÇ!A:J,7,0),VLOOKUP(A476,'Mapa de Cotações'!$A$3:$I$53,9,0))</f>
        <v>261.74</v>
      </c>
      <c r="H476" s="37">
        <f t="shared" si="29"/>
        <v>323.35000000000002</v>
      </c>
      <c r="I476" s="37">
        <f t="shared" si="30"/>
        <v>76439.94</v>
      </c>
    </row>
    <row r="477" spans="1:9" x14ac:dyDescent="0.2">
      <c r="A477" s="11"/>
      <c r="B477" s="11"/>
      <c r="C477" s="11"/>
      <c r="D477" s="11"/>
      <c r="E477" s="11"/>
      <c r="F477" s="33"/>
      <c r="G477" s="39"/>
      <c r="H477" s="39"/>
      <c r="I477" s="39"/>
    </row>
    <row r="478" spans="1:9" s="47" customFormat="1" ht="60" customHeight="1" x14ac:dyDescent="0.2">
      <c r="A478" s="43" t="s">
        <v>1133</v>
      </c>
      <c r="B478" s="43"/>
      <c r="C478" s="43"/>
      <c r="D478" s="43"/>
      <c r="E478" s="43"/>
      <c r="F478" s="44"/>
      <c r="G478" s="45"/>
      <c r="H478" s="45"/>
      <c r="I478" s="46">
        <f>SUM(I9:I476)/2</f>
        <v>8950504.4899999946</v>
      </c>
    </row>
  </sheetData>
  <mergeCells count="7">
    <mergeCell ref="C2:D2"/>
    <mergeCell ref="C3:D3"/>
    <mergeCell ref="A7:I7"/>
    <mergeCell ref="E4:F4"/>
    <mergeCell ref="G4:H4"/>
    <mergeCell ref="E5:F5"/>
    <mergeCell ref="G5:H5"/>
  </mergeCells>
  <phoneticPr fontId="47" type="noConversion"/>
  <pageMargins left="0.51181102362204722" right="0.51181102362204722" top="0.98425196850393704" bottom="0.98425196850393704" header="0.51181102362204722" footer="0.51181102362204722"/>
  <pageSetup paperSize="9" scale="79" fitToHeight="0" orientation="landscape" r:id="rId1"/>
  <headerFooter>
    <oddHeader xml:space="preserve">&amp;L </oddHeader>
    <oddFooter>&amp;L &amp;C &amp;Rpág &amp;P/&amp;N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FEE2-1297-4949-B7BB-D08257D7BEC5}">
  <sheetPr>
    <pageSetUpPr fitToPage="1"/>
  </sheetPr>
  <dimension ref="B2:Q62"/>
  <sheetViews>
    <sheetView showGridLines="0" tabSelected="1" view="pageBreakPreview" topLeftCell="A7" zoomScaleNormal="70" zoomScaleSheetLayoutView="100" workbookViewId="0">
      <selection activeCell="E8" sqref="E8"/>
    </sheetView>
  </sheetViews>
  <sheetFormatPr defaultColWidth="8" defaultRowHeight="15" x14ac:dyDescent="0.25"/>
  <cols>
    <col min="1" max="1" width="8" style="168"/>
    <col min="2" max="2" width="10.625" style="169" customWidth="1"/>
    <col min="3" max="3" width="48.625" style="169" customWidth="1"/>
    <col min="4" max="4" width="16.125" style="169" bestFit="1" customWidth="1"/>
    <col min="5" max="5" width="6.25" style="169" bestFit="1" customWidth="1"/>
    <col min="6" max="12" width="15.125" style="169" customWidth="1"/>
    <col min="13" max="14" width="13.5" style="169" customWidth="1"/>
    <col min="15" max="15" width="7.25" style="168" bestFit="1" customWidth="1"/>
    <col min="16" max="16" width="15.25" style="168" customWidth="1"/>
    <col min="17" max="17" width="15.125" style="168" bestFit="1" customWidth="1"/>
    <col min="18" max="16384" width="8" style="168"/>
  </cols>
  <sheetData>
    <row r="2" spans="2:17" s="102" customFormat="1" ht="24.75" customHeight="1" x14ac:dyDescent="0.25">
      <c r="B2" s="328" t="s">
        <v>2848</v>
      </c>
      <c r="C2" s="329"/>
      <c r="D2" s="329"/>
      <c r="E2" s="329"/>
      <c r="F2" s="99"/>
      <c r="G2" s="99"/>
      <c r="H2" s="99"/>
      <c r="I2" s="99"/>
      <c r="J2" s="99"/>
      <c r="K2" s="99"/>
      <c r="L2" s="99"/>
      <c r="M2" s="100"/>
      <c r="N2" s="101"/>
      <c r="Q2" s="103"/>
    </row>
    <row r="3" spans="2:17" s="102" customFormat="1" ht="24.75" customHeight="1" x14ac:dyDescent="0.25">
      <c r="B3" s="330"/>
      <c r="C3" s="331"/>
      <c r="D3" s="331"/>
      <c r="E3" s="331"/>
      <c r="F3" s="104"/>
      <c r="G3" s="104"/>
      <c r="H3" s="104"/>
      <c r="I3" s="104"/>
      <c r="J3" s="104"/>
      <c r="K3" s="104"/>
      <c r="L3" s="104"/>
      <c r="M3" s="104"/>
      <c r="N3" s="105"/>
    </row>
    <row r="4" spans="2:17" s="102" customFormat="1" x14ac:dyDescent="0.25">
      <c r="B4" s="106" t="s">
        <v>2837</v>
      </c>
      <c r="C4" s="107" t="str">
        <f>[253]RESUMO!C5</f>
        <v>ESCOLA MUNICIPAL CENTRO DE PROMOÇÃO EDUCACIONAL</v>
      </c>
      <c r="D4" s="107"/>
      <c r="E4" s="107"/>
      <c r="F4" s="108"/>
      <c r="G4" s="107"/>
      <c r="H4" s="109"/>
      <c r="I4" s="107"/>
      <c r="J4" s="107"/>
      <c r="K4" s="107"/>
      <c r="L4" s="107"/>
      <c r="M4" s="110"/>
      <c r="N4" s="111"/>
    </row>
    <row r="5" spans="2:17" s="102" customFormat="1" x14ac:dyDescent="0.25">
      <c r="B5" s="112" t="s">
        <v>2838</v>
      </c>
      <c r="C5" s="113" t="str">
        <f>[253]RESUMO!C6</f>
        <v>Apiacás - MT</v>
      </c>
      <c r="D5" s="113" t="s">
        <v>2839</v>
      </c>
      <c r="E5" s="113"/>
      <c r="F5" s="113"/>
      <c r="G5" s="113"/>
      <c r="H5" s="114"/>
      <c r="I5" s="113"/>
      <c r="J5" s="113"/>
      <c r="K5" s="113"/>
      <c r="L5" s="113"/>
      <c r="M5" s="115"/>
      <c r="N5" s="116"/>
    </row>
    <row r="6" spans="2:17" s="102" customFormat="1" x14ac:dyDescent="0.25">
      <c r="B6" s="284" t="s">
        <v>2840</v>
      </c>
      <c r="C6" s="285">
        <v>2519.14</v>
      </c>
      <c r="D6" s="113" t="s">
        <v>2851</v>
      </c>
      <c r="E6" s="113"/>
      <c r="F6" s="113"/>
      <c r="G6" s="113"/>
      <c r="H6" s="114"/>
      <c r="I6" s="113"/>
      <c r="J6" s="113"/>
      <c r="K6" s="113"/>
      <c r="L6" s="113"/>
      <c r="M6" s="115"/>
      <c r="N6" s="116"/>
    </row>
    <row r="7" spans="2:17" s="102" customFormat="1" ht="15" customHeight="1" x14ac:dyDescent="0.25">
      <c r="B7" s="284" t="s">
        <v>3056</v>
      </c>
      <c r="C7" s="284"/>
      <c r="D7" s="113"/>
      <c r="E7" s="113"/>
      <c r="F7" s="113"/>
      <c r="G7" s="113"/>
      <c r="H7" s="114"/>
      <c r="I7" s="113"/>
      <c r="J7" s="113"/>
      <c r="K7" s="113"/>
      <c r="L7" s="113"/>
      <c r="M7" s="115"/>
      <c r="N7" s="116"/>
    </row>
    <row r="8" spans="2:17" s="102" customFormat="1" ht="15" customHeight="1" x14ac:dyDescent="0.25">
      <c r="B8" s="284" t="s">
        <v>3057</v>
      </c>
      <c r="C8" s="284"/>
      <c r="D8" s="117"/>
      <c r="E8" s="117"/>
      <c r="F8" s="117"/>
      <c r="G8" s="117"/>
      <c r="H8" s="118"/>
      <c r="I8" s="117"/>
      <c r="J8" s="117"/>
      <c r="K8" s="117"/>
      <c r="L8" s="117"/>
      <c r="M8" s="119"/>
      <c r="N8" s="120"/>
    </row>
    <row r="9" spans="2:17" s="102" customFormat="1" x14ac:dyDescent="0.25">
      <c r="B9" s="332" t="s">
        <v>8</v>
      </c>
      <c r="C9" s="332" t="s">
        <v>2841</v>
      </c>
      <c r="D9" s="332" t="s">
        <v>1091</v>
      </c>
      <c r="E9" s="332" t="s">
        <v>2842</v>
      </c>
      <c r="F9" s="309" t="s">
        <v>2843</v>
      </c>
      <c r="G9" s="310"/>
      <c r="H9" s="310"/>
      <c r="I9" s="310"/>
      <c r="J9" s="310"/>
      <c r="K9" s="310"/>
      <c r="L9" s="310"/>
      <c r="M9" s="310"/>
      <c r="N9" s="311"/>
    </row>
    <row r="10" spans="2:17" s="102" customFormat="1" x14ac:dyDescent="0.25">
      <c r="B10" s="332"/>
      <c r="C10" s="332"/>
      <c r="D10" s="332"/>
      <c r="E10" s="332"/>
      <c r="F10" s="121">
        <v>1</v>
      </c>
      <c r="G10" s="122">
        <f>F10+1</f>
        <v>2</v>
      </c>
      <c r="H10" s="122">
        <f t="shared" ref="H10:N10" si="0">G10+1</f>
        <v>3</v>
      </c>
      <c r="I10" s="122">
        <f t="shared" si="0"/>
        <v>4</v>
      </c>
      <c r="J10" s="122">
        <f t="shared" si="0"/>
        <v>5</v>
      </c>
      <c r="K10" s="122">
        <f t="shared" si="0"/>
        <v>6</v>
      </c>
      <c r="L10" s="122">
        <f t="shared" si="0"/>
        <v>7</v>
      </c>
      <c r="M10" s="122">
        <f t="shared" si="0"/>
        <v>8</v>
      </c>
      <c r="N10" s="122">
        <f t="shared" si="0"/>
        <v>9</v>
      </c>
    </row>
    <row r="11" spans="2:17" s="102" customFormat="1" ht="10.5" customHeight="1" x14ac:dyDescent="0.25">
      <c r="B11" s="123"/>
      <c r="C11" s="124"/>
      <c r="D11" s="124"/>
      <c r="E11" s="124"/>
      <c r="F11" s="124"/>
      <c r="G11" s="125"/>
      <c r="H11" s="125"/>
      <c r="I11" s="125"/>
      <c r="J11" s="125"/>
      <c r="K11" s="125"/>
      <c r="L11" s="125"/>
      <c r="M11" s="125"/>
      <c r="N11" s="126"/>
    </row>
    <row r="12" spans="2:17" s="102" customFormat="1" ht="21" customHeight="1" x14ac:dyDescent="0.25">
      <c r="B12" s="305">
        <v>1</v>
      </c>
      <c r="C12" s="306" t="str">
        <f>VLOOKUP(B12,'Orçamento Sintético'!A:I,4,0)</f>
        <v>ADMINISTRAÇÃO LOCAL</v>
      </c>
      <c r="D12" s="307">
        <f>VLOOKUP(B12,'Orçamento Sintético'!A:I,9,0)</f>
        <v>561272.22</v>
      </c>
      <c r="E12" s="308">
        <f>D12/$D$58</f>
        <v>6.2708445163854681E-2</v>
      </c>
      <c r="F12" s="127"/>
      <c r="G12" s="127">
        <f t="shared" ref="G12:N12" si="1">$D$12*G13</f>
        <v>94803.824835210529</v>
      </c>
      <c r="H12" s="127">
        <f t="shared" si="1"/>
        <v>72799.609465023503</v>
      </c>
      <c r="I12" s="127">
        <f t="shared" si="1"/>
        <v>75913.151565675609</v>
      </c>
      <c r="J12" s="127">
        <f t="shared" si="1"/>
        <v>66549.506105134627</v>
      </c>
      <c r="K12" s="127">
        <f t="shared" si="1"/>
        <v>74818.808794585144</v>
      </c>
      <c r="L12" s="127">
        <f t="shared" si="1"/>
        <v>66620.364535231376</v>
      </c>
      <c r="M12" s="127">
        <f t="shared" si="1"/>
        <v>62826.082938530497</v>
      </c>
      <c r="N12" s="127">
        <f t="shared" si="1"/>
        <v>46940.871760608752</v>
      </c>
      <c r="O12" s="128"/>
      <c r="P12" s="129">
        <f>SUM(F12:N12)</f>
        <v>561272.22</v>
      </c>
    </row>
    <row r="13" spans="2:17" s="102" customFormat="1" ht="21" customHeight="1" x14ac:dyDescent="0.25">
      <c r="B13" s="305"/>
      <c r="C13" s="306"/>
      <c r="D13" s="307"/>
      <c r="E13" s="308"/>
      <c r="F13" s="130"/>
      <c r="G13" s="130">
        <f>(G18+G21+G24+G27+G30+G33+G36+G39+G42+G45+G48+G51)/SUM($D$18:$D$52)</f>
        <v>0.16890881368618338</v>
      </c>
      <c r="H13" s="130">
        <f t="shared" ref="H13:N13" si="2">(H18+H21+H24+H27+H30+H33+H36+H39+H42+H45+H48+H51)/SUM($D$18:$D$52)</f>
        <v>0.12970463684274897</v>
      </c>
      <c r="I13" s="130">
        <f t="shared" si="2"/>
        <v>0.13525193098934349</v>
      </c>
      <c r="J13" s="130">
        <f t="shared" si="2"/>
        <v>0.11856903608223231</v>
      </c>
      <c r="K13" s="130">
        <f t="shared" si="2"/>
        <v>0.13330217696251767</v>
      </c>
      <c r="L13" s="130">
        <f t="shared" si="2"/>
        <v>0.1186952821845189</v>
      </c>
      <c r="M13" s="130">
        <f t="shared" si="2"/>
        <v>0.11193513717555895</v>
      </c>
      <c r="N13" s="130">
        <f t="shared" si="2"/>
        <v>8.363298607689644E-2</v>
      </c>
      <c r="O13" s="128">
        <f>SUM(F13:N13)</f>
        <v>1</v>
      </c>
    </row>
    <row r="14" spans="2:17" s="102" customFormat="1" ht="10.5" customHeight="1" x14ac:dyDescent="0.25">
      <c r="B14" s="131"/>
      <c r="C14" s="170"/>
      <c r="D14" s="132"/>
      <c r="E14" s="133"/>
      <c r="F14" s="134"/>
      <c r="G14" s="134"/>
      <c r="H14" s="134"/>
      <c r="I14" s="134"/>
      <c r="J14" s="134"/>
      <c r="K14" s="134"/>
      <c r="L14" s="134"/>
      <c r="M14" s="134"/>
      <c r="N14" s="134"/>
      <c r="O14" s="128"/>
    </row>
    <row r="15" spans="2:17" s="102" customFormat="1" ht="21" customHeight="1" x14ac:dyDescent="0.25">
      <c r="B15" s="305">
        <v>2</v>
      </c>
      <c r="C15" s="306" t="str">
        <f>VLOOKUP(B15,'Orçamento Sintético'!A:I,4,0)</f>
        <v>SERVIÇOS PRELIMINARES</v>
      </c>
      <c r="D15" s="307">
        <f>VLOOKUP(B15,'Orçamento Sintético'!A:I,9,0)</f>
        <v>173133.07</v>
      </c>
      <c r="E15" s="308">
        <f>D15/$D$58</f>
        <v>1.9343386754728062E-2</v>
      </c>
      <c r="F15" s="127">
        <f>$D$15*F16</f>
        <v>155819.76300000001</v>
      </c>
      <c r="G15" s="127"/>
      <c r="H15" s="127"/>
      <c r="I15" s="127"/>
      <c r="J15" s="127"/>
      <c r="K15" s="127"/>
      <c r="L15" s="127"/>
      <c r="M15" s="127"/>
      <c r="N15" s="135">
        <f>$D$15*N16</f>
        <v>17313.307000000001</v>
      </c>
      <c r="O15" s="128"/>
      <c r="P15" s="129">
        <f>SUM(F15:N15)</f>
        <v>173133.07</v>
      </c>
      <c r="Q15" s="136"/>
    </row>
    <row r="16" spans="2:17" s="102" customFormat="1" ht="21" customHeight="1" x14ac:dyDescent="0.25">
      <c r="B16" s="305"/>
      <c r="C16" s="306"/>
      <c r="D16" s="307"/>
      <c r="E16" s="308"/>
      <c r="F16" s="130">
        <v>0.9</v>
      </c>
      <c r="G16" s="130"/>
      <c r="H16" s="130"/>
      <c r="I16" s="130"/>
      <c r="J16" s="130"/>
      <c r="K16" s="130"/>
      <c r="L16" s="130"/>
      <c r="M16" s="130"/>
      <c r="N16" s="130">
        <v>0.1</v>
      </c>
      <c r="O16" s="128">
        <f>SUM(F16:N16)</f>
        <v>1</v>
      </c>
      <c r="Q16" s="136"/>
    </row>
    <row r="17" spans="2:17" s="102" customFormat="1" ht="10.5" customHeight="1" x14ac:dyDescent="0.25">
      <c r="B17" s="131"/>
      <c r="C17" s="170"/>
      <c r="D17" s="132"/>
      <c r="E17" s="133"/>
      <c r="F17" s="134"/>
      <c r="G17" s="134"/>
      <c r="H17" s="134"/>
      <c r="I17" s="134"/>
      <c r="J17" s="134"/>
      <c r="K17" s="134"/>
      <c r="L17" s="134"/>
      <c r="M17" s="134"/>
      <c r="N17" s="134"/>
      <c r="O17" s="128"/>
      <c r="Q17" s="136"/>
    </row>
    <row r="18" spans="2:17" s="102" customFormat="1" ht="21" customHeight="1" x14ac:dyDescent="0.25">
      <c r="B18" s="305">
        <v>3</v>
      </c>
      <c r="C18" s="306" t="str">
        <f>VLOOKUP(B18,'Orçamento Sintético'!A:I,4,0)</f>
        <v>ESTRUTURAS</v>
      </c>
      <c r="D18" s="307">
        <f>VLOOKUP(B18,'Orçamento Sintético'!A:I,9,0)</f>
        <v>1197749.21</v>
      </c>
      <c r="E18" s="308">
        <f>D18/$D$58</f>
        <v>0.13381918430834733</v>
      </c>
      <c r="F18" s="127"/>
      <c r="G18" s="127">
        <f t="shared" ref="G18:N18" si="3">$D$18*G19</f>
        <v>479099.68400000001</v>
      </c>
      <c r="H18" s="127">
        <f t="shared" si="3"/>
        <v>359324.76299999998</v>
      </c>
      <c r="I18" s="127">
        <f t="shared" si="3"/>
        <v>359324.76299999998</v>
      </c>
      <c r="J18" s="127">
        <f t="shared" si="3"/>
        <v>0</v>
      </c>
      <c r="K18" s="127">
        <f t="shared" si="3"/>
        <v>0</v>
      </c>
      <c r="L18" s="127">
        <f t="shared" si="3"/>
        <v>0</v>
      </c>
      <c r="M18" s="127">
        <f t="shared" si="3"/>
        <v>0</v>
      </c>
      <c r="N18" s="127">
        <f t="shared" si="3"/>
        <v>0</v>
      </c>
      <c r="O18" s="128"/>
      <c r="P18" s="129">
        <f>SUM(F18:N18)</f>
        <v>1197749.21</v>
      </c>
      <c r="Q18" s="136"/>
    </row>
    <row r="19" spans="2:17" s="102" customFormat="1" ht="21" customHeight="1" x14ac:dyDescent="0.25">
      <c r="B19" s="305"/>
      <c r="C19" s="306"/>
      <c r="D19" s="307"/>
      <c r="E19" s="308"/>
      <c r="F19" s="130"/>
      <c r="G19" s="130">
        <v>0.4</v>
      </c>
      <c r="H19" s="130">
        <v>0.3</v>
      </c>
      <c r="I19" s="130">
        <v>0.3</v>
      </c>
      <c r="J19" s="130"/>
      <c r="K19" s="130"/>
      <c r="L19" s="130"/>
      <c r="M19" s="130"/>
      <c r="N19" s="130"/>
      <c r="O19" s="128">
        <f>SUM(F19:N19)</f>
        <v>1</v>
      </c>
      <c r="Q19" s="136"/>
    </row>
    <row r="20" spans="2:17" s="102" customFormat="1" ht="10.5" customHeight="1" x14ac:dyDescent="0.25">
      <c r="B20" s="131"/>
      <c r="C20" s="170"/>
      <c r="D20" s="132"/>
      <c r="E20" s="133"/>
      <c r="F20" s="134"/>
      <c r="G20" s="134"/>
      <c r="H20" s="134"/>
      <c r="I20" s="134"/>
      <c r="J20" s="134"/>
      <c r="K20" s="134"/>
      <c r="L20" s="134"/>
      <c r="M20" s="134"/>
      <c r="N20" s="134"/>
      <c r="O20" s="128"/>
      <c r="Q20" s="136"/>
    </row>
    <row r="21" spans="2:17" s="102" customFormat="1" ht="21" customHeight="1" x14ac:dyDescent="0.25">
      <c r="B21" s="305">
        <v>4</v>
      </c>
      <c r="C21" s="306" t="str">
        <f>VLOOKUP(B21,'Orçamento Sintético'!A:I,4,0)</f>
        <v>DIVISORIAS_REVESTIMENTO_ACABAMENTO</v>
      </c>
      <c r="D21" s="307">
        <f>VLOOKUP(B21,'Orçamento Sintético'!A:I,9,0)</f>
        <v>2023304.8500000003</v>
      </c>
      <c r="E21" s="308">
        <f>D21/$D$58</f>
        <v>0.22605483883735816</v>
      </c>
      <c r="F21" s="127"/>
      <c r="G21" s="127">
        <f t="shared" ref="G21:M21" si="4">$D$21*G22</f>
        <v>809321.94000000018</v>
      </c>
      <c r="H21" s="127">
        <f t="shared" si="4"/>
        <v>606991.45500000007</v>
      </c>
      <c r="I21" s="127">
        <f t="shared" si="4"/>
        <v>606991.45500000007</v>
      </c>
      <c r="J21" s="127">
        <f t="shared" si="4"/>
        <v>0</v>
      </c>
      <c r="K21" s="127">
        <f t="shared" si="4"/>
        <v>0</v>
      </c>
      <c r="L21" s="127">
        <f t="shared" si="4"/>
        <v>0</v>
      </c>
      <c r="M21" s="127">
        <f t="shared" si="4"/>
        <v>0</v>
      </c>
      <c r="N21" s="127">
        <f>$D$21*N22</f>
        <v>0</v>
      </c>
      <c r="O21" s="128"/>
      <c r="P21" s="129">
        <f>SUM(F21:N21)</f>
        <v>2023304.8500000003</v>
      </c>
      <c r="Q21" s="136"/>
    </row>
    <row r="22" spans="2:17" s="102" customFormat="1" ht="21" customHeight="1" x14ac:dyDescent="0.25">
      <c r="B22" s="305"/>
      <c r="C22" s="306"/>
      <c r="D22" s="307"/>
      <c r="E22" s="308"/>
      <c r="F22" s="130"/>
      <c r="G22" s="130">
        <v>0.4</v>
      </c>
      <c r="H22" s="130">
        <v>0.3</v>
      </c>
      <c r="I22" s="130">
        <v>0.3</v>
      </c>
      <c r="J22" s="130"/>
      <c r="K22" s="130"/>
      <c r="L22" s="130"/>
      <c r="M22" s="130"/>
      <c r="N22" s="130"/>
      <c r="O22" s="128">
        <f>SUM(F22:N22)</f>
        <v>1</v>
      </c>
      <c r="Q22" s="136"/>
    </row>
    <row r="23" spans="2:17" s="102" customFormat="1" ht="10.5" customHeight="1" x14ac:dyDescent="0.25">
      <c r="B23" s="131"/>
      <c r="C23" s="170"/>
      <c r="D23" s="132"/>
      <c r="E23" s="133"/>
      <c r="F23" s="134"/>
      <c r="G23" s="134"/>
      <c r="H23" s="134"/>
      <c r="I23" s="134"/>
      <c r="J23" s="134"/>
      <c r="K23" s="134"/>
      <c r="L23" s="134"/>
      <c r="M23" s="134"/>
      <c r="N23" s="134"/>
      <c r="O23" s="128"/>
      <c r="Q23" s="136"/>
    </row>
    <row r="24" spans="2:17" s="102" customFormat="1" ht="21" customHeight="1" x14ac:dyDescent="0.25">
      <c r="B24" s="305">
        <v>5</v>
      </c>
      <c r="C24" s="306" t="str">
        <f>VLOOKUP(B24,'Orçamento Sintético'!A:I,4,0)</f>
        <v>INSTALAÇÕES_LOUÇAS E METAIS</v>
      </c>
      <c r="D24" s="307">
        <f>VLOOKUP(B24,'Orçamento Sintético'!A:I,9,0)</f>
        <v>993499.44999999949</v>
      </c>
      <c r="E24" s="308">
        <f>D24/$D$58</f>
        <v>0.11099926837755261</v>
      </c>
      <c r="F24" s="127"/>
      <c r="G24" s="127">
        <f t="shared" ref="G24:N24" si="5">$D$24*G25</f>
        <v>99349.944999999949</v>
      </c>
      <c r="H24" s="127">
        <f t="shared" si="5"/>
        <v>99349.944999999949</v>
      </c>
      <c r="I24" s="127">
        <f t="shared" si="5"/>
        <v>99349.944999999949</v>
      </c>
      <c r="J24" s="127">
        <f t="shared" si="5"/>
        <v>99349.944999999949</v>
      </c>
      <c r="K24" s="127">
        <f t="shared" si="5"/>
        <v>99349.944999999949</v>
      </c>
      <c r="L24" s="127">
        <f t="shared" si="5"/>
        <v>149024.91749999992</v>
      </c>
      <c r="M24" s="127">
        <f t="shared" si="5"/>
        <v>149024.91749999992</v>
      </c>
      <c r="N24" s="127">
        <f t="shared" si="5"/>
        <v>198699.8899999999</v>
      </c>
      <c r="O24" s="128"/>
      <c r="P24" s="129">
        <f>SUM(F24:N24)</f>
        <v>993499.44999999949</v>
      </c>
      <c r="Q24" s="136"/>
    </row>
    <row r="25" spans="2:17" s="102" customFormat="1" ht="21" customHeight="1" x14ac:dyDescent="0.25">
      <c r="B25" s="305"/>
      <c r="C25" s="306"/>
      <c r="D25" s="307"/>
      <c r="E25" s="308"/>
      <c r="F25" s="130"/>
      <c r="G25" s="130">
        <v>0.1</v>
      </c>
      <c r="H25" s="130">
        <v>0.1</v>
      </c>
      <c r="I25" s="130">
        <v>0.1</v>
      </c>
      <c r="J25" s="130">
        <v>0.1</v>
      </c>
      <c r="K25" s="130">
        <v>0.1</v>
      </c>
      <c r="L25" s="130">
        <v>0.15</v>
      </c>
      <c r="M25" s="130">
        <v>0.15</v>
      </c>
      <c r="N25" s="130">
        <v>0.2</v>
      </c>
      <c r="O25" s="128">
        <f>SUM(F25:N25)</f>
        <v>1</v>
      </c>
      <c r="Q25" s="136"/>
    </row>
    <row r="26" spans="2:17" s="102" customFormat="1" ht="10.5" customHeight="1" x14ac:dyDescent="0.25">
      <c r="B26" s="131"/>
      <c r="C26" s="170"/>
      <c r="D26" s="132"/>
      <c r="E26" s="133"/>
      <c r="F26" s="134"/>
      <c r="G26" s="134"/>
      <c r="H26" s="134"/>
      <c r="I26" s="134"/>
      <c r="J26" s="134"/>
      <c r="K26" s="134"/>
      <c r="L26" s="134"/>
      <c r="M26" s="134"/>
      <c r="N26" s="134"/>
      <c r="O26" s="128"/>
      <c r="Q26" s="136"/>
    </row>
    <row r="27" spans="2:17" s="102" customFormat="1" ht="21" customHeight="1" x14ac:dyDescent="0.25">
      <c r="B27" s="305">
        <v>6</v>
      </c>
      <c r="C27" s="306" t="str">
        <f>VLOOKUP(B27,'Orçamento Sintético'!A:I,4,0)</f>
        <v>ESQUADRIAS</v>
      </c>
      <c r="D27" s="307">
        <f>VLOOKUP(B27,'Orçamento Sintético'!A:I,9,0)</f>
        <v>404472.60000000003</v>
      </c>
      <c r="E27" s="308">
        <f>D27/$D$58</f>
        <v>4.5189922026395199E-2</v>
      </c>
      <c r="F27" s="127"/>
      <c r="G27" s="127">
        <f t="shared" ref="G27:I27" si="6">$D$27*G28</f>
        <v>0</v>
      </c>
      <c r="H27" s="127">
        <f t="shared" si="6"/>
        <v>0</v>
      </c>
      <c r="I27" s="127">
        <f t="shared" si="6"/>
        <v>0</v>
      </c>
      <c r="J27" s="127">
        <f>$D$27*J28</f>
        <v>202236.30000000002</v>
      </c>
      <c r="K27" s="127">
        <f t="shared" ref="K27:N27" si="7">$D$27*K28</f>
        <v>202236.30000000002</v>
      </c>
      <c r="L27" s="127">
        <f t="shared" si="7"/>
        <v>0</v>
      </c>
      <c r="M27" s="127">
        <f t="shared" si="7"/>
        <v>0</v>
      </c>
      <c r="N27" s="127">
        <f t="shared" si="7"/>
        <v>0</v>
      </c>
      <c r="O27" s="128"/>
      <c r="P27" s="129">
        <f>SUM(F27:N27)</f>
        <v>404472.60000000003</v>
      </c>
      <c r="Q27" s="136"/>
    </row>
    <row r="28" spans="2:17" s="102" customFormat="1" ht="21" customHeight="1" x14ac:dyDescent="0.25">
      <c r="B28" s="305"/>
      <c r="C28" s="306"/>
      <c r="D28" s="307"/>
      <c r="E28" s="308"/>
      <c r="F28" s="130"/>
      <c r="G28" s="130"/>
      <c r="H28" s="130"/>
      <c r="I28" s="130"/>
      <c r="J28" s="130">
        <v>0.5</v>
      </c>
      <c r="K28" s="130">
        <v>0.5</v>
      </c>
      <c r="L28" s="130"/>
      <c r="M28" s="130"/>
      <c r="N28" s="130"/>
      <c r="O28" s="128">
        <f>SUM(F28:N28)</f>
        <v>1</v>
      </c>
      <c r="Q28" s="136"/>
    </row>
    <row r="29" spans="2:17" s="102" customFormat="1" ht="10.5" customHeight="1" x14ac:dyDescent="0.25">
      <c r="B29" s="131"/>
      <c r="C29" s="170"/>
      <c r="D29" s="132"/>
      <c r="E29" s="133"/>
      <c r="F29" s="134"/>
      <c r="G29" s="134"/>
      <c r="H29" s="134"/>
      <c r="I29" s="134"/>
      <c r="J29" s="134"/>
      <c r="K29" s="134"/>
      <c r="L29" s="134"/>
      <c r="M29" s="134"/>
      <c r="N29" s="134"/>
      <c r="O29" s="128"/>
      <c r="Q29" s="136"/>
    </row>
    <row r="30" spans="2:17" s="102" customFormat="1" ht="21" customHeight="1" x14ac:dyDescent="0.25">
      <c r="B30" s="305">
        <v>7</v>
      </c>
      <c r="C30" s="306" t="str">
        <f>VLOOKUP(B30,'Orçamento Sintético'!A:I,4,0)</f>
        <v>PISOS_FORROS E COBERTURAS</v>
      </c>
      <c r="D30" s="307">
        <f>VLOOKUP(B30,'Orçamento Sintético'!A:I,9,0)</f>
        <v>2416113.3099999996</v>
      </c>
      <c r="E30" s="308">
        <f>D30/$D$58</f>
        <v>0.26994157845509331</v>
      </c>
      <c r="F30" s="127"/>
      <c r="G30" s="127">
        <f t="shared" ref="G30:N30" si="8">$D$30*G31</f>
        <v>0</v>
      </c>
      <c r="H30" s="127">
        <f t="shared" si="8"/>
        <v>0</v>
      </c>
      <c r="I30" s="127">
        <f t="shared" si="8"/>
        <v>0</v>
      </c>
      <c r="J30" s="127">
        <f t="shared" si="8"/>
        <v>604028.3274999999</v>
      </c>
      <c r="K30" s="127">
        <f t="shared" si="8"/>
        <v>604028.3274999999</v>
      </c>
      <c r="L30" s="127">
        <f t="shared" si="8"/>
        <v>604028.3274999999</v>
      </c>
      <c r="M30" s="127">
        <f t="shared" si="8"/>
        <v>604028.3274999999</v>
      </c>
      <c r="N30" s="127">
        <f t="shared" si="8"/>
        <v>0</v>
      </c>
      <c r="O30" s="128"/>
      <c r="P30" s="129">
        <f>SUM(F30:N30)</f>
        <v>2416113.3099999996</v>
      </c>
      <c r="Q30" s="136"/>
    </row>
    <row r="31" spans="2:17" s="102" customFormat="1" ht="21" customHeight="1" x14ac:dyDescent="0.25">
      <c r="B31" s="305"/>
      <c r="C31" s="306"/>
      <c r="D31" s="307"/>
      <c r="E31" s="308"/>
      <c r="F31" s="130"/>
      <c r="G31" s="130"/>
      <c r="H31" s="130"/>
      <c r="I31" s="130"/>
      <c r="J31" s="130">
        <v>0.25</v>
      </c>
      <c r="K31" s="130">
        <v>0.25</v>
      </c>
      <c r="L31" s="130">
        <v>0.25</v>
      </c>
      <c r="M31" s="130">
        <v>0.25</v>
      </c>
      <c r="N31" s="130"/>
      <c r="O31" s="128">
        <f>SUM(F31:N31)</f>
        <v>1</v>
      </c>
      <c r="Q31" s="136"/>
    </row>
    <row r="32" spans="2:17" s="102" customFormat="1" ht="10.5" customHeight="1" x14ac:dyDescent="0.25">
      <c r="B32" s="131"/>
      <c r="C32" s="170"/>
      <c r="D32" s="132"/>
      <c r="E32" s="133"/>
      <c r="F32" s="134"/>
      <c r="G32" s="134"/>
      <c r="H32" s="134"/>
      <c r="I32" s="134"/>
      <c r="J32" s="134"/>
      <c r="K32" s="134"/>
      <c r="L32" s="134"/>
      <c r="M32" s="134"/>
      <c r="N32" s="134"/>
      <c r="O32" s="128"/>
      <c r="Q32" s="136"/>
    </row>
    <row r="33" spans="2:17" s="102" customFormat="1" ht="21" customHeight="1" x14ac:dyDescent="0.25">
      <c r="B33" s="305">
        <v>8</v>
      </c>
      <c r="C33" s="306" t="str">
        <f>VLOOKUP(B33,'Orçamento Sintético'!A:I,4,0)</f>
        <v>GLP</v>
      </c>
      <c r="D33" s="307">
        <f>VLOOKUP(B33,'Orçamento Sintético'!A:I,9,0)</f>
        <v>3948.8099999999995</v>
      </c>
      <c r="E33" s="308">
        <f>D33/$D$58</f>
        <v>4.4118295280582559E-4</v>
      </c>
      <c r="F33" s="127"/>
      <c r="G33" s="127">
        <f t="shared" ref="G33:N33" si="9">$D$33*G34</f>
        <v>0</v>
      </c>
      <c r="H33" s="127">
        <f t="shared" si="9"/>
        <v>0</v>
      </c>
      <c r="I33" s="127">
        <f t="shared" si="9"/>
        <v>0</v>
      </c>
      <c r="J33" s="127">
        <f t="shared" si="9"/>
        <v>789.76199999999994</v>
      </c>
      <c r="K33" s="127">
        <f t="shared" si="9"/>
        <v>789.76199999999994</v>
      </c>
      <c r="L33" s="127">
        <f t="shared" si="9"/>
        <v>789.76199999999994</v>
      </c>
      <c r="M33" s="127">
        <f t="shared" si="9"/>
        <v>789.76199999999994</v>
      </c>
      <c r="N33" s="127">
        <f t="shared" si="9"/>
        <v>789.76199999999994</v>
      </c>
      <c r="O33" s="128"/>
      <c r="P33" s="129">
        <f>SUM(F33:N33)</f>
        <v>3948.8099999999995</v>
      </c>
      <c r="Q33" s="136"/>
    </row>
    <row r="34" spans="2:17" s="102" customFormat="1" ht="21" customHeight="1" x14ac:dyDescent="0.25">
      <c r="B34" s="305"/>
      <c r="C34" s="306"/>
      <c r="D34" s="307"/>
      <c r="E34" s="308"/>
      <c r="F34" s="130"/>
      <c r="G34" s="130"/>
      <c r="H34" s="130"/>
      <c r="I34" s="130"/>
      <c r="J34" s="130">
        <v>0.2</v>
      </c>
      <c r="K34" s="130">
        <v>0.2</v>
      </c>
      <c r="L34" s="130">
        <v>0.2</v>
      </c>
      <c r="M34" s="130">
        <v>0.2</v>
      </c>
      <c r="N34" s="130">
        <v>0.2</v>
      </c>
      <c r="O34" s="128">
        <f>SUM(F34:N34)</f>
        <v>1</v>
      </c>
      <c r="Q34" s="136"/>
    </row>
    <row r="35" spans="2:17" s="102" customFormat="1" ht="10.5" customHeight="1" x14ac:dyDescent="0.25">
      <c r="B35" s="131"/>
      <c r="C35" s="170"/>
      <c r="D35" s="132"/>
      <c r="E35" s="133"/>
      <c r="F35" s="134"/>
      <c r="G35" s="134"/>
      <c r="H35" s="134"/>
      <c r="I35" s="134"/>
      <c r="J35" s="134"/>
      <c r="K35" s="134"/>
      <c r="L35" s="134"/>
      <c r="M35" s="134"/>
      <c r="N35" s="134"/>
      <c r="O35" s="128"/>
      <c r="Q35" s="136"/>
    </row>
    <row r="36" spans="2:17" s="102" customFormat="1" ht="21" customHeight="1" x14ac:dyDescent="0.25">
      <c r="B36" s="305">
        <v>9</v>
      </c>
      <c r="C36" s="306" t="str">
        <f>VLOOKUP(B36,'Orçamento Sintético'!A:I,4,0)</f>
        <v>CABEAMENTO ESTRUTURADO</v>
      </c>
      <c r="D36" s="307">
        <f>VLOOKUP(B36,'Orçamento Sintético'!A:I,9,0)</f>
        <v>186929.40999999997</v>
      </c>
      <c r="E36" s="308">
        <f>D36/$D$58</f>
        <v>2.0884790372302245E-2</v>
      </c>
      <c r="F36" s="127"/>
      <c r="G36" s="127">
        <f t="shared" ref="G36:N36" si="10">$D$36*G37</f>
        <v>0</v>
      </c>
      <c r="H36" s="127">
        <f t="shared" si="10"/>
        <v>0</v>
      </c>
      <c r="I36" s="127">
        <f t="shared" si="10"/>
        <v>0</v>
      </c>
      <c r="J36" s="127">
        <f t="shared" si="10"/>
        <v>37385.881999999998</v>
      </c>
      <c r="K36" s="127">
        <f t="shared" si="10"/>
        <v>37385.881999999998</v>
      </c>
      <c r="L36" s="127">
        <f t="shared" si="10"/>
        <v>37385.881999999998</v>
      </c>
      <c r="M36" s="127">
        <f t="shared" si="10"/>
        <v>37385.881999999998</v>
      </c>
      <c r="N36" s="127">
        <f t="shared" si="10"/>
        <v>37385.881999999998</v>
      </c>
      <c r="O36" s="128"/>
      <c r="P36" s="129">
        <f>SUM(F36:N36)</f>
        <v>186929.40999999997</v>
      </c>
      <c r="Q36" s="136"/>
    </row>
    <row r="37" spans="2:17" s="102" customFormat="1" ht="21" customHeight="1" x14ac:dyDescent="0.25">
      <c r="B37" s="305"/>
      <c r="C37" s="306"/>
      <c r="D37" s="307"/>
      <c r="E37" s="308"/>
      <c r="F37" s="130"/>
      <c r="G37" s="130"/>
      <c r="H37" s="130"/>
      <c r="I37" s="130"/>
      <c r="J37" s="130">
        <v>0.2</v>
      </c>
      <c r="K37" s="130">
        <v>0.2</v>
      </c>
      <c r="L37" s="130">
        <v>0.2</v>
      </c>
      <c r="M37" s="130">
        <v>0.2</v>
      </c>
      <c r="N37" s="130">
        <v>0.2</v>
      </c>
      <c r="O37" s="128">
        <f>SUM(F37:N37)</f>
        <v>1</v>
      </c>
      <c r="Q37" s="136"/>
    </row>
    <row r="38" spans="2:17" s="102" customFormat="1" ht="10.5" customHeight="1" x14ac:dyDescent="0.25">
      <c r="B38" s="131"/>
      <c r="C38" s="170"/>
      <c r="D38" s="132"/>
      <c r="E38" s="133"/>
      <c r="F38" s="134"/>
      <c r="G38" s="134"/>
      <c r="H38" s="134"/>
      <c r="I38" s="134"/>
      <c r="J38" s="134"/>
      <c r="K38" s="134"/>
      <c r="L38" s="134"/>
      <c r="M38" s="134"/>
      <c r="N38" s="134"/>
      <c r="O38" s="128"/>
      <c r="Q38" s="136"/>
    </row>
    <row r="39" spans="2:17" s="102" customFormat="1" ht="21" customHeight="1" x14ac:dyDescent="0.25">
      <c r="B39" s="305">
        <v>10</v>
      </c>
      <c r="C39" s="306" t="str">
        <f>VLOOKUP(B39,'Orçamento Sintético'!A:I,4,0)</f>
        <v>SPDA - SISTEMA DE PROTEÇÃO CONTRA DESCARGAS ATMOSFÉRICAS</v>
      </c>
      <c r="D39" s="307">
        <f>VLOOKUP(B39,'Orçamento Sintético'!A:I,9,0)</f>
        <v>151923.72999999998</v>
      </c>
      <c r="E39" s="308">
        <f>D39/$D$58</f>
        <v>1.697376166558406E-2</v>
      </c>
      <c r="F39" s="127"/>
      <c r="G39" s="127">
        <f t="shared" ref="G39:N39" si="11">$D$39*G40</f>
        <v>0</v>
      </c>
      <c r="H39" s="127">
        <f t="shared" si="11"/>
        <v>0</v>
      </c>
      <c r="I39" s="127">
        <f t="shared" si="11"/>
        <v>45577.118999999992</v>
      </c>
      <c r="J39" s="127">
        <f t="shared" si="11"/>
        <v>30384.745999999999</v>
      </c>
      <c r="K39" s="127">
        <f t="shared" si="11"/>
        <v>30384.745999999999</v>
      </c>
      <c r="L39" s="127">
        <f t="shared" si="11"/>
        <v>30384.745999999999</v>
      </c>
      <c r="M39" s="127">
        <f t="shared" si="11"/>
        <v>15192.373</v>
      </c>
      <c r="N39" s="127">
        <f t="shared" si="11"/>
        <v>0</v>
      </c>
      <c r="O39" s="128"/>
      <c r="P39" s="129">
        <f>SUM(F39:N39)</f>
        <v>151923.72999999998</v>
      </c>
      <c r="Q39" s="136"/>
    </row>
    <row r="40" spans="2:17" s="102" customFormat="1" ht="21" customHeight="1" x14ac:dyDescent="0.25">
      <c r="B40" s="305"/>
      <c r="C40" s="306"/>
      <c r="D40" s="307"/>
      <c r="E40" s="308"/>
      <c r="F40" s="130"/>
      <c r="G40" s="130"/>
      <c r="H40" s="130"/>
      <c r="I40" s="130">
        <v>0.3</v>
      </c>
      <c r="J40" s="130">
        <v>0.2</v>
      </c>
      <c r="K40" s="130">
        <v>0.2</v>
      </c>
      <c r="L40" s="130">
        <v>0.2</v>
      </c>
      <c r="M40" s="130">
        <v>0.1</v>
      </c>
      <c r="N40" s="130"/>
      <c r="O40" s="128">
        <f>SUM(F40:N40)</f>
        <v>0.99999999999999989</v>
      </c>
      <c r="Q40" s="136"/>
    </row>
    <row r="41" spans="2:17" s="102" customFormat="1" ht="10.5" customHeight="1" x14ac:dyDescent="0.25">
      <c r="B41" s="131"/>
      <c r="C41" s="170"/>
      <c r="D41" s="132"/>
      <c r="E41" s="133"/>
      <c r="F41" s="134"/>
      <c r="G41" s="134"/>
      <c r="H41" s="134"/>
      <c r="I41" s="134"/>
      <c r="J41" s="134"/>
      <c r="K41" s="134"/>
      <c r="L41" s="134"/>
      <c r="M41" s="134"/>
      <c r="N41" s="134"/>
      <c r="O41" s="128"/>
      <c r="Q41" s="136"/>
    </row>
    <row r="42" spans="2:17" s="102" customFormat="1" ht="21" customHeight="1" x14ac:dyDescent="0.25">
      <c r="B42" s="305">
        <v>11</v>
      </c>
      <c r="C42" s="306" t="str">
        <f>VLOOKUP(B42,'Orçamento Sintético'!A:I,4,0)</f>
        <v>OBRAS COMPLEMENTARES</v>
      </c>
      <c r="D42" s="307">
        <f>VLOOKUP(B42,'Orçamento Sintético'!A:I,9,0)</f>
        <v>216184.83000000002</v>
      </c>
      <c r="E42" s="308">
        <f>D42/$D$58</f>
        <v>2.4153368141598471E-2</v>
      </c>
      <c r="F42" s="127"/>
      <c r="G42" s="127">
        <f>$D$42*G43</f>
        <v>0</v>
      </c>
      <c r="H42" s="127">
        <f t="shared" ref="H42:N42" si="12">$D$42*H43</f>
        <v>0</v>
      </c>
      <c r="I42" s="127">
        <f t="shared" si="12"/>
        <v>0</v>
      </c>
      <c r="J42" s="127">
        <f t="shared" si="12"/>
        <v>0</v>
      </c>
      <c r="K42" s="127">
        <f t="shared" si="12"/>
        <v>64855.449000000001</v>
      </c>
      <c r="L42" s="127">
        <f t="shared" si="12"/>
        <v>64855.449000000001</v>
      </c>
      <c r="M42" s="127">
        <f t="shared" si="12"/>
        <v>43236.966000000008</v>
      </c>
      <c r="N42" s="127">
        <f t="shared" si="12"/>
        <v>43236.966000000008</v>
      </c>
      <c r="O42" s="128"/>
      <c r="P42" s="129">
        <f>SUM(F42:N42)</f>
        <v>216184.83000000002</v>
      </c>
      <c r="Q42" s="136"/>
    </row>
    <row r="43" spans="2:17" s="102" customFormat="1" ht="21" customHeight="1" x14ac:dyDescent="0.25">
      <c r="B43" s="305"/>
      <c r="C43" s="306"/>
      <c r="D43" s="307"/>
      <c r="E43" s="308"/>
      <c r="F43" s="130"/>
      <c r="G43" s="130"/>
      <c r="H43" s="130"/>
      <c r="I43" s="130"/>
      <c r="J43" s="130"/>
      <c r="K43" s="130">
        <v>0.3</v>
      </c>
      <c r="L43" s="130">
        <v>0.3</v>
      </c>
      <c r="M43" s="130">
        <v>0.2</v>
      </c>
      <c r="N43" s="130">
        <v>0.2</v>
      </c>
      <c r="O43" s="128">
        <f>SUM(F43:N43)</f>
        <v>1</v>
      </c>
      <c r="Q43" s="136"/>
    </row>
    <row r="44" spans="2:17" s="102" customFormat="1" ht="10.5" customHeight="1" x14ac:dyDescent="0.25">
      <c r="B44" s="137"/>
      <c r="C44" s="171"/>
      <c r="D44" s="139"/>
      <c r="E44" s="140"/>
      <c r="F44" s="140"/>
      <c r="G44" s="140"/>
      <c r="H44" s="140"/>
      <c r="I44" s="140"/>
      <c r="J44" s="140"/>
      <c r="K44" s="140"/>
      <c r="L44" s="140"/>
      <c r="M44" s="140"/>
      <c r="N44" s="140"/>
      <c r="O44" s="128"/>
      <c r="Q44" s="136"/>
    </row>
    <row r="45" spans="2:17" s="102" customFormat="1" ht="21" customHeight="1" x14ac:dyDescent="0.25">
      <c r="B45" s="305">
        <v>12</v>
      </c>
      <c r="C45" s="306" t="str">
        <f>VLOOKUP(B45,'Orçamento Sintético'!A:I,4,0)</f>
        <v>EQUIPAMENTOS</v>
      </c>
      <c r="D45" s="307">
        <f>VLOOKUP(B45,'Orçamento Sintético'!A:I,9,0)</f>
        <v>326162.57</v>
      </c>
      <c r="E45" s="308">
        <f>D45/$D$58</f>
        <v>3.6440691177174092E-2</v>
      </c>
      <c r="F45" s="127"/>
      <c r="G45" s="127">
        <f>$D$45*G46</f>
        <v>0</v>
      </c>
      <c r="H45" s="127">
        <f t="shared" ref="H45:N45" si="13">$D$45*H46</f>
        <v>0</v>
      </c>
      <c r="I45" s="127">
        <f t="shared" si="13"/>
        <v>0</v>
      </c>
      <c r="J45" s="127">
        <f t="shared" si="13"/>
        <v>0</v>
      </c>
      <c r="K45" s="127">
        <f t="shared" si="13"/>
        <v>0</v>
      </c>
      <c r="L45" s="127">
        <f t="shared" si="13"/>
        <v>0</v>
      </c>
      <c r="M45" s="127">
        <f t="shared" si="13"/>
        <v>0</v>
      </c>
      <c r="N45" s="127">
        <f t="shared" si="13"/>
        <v>326162.57</v>
      </c>
      <c r="O45" s="128"/>
      <c r="P45" s="129">
        <f>SUM(F45:N45)</f>
        <v>326162.57</v>
      </c>
      <c r="Q45" s="136"/>
    </row>
    <row r="46" spans="2:17" s="102" customFormat="1" ht="21" customHeight="1" x14ac:dyDescent="0.25">
      <c r="B46" s="305"/>
      <c r="C46" s="306"/>
      <c r="D46" s="307"/>
      <c r="E46" s="308"/>
      <c r="F46" s="130"/>
      <c r="G46" s="130"/>
      <c r="H46" s="130"/>
      <c r="I46" s="130"/>
      <c r="J46" s="130"/>
      <c r="K46" s="130"/>
      <c r="L46" s="130"/>
      <c r="M46" s="130"/>
      <c r="N46" s="130">
        <v>1</v>
      </c>
      <c r="O46" s="128">
        <f>SUM(F46:N46)</f>
        <v>1</v>
      </c>
      <c r="Q46" s="136"/>
    </row>
    <row r="47" spans="2:17" s="102" customFormat="1" ht="10.5" customHeight="1" x14ac:dyDescent="0.25">
      <c r="B47" s="137"/>
      <c r="C47" s="171"/>
      <c r="D47" s="139"/>
      <c r="E47" s="140"/>
      <c r="F47" s="140"/>
      <c r="G47" s="140"/>
      <c r="H47" s="140"/>
      <c r="I47" s="140"/>
      <c r="J47" s="140"/>
      <c r="K47" s="140"/>
      <c r="L47" s="140"/>
      <c r="M47" s="140"/>
      <c r="N47" s="140"/>
      <c r="O47" s="128"/>
      <c r="Q47" s="136"/>
    </row>
    <row r="48" spans="2:17" s="102" customFormat="1" ht="21" customHeight="1" x14ac:dyDescent="0.25">
      <c r="B48" s="305">
        <v>13</v>
      </c>
      <c r="C48" s="306" t="str">
        <f>VLOOKUP(B48,'Orçamento Sintético'!A:I,4,0)</f>
        <v>SUBESTAÇÃO</v>
      </c>
      <c r="D48" s="307">
        <f>VLOOKUP(B48,'Orçamento Sintético'!A:I,9,0)</f>
        <v>108498.76999999999</v>
      </c>
      <c r="E48" s="308">
        <f>D48/$D$58</f>
        <v>1.2122084304993182E-2</v>
      </c>
      <c r="F48" s="127"/>
      <c r="G48" s="127">
        <f>$D$48*G49</f>
        <v>0</v>
      </c>
      <c r="H48" s="127">
        <f t="shared" ref="H48:N48" si="14">$D$48*H49</f>
        <v>0</v>
      </c>
      <c r="I48" s="127">
        <f t="shared" si="14"/>
        <v>0</v>
      </c>
      <c r="J48" s="127">
        <f t="shared" si="14"/>
        <v>0</v>
      </c>
      <c r="K48" s="127">
        <f t="shared" si="14"/>
        <v>0</v>
      </c>
      <c r="L48" s="127">
        <f t="shared" si="14"/>
        <v>32549.630999999994</v>
      </c>
      <c r="M48" s="127">
        <f t="shared" si="14"/>
        <v>32549.630999999994</v>
      </c>
      <c r="N48" s="127">
        <f t="shared" si="14"/>
        <v>43399.508000000002</v>
      </c>
      <c r="O48" s="128"/>
      <c r="P48" s="129">
        <f>SUM(F48:N48)</f>
        <v>108498.76999999999</v>
      </c>
      <c r="Q48" s="136"/>
    </row>
    <row r="49" spans="2:17" s="102" customFormat="1" ht="21" customHeight="1" x14ac:dyDescent="0.25">
      <c r="B49" s="305"/>
      <c r="C49" s="306"/>
      <c r="D49" s="307"/>
      <c r="E49" s="308"/>
      <c r="F49" s="130"/>
      <c r="G49" s="130"/>
      <c r="H49" s="130"/>
      <c r="I49" s="130"/>
      <c r="J49" s="130"/>
      <c r="K49" s="130"/>
      <c r="L49" s="130">
        <v>0.3</v>
      </c>
      <c r="M49" s="130">
        <v>0.3</v>
      </c>
      <c r="N49" s="130">
        <v>0.4</v>
      </c>
      <c r="O49" s="128">
        <f>SUM(F49:N49)</f>
        <v>1</v>
      </c>
      <c r="Q49" s="136"/>
    </row>
    <row r="50" spans="2:17" s="102" customFormat="1" ht="10.5" customHeight="1" x14ac:dyDescent="0.25">
      <c r="B50" s="137"/>
      <c r="C50" s="138"/>
      <c r="D50" s="139"/>
      <c r="E50" s="140"/>
      <c r="F50" s="140"/>
      <c r="G50" s="140"/>
      <c r="H50" s="140"/>
      <c r="I50" s="140"/>
      <c r="J50" s="140"/>
      <c r="K50" s="140"/>
      <c r="L50" s="140"/>
      <c r="M50" s="140"/>
      <c r="N50" s="140"/>
      <c r="O50" s="128"/>
      <c r="Q50" s="136"/>
    </row>
    <row r="51" spans="2:17" s="102" customFormat="1" ht="21" customHeight="1" x14ac:dyDescent="0.25">
      <c r="B51" s="305">
        <v>14</v>
      </c>
      <c r="C51" s="306" t="str">
        <f>VLOOKUP(B51,'Orçamento Sintético'!A:I,4,0)</f>
        <v>REFORMA DO ANEXO RECREATIVO</v>
      </c>
      <c r="D51" s="307">
        <f>VLOOKUP(B51,'Orçamento Sintético'!A:I,9,0)</f>
        <v>187311.66</v>
      </c>
      <c r="E51" s="308">
        <f>D51/$D$58</f>
        <v>2.0927497462212886E-2</v>
      </c>
      <c r="F51" s="127"/>
      <c r="G51" s="127">
        <f t="shared" ref="G51:N51" si="15">$D$51*G52</f>
        <v>0</v>
      </c>
      <c r="H51" s="127">
        <f t="shared" si="15"/>
        <v>0</v>
      </c>
      <c r="I51" s="127">
        <f t="shared" si="15"/>
        <v>0</v>
      </c>
      <c r="J51" s="127">
        <f t="shared" si="15"/>
        <v>0</v>
      </c>
      <c r="K51" s="127">
        <f t="shared" si="15"/>
        <v>56193.498</v>
      </c>
      <c r="L51" s="127">
        <f t="shared" si="15"/>
        <v>56193.498</v>
      </c>
      <c r="M51" s="127">
        <f t="shared" si="15"/>
        <v>37462.332000000002</v>
      </c>
      <c r="N51" s="127">
        <f t="shared" si="15"/>
        <v>37462.332000000002</v>
      </c>
      <c r="O51" s="128"/>
      <c r="P51" s="129">
        <f>SUM(F51:N51)</f>
        <v>187311.66</v>
      </c>
      <c r="Q51" s="136"/>
    </row>
    <row r="52" spans="2:17" s="102" customFormat="1" ht="21" customHeight="1" x14ac:dyDescent="0.25">
      <c r="B52" s="305"/>
      <c r="C52" s="306"/>
      <c r="D52" s="307"/>
      <c r="E52" s="308"/>
      <c r="F52" s="130"/>
      <c r="G52" s="130"/>
      <c r="H52" s="130"/>
      <c r="I52" s="130"/>
      <c r="J52" s="130"/>
      <c r="K52" s="130">
        <v>0.3</v>
      </c>
      <c r="L52" s="130">
        <v>0.3</v>
      </c>
      <c r="M52" s="130">
        <v>0.2</v>
      </c>
      <c r="N52" s="130">
        <v>0.2</v>
      </c>
      <c r="O52" s="128">
        <f>SUM(F52:N52)</f>
        <v>1</v>
      </c>
      <c r="Q52" s="136"/>
    </row>
    <row r="53" spans="2:17" s="102" customFormat="1" ht="10.5" customHeight="1" x14ac:dyDescent="0.25">
      <c r="B53" s="137"/>
      <c r="C53" s="138"/>
      <c r="D53" s="139"/>
      <c r="E53" s="140"/>
      <c r="F53" s="140"/>
      <c r="G53" s="140"/>
      <c r="H53" s="140"/>
      <c r="I53" s="140"/>
      <c r="J53" s="140"/>
      <c r="K53" s="140"/>
      <c r="L53" s="140"/>
      <c r="M53" s="140"/>
      <c r="N53" s="141"/>
      <c r="O53" s="128"/>
      <c r="Q53" s="136"/>
    </row>
    <row r="54" spans="2:17" s="102" customFormat="1" hidden="1" x14ac:dyDescent="0.25">
      <c r="B54" s="142"/>
      <c r="C54" s="143"/>
      <c r="D54" s="144"/>
      <c r="E54" s="145"/>
      <c r="F54" s="146"/>
      <c r="G54" s="146"/>
      <c r="H54" s="146"/>
      <c r="I54" s="146"/>
      <c r="J54" s="146"/>
      <c r="K54" s="146"/>
      <c r="L54" s="147">
        <f>$D$55*L55</f>
        <v>35712.434000000001</v>
      </c>
      <c r="M54" s="147">
        <f t="shared" ref="M54" si="16">$D$55*M55</f>
        <v>35712.434000000001</v>
      </c>
      <c r="N54" s="146"/>
      <c r="O54" s="128"/>
      <c r="P54" s="129">
        <f>SUM(F54:N54)</f>
        <v>71424.868000000002</v>
      </c>
      <c r="Q54" s="136"/>
    </row>
    <row r="55" spans="2:17" s="102" customFormat="1" hidden="1" x14ac:dyDescent="0.25">
      <c r="B55" s="148">
        <v>9</v>
      </c>
      <c r="C55" s="148" t="str">
        <f>VLOOKUP(B55,[253]ORÇ!$A$7:$J$448,4,0)</f>
        <v>CABEAMENTO ESTRUTURADO</v>
      </c>
      <c r="D55" s="149">
        <f>VLOOKUP(B55,[253]ORÇ!$A$7:$J$448,9,0)</f>
        <v>178562.16999999998</v>
      </c>
      <c r="E55" s="150">
        <f>D55/$P$61</f>
        <v>2.2778027952617397E-2</v>
      </c>
      <c r="F55" s="151"/>
      <c r="G55" s="151"/>
      <c r="H55" s="151"/>
      <c r="I55" s="151"/>
      <c r="J55" s="151"/>
      <c r="K55" s="151"/>
      <c r="L55" s="152">
        <v>0.2</v>
      </c>
      <c r="M55" s="152">
        <v>0.2</v>
      </c>
      <c r="N55" s="151"/>
      <c r="O55" s="128">
        <f>SUM(F55:N55)</f>
        <v>0.4</v>
      </c>
      <c r="Q55" s="136"/>
    </row>
    <row r="56" spans="2:17" s="102" customFormat="1" hidden="1" x14ac:dyDescent="0.25">
      <c r="B56" s="323"/>
      <c r="C56" s="323"/>
      <c r="D56" s="153"/>
      <c r="E56" s="154"/>
      <c r="F56" s="155"/>
      <c r="G56" s="156"/>
      <c r="H56" s="156"/>
      <c r="I56" s="156"/>
      <c r="J56" s="156"/>
      <c r="K56" s="156"/>
      <c r="L56" s="157">
        <f>$D$57*L57</f>
        <v>26144.536</v>
      </c>
      <c r="M56" s="157">
        <f t="shared" ref="M56" si="17">$D$57*M57</f>
        <v>26144.536</v>
      </c>
      <c r="N56" s="158"/>
      <c r="O56" s="128"/>
      <c r="P56" s="129">
        <f>SUM(F56:N56)</f>
        <v>52289.072</v>
      </c>
      <c r="Q56" s="136"/>
    </row>
    <row r="57" spans="2:17" s="102" customFormat="1" hidden="1" x14ac:dyDescent="0.25">
      <c r="B57" s="148">
        <v>10</v>
      </c>
      <c r="C57" s="148" t="str">
        <f>VLOOKUP(B57,[253]ORÇ!$A$7:$J$448,4,0)</f>
        <v>SPDA - SISTEMA DE PROTEÇÃO CONTRA DESCARGAS ATMOSFÉRICAS</v>
      </c>
      <c r="D57" s="149">
        <f>VLOOKUP(B57,[253]ORÇ!$A$7:$J$448,9,0)</f>
        <v>130722.68</v>
      </c>
      <c r="E57" s="150">
        <f>D57/$P$61</f>
        <v>1.6675451799678841E-2</v>
      </c>
      <c r="F57" s="151"/>
      <c r="G57" s="151"/>
      <c r="H57" s="151"/>
      <c r="I57" s="151"/>
      <c r="J57" s="151"/>
      <c r="K57" s="151"/>
      <c r="L57" s="152">
        <v>0.2</v>
      </c>
      <c r="M57" s="152">
        <v>0.2</v>
      </c>
      <c r="N57" s="151"/>
      <c r="O57" s="128">
        <f>SUM(F57:N57)</f>
        <v>0.4</v>
      </c>
      <c r="Q57" s="136"/>
    </row>
    <row r="58" spans="2:17" s="102" customFormat="1" ht="21" customHeight="1" x14ac:dyDescent="0.25">
      <c r="B58" s="327" t="s">
        <v>2844</v>
      </c>
      <c r="C58" s="327"/>
      <c r="D58" s="159">
        <f>SUM(D12:D52)</f>
        <v>8950504.4899999984</v>
      </c>
      <c r="E58" s="160">
        <f>SUM(E12:E52)</f>
        <v>1.0000000000000002</v>
      </c>
      <c r="F58" s="312"/>
      <c r="G58" s="313"/>
      <c r="H58" s="313"/>
      <c r="I58" s="313"/>
      <c r="J58" s="313"/>
      <c r="K58" s="313"/>
      <c r="L58" s="313"/>
      <c r="M58" s="313"/>
      <c r="N58" s="314"/>
      <c r="O58" s="128"/>
      <c r="P58" s="129"/>
    </row>
    <row r="59" spans="2:17" s="102" customFormat="1" ht="21" customHeight="1" x14ac:dyDescent="0.25">
      <c r="B59" s="315" t="s">
        <v>2845</v>
      </c>
      <c r="C59" s="316"/>
      <c r="D59" s="321" t="s">
        <v>2842</v>
      </c>
      <c r="E59" s="322"/>
      <c r="F59" s="161">
        <f>F60/$D$58</f>
        <v>1.7409048079255255E-2</v>
      </c>
      <c r="G59" s="161">
        <f t="shared" ref="G59:N59" si="18">G60/$D$58</f>
        <v>0.16564154517676924</v>
      </c>
      <c r="H59" s="161">
        <f t="shared" si="18"/>
        <v>0.12719570988841811</v>
      </c>
      <c r="I59" s="161">
        <f t="shared" si="18"/>
        <v>0.13263570057889282</v>
      </c>
      <c r="J59" s="161">
        <f t="shared" si="18"/>
        <v>0.11627550936015839</v>
      </c>
      <c r="K59" s="161">
        <f t="shared" si="18"/>
        <v>0.13072366139828454</v>
      </c>
      <c r="L59" s="161">
        <f t="shared" si="18"/>
        <v>0.11639931343526218</v>
      </c>
      <c r="M59" s="161">
        <f t="shared" si="18"/>
        <v>0.10976993252572857</v>
      </c>
      <c r="N59" s="162">
        <f t="shared" si="18"/>
        <v>8.3949579557231077E-2</v>
      </c>
      <c r="P59" s="103">
        <f>SUM(F60:N60)</f>
        <v>8950504.4900000002</v>
      </c>
      <c r="Q59" s="163">
        <f>P59/D58</f>
        <v>1.0000000000000002</v>
      </c>
    </row>
    <row r="60" spans="2:17" s="102" customFormat="1" ht="21" customHeight="1" x14ac:dyDescent="0.25">
      <c r="B60" s="317"/>
      <c r="C60" s="318"/>
      <c r="D60" s="323" t="s">
        <v>2846</v>
      </c>
      <c r="E60" s="324"/>
      <c r="F60" s="164">
        <f>F15+F21+F24+F27+F30+F42+F12+F18+F33+F36+F39+F45+F48+F51</f>
        <v>155819.76300000001</v>
      </c>
      <c r="G60" s="164">
        <f t="shared" ref="G60:N60" si="19">G15+G21+G24+G27+G30+G42+G12+G18+G33+G36+G39+G45+G48+G51</f>
        <v>1482575.3938352107</v>
      </c>
      <c r="H60" s="164">
        <f t="shared" si="19"/>
        <v>1138465.7724650234</v>
      </c>
      <c r="I60" s="164">
        <f t="shared" si="19"/>
        <v>1187156.4335656755</v>
      </c>
      <c r="J60" s="164">
        <f t="shared" si="19"/>
        <v>1040724.4686051345</v>
      </c>
      <c r="K60" s="164">
        <f t="shared" si="19"/>
        <v>1170042.7182945851</v>
      </c>
      <c r="L60" s="164">
        <f t="shared" si="19"/>
        <v>1041832.5775352312</v>
      </c>
      <c r="M60" s="164">
        <f t="shared" si="19"/>
        <v>982496.27393853047</v>
      </c>
      <c r="N60" s="164">
        <f t="shared" si="19"/>
        <v>751391.08876060881</v>
      </c>
    </row>
    <row r="61" spans="2:17" s="102" customFormat="1" ht="21" customHeight="1" x14ac:dyDescent="0.25">
      <c r="B61" s="317"/>
      <c r="C61" s="318"/>
      <c r="D61" s="321" t="s">
        <v>2842</v>
      </c>
      <c r="E61" s="322"/>
      <c r="F61" s="161">
        <f>F59</f>
        <v>1.7409048079255255E-2</v>
      </c>
      <c r="G61" s="165">
        <f>F61+G59</f>
        <v>0.18305059325602449</v>
      </c>
      <c r="H61" s="165">
        <f t="shared" ref="H61:N61" si="20">G61+H59</f>
        <v>0.31024630314444257</v>
      </c>
      <c r="I61" s="165">
        <f t="shared" si="20"/>
        <v>0.44288200372333542</v>
      </c>
      <c r="J61" s="165">
        <f t="shared" si="20"/>
        <v>0.55915751308349382</v>
      </c>
      <c r="K61" s="165">
        <f t="shared" si="20"/>
        <v>0.68988117448177833</v>
      </c>
      <c r="L61" s="165">
        <f t="shared" si="20"/>
        <v>0.80628048791704054</v>
      </c>
      <c r="M61" s="165">
        <f t="shared" si="20"/>
        <v>0.91605042044276908</v>
      </c>
      <c r="N61" s="165">
        <f t="shared" si="20"/>
        <v>1.0000000000000002</v>
      </c>
      <c r="P61" s="166">
        <f>[253]RESUMO!G23</f>
        <v>7839228.6799999997</v>
      </c>
    </row>
    <row r="62" spans="2:17" s="102" customFormat="1" ht="21" customHeight="1" x14ac:dyDescent="0.25">
      <c r="B62" s="319"/>
      <c r="C62" s="320"/>
      <c r="D62" s="325" t="s">
        <v>2847</v>
      </c>
      <c r="E62" s="326"/>
      <c r="F62" s="167">
        <f>F60</f>
        <v>155819.76300000001</v>
      </c>
      <c r="G62" s="153">
        <f>F62+G60</f>
        <v>1638395.1568352107</v>
      </c>
      <c r="H62" s="153">
        <f t="shared" ref="H62:N62" si="21">G62+H60</f>
        <v>2776860.9293002342</v>
      </c>
      <c r="I62" s="153">
        <f t="shared" si="21"/>
        <v>3964017.3628659099</v>
      </c>
      <c r="J62" s="153">
        <f t="shared" si="21"/>
        <v>5004741.8314710446</v>
      </c>
      <c r="K62" s="153">
        <f t="shared" si="21"/>
        <v>6174784.5497656297</v>
      </c>
      <c r="L62" s="153">
        <f t="shared" si="21"/>
        <v>7216617.1273008613</v>
      </c>
      <c r="M62" s="153">
        <f t="shared" si="21"/>
        <v>8199113.4012393914</v>
      </c>
      <c r="N62" s="153">
        <f t="shared" si="21"/>
        <v>8950504.4900000002</v>
      </c>
    </row>
  </sheetData>
  <mergeCells count="70">
    <mergeCell ref="B2:E3"/>
    <mergeCell ref="B9:B10"/>
    <mergeCell ref="C9:C10"/>
    <mergeCell ref="D9:D10"/>
    <mergeCell ref="E9:E10"/>
    <mergeCell ref="B12:B13"/>
    <mergeCell ref="C12:C13"/>
    <mergeCell ref="D12:D13"/>
    <mergeCell ref="E12:E13"/>
    <mergeCell ref="B15:B16"/>
    <mergeCell ref="C15:C16"/>
    <mergeCell ref="D15:D16"/>
    <mergeCell ref="E15:E16"/>
    <mergeCell ref="B18:B19"/>
    <mergeCell ref="C18:C19"/>
    <mergeCell ref="D18:D19"/>
    <mergeCell ref="E18:E19"/>
    <mergeCell ref="B21:B22"/>
    <mergeCell ref="C21:C22"/>
    <mergeCell ref="D21:D22"/>
    <mergeCell ref="E21:E22"/>
    <mergeCell ref="B24:B25"/>
    <mergeCell ref="C24:C25"/>
    <mergeCell ref="D24:D25"/>
    <mergeCell ref="E24:E25"/>
    <mergeCell ref="B27:B28"/>
    <mergeCell ref="C27:C28"/>
    <mergeCell ref="D27:D28"/>
    <mergeCell ref="E27:E28"/>
    <mergeCell ref="B30:B31"/>
    <mergeCell ref="C30:C31"/>
    <mergeCell ref="D30:D31"/>
    <mergeCell ref="E30:E31"/>
    <mergeCell ref="B33:B34"/>
    <mergeCell ref="C33:C34"/>
    <mergeCell ref="D33:D34"/>
    <mergeCell ref="E33:E34"/>
    <mergeCell ref="E36:E37"/>
    <mergeCell ref="B39:B40"/>
    <mergeCell ref="C39:C40"/>
    <mergeCell ref="D39:D40"/>
    <mergeCell ref="E39:E40"/>
    <mergeCell ref="B51:B52"/>
    <mergeCell ref="C51:C52"/>
    <mergeCell ref="D51:D52"/>
    <mergeCell ref="E51:E52"/>
    <mergeCell ref="B56:C56"/>
    <mergeCell ref="F58:N58"/>
    <mergeCell ref="B59:C62"/>
    <mergeCell ref="D59:E59"/>
    <mergeCell ref="D60:E60"/>
    <mergeCell ref="D61:E61"/>
    <mergeCell ref="D62:E62"/>
    <mergeCell ref="B58:C58"/>
    <mergeCell ref="B48:B49"/>
    <mergeCell ref="C48:C49"/>
    <mergeCell ref="D48:D49"/>
    <mergeCell ref="E48:E49"/>
    <mergeCell ref="F9:N9"/>
    <mergeCell ref="B42:B43"/>
    <mergeCell ref="C42:C43"/>
    <mergeCell ref="D42:D43"/>
    <mergeCell ref="E42:E43"/>
    <mergeCell ref="B45:B46"/>
    <mergeCell ref="C45:C46"/>
    <mergeCell ref="D45:D46"/>
    <mergeCell ref="E45:E46"/>
    <mergeCell ref="B36:B37"/>
    <mergeCell ref="C36:C37"/>
    <mergeCell ref="D36:D37"/>
  </mergeCells>
  <conditionalFormatting sqref="F14:N14">
    <cfRule type="expression" dxfId="5" priority="2">
      <formula>F$13&gt;0</formula>
    </cfRule>
  </conditionalFormatting>
  <conditionalFormatting sqref="F17:N17">
    <cfRule type="expression" dxfId="4" priority="5">
      <formula>F$16&gt;0</formula>
    </cfRule>
  </conditionalFormatting>
  <conditionalFormatting sqref="F20:N20 F26:N26 F29:N29 F32:N32 F35:N35 F38:N38 F41:N41 F44:N44 F47:N47">
    <cfRule type="expression" dxfId="3" priority="4">
      <formula>F19&gt;0</formula>
    </cfRule>
  </conditionalFormatting>
  <conditionalFormatting sqref="F23:N23">
    <cfRule type="expression" dxfId="2" priority="3">
      <formula>F22&gt;0</formula>
    </cfRule>
  </conditionalFormatting>
  <conditionalFormatting sqref="F50:N50">
    <cfRule type="expression" dxfId="1" priority="1">
      <formula>F49&gt;0</formula>
    </cfRule>
  </conditionalFormatting>
  <conditionalFormatting sqref="F53:N53">
    <cfRule type="expression" dxfId="0" priority="21">
      <formula>F52&gt;0</formula>
    </cfRule>
  </conditionalFormatting>
  <pageMargins left="0.51181102362204722" right="0.51181102362204722" top="0.70866141732283472" bottom="0.70866141732283472" header="0.31496062992125984" footer="0.31496062992125984"/>
  <pageSetup scale="52" fitToWidth="0" orientation="landscape" r:id="rId1"/>
  <headerFooter>
    <oddFooter>&amp;Rpág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1A0D-47E6-4E62-9F9C-D10DCA58DED2}">
  <sheetPr codeName="Planilha2"/>
  <dimension ref="A1:L53"/>
  <sheetViews>
    <sheetView view="pageBreakPreview" zoomScale="60" zoomScaleNormal="85" workbookViewId="0">
      <selection activeCell="H14" sqref="H14"/>
    </sheetView>
  </sheetViews>
  <sheetFormatPr defaultRowHeight="15" x14ac:dyDescent="0.25"/>
  <cols>
    <col min="1" max="1" width="5.875" style="1" bestFit="1" customWidth="1"/>
    <col min="2" max="2" width="33.5" style="1" bestFit="1" customWidth="1"/>
    <col min="3" max="3" width="41.5" style="1" customWidth="1"/>
    <col min="4" max="4" width="13.25" style="1" bestFit="1" customWidth="1"/>
    <col min="5" max="5" width="26.5" style="1" customWidth="1"/>
    <col min="6" max="6" width="12.125" style="1" bestFit="1" customWidth="1"/>
    <col min="7" max="7" width="23.75" style="1" customWidth="1"/>
    <col min="8" max="8" width="12.125" style="1" bestFit="1" customWidth="1"/>
    <col min="9" max="9" width="17" style="74" bestFit="1" customWidth="1"/>
    <col min="10" max="11" width="9" style="1"/>
    <col min="12" max="12" width="49" style="1" bestFit="1" customWidth="1"/>
    <col min="13" max="16384" width="9" style="1"/>
  </cols>
  <sheetData>
    <row r="1" spans="1:9" ht="27" x14ac:dyDescent="0.25">
      <c r="A1" s="333" t="s">
        <v>1096</v>
      </c>
      <c r="B1" s="333"/>
      <c r="C1" s="333"/>
      <c r="D1" s="333"/>
      <c r="E1" s="333"/>
      <c r="F1" s="333"/>
      <c r="G1" s="333"/>
      <c r="H1" s="333"/>
      <c r="I1" s="333"/>
    </row>
    <row r="2" spans="1:9" ht="18" x14ac:dyDescent="0.25">
      <c r="A2" s="71" t="s">
        <v>8</v>
      </c>
      <c r="B2" s="71" t="s">
        <v>11</v>
      </c>
      <c r="C2" s="71" t="s">
        <v>1095</v>
      </c>
      <c r="D2" s="71" t="s">
        <v>1094</v>
      </c>
      <c r="E2" s="71" t="s">
        <v>1093</v>
      </c>
      <c r="F2" s="71" t="s">
        <v>1091</v>
      </c>
      <c r="G2" s="71" t="s">
        <v>1092</v>
      </c>
      <c r="H2" s="71" t="s">
        <v>1091</v>
      </c>
      <c r="I2" s="72" t="s">
        <v>1097</v>
      </c>
    </row>
    <row r="3" spans="1:9" ht="25.5" x14ac:dyDescent="0.25">
      <c r="A3" s="66" t="s">
        <v>1111</v>
      </c>
      <c r="B3" s="66" t="s">
        <v>833</v>
      </c>
      <c r="C3" s="67" t="s">
        <v>1002</v>
      </c>
      <c r="D3" s="68">
        <v>15.49</v>
      </c>
      <c r="E3" s="69" t="s">
        <v>1046</v>
      </c>
      <c r="F3" s="68">
        <v>2.4900000000000002</v>
      </c>
      <c r="G3" s="69" t="s">
        <v>1090</v>
      </c>
      <c r="H3" s="68">
        <v>4.5</v>
      </c>
      <c r="I3" s="73">
        <f>SMALL((D3,F3,H3),1)</f>
        <v>2.4900000000000002</v>
      </c>
    </row>
    <row r="4" spans="1:9" ht="25.5" x14ac:dyDescent="0.25">
      <c r="A4" s="66" t="s">
        <v>1114</v>
      </c>
      <c r="B4" s="66" t="s">
        <v>858</v>
      </c>
      <c r="C4" s="67" t="s">
        <v>1089</v>
      </c>
      <c r="D4" s="68">
        <v>119.9</v>
      </c>
      <c r="E4" s="69" t="s">
        <v>1088</v>
      </c>
      <c r="F4" s="68">
        <v>189</v>
      </c>
      <c r="G4" s="69" t="s">
        <v>1087</v>
      </c>
      <c r="H4" s="68">
        <v>171.9</v>
      </c>
      <c r="I4" s="73">
        <f>SMALL((D4,F4,H4),1)</f>
        <v>119.9</v>
      </c>
    </row>
    <row r="5" spans="1:9" ht="38.25" x14ac:dyDescent="0.25">
      <c r="A5" s="66" t="s">
        <v>1116</v>
      </c>
      <c r="B5" s="66" t="s">
        <v>860</v>
      </c>
      <c r="C5" s="67" t="s">
        <v>1086</v>
      </c>
      <c r="D5" s="68">
        <v>49.9</v>
      </c>
      <c r="E5" s="69"/>
      <c r="F5" s="68"/>
      <c r="G5" s="69" t="s">
        <v>1085</v>
      </c>
      <c r="H5" s="68"/>
      <c r="I5" s="73">
        <f>SMALL((D5,F5,H5),1)</f>
        <v>49.9</v>
      </c>
    </row>
    <row r="6" spans="1:9" ht="48" customHeight="1" x14ac:dyDescent="0.25">
      <c r="A6" s="66" t="s">
        <v>1115</v>
      </c>
      <c r="B6" s="66" t="s">
        <v>859</v>
      </c>
      <c r="C6" s="67" t="s">
        <v>1084</v>
      </c>
      <c r="D6" s="68">
        <v>52.14</v>
      </c>
      <c r="E6" s="69" t="s">
        <v>1083</v>
      </c>
      <c r="F6" s="68">
        <v>128</v>
      </c>
      <c r="G6" s="69" t="s">
        <v>1082</v>
      </c>
      <c r="H6" s="68">
        <v>185</v>
      </c>
      <c r="I6" s="73">
        <f>SMALL((D6,F6,H6),1)</f>
        <v>52.14</v>
      </c>
    </row>
    <row r="7" spans="1:9" ht="38.25" x14ac:dyDescent="0.25">
      <c r="A7" s="70">
        <v>5056</v>
      </c>
      <c r="B7" s="66" t="s">
        <v>298</v>
      </c>
      <c r="C7" s="67" t="s">
        <v>1081</v>
      </c>
      <c r="D7" s="68">
        <v>145.24</v>
      </c>
      <c r="E7" s="69" t="s">
        <v>1068</v>
      </c>
      <c r="F7" s="68">
        <v>126.98</v>
      </c>
      <c r="G7" s="69" t="s">
        <v>1080</v>
      </c>
      <c r="H7" s="68">
        <v>81.8</v>
      </c>
      <c r="I7" s="73">
        <f>SMALL((D7,F7,H7),1)</f>
        <v>81.8</v>
      </c>
    </row>
    <row r="8" spans="1:9" x14ac:dyDescent="0.25">
      <c r="A8" s="66" t="s">
        <v>1117</v>
      </c>
      <c r="B8" s="66" t="s">
        <v>867</v>
      </c>
      <c r="C8" s="67" t="s">
        <v>1057</v>
      </c>
      <c r="D8" s="68">
        <v>2429</v>
      </c>
      <c r="E8" s="69" t="s">
        <v>1079</v>
      </c>
      <c r="F8" s="68">
        <v>2659.05</v>
      </c>
      <c r="G8" s="69" t="s">
        <v>1078</v>
      </c>
      <c r="H8" s="68">
        <v>2594.98</v>
      </c>
      <c r="I8" s="73">
        <f>SMALL((D8,F8,H8),1)</f>
        <v>2429</v>
      </c>
    </row>
    <row r="9" spans="1:9" x14ac:dyDescent="0.25">
      <c r="A9" s="66" t="s">
        <v>1118</v>
      </c>
      <c r="B9" s="66" t="s">
        <v>868</v>
      </c>
      <c r="C9" s="67" t="s">
        <v>1057</v>
      </c>
      <c r="D9" s="68">
        <v>3549</v>
      </c>
      <c r="E9" s="69" t="s">
        <v>1001</v>
      </c>
      <c r="F9" s="68">
        <v>3359</v>
      </c>
      <c r="G9" s="69" t="s">
        <v>1041</v>
      </c>
      <c r="H9" s="68">
        <v>3779</v>
      </c>
      <c r="I9" s="73">
        <f>SMALL((D9,F9,H9),1)</f>
        <v>3359</v>
      </c>
    </row>
    <row r="10" spans="1:9" ht="42.75" x14ac:dyDescent="0.25">
      <c r="A10" s="66" t="s">
        <v>1119</v>
      </c>
      <c r="B10" s="66" t="s">
        <v>869</v>
      </c>
      <c r="C10" s="67" t="s">
        <v>1001</v>
      </c>
      <c r="D10" s="68">
        <v>4249</v>
      </c>
      <c r="E10" s="69" t="s">
        <v>1077</v>
      </c>
      <c r="F10" s="68">
        <v>4369.05</v>
      </c>
      <c r="G10" s="69" t="s">
        <v>1076</v>
      </c>
      <c r="H10" s="68">
        <v>5999</v>
      </c>
      <c r="I10" s="73">
        <f>SMALL((D10,F10,H10),1)</f>
        <v>4249</v>
      </c>
    </row>
    <row r="11" spans="1:9" ht="42.75" x14ac:dyDescent="0.25">
      <c r="A11" s="66" t="s">
        <v>1120</v>
      </c>
      <c r="B11" s="66" t="s">
        <v>870</v>
      </c>
      <c r="C11" s="67" t="s">
        <v>1001</v>
      </c>
      <c r="D11" s="68">
        <v>4331.99</v>
      </c>
      <c r="E11" s="69" t="s">
        <v>1077</v>
      </c>
      <c r="F11" s="68">
        <v>5129.05</v>
      </c>
      <c r="G11" s="69" t="s">
        <v>1076</v>
      </c>
      <c r="H11" s="68">
        <v>4839</v>
      </c>
      <c r="I11" s="73">
        <f>SMALL((D11,F11,H11),1)</f>
        <v>4331.99</v>
      </c>
    </row>
    <row r="12" spans="1:9" ht="25.5" x14ac:dyDescent="0.25">
      <c r="A12" s="66" t="s">
        <v>1121</v>
      </c>
      <c r="B12" s="66" t="s">
        <v>871</v>
      </c>
      <c r="C12" s="67" t="s">
        <v>1001</v>
      </c>
      <c r="D12" s="68">
        <v>3556.89</v>
      </c>
      <c r="E12" s="69" t="s">
        <v>1041</v>
      </c>
      <c r="F12" s="68">
        <v>3952.1</v>
      </c>
      <c r="G12" s="69" t="s">
        <v>1075</v>
      </c>
      <c r="H12" s="68">
        <v>3057.1</v>
      </c>
      <c r="I12" s="73">
        <f>SMALL((D12,F12,H12),1)</f>
        <v>3057.1</v>
      </c>
    </row>
    <row r="13" spans="1:9" ht="25.5" x14ac:dyDescent="0.25">
      <c r="A13" s="66" t="s">
        <v>1104</v>
      </c>
      <c r="B13" s="66" t="s">
        <v>757</v>
      </c>
      <c r="C13" s="67" t="s">
        <v>1074</v>
      </c>
      <c r="D13" s="68">
        <v>199.99</v>
      </c>
      <c r="E13" s="69" t="s">
        <v>1001</v>
      </c>
      <c r="F13" s="68">
        <v>262.23</v>
      </c>
      <c r="G13" s="69" t="s">
        <v>1073</v>
      </c>
      <c r="H13" s="68">
        <v>115</v>
      </c>
      <c r="I13" s="73">
        <f>SMALL((D13,F13,H13),1)</f>
        <v>115</v>
      </c>
    </row>
    <row r="14" spans="1:9" ht="25.5" x14ac:dyDescent="0.25">
      <c r="A14" s="70">
        <v>5095</v>
      </c>
      <c r="B14" s="66" t="s">
        <v>346</v>
      </c>
      <c r="C14" s="67" t="s">
        <v>1072</v>
      </c>
      <c r="D14" s="68">
        <v>45.1</v>
      </c>
      <c r="E14" s="69" t="s">
        <v>1071</v>
      </c>
      <c r="F14" s="68">
        <v>49.9</v>
      </c>
      <c r="G14" s="69" t="s">
        <v>1070</v>
      </c>
      <c r="H14" s="68">
        <v>47.69</v>
      </c>
      <c r="I14" s="73">
        <f>SMALL((D14,F14,H14),1)</f>
        <v>45.1</v>
      </c>
    </row>
    <row r="15" spans="1:9" ht="25.5" x14ac:dyDescent="0.25">
      <c r="A15" s="70">
        <v>5058</v>
      </c>
      <c r="B15" s="66" t="s">
        <v>300</v>
      </c>
      <c r="C15" s="67" t="s">
        <v>1069</v>
      </c>
      <c r="D15" s="68">
        <v>4.47</v>
      </c>
      <c r="E15" s="69" t="s">
        <v>1068</v>
      </c>
      <c r="F15" s="68">
        <v>4.0599999999999996</v>
      </c>
      <c r="G15" s="69" t="s">
        <v>1001</v>
      </c>
      <c r="H15" s="68">
        <v>18.899999999999999</v>
      </c>
      <c r="I15" s="73">
        <f>SMALL((D15,F15,H15),1)</f>
        <v>4.0599999999999996</v>
      </c>
    </row>
    <row r="16" spans="1:9" ht="25.5" x14ac:dyDescent="0.25">
      <c r="A16" s="70">
        <v>5057</v>
      </c>
      <c r="B16" s="66" t="s">
        <v>299</v>
      </c>
      <c r="C16" s="67" t="s">
        <v>1062</v>
      </c>
      <c r="D16" s="68">
        <v>8.73</v>
      </c>
      <c r="E16" s="69" t="s">
        <v>1067</v>
      </c>
      <c r="F16" s="68">
        <v>4.5999999999999996</v>
      </c>
      <c r="G16" s="69" t="s">
        <v>1061</v>
      </c>
      <c r="H16" s="68">
        <v>6.59</v>
      </c>
      <c r="I16" s="73">
        <f>SMALL((D16,F16,H16),1)</f>
        <v>4.5999999999999996</v>
      </c>
    </row>
    <row r="17" spans="1:12" ht="25.5" x14ac:dyDescent="0.25">
      <c r="A17" s="66" t="s">
        <v>1112</v>
      </c>
      <c r="B17" s="66" t="s">
        <v>837</v>
      </c>
      <c r="C17" s="67" t="s">
        <v>1066</v>
      </c>
      <c r="D17" s="68">
        <v>24.9</v>
      </c>
      <c r="E17" s="69" t="s">
        <v>1065</v>
      </c>
      <c r="F17" s="68">
        <v>23.9</v>
      </c>
      <c r="G17" s="69" t="s">
        <v>1064</v>
      </c>
      <c r="H17" s="68">
        <v>20.11</v>
      </c>
      <c r="I17" s="73">
        <f>SMALL((D17,F17,H17),1)</f>
        <v>20.11</v>
      </c>
    </row>
    <row r="18" spans="1:12" ht="25.5" x14ac:dyDescent="0.25">
      <c r="A18" s="70">
        <v>5055</v>
      </c>
      <c r="B18" s="66" t="s">
        <v>297</v>
      </c>
      <c r="C18" s="67" t="s">
        <v>1063</v>
      </c>
      <c r="D18" s="68">
        <v>47.04</v>
      </c>
      <c r="E18" s="69" t="s">
        <v>1062</v>
      </c>
      <c r="F18" s="68">
        <v>8.73</v>
      </c>
      <c r="G18" s="69" t="s">
        <v>1061</v>
      </c>
      <c r="H18" s="68">
        <v>6.59</v>
      </c>
      <c r="I18" s="73">
        <f>SMALL((D18,F18,H18),1)</f>
        <v>6.59</v>
      </c>
    </row>
    <row r="19" spans="1:12" ht="25.5" x14ac:dyDescent="0.25">
      <c r="A19" s="66" t="s">
        <v>1103</v>
      </c>
      <c r="B19" s="66" t="s">
        <v>751</v>
      </c>
      <c r="C19" s="67" t="s">
        <v>1060</v>
      </c>
      <c r="D19" s="68">
        <v>2311.9499999999998</v>
      </c>
      <c r="E19" s="69" t="s">
        <v>1059</v>
      </c>
      <c r="F19" s="68">
        <v>2716.9</v>
      </c>
      <c r="G19" s="69" t="s">
        <v>1058</v>
      </c>
      <c r="H19" s="68">
        <v>2705.23</v>
      </c>
      <c r="I19" s="73">
        <f>SMALL((D19,F19,H19),1)</f>
        <v>2311.9499999999998</v>
      </c>
    </row>
    <row r="20" spans="1:12" ht="76.5" x14ac:dyDescent="0.25">
      <c r="A20" s="70">
        <v>5089</v>
      </c>
      <c r="B20" s="66" t="s">
        <v>340</v>
      </c>
      <c r="C20" s="67" t="s">
        <v>1057</v>
      </c>
      <c r="D20" s="68">
        <v>343.48</v>
      </c>
      <c r="E20" s="69" t="s">
        <v>1001</v>
      </c>
      <c r="F20" s="68">
        <v>335.82</v>
      </c>
      <c r="G20" s="69" t="s">
        <v>1041</v>
      </c>
      <c r="H20" s="68">
        <v>358.42</v>
      </c>
      <c r="I20" s="73">
        <f>SMALL((D20,F20,H20),1)</f>
        <v>335.82</v>
      </c>
    </row>
    <row r="21" spans="1:12" x14ac:dyDescent="0.25">
      <c r="A21" s="66" t="s">
        <v>1122</v>
      </c>
      <c r="B21" s="66" t="s">
        <v>872</v>
      </c>
      <c r="C21" s="67" t="s">
        <v>1056</v>
      </c>
      <c r="D21" s="68">
        <v>15800</v>
      </c>
      <c r="E21" s="69"/>
      <c r="F21" s="68"/>
      <c r="G21" s="69"/>
      <c r="H21" s="68"/>
      <c r="I21" s="73">
        <f>SMALL((D21,F21,H21),1)</f>
        <v>15800</v>
      </c>
    </row>
    <row r="22" spans="1:12" ht="25.5" x14ac:dyDescent="0.25">
      <c r="A22" s="66" t="s">
        <v>1110</v>
      </c>
      <c r="B22" s="66" t="s">
        <v>822</v>
      </c>
      <c r="C22" s="67" t="s">
        <v>1031</v>
      </c>
      <c r="D22" s="68">
        <v>66.13</v>
      </c>
      <c r="E22" s="69"/>
      <c r="F22" s="68"/>
      <c r="G22" s="69"/>
      <c r="H22" s="68"/>
      <c r="I22" s="73">
        <f>SMALL((D22,F22,H22),1)</f>
        <v>66.13</v>
      </c>
    </row>
    <row r="23" spans="1:12" ht="89.25" x14ac:dyDescent="0.25">
      <c r="A23" s="66" t="s">
        <v>1131</v>
      </c>
      <c r="B23" s="66" t="s">
        <v>972</v>
      </c>
      <c r="C23" s="67" t="s">
        <v>1055</v>
      </c>
      <c r="D23" s="68">
        <v>1500</v>
      </c>
      <c r="E23" s="69" t="s">
        <v>1054</v>
      </c>
      <c r="F23" s="68">
        <v>1390</v>
      </c>
      <c r="G23" s="69" t="s">
        <v>1053</v>
      </c>
      <c r="H23" s="68">
        <v>6400</v>
      </c>
      <c r="I23" s="73">
        <f>SMALL((D23,F23,H23),1)</f>
        <v>1390</v>
      </c>
    </row>
    <row r="24" spans="1:12" ht="89.25" x14ac:dyDescent="0.25">
      <c r="A24" s="66" t="s">
        <v>1132</v>
      </c>
      <c r="B24" s="66" t="s">
        <v>973</v>
      </c>
      <c r="C24" s="67" t="s">
        <v>1053</v>
      </c>
      <c r="D24" s="68">
        <v>1696</v>
      </c>
      <c r="E24" s="69" t="s">
        <v>1052</v>
      </c>
      <c r="F24" s="68">
        <v>1400</v>
      </c>
      <c r="G24" s="69" t="s">
        <v>1051</v>
      </c>
      <c r="H24" s="68">
        <v>3599.81</v>
      </c>
      <c r="I24" s="73">
        <f>SMALL((D24,F24,H24),1)</f>
        <v>1400</v>
      </c>
    </row>
    <row r="25" spans="1:12" ht="25.5" x14ac:dyDescent="0.25">
      <c r="A25" s="66" t="s">
        <v>1106</v>
      </c>
      <c r="B25" s="66" t="s">
        <v>790</v>
      </c>
      <c r="C25" s="67" t="s">
        <v>1050</v>
      </c>
      <c r="D25" s="68">
        <v>26.4</v>
      </c>
      <c r="E25" s="69" t="s">
        <v>1002</v>
      </c>
      <c r="F25" s="68">
        <v>24.3</v>
      </c>
      <c r="G25" s="69" t="s">
        <v>1009</v>
      </c>
      <c r="H25" s="68">
        <v>23.52</v>
      </c>
      <c r="I25" s="73">
        <f>SMALL((D25,F25,H25),1)</f>
        <v>23.52</v>
      </c>
    </row>
    <row r="26" spans="1:12" ht="25.5" x14ac:dyDescent="0.25">
      <c r="A26" s="66" t="s">
        <v>1107</v>
      </c>
      <c r="B26" s="66" t="s">
        <v>791</v>
      </c>
      <c r="C26" s="67" t="s">
        <v>1049</v>
      </c>
      <c r="D26" s="68">
        <v>5.09</v>
      </c>
      <c r="E26" s="69" t="s">
        <v>1048</v>
      </c>
      <c r="F26" s="68">
        <v>2.38</v>
      </c>
      <c r="G26" s="69" t="s">
        <v>1047</v>
      </c>
      <c r="H26" s="68">
        <v>1.8</v>
      </c>
      <c r="I26" s="73">
        <f>SMALL((D26,F26,H26),1)</f>
        <v>1.8</v>
      </c>
    </row>
    <row r="27" spans="1:12" ht="25.5" x14ac:dyDescent="0.25">
      <c r="A27" s="70">
        <v>5007</v>
      </c>
      <c r="B27" s="66" t="s">
        <v>169</v>
      </c>
      <c r="C27" s="67" t="s">
        <v>1046</v>
      </c>
      <c r="D27" s="68">
        <v>41.49</v>
      </c>
      <c r="E27" s="69" t="s">
        <v>1002</v>
      </c>
      <c r="F27" s="68">
        <v>84.89</v>
      </c>
      <c r="G27" s="69"/>
      <c r="H27" s="68"/>
      <c r="I27" s="73">
        <f>SMALL((D27,F27,H27),1)</f>
        <v>41.49</v>
      </c>
    </row>
    <row r="28" spans="1:12" ht="25.5" x14ac:dyDescent="0.25">
      <c r="A28" s="66" t="s">
        <v>3052</v>
      </c>
      <c r="B28" s="66" t="s">
        <v>3055</v>
      </c>
      <c r="C28" s="67" t="s">
        <v>1046</v>
      </c>
      <c r="D28" s="68">
        <v>41.49</v>
      </c>
      <c r="E28" s="69" t="s">
        <v>1002</v>
      </c>
      <c r="F28" s="68">
        <v>84.89</v>
      </c>
      <c r="G28" s="69"/>
      <c r="H28" s="68"/>
      <c r="I28" s="73">
        <f>SMALL((D28,F28,H28),1)</f>
        <v>41.49</v>
      </c>
      <c r="L28" s="1" t="s">
        <v>1045</v>
      </c>
    </row>
    <row r="29" spans="1:12" ht="25.5" x14ac:dyDescent="0.25">
      <c r="A29" s="66" t="s">
        <v>1105</v>
      </c>
      <c r="B29" s="66" t="s">
        <v>789</v>
      </c>
      <c r="C29" s="67" t="s">
        <v>1046</v>
      </c>
      <c r="D29" s="68">
        <v>41.49</v>
      </c>
      <c r="E29" s="69" t="s">
        <v>1002</v>
      </c>
      <c r="F29" s="68">
        <v>84.89</v>
      </c>
      <c r="G29" s="69"/>
      <c r="H29" s="68"/>
      <c r="I29" s="73">
        <f>SMALL((D29,F29,H29),1)</f>
        <v>41.49</v>
      </c>
      <c r="L29" s="1" t="s">
        <v>1045</v>
      </c>
    </row>
    <row r="30" spans="1:12" ht="25.5" x14ac:dyDescent="0.25">
      <c r="A30" s="66" t="s">
        <v>1124</v>
      </c>
      <c r="B30" s="66" t="s">
        <v>1044</v>
      </c>
      <c r="C30" s="67" t="s">
        <v>1026</v>
      </c>
      <c r="D30" s="68">
        <v>224.1</v>
      </c>
      <c r="E30" s="69" t="s">
        <v>1043</v>
      </c>
      <c r="F30" s="68">
        <v>237.99</v>
      </c>
      <c r="G30" s="69" t="s">
        <v>1042</v>
      </c>
      <c r="H30" s="68">
        <v>799</v>
      </c>
      <c r="I30" s="73">
        <f>SMALL((D30,F30,H30),1)</f>
        <v>224.1</v>
      </c>
    </row>
    <row r="31" spans="1:12" ht="25.5" x14ac:dyDescent="0.25">
      <c r="A31" s="66" t="s">
        <v>1108</v>
      </c>
      <c r="B31" s="66" t="s">
        <v>812</v>
      </c>
      <c r="C31" s="67" t="s">
        <v>1040</v>
      </c>
      <c r="D31" s="68">
        <v>2.96</v>
      </c>
      <c r="E31" s="69" t="s">
        <v>1039</v>
      </c>
      <c r="F31" s="68">
        <v>6.96</v>
      </c>
      <c r="G31" s="69" t="s">
        <v>1038</v>
      </c>
      <c r="H31" s="68">
        <v>7.09</v>
      </c>
      <c r="I31" s="73">
        <f>SMALL((D31,F31,H31),1)</f>
        <v>2.96</v>
      </c>
    </row>
    <row r="32" spans="1:12" ht="25.5" x14ac:dyDescent="0.25">
      <c r="A32" s="70">
        <v>5054</v>
      </c>
      <c r="B32" s="66" t="s">
        <v>296</v>
      </c>
      <c r="C32" s="67" t="s">
        <v>1037</v>
      </c>
      <c r="D32" s="68">
        <v>54</v>
      </c>
      <c r="E32" s="69" t="s">
        <v>1036</v>
      </c>
      <c r="F32" s="68">
        <v>79.88</v>
      </c>
      <c r="G32" s="69" t="s">
        <v>1035</v>
      </c>
      <c r="H32" s="68">
        <v>129.99</v>
      </c>
      <c r="I32" s="73">
        <f>SMALL((D32,F32,H32),1)</f>
        <v>54</v>
      </c>
    </row>
    <row r="33" spans="1:9" ht="63.75" x14ac:dyDescent="0.25">
      <c r="A33" s="70">
        <v>5059</v>
      </c>
      <c r="B33" s="66" t="s">
        <v>301</v>
      </c>
      <c r="C33" s="67" t="s">
        <v>1001</v>
      </c>
      <c r="D33" s="68">
        <v>229.9</v>
      </c>
      <c r="E33" s="69"/>
      <c r="F33" s="68"/>
      <c r="G33" s="69"/>
      <c r="H33" s="68"/>
      <c r="I33" s="73">
        <f>SMALL((D33,F33,H33),1)</f>
        <v>229.9</v>
      </c>
    </row>
    <row r="34" spans="1:9" ht="76.5" x14ac:dyDescent="0.25">
      <c r="A34" s="70">
        <v>5061</v>
      </c>
      <c r="B34" s="66" t="s">
        <v>303</v>
      </c>
      <c r="C34" s="67" t="s">
        <v>1034</v>
      </c>
      <c r="D34" s="68">
        <v>146.99</v>
      </c>
      <c r="E34" s="69" t="s">
        <v>1033</v>
      </c>
      <c r="F34" s="68">
        <v>168.24</v>
      </c>
      <c r="G34" s="69" t="s">
        <v>1032</v>
      </c>
      <c r="H34" s="68">
        <v>229.9</v>
      </c>
      <c r="I34" s="73">
        <f>SMALL((D34,F34,H34),1)</f>
        <v>146.99</v>
      </c>
    </row>
    <row r="35" spans="1:9" ht="25.5" x14ac:dyDescent="0.25">
      <c r="A35" s="66" t="s">
        <v>1113</v>
      </c>
      <c r="B35" s="66" t="s">
        <v>838</v>
      </c>
      <c r="C35" s="67" t="s">
        <v>1031</v>
      </c>
      <c r="D35" s="68">
        <v>1.62</v>
      </c>
      <c r="E35" s="69" t="s">
        <v>1030</v>
      </c>
      <c r="F35" s="68">
        <v>1.04</v>
      </c>
      <c r="G35" s="69" t="s">
        <v>1009</v>
      </c>
      <c r="H35" s="68">
        <v>1.73</v>
      </c>
      <c r="I35" s="73">
        <f>SMALL((D35,F35,H35),1)</f>
        <v>1.04</v>
      </c>
    </row>
    <row r="36" spans="1:9" ht="25.5" x14ac:dyDescent="0.25">
      <c r="A36" s="70">
        <v>5090</v>
      </c>
      <c r="B36" s="66" t="s">
        <v>341</v>
      </c>
      <c r="C36" s="67" t="s">
        <v>1002</v>
      </c>
      <c r="D36" s="68">
        <v>432.3</v>
      </c>
      <c r="E36" s="69" t="s">
        <v>1029</v>
      </c>
      <c r="F36" s="68">
        <v>524.49</v>
      </c>
      <c r="G36" s="69" t="s">
        <v>1028</v>
      </c>
      <c r="H36" s="68">
        <v>627.98</v>
      </c>
      <c r="I36" s="73">
        <f>SMALL((D36,F36,H36),1)</f>
        <v>432.3</v>
      </c>
    </row>
    <row r="37" spans="1:9" ht="25.5" x14ac:dyDescent="0.25">
      <c r="A37" s="66" t="s">
        <v>1123</v>
      </c>
      <c r="B37" s="66" t="s">
        <v>1027</v>
      </c>
      <c r="C37" s="67" t="s">
        <v>1014</v>
      </c>
      <c r="D37" s="68">
        <v>2401.2199999999998</v>
      </c>
      <c r="E37" s="69" t="s">
        <v>1026</v>
      </c>
      <c r="F37" s="68">
        <v>2589</v>
      </c>
      <c r="G37" s="69"/>
      <c r="H37" s="68"/>
      <c r="I37" s="73">
        <f>SMALL((D37,F37,H37),1)</f>
        <v>2401.2199999999998</v>
      </c>
    </row>
    <row r="38" spans="1:9" ht="25.5" x14ac:dyDescent="0.25">
      <c r="A38" s="70">
        <v>5018</v>
      </c>
      <c r="B38" s="66" t="s">
        <v>200</v>
      </c>
      <c r="C38" s="67" t="s">
        <v>1025</v>
      </c>
      <c r="D38" s="68">
        <v>62.9</v>
      </c>
      <c r="E38" s="69" t="s">
        <v>1002</v>
      </c>
      <c r="F38" s="68">
        <v>106.9</v>
      </c>
      <c r="G38" s="69" t="s">
        <v>1024</v>
      </c>
      <c r="H38" s="68">
        <v>61.78</v>
      </c>
      <c r="I38" s="73">
        <f>SMALL((D38,F38,H38),1)</f>
        <v>61.78</v>
      </c>
    </row>
    <row r="39" spans="1:9" ht="25.5" x14ac:dyDescent="0.25">
      <c r="A39" s="70">
        <v>5094</v>
      </c>
      <c r="B39" s="66" t="s">
        <v>345</v>
      </c>
      <c r="C39" s="67" t="s">
        <v>1023</v>
      </c>
      <c r="D39" s="68">
        <v>189.9</v>
      </c>
      <c r="E39" s="69" t="s">
        <v>1022</v>
      </c>
      <c r="F39" s="68">
        <v>270.27999999999997</v>
      </c>
      <c r="G39" s="69" t="s">
        <v>1009</v>
      </c>
      <c r="H39" s="68">
        <v>186.14</v>
      </c>
      <c r="I39" s="73">
        <f>SMALL((D39,F39,H39),1)</f>
        <v>186.14</v>
      </c>
    </row>
    <row r="40" spans="1:9" x14ac:dyDescent="0.25">
      <c r="A40" s="66"/>
      <c r="B40" s="66" t="s">
        <v>1021</v>
      </c>
      <c r="C40" s="67" t="s">
        <v>1020</v>
      </c>
      <c r="D40" s="68">
        <v>3899</v>
      </c>
      <c r="E40" s="69" t="s">
        <v>1019</v>
      </c>
      <c r="F40" s="68">
        <v>4890.6000000000004</v>
      </c>
      <c r="G40" s="69" t="s">
        <v>1018</v>
      </c>
      <c r="H40" s="68">
        <v>3599.9</v>
      </c>
      <c r="I40" s="73">
        <f>SMALL((D40,F40,H40),1)</f>
        <v>3599.9</v>
      </c>
    </row>
    <row r="41" spans="1:9" ht="25.5" x14ac:dyDescent="0.25">
      <c r="A41" s="70">
        <v>5111</v>
      </c>
      <c r="B41" s="66" t="s">
        <v>362</v>
      </c>
      <c r="C41" s="67" t="s">
        <v>1017</v>
      </c>
      <c r="D41" s="68">
        <v>20.81</v>
      </c>
      <c r="E41" s="69" t="s">
        <v>1016</v>
      </c>
      <c r="F41" s="68">
        <v>21.4</v>
      </c>
      <c r="G41" s="69" t="s">
        <v>1015</v>
      </c>
      <c r="H41" s="68">
        <v>14.99</v>
      </c>
      <c r="I41" s="73">
        <f>SMALL((D41,F41,H41),1)</f>
        <v>14.99</v>
      </c>
    </row>
    <row r="42" spans="1:9" ht="25.5" x14ac:dyDescent="0.25">
      <c r="A42" s="66" t="s">
        <v>1102</v>
      </c>
      <c r="B42" s="66" t="s">
        <v>750</v>
      </c>
      <c r="C42" s="67" t="s">
        <v>1014</v>
      </c>
      <c r="D42" s="68">
        <v>974.59</v>
      </c>
      <c r="E42" s="69" t="s">
        <v>1013</v>
      </c>
      <c r="F42" s="68">
        <v>959.9</v>
      </c>
      <c r="G42" s="69" t="s">
        <v>1012</v>
      </c>
      <c r="H42" s="68">
        <v>709.7</v>
      </c>
      <c r="I42" s="73">
        <f>SMALL((D42,F42,H42),1)</f>
        <v>709.7</v>
      </c>
    </row>
    <row r="43" spans="1:9" ht="25.5" x14ac:dyDescent="0.25">
      <c r="A43" s="66" t="s">
        <v>1109</v>
      </c>
      <c r="B43" s="66" t="s">
        <v>793</v>
      </c>
      <c r="C43" s="67" t="s">
        <v>1011</v>
      </c>
      <c r="D43" s="68">
        <v>96.24</v>
      </c>
      <c r="E43" s="69" t="s">
        <v>1010</v>
      </c>
      <c r="F43" s="68">
        <v>48.7</v>
      </c>
      <c r="G43" s="69" t="s">
        <v>1009</v>
      </c>
      <c r="H43" s="68">
        <v>74.02</v>
      </c>
      <c r="I43" s="73">
        <f>SMALL((D43,F43,H43),1)</f>
        <v>48.7</v>
      </c>
    </row>
    <row r="44" spans="1:9" ht="28.5" x14ac:dyDescent="0.25">
      <c r="A44" s="70">
        <v>5100</v>
      </c>
      <c r="B44" s="66" t="s">
        <v>350</v>
      </c>
      <c r="C44" s="69" t="s">
        <v>1008</v>
      </c>
      <c r="D44" s="68">
        <v>161.33000000000001</v>
      </c>
      <c r="E44" s="69" t="s">
        <v>1007</v>
      </c>
      <c r="F44" s="68">
        <v>136.56</v>
      </c>
      <c r="G44" s="69" t="s">
        <v>1002</v>
      </c>
      <c r="H44" s="68">
        <v>192.23</v>
      </c>
      <c r="I44" s="73">
        <f>SMALL((D44,F44,H44),1)</f>
        <v>136.56</v>
      </c>
    </row>
    <row r="45" spans="1:9" ht="25.5" x14ac:dyDescent="0.25">
      <c r="A45" s="66" t="s">
        <v>1099</v>
      </c>
      <c r="B45" s="66" t="s">
        <v>693</v>
      </c>
      <c r="C45" s="67" t="s">
        <v>1004</v>
      </c>
      <c r="D45" s="68">
        <v>154.9</v>
      </c>
      <c r="E45" s="69" t="s">
        <v>1001</v>
      </c>
      <c r="F45" s="68">
        <v>55.44</v>
      </c>
      <c r="G45" s="69" t="s">
        <v>1006</v>
      </c>
      <c r="H45" s="68">
        <v>51.9</v>
      </c>
      <c r="I45" s="73">
        <f>SMALL((D45,F45,H45),1)</f>
        <v>51.9</v>
      </c>
    </row>
    <row r="46" spans="1:9" ht="51" x14ac:dyDescent="0.25">
      <c r="A46" s="66" t="s">
        <v>1100</v>
      </c>
      <c r="B46" s="66" t="s">
        <v>694</v>
      </c>
      <c r="C46" s="67" t="s">
        <v>1005</v>
      </c>
      <c r="D46" s="68">
        <v>176.7</v>
      </c>
      <c r="E46" s="69" t="s">
        <v>1004</v>
      </c>
      <c r="F46" s="68">
        <v>182</v>
      </c>
      <c r="G46" s="69" t="s">
        <v>1003</v>
      </c>
      <c r="H46" s="68">
        <v>91.82</v>
      </c>
      <c r="I46" s="73">
        <f>SMALL((D46,F46,H46),1)</f>
        <v>91.82</v>
      </c>
    </row>
    <row r="47" spans="1:9" ht="25.5" x14ac:dyDescent="0.25">
      <c r="A47" s="66" t="s">
        <v>1101</v>
      </c>
      <c r="B47" s="66" t="s">
        <v>695</v>
      </c>
      <c r="C47" s="67" t="s">
        <v>1002</v>
      </c>
      <c r="D47" s="68">
        <v>86.9</v>
      </c>
      <c r="E47" s="69" t="s">
        <v>1001</v>
      </c>
      <c r="F47" s="68">
        <v>148.5</v>
      </c>
      <c r="G47" s="69" t="s">
        <v>1000</v>
      </c>
      <c r="H47" s="68">
        <v>51.97</v>
      </c>
      <c r="I47" s="73">
        <f>SMALL((D47,F47,H47),1)</f>
        <v>51.97</v>
      </c>
    </row>
    <row r="48" spans="1:9" x14ac:dyDescent="0.25">
      <c r="A48" s="66" t="s">
        <v>1125</v>
      </c>
      <c r="B48" s="66" t="s">
        <v>999</v>
      </c>
      <c r="C48" s="67" t="s">
        <v>997</v>
      </c>
      <c r="D48" s="68">
        <v>17.39</v>
      </c>
      <c r="E48" s="69" t="s">
        <v>990</v>
      </c>
      <c r="F48" s="68">
        <v>27.32</v>
      </c>
      <c r="G48" s="69"/>
      <c r="H48" s="68"/>
      <c r="I48" s="73">
        <f>SMALL((D48,F48,H48),1)</f>
        <v>17.39</v>
      </c>
    </row>
    <row r="49" spans="1:9" x14ac:dyDescent="0.25">
      <c r="A49" s="66" t="s">
        <v>1126</v>
      </c>
      <c r="B49" s="66" t="s">
        <v>998</v>
      </c>
      <c r="C49" s="67" t="s">
        <v>997</v>
      </c>
      <c r="D49" s="68">
        <v>16.88</v>
      </c>
      <c r="E49" s="69" t="s">
        <v>996</v>
      </c>
      <c r="F49" s="68">
        <v>28.1</v>
      </c>
      <c r="G49" s="69"/>
      <c r="H49" s="68"/>
      <c r="I49" s="73">
        <f>SMALL((D49,F49,H49),1)</f>
        <v>16.88</v>
      </c>
    </row>
    <row r="50" spans="1:9" ht="28.5" x14ac:dyDescent="0.25">
      <c r="A50" s="66" t="s">
        <v>1127</v>
      </c>
      <c r="B50" s="66" t="s">
        <v>918</v>
      </c>
      <c r="C50" s="67" t="s">
        <v>994</v>
      </c>
      <c r="D50" s="68">
        <v>18.29</v>
      </c>
      <c r="E50" s="69" t="s">
        <v>918</v>
      </c>
      <c r="F50" s="68">
        <v>28.1</v>
      </c>
      <c r="G50" s="69"/>
      <c r="H50" s="68"/>
      <c r="I50" s="73">
        <f>SMALL((D50,F50,H50),1)</f>
        <v>18.29</v>
      </c>
    </row>
    <row r="51" spans="1:9" ht="42.75" x14ac:dyDescent="0.25">
      <c r="A51" s="66" t="s">
        <v>1128</v>
      </c>
      <c r="B51" s="66" t="s">
        <v>995</v>
      </c>
      <c r="C51" s="67" t="s">
        <v>994</v>
      </c>
      <c r="D51" s="68">
        <v>18.29</v>
      </c>
      <c r="E51" s="69" t="s">
        <v>993</v>
      </c>
      <c r="F51" s="68">
        <v>28.1</v>
      </c>
      <c r="G51" s="69"/>
      <c r="H51" s="68"/>
      <c r="I51" s="73">
        <f>SMALL((D51,F51,H51),1)</f>
        <v>18.29</v>
      </c>
    </row>
    <row r="52" spans="1:9" x14ac:dyDescent="0.25">
      <c r="A52" s="66" t="s">
        <v>1129</v>
      </c>
      <c r="B52" s="66" t="s">
        <v>992</v>
      </c>
      <c r="C52" s="67" t="s">
        <v>991</v>
      </c>
      <c r="D52" s="68">
        <v>0.43</v>
      </c>
      <c r="E52" s="69" t="s">
        <v>990</v>
      </c>
      <c r="F52" s="68">
        <v>1.39</v>
      </c>
      <c r="G52" s="69"/>
      <c r="H52" s="68"/>
      <c r="I52" s="73">
        <f>SMALL((D52,F52,H52),1)</f>
        <v>0.43</v>
      </c>
    </row>
    <row r="53" spans="1:9" ht="25.5" x14ac:dyDescent="0.25">
      <c r="A53" s="66" t="s">
        <v>1130</v>
      </c>
      <c r="B53" s="66" t="s">
        <v>989</v>
      </c>
      <c r="C53" s="67" t="s">
        <v>988</v>
      </c>
      <c r="D53" s="68">
        <v>44.21</v>
      </c>
      <c r="E53" s="69" t="s">
        <v>987</v>
      </c>
      <c r="F53" s="68">
        <v>38.020000000000003</v>
      </c>
      <c r="G53" s="69"/>
      <c r="H53" s="68"/>
      <c r="I53" s="73">
        <f>SMALL((D53,F53,H53),1)</f>
        <v>38.020000000000003</v>
      </c>
    </row>
  </sheetData>
  <mergeCells count="1">
    <mergeCell ref="A1:I1"/>
  </mergeCells>
  <pageMargins left="0.51181102362204722" right="0.51181102362204722" top="0.78740157480314965" bottom="0.78740157480314965" header="0.31496062992125984" footer="0.31496062992125984"/>
  <pageSetup paperSize="9" scale="45" orientation="portrait" r:id="rId1"/>
  <headerFooter>
    <oddFooter>&amp;Rpág &amp;P/&amp;N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A282-220B-4CB3-A548-D69D6C6A1932}">
  <sheetPr>
    <pageSetUpPr fitToPage="1"/>
  </sheetPr>
  <dimension ref="A1:H39"/>
  <sheetViews>
    <sheetView showGridLines="0" view="pageBreakPreview" zoomScaleNormal="100" zoomScaleSheetLayoutView="100" workbookViewId="0">
      <selection activeCell="H35" sqref="H35"/>
    </sheetView>
  </sheetViews>
  <sheetFormatPr defaultRowHeight="12.75" x14ac:dyDescent="0.2"/>
  <cols>
    <col min="1" max="1" width="8.75" style="194" customWidth="1"/>
    <col min="2" max="2" width="4.75" style="194" customWidth="1"/>
    <col min="3" max="3" width="8" style="194" customWidth="1"/>
    <col min="4" max="4" width="27.75" style="194" customWidth="1"/>
    <col min="5" max="5" width="9" style="194"/>
    <col min="6" max="6" width="8" style="194" hidden="1" customWidth="1"/>
    <col min="7" max="7" width="19.75" style="194" customWidth="1"/>
    <col min="8" max="8" width="24.625" style="194" customWidth="1"/>
    <col min="9" max="256" width="9" style="194"/>
    <col min="257" max="257" width="8.75" style="194" customWidth="1"/>
    <col min="258" max="258" width="4.75" style="194" customWidth="1"/>
    <col min="259" max="259" width="9" style="194"/>
    <col min="260" max="260" width="27.75" style="194" customWidth="1"/>
    <col min="261" max="261" width="9" style="194"/>
    <col min="262" max="262" width="0" style="194" hidden="1" customWidth="1"/>
    <col min="263" max="263" width="19.75" style="194" customWidth="1"/>
    <col min="264" max="264" width="24.625" style="194" customWidth="1"/>
    <col min="265" max="512" width="9" style="194"/>
    <col min="513" max="513" width="8.75" style="194" customWidth="1"/>
    <col min="514" max="514" width="4.75" style="194" customWidth="1"/>
    <col min="515" max="515" width="9" style="194"/>
    <col min="516" max="516" width="27.75" style="194" customWidth="1"/>
    <col min="517" max="517" width="9" style="194"/>
    <col min="518" max="518" width="0" style="194" hidden="1" customWidth="1"/>
    <col min="519" max="519" width="19.75" style="194" customWidth="1"/>
    <col min="520" max="520" width="24.625" style="194" customWidth="1"/>
    <col min="521" max="768" width="9" style="194"/>
    <col min="769" max="769" width="8.75" style="194" customWidth="1"/>
    <col min="770" max="770" width="4.75" style="194" customWidth="1"/>
    <col min="771" max="771" width="9" style="194"/>
    <col min="772" max="772" width="27.75" style="194" customWidth="1"/>
    <col min="773" max="773" width="9" style="194"/>
    <col min="774" max="774" width="0" style="194" hidden="1" customWidth="1"/>
    <col min="775" max="775" width="19.75" style="194" customWidth="1"/>
    <col min="776" max="776" width="24.625" style="194" customWidth="1"/>
    <col min="777" max="1024" width="9" style="194"/>
    <col min="1025" max="1025" width="8.75" style="194" customWidth="1"/>
    <col min="1026" max="1026" width="4.75" style="194" customWidth="1"/>
    <col min="1027" max="1027" width="9" style="194"/>
    <col min="1028" max="1028" width="27.75" style="194" customWidth="1"/>
    <col min="1029" max="1029" width="9" style="194"/>
    <col min="1030" max="1030" width="0" style="194" hidden="1" customWidth="1"/>
    <col min="1031" max="1031" width="19.75" style="194" customWidth="1"/>
    <col min="1032" max="1032" width="24.625" style="194" customWidth="1"/>
    <col min="1033" max="1280" width="9" style="194"/>
    <col min="1281" max="1281" width="8.75" style="194" customWidth="1"/>
    <col min="1282" max="1282" width="4.75" style="194" customWidth="1"/>
    <col min="1283" max="1283" width="9" style="194"/>
    <col min="1284" max="1284" width="27.75" style="194" customWidth="1"/>
    <col min="1285" max="1285" width="9" style="194"/>
    <col min="1286" max="1286" width="0" style="194" hidden="1" customWidth="1"/>
    <col min="1287" max="1287" width="19.75" style="194" customWidth="1"/>
    <col min="1288" max="1288" width="24.625" style="194" customWidth="1"/>
    <col min="1289" max="1536" width="9" style="194"/>
    <col min="1537" max="1537" width="8.75" style="194" customWidth="1"/>
    <col min="1538" max="1538" width="4.75" style="194" customWidth="1"/>
    <col min="1539" max="1539" width="9" style="194"/>
    <col min="1540" max="1540" width="27.75" style="194" customWidth="1"/>
    <col min="1541" max="1541" width="9" style="194"/>
    <col min="1542" max="1542" width="0" style="194" hidden="1" customWidth="1"/>
    <col min="1543" max="1543" width="19.75" style="194" customWidth="1"/>
    <col min="1544" max="1544" width="24.625" style="194" customWidth="1"/>
    <col min="1545" max="1792" width="9" style="194"/>
    <col min="1793" max="1793" width="8.75" style="194" customWidth="1"/>
    <col min="1794" max="1794" width="4.75" style="194" customWidth="1"/>
    <col min="1795" max="1795" width="9" style="194"/>
    <col min="1796" max="1796" width="27.75" style="194" customWidth="1"/>
    <col min="1797" max="1797" width="9" style="194"/>
    <col min="1798" max="1798" width="0" style="194" hidden="1" customWidth="1"/>
    <col min="1799" max="1799" width="19.75" style="194" customWidth="1"/>
    <col min="1800" max="1800" width="24.625" style="194" customWidth="1"/>
    <col min="1801" max="2048" width="9" style="194"/>
    <col min="2049" max="2049" width="8.75" style="194" customWidth="1"/>
    <col min="2050" max="2050" width="4.75" style="194" customWidth="1"/>
    <col min="2051" max="2051" width="9" style="194"/>
    <col min="2052" max="2052" width="27.75" style="194" customWidth="1"/>
    <col min="2053" max="2053" width="9" style="194"/>
    <col min="2054" max="2054" width="0" style="194" hidden="1" customWidth="1"/>
    <col min="2055" max="2055" width="19.75" style="194" customWidth="1"/>
    <col min="2056" max="2056" width="24.625" style="194" customWidth="1"/>
    <col min="2057" max="2304" width="9" style="194"/>
    <col min="2305" max="2305" width="8.75" style="194" customWidth="1"/>
    <col min="2306" max="2306" width="4.75" style="194" customWidth="1"/>
    <col min="2307" max="2307" width="9" style="194"/>
    <col min="2308" max="2308" width="27.75" style="194" customWidth="1"/>
    <col min="2309" max="2309" width="9" style="194"/>
    <col min="2310" max="2310" width="0" style="194" hidden="1" customWidth="1"/>
    <col min="2311" max="2311" width="19.75" style="194" customWidth="1"/>
    <col min="2312" max="2312" width="24.625" style="194" customWidth="1"/>
    <col min="2313" max="2560" width="9" style="194"/>
    <col min="2561" max="2561" width="8.75" style="194" customWidth="1"/>
    <col min="2562" max="2562" width="4.75" style="194" customWidth="1"/>
    <col min="2563" max="2563" width="9" style="194"/>
    <col min="2564" max="2564" width="27.75" style="194" customWidth="1"/>
    <col min="2565" max="2565" width="9" style="194"/>
    <col min="2566" max="2566" width="0" style="194" hidden="1" customWidth="1"/>
    <col min="2567" max="2567" width="19.75" style="194" customWidth="1"/>
    <col min="2568" max="2568" width="24.625" style="194" customWidth="1"/>
    <col min="2569" max="2816" width="9" style="194"/>
    <col min="2817" max="2817" width="8.75" style="194" customWidth="1"/>
    <col min="2818" max="2818" width="4.75" style="194" customWidth="1"/>
    <col min="2819" max="2819" width="9" style="194"/>
    <col min="2820" max="2820" width="27.75" style="194" customWidth="1"/>
    <col min="2821" max="2821" width="9" style="194"/>
    <col min="2822" max="2822" width="0" style="194" hidden="1" customWidth="1"/>
    <col min="2823" max="2823" width="19.75" style="194" customWidth="1"/>
    <col min="2824" max="2824" width="24.625" style="194" customWidth="1"/>
    <col min="2825" max="3072" width="9" style="194"/>
    <col min="3073" max="3073" width="8.75" style="194" customWidth="1"/>
    <col min="3074" max="3074" width="4.75" style="194" customWidth="1"/>
    <col min="3075" max="3075" width="9" style="194"/>
    <col min="3076" max="3076" width="27.75" style="194" customWidth="1"/>
    <col min="3077" max="3077" width="9" style="194"/>
    <col min="3078" max="3078" width="0" style="194" hidden="1" customWidth="1"/>
    <col min="3079" max="3079" width="19.75" style="194" customWidth="1"/>
    <col min="3080" max="3080" width="24.625" style="194" customWidth="1"/>
    <col min="3081" max="3328" width="9" style="194"/>
    <col min="3329" max="3329" width="8.75" style="194" customWidth="1"/>
    <col min="3330" max="3330" width="4.75" style="194" customWidth="1"/>
    <col min="3331" max="3331" width="9" style="194"/>
    <col min="3332" max="3332" width="27.75" style="194" customWidth="1"/>
    <col min="3333" max="3333" width="9" style="194"/>
    <col min="3334" max="3334" width="0" style="194" hidden="1" customWidth="1"/>
    <col min="3335" max="3335" width="19.75" style="194" customWidth="1"/>
    <col min="3336" max="3336" width="24.625" style="194" customWidth="1"/>
    <col min="3337" max="3584" width="9" style="194"/>
    <col min="3585" max="3585" width="8.75" style="194" customWidth="1"/>
    <col min="3586" max="3586" width="4.75" style="194" customWidth="1"/>
    <col min="3587" max="3587" width="9" style="194"/>
    <col min="3588" max="3588" width="27.75" style="194" customWidth="1"/>
    <col min="3589" max="3589" width="9" style="194"/>
    <col min="3590" max="3590" width="0" style="194" hidden="1" customWidth="1"/>
    <col min="3591" max="3591" width="19.75" style="194" customWidth="1"/>
    <col min="3592" max="3592" width="24.625" style="194" customWidth="1"/>
    <col min="3593" max="3840" width="9" style="194"/>
    <col min="3841" max="3841" width="8.75" style="194" customWidth="1"/>
    <col min="3842" max="3842" width="4.75" style="194" customWidth="1"/>
    <col min="3843" max="3843" width="9" style="194"/>
    <col min="3844" max="3844" width="27.75" style="194" customWidth="1"/>
    <col min="3845" max="3845" width="9" style="194"/>
    <col min="3846" max="3846" width="0" style="194" hidden="1" customWidth="1"/>
    <col min="3847" max="3847" width="19.75" style="194" customWidth="1"/>
    <col min="3848" max="3848" width="24.625" style="194" customWidth="1"/>
    <col min="3849" max="4096" width="9" style="194"/>
    <col min="4097" max="4097" width="8.75" style="194" customWidth="1"/>
    <col min="4098" max="4098" width="4.75" style="194" customWidth="1"/>
    <col min="4099" max="4099" width="9" style="194"/>
    <col min="4100" max="4100" width="27.75" style="194" customWidth="1"/>
    <col min="4101" max="4101" width="9" style="194"/>
    <col min="4102" max="4102" width="0" style="194" hidden="1" customWidth="1"/>
    <col min="4103" max="4103" width="19.75" style="194" customWidth="1"/>
    <col min="4104" max="4104" width="24.625" style="194" customWidth="1"/>
    <col min="4105" max="4352" width="9" style="194"/>
    <col min="4353" max="4353" width="8.75" style="194" customWidth="1"/>
    <col min="4354" max="4354" width="4.75" style="194" customWidth="1"/>
    <col min="4355" max="4355" width="9" style="194"/>
    <col min="4356" max="4356" width="27.75" style="194" customWidth="1"/>
    <col min="4357" max="4357" width="9" style="194"/>
    <col min="4358" max="4358" width="0" style="194" hidden="1" customWidth="1"/>
    <col min="4359" max="4359" width="19.75" style="194" customWidth="1"/>
    <col min="4360" max="4360" width="24.625" style="194" customWidth="1"/>
    <col min="4361" max="4608" width="9" style="194"/>
    <col min="4609" max="4609" width="8.75" style="194" customWidth="1"/>
    <col min="4610" max="4610" width="4.75" style="194" customWidth="1"/>
    <col min="4611" max="4611" width="9" style="194"/>
    <col min="4612" max="4612" width="27.75" style="194" customWidth="1"/>
    <col min="4613" max="4613" width="9" style="194"/>
    <col min="4614" max="4614" width="0" style="194" hidden="1" customWidth="1"/>
    <col min="4615" max="4615" width="19.75" style="194" customWidth="1"/>
    <col min="4616" max="4616" width="24.625" style="194" customWidth="1"/>
    <col min="4617" max="4864" width="9" style="194"/>
    <col min="4865" max="4865" width="8.75" style="194" customWidth="1"/>
    <col min="4866" max="4866" width="4.75" style="194" customWidth="1"/>
    <col min="4867" max="4867" width="9" style="194"/>
    <col min="4868" max="4868" width="27.75" style="194" customWidth="1"/>
    <col min="4869" max="4869" width="9" style="194"/>
    <col min="4870" max="4870" width="0" style="194" hidden="1" customWidth="1"/>
    <col min="4871" max="4871" width="19.75" style="194" customWidth="1"/>
    <col min="4872" max="4872" width="24.625" style="194" customWidth="1"/>
    <col min="4873" max="5120" width="9" style="194"/>
    <col min="5121" max="5121" width="8.75" style="194" customWidth="1"/>
    <col min="5122" max="5122" width="4.75" style="194" customWidth="1"/>
    <col min="5123" max="5123" width="9" style="194"/>
    <col min="5124" max="5124" width="27.75" style="194" customWidth="1"/>
    <col min="5125" max="5125" width="9" style="194"/>
    <col min="5126" max="5126" width="0" style="194" hidden="1" customWidth="1"/>
    <col min="5127" max="5127" width="19.75" style="194" customWidth="1"/>
    <col min="5128" max="5128" width="24.625" style="194" customWidth="1"/>
    <col min="5129" max="5376" width="9" style="194"/>
    <col min="5377" max="5377" width="8.75" style="194" customWidth="1"/>
    <col min="5378" max="5378" width="4.75" style="194" customWidth="1"/>
    <col min="5379" max="5379" width="9" style="194"/>
    <col min="5380" max="5380" width="27.75" style="194" customWidth="1"/>
    <col min="5381" max="5381" width="9" style="194"/>
    <col min="5382" max="5382" width="0" style="194" hidden="1" customWidth="1"/>
    <col min="5383" max="5383" width="19.75" style="194" customWidth="1"/>
    <col min="5384" max="5384" width="24.625" style="194" customWidth="1"/>
    <col min="5385" max="5632" width="9" style="194"/>
    <col min="5633" max="5633" width="8.75" style="194" customWidth="1"/>
    <col min="5634" max="5634" width="4.75" style="194" customWidth="1"/>
    <col min="5635" max="5635" width="9" style="194"/>
    <col min="5636" max="5636" width="27.75" style="194" customWidth="1"/>
    <col min="5637" max="5637" width="9" style="194"/>
    <col min="5638" max="5638" width="0" style="194" hidden="1" customWidth="1"/>
    <col min="5639" max="5639" width="19.75" style="194" customWidth="1"/>
    <col min="5640" max="5640" width="24.625" style="194" customWidth="1"/>
    <col min="5641" max="5888" width="9" style="194"/>
    <col min="5889" max="5889" width="8.75" style="194" customWidth="1"/>
    <col min="5890" max="5890" width="4.75" style="194" customWidth="1"/>
    <col min="5891" max="5891" width="9" style="194"/>
    <col min="5892" max="5892" width="27.75" style="194" customWidth="1"/>
    <col min="5893" max="5893" width="9" style="194"/>
    <col min="5894" max="5894" width="0" style="194" hidden="1" customWidth="1"/>
    <col min="5895" max="5895" width="19.75" style="194" customWidth="1"/>
    <col min="5896" max="5896" width="24.625" style="194" customWidth="1"/>
    <col min="5897" max="6144" width="9" style="194"/>
    <col min="6145" max="6145" width="8.75" style="194" customWidth="1"/>
    <col min="6146" max="6146" width="4.75" style="194" customWidth="1"/>
    <col min="6147" max="6147" width="9" style="194"/>
    <col min="6148" max="6148" width="27.75" style="194" customWidth="1"/>
    <col min="6149" max="6149" width="9" style="194"/>
    <col min="6150" max="6150" width="0" style="194" hidden="1" customWidth="1"/>
    <col min="6151" max="6151" width="19.75" style="194" customWidth="1"/>
    <col min="6152" max="6152" width="24.625" style="194" customWidth="1"/>
    <col min="6153" max="6400" width="9" style="194"/>
    <col min="6401" max="6401" width="8.75" style="194" customWidth="1"/>
    <col min="6402" max="6402" width="4.75" style="194" customWidth="1"/>
    <col min="6403" max="6403" width="9" style="194"/>
    <col min="6404" max="6404" width="27.75" style="194" customWidth="1"/>
    <col min="6405" max="6405" width="9" style="194"/>
    <col min="6406" max="6406" width="0" style="194" hidden="1" customWidth="1"/>
    <col min="6407" max="6407" width="19.75" style="194" customWidth="1"/>
    <col min="6408" max="6408" width="24.625" style="194" customWidth="1"/>
    <col min="6409" max="6656" width="9" style="194"/>
    <col min="6657" max="6657" width="8.75" style="194" customWidth="1"/>
    <col min="6658" max="6658" width="4.75" style="194" customWidth="1"/>
    <col min="6659" max="6659" width="9" style="194"/>
    <col min="6660" max="6660" width="27.75" style="194" customWidth="1"/>
    <col min="6661" max="6661" width="9" style="194"/>
    <col min="6662" max="6662" width="0" style="194" hidden="1" customWidth="1"/>
    <col min="6663" max="6663" width="19.75" style="194" customWidth="1"/>
    <col min="6664" max="6664" width="24.625" style="194" customWidth="1"/>
    <col min="6665" max="6912" width="9" style="194"/>
    <col min="6913" max="6913" width="8.75" style="194" customWidth="1"/>
    <col min="6914" max="6914" width="4.75" style="194" customWidth="1"/>
    <col min="6915" max="6915" width="9" style="194"/>
    <col min="6916" max="6916" width="27.75" style="194" customWidth="1"/>
    <col min="6917" max="6917" width="9" style="194"/>
    <col min="6918" max="6918" width="0" style="194" hidden="1" customWidth="1"/>
    <col min="6919" max="6919" width="19.75" style="194" customWidth="1"/>
    <col min="6920" max="6920" width="24.625" style="194" customWidth="1"/>
    <col min="6921" max="7168" width="9" style="194"/>
    <col min="7169" max="7169" width="8.75" style="194" customWidth="1"/>
    <col min="7170" max="7170" width="4.75" style="194" customWidth="1"/>
    <col min="7171" max="7171" width="9" style="194"/>
    <col min="7172" max="7172" width="27.75" style="194" customWidth="1"/>
    <col min="7173" max="7173" width="9" style="194"/>
    <col min="7174" max="7174" width="0" style="194" hidden="1" customWidth="1"/>
    <col min="7175" max="7175" width="19.75" style="194" customWidth="1"/>
    <col min="7176" max="7176" width="24.625" style="194" customWidth="1"/>
    <col min="7177" max="7424" width="9" style="194"/>
    <col min="7425" max="7425" width="8.75" style="194" customWidth="1"/>
    <col min="7426" max="7426" width="4.75" style="194" customWidth="1"/>
    <col min="7427" max="7427" width="9" style="194"/>
    <col min="7428" max="7428" width="27.75" style="194" customWidth="1"/>
    <col min="7429" max="7429" width="9" style="194"/>
    <col min="7430" max="7430" width="0" style="194" hidden="1" customWidth="1"/>
    <col min="7431" max="7431" width="19.75" style="194" customWidth="1"/>
    <col min="7432" max="7432" width="24.625" style="194" customWidth="1"/>
    <col min="7433" max="7680" width="9" style="194"/>
    <col min="7681" max="7681" width="8.75" style="194" customWidth="1"/>
    <col min="7682" max="7682" width="4.75" style="194" customWidth="1"/>
    <col min="7683" max="7683" width="9" style="194"/>
    <col min="7684" max="7684" width="27.75" style="194" customWidth="1"/>
    <col min="7685" max="7685" width="9" style="194"/>
    <col min="7686" max="7686" width="0" style="194" hidden="1" customWidth="1"/>
    <col min="7687" max="7687" width="19.75" style="194" customWidth="1"/>
    <col min="7688" max="7688" width="24.625" style="194" customWidth="1"/>
    <col min="7689" max="7936" width="9" style="194"/>
    <col min="7937" max="7937" width="8.75" style="194" customWidth="1"/>
    <col min="7938" max="7938" width="4.75" style="194" customWidth="1"/>
    <col min="7939" max="7939" width="9" style="194"/>
    <col min="7940" max="7940" width="27.75" style="194" customWidth="1"/>
    <col min="7941" max="7941" width="9" style="194"/>
    <col min="7942" max="7942" width="0" style="194" hidden="1" customWidth="1"/>
    <col min="7943" max="7943" width="19.75" style="194" customWidth="1"/>
    <col min="7944" max="7944" width="24.625" style="194" customWidth="1"/>
    <col min="7945" max="8192" width="9" style="194"/>
    <col min="8193" max="8193" width="8.75" style="194" customWidth="1"/>
    <col min="8194" max="8194" width="4.75" style="194" customWidth="1"/>
    <col min="8195" max="8195" width="9" style="194"/>
    <col min="8196" max="8196" width="27.75" style="194" customWidth="1"/>
    <col min="8197" max="8197" width="9" style="194"/>
    <col min="8198" max="8198" width="0" style="194" hidden="1" customWidth="1"/>
    <col min="8199" max="8199" width="19.75" style="194" customWidth="1"/>
    <col min="8200" max="8200" width="24.625" style="194" customWidth="1"/>
    <col min="8201" max="8448" width="9" style="194"/>
    <col min="8449" max="8449" width="8.75" style="194" customWidth="1"/>
    <col min="8450" max="8450" width="4.75" style="194" customWidth="1"/>
    <col min="8451" max="8451" width="9" style="194"/>
    <col min="8452" max="8452" width="27.75" style="194" customWidth="1"/>
    <col min="8453" max="8453" width="9" style="194"/>
    <col min="8454" max="8454" width="0" style="194" hidden="1" customWidth="1"/>
    <col min="8455" max="8455" width="19.75" style="194" customWidth="1"/>
    <col min="8456" max="8456" width="24.625" style="194" customWidth="1"/>
    <col min="8457" max="8704" width="9" style="194"/>
    <col min="8705" max="8705" width="8.75" style="194" customWidth="1"/>
    <col min="8706" max="8706" width="4.75" style="194" customWidth="1"/>
    <col min="8707" max="8707" width="9" style="194"/>
    <col min="8708" max="8708" width="27.75" style="194" customWidth="1"/>
    <col min="8709" max="8709" width="9" style="194"/>
    <col min="8710" max="8710" width="0" style="194" hidden="1" customWidth="1"/>
    <col min="8711" max="8711" width="19.75" style="194" customWidth="1"/>
    <col min="8712" max="8712" width="24.625" style="194" customWidth="1"/>
    <col min="8713" max="8960" width="9" style="194"/>
    <col min="8961" max="8961" width="8.75" style="194" customWidth="1"/>
    <col min="8962" max="8962" width="4.75" style="194" customWidth="1"/>
    <col min="8963" max="8963" width="9" style="194"/>
    <col min="8964" max="8964" width="27.75" style="194" customWidth="1"/>
    <col min="8965" max="8965" width="9" style="194"/>
    <col min="8966" max="8966" width="0" style="194" hidden="1" customWidth="1"/>
    <col min="8967" max="8967" width="19.75" style="194" customWidth="1"/>
    <col min="8968" max="8968" width="24.625" style="194" customWidth="1"/>
    <col min="8969" max="9216" width="9" style="194"/>
    <col min="9217" max="9217" width="8.75" style="194" customWidth="1"/>
    <col min="9218" max="9218" width="4.75" style="194" customWidth="1"/>
    <col min="9219" max="9219" width="9" style="194"/>
    <col min="9220" max="9220" width="27.75" style="194" customWidth="1"/>
    <col min="9221" max="9221" width="9" style="194"/>
    <col min="9222" max="9222" width="0" style="194" hidden="1" customWidth="1"/>
    <col min="9223" max="9223" width="19.75" style="194" customWidth="1"/>
    <col min="9224" max="9224" width="24.625" style="194" customWidth="1"/>
    <col min="9225" max="9472" width="9" style="194"/>
    <col min="9473" max="9473" width="8.75" style="194" customWidth="1"/>
    <col min="9474" max="9474" width="4.75" style="194" customWidth="1"/>
    <col min="9475" max="9475" width="9" style="194"/>
    <col min="9476" max="9476" width="27.75" style="194" customWidth="1"/>
    <col min="9477" max="9477" width="9" style="194"/>
    <col min="9478" max="9478" width="0" style="194" hidden="1" customWidth="1"/>
    <col min="9479" max="9479" width="19.75" style="194" customWidth="1"/>
    <col min="9480" max="9480" width="24.625" style="194" customWidth="1"/>
    <col min="9481" max="9728" width="9" style="194"/>
    <col min="9729" max="9729" width="8.75" style="194" customWidth="1"/>
    <col min="9730" max="9730" width="4.75" style="194" customWidth="1"/>
    <col min="9731" max="9731" width="9" style="194"/>
    <col min="9732" max="9732" width="27.75" style="194" customWidth="1"/>
    <col min="9733" max="9733" width="9" style="194"/>
    <col min="9734" max="9734" width="0" style="194" hidden="1" customWidth="1"/>
    <col min="9735" max="9735" width="19.75" style="194" customWidth="1"/>
    <col min="9736" max="9736" width="24.625" style="194" customWidth="1"/>
    <col min="9737" max="9984" width="9" style="194"/>
    <col min="9985" max="9985" width="8.75" style="194" customWidth="1"/>
    <col min="9986" max="9986" width="4.75" style="194" customWidth="1"/>
    <col min="9987" max="9987" width="9" style="194"/>
    <col min="9988" max="9988" width="27.75" style="194" customWidth="1"/>
    <col min="9989" max="9989" width="9" style="194"/>
    <col min="9990" max="9990" width="0" style="194" hidden="1" customWidth="1"/>
    <col min="9991" max="9991" width="19.75" style="194" customWidth="1"/>
    <col min="9992" max="9992" width="24.625" style="194" customWidth="1"/>
    <col min="9993" max="10240" width="9" style="194"/>
    <col min="10241" max="10241" width="8.75" style="194" customWidth="1"/>
    <col min="10242" max="10242" width="4.75" style="194" customWidth="1"/>
    <col min="10243" max="10243" width="9" style="194"/>
    <col min="10244" max="10244" width="27.75" style="194" customWidth="1"/>
    <col min="10245" max="10245" width="9" style="194"/>
    <col min="10246" max="10246" width="0" style="194" hidden="1" customWidth="1"/>
    <col min="10247" max="10247" width="19.75" style="194" customWidth="1"/>
    <col min="10248" max="10248" width="24.625" style="194" customWidth="1"/>
    <col min="10249" max="10496" width="9" style="194"/>
    <col min="10497" max="10497" width="8.75" style="194" customWidth="1"/>
    <col min="10498" max="10498" width="4.75" style="194" customWidth="1"/>
    <col min="10499" max="10499" width="9" style="194"/>
    <col min="10500" max="10500" width="27.75" style="194" customWidth="1"/>
    <col min="10501" max="10501" width="9" style="194"/>
    <col min="10502" max="10502" width="0" style="194" hidden="1" customWidth="1"/>
    <col min="10503" max="10503" width="19.75" style="194" customWidth="1"/>
    <col min="10504" max="10504" width="24.625" style="194" customWidth="1"/>
    <col min="10505" max="10752" width="9" style="194"/>
    <col min="10753" max="10753" width="8.75" style="194" customWidth="1"/>
    <col min="10754" max="10754" width="4.75" style="194" customWidth="1"/>
    <col min="10755" max="10755" width="9" style="194"/>
    <col min="10756" max="10756" width="27.75" style="194" customWidth="1"/>
    <col min="10757" max="10757" width="9" style="194"/>
    <col min="10758" max="10758" width="0" style="194" hidden="1" customWidth="1"/>
    <col min="10759" max="10759" width="19.75" style="194" customWidth="1"/>
    <col min="10760" max="10760" width="24.625" style="194" customWidth="1"/>
    <col min="10761" max="11008" width="9" style="194"/>
    <col min="11009" max="11009" width="8.75" style="194" customWidth="1"/>
    <col min="11010" max="11010" width="4.75" style="194" customWidth="1"/>
    <col min="11011" max="11011" width="9" style="194"/>
    <col min="11012" max="11012" width="27.75" style="194" customWidth="1"/>
    <col min="11013" max="11013" width="9" style="194"/>
    <col min="11014" max="11014" width="0" style="194" hidden="1" customWidth="1"/>
    <col min="11015" max="11015" width="19.75" style="194" customWidth="1"/>
    <col min="11016" max="11016" width="24.625" style="194" customWidth="1"/>
    <col min="11017" max="11264" width="9" style="194"/>
    <col min="11265" max="11265" width="8.75" style="194" customWidth="1"/>
    <col min="11266" max="11266" width="4.75" style="194" customWidth="1"/>
    <col min="11267" max="11267" width="9" style="194"/>
    <col min="11268" max="11268" width="27.75" style="194" customWidth="1"/>
    <col min="11269" max="11269" width="9" style="194"/>
    <col min="11270" max="11270" width="0" style="194" hidden="1" customWidth="1"/>
    <col min="11271" max="11271" width="19.75" style="194" customWidth="1"/>
    <col min="11272" max="11272" width="24.625" style="194" customWidth="1"/>
    <col min="11273" max="11520" width="9" style="194"/>
    <col min="11521" max="11521" width="8.75" style="194" customWidth="1"/>
    <col min="11522" max="11522" width="4.75" style="194" customWidth="1"/>
    <col min="11523" max="11523" width="9" style="194"/>
    <col min="11524" max="11524" width="27.75" style="194" customWidth="1"/>
    <col min="11525" max="11525" width="9" style="194"/>
    <col min="11526" max="11526" width="0" style="194" hidden="1" customWidth="1"/>
    <col min="11527" max="11527" width="19.75" style="194" customWidth="1"/>
    <col min="11528" max="11528" width="24.625" style="194" customWidth="1"/>
    <col min="11529" max="11776" width="9" style="194"/>
    <col min="11777" max="11777" width="8.75" style="194" customWidth="1"/>
    <col min="11778" max="11778" width="4.75" style="194" customWidth="1"/>
    <col min="11779" max="11779" width="9" style="194"/>
    <col min="11780" max="11780" width="27.75" style="194" customWidth="1"/>
    <col min="11781" max="11781" width="9" style="194"/>
    <col min="11782" max="11782" width="0" style="194" hidden="1" customWidth="1"/>
    <col min="11783" max="11783" width="19.75" style="194" customWidth="1"/>
    <col min="11784" max="11784" width="24.625" style="194" customWidth="1"/>
    <col min="11785" max="12032" width="9" style="194"/>
    <col min="12033" max="12033" width="8.75" style="194" customWidth="1"/>
    <col min="12034" max="12034" width="4.75" style="194" customWidth="1"/>
    <col min="12035" max="12035" width="9" style="194"/>
    <col min="12036" max="12036" width="27.75" style="194" customWidth="1"/>
    <col min="12037" max="12037" width="9" style="194"/>
    <col min="12038" max="12038" width="0" style="194" hidden="1" customWidth="1"/>
    <col min="12039" max="12039" width="19.75" style="194" customWidth="1"/>
    <col min="12040" max="12040" width="24.625" style="194" customWidth="1"/>
    <col min="12041" max="12288" width="9" style="194"/>
    <col min="12289" max="12289" width="8.75" style="194" customWidth="1"/>
    <col min="12290" max="12290" width="4.75" style="194" customWidth="1"/>
    <col min="12291" max="12291" width="9" style="194"/>
    <col min="12292" max="12292" width="27.75" style="194" customWidth="1"/>
    <col min="12293" max="12293" width="9" style="194"/>
    <col min="12294" max="12294" width="0" style="194" hidden="1" customWidth="1"/>
    <col min="12295" max="12295" width="19.75" style="194" customWidth="1"/>
    <col min="12296" max="12296" width="24.625" style="194" customWidth="1"/>
    <col min="12297" max="12544" width="9" style="194"/>
    <col min="12545" max="12545" width="8.75" style="194" customWidth="1"/>
    <col min="12546" max="12546" width="4.75" style="194" customWidth="1"/>
    <col min="12547" max="12547" width="9" style="194"/>
    <col min="12548" max="12548" width="27.75" style="194" customWidth="1"/>
    <col min="12549" max="12549" width="9" style="194"/>
    <col min="12550" max="12550" width="0" style="194" hidden="1" customWidth="1"/>
    <col min="12551" max="12551" width="19.75" style="194" customWidth="1"/>
    <col min="12552" max="12552" width="24.625" style="194" customWidth="1"/>
    <col min="12553" max="12800" width="9" style="194"/>
    <col min="12801" max="12801" width="8.75" style="194" customWidth="1"/>
    <col min="12802" max="12802" width="4.75" style="194" customWidth="1"/>
    <col min="12803" max="12803" width="9" style="194"/>
    <col min="12804" max="12804" width="27.75" style="194" customWidth="1"/>
    <col min="12805" max="12805" width="9" style="194"/>
    <col min="12806" max="12806" width="0" style="194" hidden="1" customWidth="1"/>
    <col min="12807" max="12807" width="19.75" style="194" customWidth="1"/>
    <col min="12808" max="12808" width="24.625" style="194" customWidth="1"/>
    <col min="12809" max="13056" width="9" style="194"/>
    <col min="13057" max="13057" width="8.75" style="194" customWidth="1"/>
    <col min="13058" max="13058" width="4.75" style="194" customWidth="1"/>
    <col min="13059" max="13059" width="9" style="194"/>
    <col min="13060" max="13060" width="27.75" style="194" customWidth="1"/>
    <col min="13061" max="13061" width="9" style="194"/>
    <col min="13062" max="13062" width="0" style="194" hidden="1" customWidth="1"/>
    <col min="13063" max="13063" width="19.75" style="194" customWidth="1"/>
    <col min="13064" max="13064" width="24.625" style="194" customWidth="1"/>
    <col min="13065" max="13312" width="9" style="194"/>
    <col min="13313" max="13313" width="8.75" style="194" customWidth="1"/>
    <col min="13314" max="13314" width="4.75" style="194" customWidth="1"/>
    <col min="13315" max="13315" width="9" style="194"/>
    <col min="13316" max="13316" width="27.75" style="194" customWidth="1"/>
    <col min="13317" max="13317" width="9" style="194"/>
    <col min="13318" max="13318" width="0" style="194" hidden="1" customWidth="1"/>
    <col min="13319" max="13319" width="19.75" style="194" customWidth="1"/>
    <col min="13320" max="13320" width="24.625" style="194" customWidth="1"/>
    <col min="13321" max="13568" width="9" style="194"/>
    <col min="13569" max="13569" width="8.75" style="194" customWidth="1"/>
    <col min="13570" max="13570" width="4.75" style="194" customWidth="1"/>
    <col min="13571" max="13571" width="9" style="194"/>
    <col min="13572" max="13572" width="27.75" style="194" customWidth="1"/>
    <col min="13573" max="13573" width="9" style="194"/>
    <col min="13574" max="13574" width="0" style="194" hidden="1" customWidth="1"/>
    <col min="13575" max="13575" width="19.75" style="194" customWidth="1"/>
    <col min="13576" max="13576" width="24.625" style="194" customWidth="1"/>
    <col min="13577" max="13824" width="9" style="194"/>
    <col min="13825" max="13825" width="8.75" style="194" customWidth="1"/>
    <col min="13826" max="13826" width="4.75" style="194" customWidth="1"/>
    <col min="13827" max="13827" width="9" style="194"/>
    <col min="13828" max="13828" width="27.75" style="194" customWidth="1"/>
    <col min="13829" max="13829" width="9" style="194"/>
    <col min="13830" max="13830" width="0" style="194" hidden="1" customWidth="1"/>
    <col min="13831" max="13831" width="19.75" style="194" customWidth="1"/>
    <col min="13832" max="13832" width="24.625" style="194" customWidth="1"/>
    <col min="13833" max="14080" width="9" style="194"/>
    <col min="14081" max="14081" width="8.75" style="194" customWidth="1"/>
    <col min="14082" max="14082" width="4.75" style="194" customWidth="1"/>
    <col min="14083" max="14083" width="9" style="194"/>
    <col min="14084" max="14084" width="27.75" style="194" customWidth="1"/>
    <col min="14085" max="14085" width="9" style="194"/>
    <col min="14086" max="14086" width="0" style="194" hidden="1" customWidth="1"/>
    <col min="14087" max="14087" width="19.75" style="194" customWidth="1"/>
    <col min="14088" max="14088" width="24.625" style="194" customWidth="1"/>
    <col min="14089" max="14336" width="9" style="194"/>
    <col min="14337" max="14337" width="8.75" style="194" customWidth="1"/>
    <col min="14338" max="14338" width="4.75" style="194" customWidth="1"/>
    <col min="14339" max="14339" width="9" style="194"/>
    <col min="14340" max="14340" width="27.75" style="194" customWidth="1"/>
    <col min="14341" max="14341" width="9" style="194"/>
    <col min="14342" max="14342" width="0" style="194" hidden="1" customWidth="1"/>
    <col min="14343" max="14343" width="19.75" style="194" customWidth="1"/>
    <col min="14344" max="14344" width="24.625" style="194" customWidth="1"/>
    <col min="14345" max="14592" width="9" style="194"/>
    <col min="14593" max="14593" width="8.75" style="194" customWidth="1"/>
    <col min="14594" max="14594" width="4.75" style="194" customWidth="1"/>
    <col min="14595" max="14595" width="9" style="194"/>
    <col min="14596" max="14596" width="27.75" style="194" customWidth="1"/>
    <col min="14597" max="14597" width="9" style="194"/>
    <col min="14598" max="14598" width="0" style="194" hidden="1" customWidth="1"/>
    <col min="14599" max="14599" width="19.75" style="194" customWidth="1"/>
    <col min="14600" max="14600" width="24.625" style="194" customWidth="1"/>
    <col min="14601" max="14848" width="9" style="194"/>
    <col min="14849" max="14849" width="8.75" style="194" customWidth="1"/>
    <col min="14850" max="14850" width="4.75" style="194" customWidth="1"/>
    <col min="14851" max="14851" width="9" style="194"/>
    <col min="14852" max="14852" width="27.75" style="194" customWidth="1"/>
    <col min="14853" max="14853" width="9" style="194"/>
    <col min="14854" max="14854" width="0" style="194" hidden="1" customWidth="1"/>
    <col min="14855" max="14855" width="19.75" style="194" customWidth="1"/>
    <col min="14856" max="14856" width="24.625" style="194" customWidth="1"/>
    <col min="14857" max="15104" width="9" style="194"/>
    <col min="15105" max="15105" width="8.75" style="194" customWidth="1"/>
    <col min="15106" max="15106" width="4.75" style="194" customWidth="1"/>
    <col min="15107" max="15107" width="9" style="194"/>
    <col min="15108" max="15108" width="27.75" style="194" customWidth="1"/>
    <col min="15109" max="15109" width="9" style="194"/>
    <col min="15110" max="15110" width="0" style="194" hidden="1" customWidth="1"/>
    <col min="15111" max="15111" width="19.75" style="194" customWidth="1"/>
    <col min="15112" max="15112" width="24.625" style="194" customWidth="1"/>
    <col min="15113" max="15360" width="9" style="194"/>
    <col min="15361" max="15361" width="8.75" style="194" customWidth="1"/>
    <col min="15362" max="15362" width="4.75" style="194" customWidth="1"/>
    <col min="15363" max="15363" width="9" style="194"/>
    <col min="15364" max="15364" width="27.75" style="194" customWidth="1"/>
    <col min="15365" max="15365" width="9" style="194"/>
    <col min="15366" max="15366" width="0" style="194" hidden="1" customWidth="1"/>
    <col min="15367" max="15367" width="19.75" style="194" customWidth="1"/>
    <col min="15368" max="15368" width="24.625" style="194" customWidth="1"/>
    <col min="15369" max="15616" width="9" style="194"/>
    <col min="15617" max="15617" width="8.75" style="194" customWidth="1"/>
    <col min="15618" max="15618" width="4.75" style="194" customWidth="1"/>
    <col min="15619" max="15619" width="9" style="194"/>
    <col min="15620" max="15620" width="27.75" style="194" customWidth="1"/>
    <col min="15621" max="15621" width="9" style="194"/>
    <col min="15622" max="15622" width="0" style="194" hidden="1" customWidth="1"/>
    <col min="15623" max="15623" width="19.75" style="194" customWidth="1"/>
    <col min="15624" max="15624" width="24.625" style="194" customWidth="1"/>
    <col min="15625" max="15872" width="9" style="194"/>
    <col min="15873" max="15873" width="8.75" style="194" customWidth="1"/>
    <col min="15874" max="15874" width="4.75" style="194" customWidth="1"/>
    <col min="15875" max="15875" width="9" style="194"/>
    <col min="15876" max="15876" width="27.75" style="194" customWidth="1"/>
    <col min="15877" max="15877" width="9" style="194"/>
    <col min="15878" max="15878" width="0" style="194" hidden="1" customWidth="1"/>
    <col min="15879" max="15879" width="19.75" style="194" customWidth="1"/>
    <col min="15880" max="15880" width="24.625" style="194" customWidth="1"/>
    <col min="15881" max="16128" width="9" style="194"/>
    <col min="16129" max="16129" width="8.75" style="194" customWidth="1"/>
    <col min="16130" max="16130" width="4.75" style="194" customWidth="1"/>
    <col min="16131" max="16131" width="9" style="194"/>
    <col min="16132" max="16132" width="27.75" style="194" customWidth="1"/>
    <col min="16133" max="16133" width="9" style="194"/>
    <col min="16134" max="16134" width="0" style="194" hidden="1" customWidth="1"/>
    <col min="16135" max="16135" width="19.75" style="194" customWidth="1"/>
    <col min="16136" max="16136" width="24.625" style="194" customWidth="1"/>
    <col min="16137" max="16384" width="9" style="194"/>
  </cols>
  <sheetData>
    <row r="1" spans="1:8" ht="18" x14ac:dyDescent="0.2">
      <c r="A1" s="337" t="s">
        <v>2856</v>
      </c>
      <c r="B1" s="337"/>
      <c r="C1" s="337"/>
      <c r="D1" s="337"/>
      <c r="E1" s="337"/>
      <c r="F1" s="337"/>
      <c r="G1" s="337"/>
      <c r="H1" s="337"/>
    </row>
    <row r="2" spans="1:8" ht="15.75" x14ac:dyDescent="0.25">
      <c r="A2" s="338" t="s">
        <v>2857</v>
      </c>
      <c r="B2" s="338"/>
      <c r="C2" s="338"/>
      <c r="D2" s="338"/>
      <c r="E2" s="338"/>
      <c r="F2" s="338"/>
      <c r="G2" s="338"/>
      <c r="H2" s="338"/>
    </row>
    <row r="3" spans="1:8" ht="18" x14ac:dyDescent="0.25">
      <c r="A3" s="339" t="s">
        <v>2858</v>
      </c>
      <c r="B3" s="339"/>
      <c r="C3" s="339"/>
      <c r="D3" s="339"/>
      <c r="E3" s="339"/>
      <c r="F3" s="339"/>
      <c r="G3" s="339"/>
      <c r="H3" s="339"/>
    </row>
    <row r="4" spans="1:8" ht="15" x14ac:dyDescent="0.2">
      <c r="A4" s="195"/>
      <c r="B4" s="196"/>
      <c r="C4" s="196"/>
      <c r="D4" s="196" t="s">
        <v>2859</v>
      </c>
      <c r="E4" s="196"/>
      <c r="F4" s="196"/>
      <c r="G4" s="196"/>
      <c r="H4" s="197"/>
    </row>
    <row r="5" spans="1:8" ht="15" x14ac:dyDescent="0.2">
      <c r="A5" s="195"/>
      <c r="B5" s="196"/>
      <c r="C5" s="196"/>
      <c r="D5" s="196"/>
      <c r="E5" s="196"/>
      <c r="F5" s="196"/>
      <c r="G5" s="196"/>
      <c r="H5" s="197"/>
    </row>
    <row r="6" spans="1:8" ht="15" x14ac:dyDescent="0.25">
      <c r="A6" s="198" t="s">
        <v>2860</v>
      </c>
      <c r="B6" s="199"/>
      <c r="C6" s="200"/>
      <c r="D6" s="201"/>
      <c r="E6" s="201"/>
      <c r="F6" s="201"/>
      <c r="G6" s="201"/>
      <c r="H6" s="202"/>
    </row>
    <row r="7" spans="1:8" ht="15" x14ac:dyDescent="0.25">
      <c r="A7" s="203" t="s">
        <v>2861</v>
      </c>
      <c r="B7" s="204"/>
      <c r="C7" s="205"/>
      <c r="D7" s="206"/>
      <c r="E7" s="206"/>
      <c r="F7" s="206"/>
      <c r="G7" s="206"/>
      <c r="H7" s="207"/>
    </row>
    <row r="8" spans="1:8" ht="15" x14ac:dyDescent="0.25">
      <c r="A8" s="203" t="s">
        <v>2862</v>
      </c>
      <c r="B8" s="204"/>
      <c r="C8" s="205"/>
      <c r="D8" s="206"/>
      <c r="E8" s="206"/>
      <c r="F8" s="206"/>
      <c r="G8" s="206"/>
      <c r="H8" s="207"/>
    </row>
    <row r="9" spans="1:8" ht="15" x14ac:dyDescent="0.25">
      <c r="A9" s="208" t="s">
        <v>2898</v>
      </c>
      <c r="B9" s="209"/>
      <c r="C9" s="210"/>
      <c r="D9" s="211"/>
      <c r="E9" s="211"/>
      <c r="F9" s="211"/>
      <c r="G9" s="211"/>
      <c r="H9" s="212"/>
    </row>
    <row r="10" spans="1:8" ht="15.75" x14ac:dyDescent="0.25">
      <c r="A10" s="340" t="s">
        <v>2863</v>
      </c>
      <c r="B10" s="341"/>
      <c r="C10" s="341"/>
      <c r="D10" s="341"/>
      <c r="E10" s="341"/>
      <c r="F10" s="341"/>
      <c r="G10" s="341"/>
      <c r="H10" s="342"/>
    </row>
    <row r="11" spans="1:8" ht="15.75" x14ac:dyDescent="0.25">
      <c r="A11" s="340" t="s">
        <v>2864</v>
      </c>
      <c r="B11" s="341"/>
      <c r="C11" s="341"/>
      <c r="D11" s="341"/>
      <c r="E11" s="341"/>
      <c r="F11" s="341"/>
      <c r="G11" s="341"/>
      <c r="H11" s="342"/>
    </row>
    <row r="12" spans="1:8" ht="27" customHeight="1" x14ac:dyDescent="0.2">
      <c r="A12" s="343" t="s">
        <v>2865</v>
      </c>
      <c r="B12" s="344"/>
      <c r="C12" s="344"/>
      <c r="D12" s="344"/>
      <c r="E12" s="344"/>
      <c r="F12" s="344"/>
      <c r="G12" s="344"/>
      <c r="H12" s="345"/>
    </row>
    <row r="13" spans="1:8" ht="15.75" customHeight="1" x14ac:dyDescent="0.25">
      <c r="A13" s="346" t="s">
        <v>2866</v>
      </c>
      <c r="B13" s="346"/>
      <c r="C13" s="346"/>
      <c r="D13" s="346"/>
      <c r="E13" s="346"/>
      <c r="F13" s="346"/>
      <c r="G13" s="346"/>
      <c r="H13" s="346"/>
    </row>
    <row r="14" spans="1:8" ht="15" customHeight="1" x14ac:dyDescent="0.25">
      <c r="A14" s="347" t="s">
        <v>2867</v>
      </c>
      <c r="B14" s="347" t="s">
        <v>2868</v>
      </c>
      <c r="C14" s="347"/>
      <c r="D14" s="347"/>
      <c r="E14" s="347"/>
      <c r="F14" s="213"/>
      <c r="G14" s="214" t="s">
        <v>2869</v>
      </c>
      <c r="H14" s="214" t="s">
        <v>2870</v>
      </c>
    </row>
    <row r="15" spans="1:8" ht="15" x14ac:dyDescent="0.25">
      <c r="A15" s="347"/>
      <c r="B15" s="347"/>
      <c r="C15" s="347"/>
      <c r="D15" s="347"/>
      <c r="E15" s="347"/>
      <c r="F15" s="213"/>
      <c r="G15" s="214" t="s">
        <v>2871</v>
      </c>
      <c r="H15" s="214" t="s">
        <v>2872</v>
      </c>
    </row>
    <row r="16" spans="1:8" ht="15" x14ac:dyDescent="0.25">
      <c r="A16" s="215"/>
      <c r="B16" s="348" t="s">
        <v>2873</v>
      </c>
      <c r="C16" s="349"/>
      <c r="D16" s="350"/>
      <c r="E16" s="216"/>
      <c r="F16" s="217"/>
      <c r="G16" s="218">
        <f>SUM(G17:G20)</f>
        <v>7.3000000000000007</v>
      </c>
      <c r="H16" s="219" t="s">
        <v>2874</v>
      </c>
    </row>
    <row r="17" spans="1:8" ht="15" x14ac:dyDescent="0.25">
      <c r="A17" s="220" t="s">
        <v>2875</v>
      </c>
      <c r="B17" s="351" t="s">
        <v>2876</v>
      </c>
      <c r="C17" s="352"/>
      <c r="D17" s="353"/>
      <c r="E17" s="221"/>
      <c r="F17" s="222">
        <f>G17/100</f>
        <v>0.04</v>
      </c>
      <c r="G17" s="223">
        <v>4</v>
      </c>
      <c r="H17" s="223"/>
    </row>
    <row r="18" spans="1:8" ht="15" x14ac:dyDescent="0.25">
      <c r="A18" s="224" t="s">
        <v>2877</v>
      </c>
      <c r="B18" s="334" t="s">
        <v>2878</v>
      </c>
      <c r="C18" s="335"/>
      <c r="D18" s="336"/>
      <c r="E18" s="225"/>
      <c r="F18" s="224">
        <f t="shared" ref="F18:F29" si="0">G18/100</f>
        <v>8.0000000000000002E-3</v>
      </c>
      <c r="G18" s="226">
        <v>0.8</v>
      </c>
      <c r="H18" s="226"/>
    </row>
    <row r="19" spans="1:8" ht="15" x14ac:dyDescent="0.25">
      <c r="A19" s="224" t="s">
        <v>2879</v>
      </c>
      <c r="B19" s="334" t="s">
        <v>2880</v>
      </c>
      <c r="C19" s="335"/>
      <c r="D19" s="336"/>
      <c r="E19" s="225"/>
      <c r="F19" s="227">
        <f t="shared" si="0"/>
        <v>1.2699999999999999E-2</v>
      </c>
      <c r="G19" s="226">
        <v>1.27</v>
      </c>
      <c r="H19" s="226"/>
    </row>
    <row r="20" spans="1:8" ht="15" x14ac:dyDescent="0.25">
      <c r="A20" s="228" t="s">
        <v>2881</v>
      </c>
      <c r="B20" s="356" t="s">
        <v>2882</v>
      </c>
      <c r="C20" s="357"/>
      <c r="D20" s="358"/>
      <c r="E20" s="229"/>
      <c r="F20" s="228">
        <f t="shared" si="0"/>
        <v>1.23E-2</v>
      </c>
      <c r="G20" s="230">
        <v>1.23</v>
      </c>
      <c r="H20" s="231"/>
    </row>
    <row r="21" spans="1:8" ht="15" x14ac:dyDescent="0.25">
      <c r="A21" s="215" t="s">
        <v>358</v>
      </c>
      <c r="B21" s="348" t="s">
        <v>2883</v>
      </c>
      <c r="C21" s="349"/>
      <c r="D21" s="350"/>
      <c r="E21" s="216"/>
      <c r="F21" s="232">
        <f t="shared" si="0"/>
        <v>7.400000000000001E-2</v>
      </c>
      <c r="G21" s="218">
        <f>G22</f>
        <v>7.4</v>
      </c>
      <c r="H21" s="219" t="s">
        <v>2874</v>
      </c>
    </row>
    <row r="22" spans="1:8" ht="15" x14ac:dyDescent="0.25">
      <c r="A22" s="220"/>
      <c r="B22" s="351" t="s">
        <v>2884</v>
      </c>
      <c r="C22" s="352"/>
      <c r="D22" s="353"/>
      <c r="E22" s="221"/>
      <c r="F22" s="222">
        <f t="shared" si="0"/>
        <v>7.400000000000001E-2</v>
      </c>
      <c r="G22" s="223">
        <v>7.4</v>
      </c>
      <c r="H22" s="223"/>
    </row>
    <row r="23" spans="1:8" ht="15" x14ac:dyDescent="0.25">
      <c r="A23" s="228"/>
      <c r="B23" s="356"/>
      <c r="C23" s="357"/>
      <c r="D23" s="358"/>
      <c r="E23" s="229"/>
      <c r="F23" s="228"/>
      <c r="G23" s="230"/>
      <c r="H23" s="231"/>
    </row>
    <row r="24" spans="1:8" ht="15" x14ac:dyDescent="0.25">
      <c r="A24" s="233"/>
      <c r="B24" s="354" t="s">
        <v>2885</v>
      </c>
      <c r="C24" s="354"/>
      <c r="D24" s="355"/>
      <c r="E24" s="234"/>
      <c r="F24" s="233">
        <f t="shared" si="0"/>
        <v>0.14700000000000002</v>
      </c>
      <c r="G24" s="235">
        <f>G21+G16</f>
        <v>14.700000000000001</v>
      </c>
      <c r="H24" s="236"/>
    </row>
    <row r="25" spans="1:8" ht="15" x14ac:dyDescent="0.25">
      <c r="A25" s="237" t="s">
        <v>2886</v>
      </c>
      <c r="B25" s="359" t="s">
        <v>2887</v>
      </c>
      <c r="C25" s="360"/>
      <c r="D25" s="361"/>
      <c r="E25" s="238"/>
      <c r="F25" s="222">
        <f t="shared" si="0"/>
        <v>6.6500000000000004E-2</v>
      </c>
      <c r="G25" s="239">
        <f>SUM(G26:G29)</f>
        <v>6.65</v>
      </c>
      <c r="H25" s="240" t="s">
        <v>2874</v>
      </c>
    </row>
    <row r="26" spans="1:8" ht="15" x14ac:dyDescent="0.25">
      <c r="A26" s="224"/>
      <c r="B26" s="334" t="s">
        <v>2888</v>
      </c>
      <c r="C26" s="335"/>
      <c r="D26" s="336"/>
      <c r="E26" s="225"/>
      <c r="F26" s="227">
        <f t="shared" si="0"/>
        <v>6.5000000000000006E-3</v>
      </c>
      <c r="G26" s="226">
        <v>0.65</v>
      </c>
      <c r="H26" s="226"/>
    </row>
    <row r="27" spans="1:8" ht="15" x14ac:dyDescent="0.25">
      <c r="A27" s="224"/>
      <c r="B27" s="334" t="s">
        <v>2889</v>
      </c>
      <c r="C27" s="335"/>
      <c r="D27" s="336"/>
      <c r="E27" s="225"/>
      <c r="F27" s="227">
        <f t="shared" si="0"/>
        <v>0.03</v>
      </c>
      <c r="G27" s="226">
        <v>3</v>
      </c>
      <c r="H27" s="226"/>
    </row>
    <row r="28" spans="1:8" ht="15" x14ac:dyDescent="0.25">
      <c r="A28" s="224"/>
      <c r="B28" s="334" t="s">
        <v>2890</v>
      </c>
      <c r="C28" s="335"/>
      <c r="D28" s="336"/>
      <c r="E28" s="225"/>
      <c r="F28" s="227">
        <f t="shared" si="0"/>
        <v>0.03</v>
      </c>
      <c r="G28" s="226">
        <v>3</v>
      </c>
      <c r="H28" s="226"/>
    </row>
    <row r="29" spans="1:8" ht="15" x14ac:dyDescent="0.25">
      <c r="A29" s="224"/>
      <c r="B29" s="334" t="s">
        <v>2891</v>
      </c>
      <c r="C29" s="334"/>
      <c r="D29" s="362"/>
      <c r="E29" s="241"/>
      <c r="F29" s="227">
        <f t="shared" si="0"/>
        <v>0</v>
      </c>
      <c r="G29" s="226">
        <v>0</v>
      </c>
      <c r="H29" s="226"/>
    </row>
    <row r="30" spans="1:8" ht="15" x14ac:dyDescent="0.25">
      <c r="A30" s="228"/>
      <c r="B30" s="242"/>
      <c r="C30" s="243"/>
      <c r="D30" s="243"/>
      <c r="E30" s="244"/>
      <c r="F30" s="228"/>
      <c r="G30" s="230"/>
      <c r="H30" s="230"/>
    </row>
    <row r="31" spans="1:8" ht="15" x14ac:dyDescent="0.25">
      <c r="A31" s="233"/>
      <c r="B31" s="354" t="s">
        <v>2892</v>
      </c>
      <c r="C31" s="354"/>
      <c r="D31" s="355"/>
      <c r="E31" s="234"/>
      <c r="F31" s="233"/>
      <c r="G31" s="236">
        <f>(((1+F17+F18+F19)*(1+F20)*(1+F21)/(1-F25))-1)*100</f>
        <v>23.535496426352442</v>
      </c>
      <c r="H31" s="245"/>
    </row>
    <row r="32" spans="1:8" ht="14.25" customHeight="1" x14ac:dyDescent="0.25">
      <c r="A32" s="220"/>
      <c r="B32" s="351" t="s">
        <v>2893</v>
      </c>
      <c r="C32" s="351"/>
      <c r="D32" s="367"/>
      <c r="E32" s="246"/>
      <c r="F32" s="220"/>
      <c r="G32" s="223">
        <v>100</v>
      </c>
      <c r="H32" s="223"/>
    </row>
    <row r="33" spans="1:8" ht="15" customHeight="1" x14ac:dyDescent="0.25">
      <c r="A33" s="224"/>
      <c r="B33" s="334"/>
      <c r="C33" s="335"/>
      <c r="D33" s="336"/>
      <c r="E33" s="225"/>
      <c r="F33" s="224"/>
      <c r="G33" s="247"/>
      <c r="H33" s="247"/>
    </row>
    <row r="34" spans="1:8" ht="15" x14ac:dyDescent="0.25">
      <c r="A34" s="224"/>
      <c r="B34" s="334" t="s">
        <v>2894</v>
      </c>
      <c r="C34" s="362"/>
      <c r="D34" s="248" t="s">
        <v>2895</v>
      </c>
      <c r="E34" s="368">
        <v>-1</v>
      </c>
      <c r="F34" s="224"/>
      <c r="G34" s="249">
        <f>G31</f>
        <v>23.535496426352442</v>
      </c>
      <c r="H34" s="247"/>
    </row>
    <row r="35" spans="1:8" ht="15" x14ac:dyDescent="0.25">
      <c r="A35" s="228"/>
      <c r="B35" s="250"/>
      <c r="C35" s="251"/>
      <c r="D35" s="252" t="s">
        <v>2896</v>
      </c>
      <c r="E35" s="369"/>
      <c r="F35" s="253"/>
      <c r="G35" s="254"/>
      <c r="H35" s="254"/>
    </row>
    <row r="36" spans="1:8" ht="15" x14ac:dyDescent="0.2">
      <c r="A36" s="370" t="s">
        <v>2897</v>
      </c>
      <c r="B36" s="371"/>
      <c r="C36" s="371"/>
      <c r="D36" s="371"/>
      <c r="E36" s="374"/>
      <c r="F36" s="255"/>
      <c r="G36" s="363">
        <f>G34</f>
        <v>23.535496426352442</v>
      </c>
      <c r="H36" s="365"/>
    </row>
    <row r="37" spans="1:8" ht="15" x14ac:dyDescent="0.2">
      <c r="A37" s="372"/>
      <c r="B37" s="373"/>
      <c r="C37" s="373"/>
      <c r="D37" s="373"/>
      <c r="E37" s="375"/>
      <c r="F37" s="256"/>
      <c r="G37" s="364"/>
      <c r="H37" s="366"/>
    </row>
    <row r="38" spans="1:8" ht="15" x14ac:dyDescent="0.25">
      <c r="A38" s="257"/>
      <c r="B38" s="257"/>
      <c r="C38" s="257"/>
      <c r="D38" s="257"/>
      <c r="E38" s="257"/>
      <c r="F38" s="257"/>
      <c r="G38" s="257"/>
      <c r="H38" s="257"/>
    </row>
    <row r="39" spans="1:8" ht="15" x14ac:dyDescent="0.25">
      <c r="A39" s="257"/>
      <c r="B39" s="257"/>
      <c r="C39" s="257"/>
      <c r="D39" s="257"/>
      <c r="E39" s="257"/>
      <c r="F39" s="257"/>
      <c r="G39" s="257"/>
      <c r="H39" s="257"/>
    </row>
  </sheetData>
  <mergeCells count="32">
    <mergeCell ref="G36:G37"/>
    <mergeCell ref="H36:H37"/>
    <mergeCell ref="B32:D32"/>
    <mergeCell ref="B33:D33"/>
    <mergeCell ref="B34:C34"/>
    <mergeCell ref="E34:E35"/>
    <mergeCell ref="A36:D37"/>
    <mergeCell ref="E36:E37"/>
    <mergeCell ref="B31:D31"/>
    <mergeCell ref="B19:D19"/>
    <mergeCell ref="B20:D20"/>
    <mergeCell ref="B21:D21"/>
    <mergeCell ref="B22:D22"/>
    <mergeCell ref="B23:D23"/>
    <mergeCell ref="B24:D24"/>
    <mergeCell ref="B25:D25"/>
    <mergeCell ref="B26:D26"/>
    <mergeCell ref="B27:D27"/>
    <mergeCell ref="B28:D28"/>
    <mergeCell ref="B29:D29"/>
    <mergeCell ref="B18:D18"/>
    <mergeCell ref="A1:H1"/>
    <mergeCell ref="A2:H2"/>
    <mergeCell ref="A3:H3"/>
    <mergeCell ref="A10:H10"/>
    <mergeCell ref="A11:H11"/>
    <mergeCell ref="A12:H12"/>
    <mergeCell ref="A13:H13"/>
    <mergeCell ref="A14:A15"/>
    <mergeCell ref="B14:E15"/>
    <mergeCell ref="B16:D16"/>
    <mergeCell ref="B17:D17"/>
  </mergeCells>
  <printOptions horizontalCentered="1"/>
  <pageMargins left="0.70866141732283472" right="0.70866141732283472" top="0.74803149606299213" bottom="0.74803149606299213" header="0.31496062992125984" footer="0.31496062992125984"/>
  <pageSetup paperSize="9" scale="78" fitToHeight="0" orientation="portrait" r:id="rId1"/>
  <headerFooter scaleWithDoc="0">
    <oddFooter>&amp;Rpág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DC0F-8521-4A9F-950D-0F47736BD4C9}">
  <sheetPr codeName="Planilha3">
    <pageSetUpPr fitToPage="1"/>
  </sheetPr>
  <dimension ref="A1:J5583"/>
  <sheetViews>
    <sheetView showOutlineSymbols="0" showWhiteSpace="0" topLeftCell="E1" workbookViewId="0">
      <selection activeCell="G2" sqref="G2:H2"/>
    </sheetView>
  </sheetViews>
  <sheetFormatPr defaultRowHeight="14.25" x14ac:dyDescent="0.2"/>
  <cols>
    <col min="1" max="1" width="10" bestFit="1" customWidth="1"/>
    <col min="2" max="2" width="12" bestFit="1" customWidth="1"/>
    <col min="3" max="3" width="10" bestFit="1" customWidth="1"/>
    <col min="4" max="4" width="60" bestFit="1" customWidth="1"/>
    <col min="5" max="5" width="15" bestFit="1" customWidth="1"/>
    <col min="6" max="9" width="12" bestFit="1" customWidth="1"/>
    <col min="10" max="11" width="14" bestFit="1" customWidth="1"/>
  </cols>
  <sheetData>
    <row r="1" spans="1:10" ht="15" x14ac:dyDescent="0.2">
      <c r="A1" s="190"/>
      <c r="B1" s="190"/>
      <c r="C1" s="292" t="s">
        <v>2832</v>
      </c>
      <c r="D1" s="292"/>
      <c r="E1" s="292" t="s">
        <v>1</v>
      </c>
      <c r="F1" s="292"/>
      <c r="G1" s="292" t="s">
        <v>2</v>
      </c>
      <c r="H1" s="292"/>
      <c r="I1" s="292" t="s">
        <v>3</v>
      </c>
      <c r="J1" s="292"/>
    </row>
    <row r="2" spans="1:10" ht="80.099999999999994" customHeight="1" x14ac:dyDescent="0.2">
      <c r="A2" s="186"/>
      <c r="B2" s="186"/>
      <c r="C2" s="287" t="s">
        <v>4</v>
      </c>
      <c r="D2" s="287"/>
      <c r="E2" s="287" t="s">
        <v>5</v>
      </c>
      <c r="F2" s="287"/>
      <c r="G2" s="287" t="s">
        <v>6</v>
      </c>
      <c r="H2" s="287"/>
      <c r="I2" s="287" t="s">
        <v>3050</v>
      </c>
      <c r="J2" s="287"/>
    </row>
    <row r="3" spans="1:10" ht="15" x14ac:dyDescent="0.25">
      <c r="A3" s="291" t="s">
        <v>2832</v>
      </c>
      <c r="B3" s="290"/>
      <c r="C3" s="290"/>
      <c r="D3" s="290"/>
      <c r="E3" s="290"/>
      <c r="F3" s="290"/>
      <c r="G3" s="290"/>
      <c r="H3" s="290"/>
      <c r="I3" s="290"/>
      <c r="J3" s="290"/>
    </row>
    <row r="4" spans="1:10" ht="30" customHeight="1" x14ac:dyDescent="0.25">
      <c r="A4" s="291" t="s">
        <v>2831</v>
      </c>
      <c r="B4" s="290"/>
      <c r="C4" s="290"/>
      <c r="D4" s="290"/>
      <c r="E4" s="290"/>
      <c r="F4" s="290"/>
      <c r="G4" s="290"/>
      <c r="H4" s="290"/>
      <c r="I4" s="290"/>
      <c r="J4" s="290"/>
    </row>
    <row r="5" spans="1:10" ht="18" customHeight="1" x14ac:dyDescent="0.2">
      <c r="A5" s="189" t="s">
        <v>18</v>
      </c>
      <c r="B5" s="64" t="s">
        <v>9</v>
      </c>
      <c r="C5" s="189" t="s">
        <v>10</v>
      </c>
      <c r="D5" s="189" t="s">
        <v>11</v>
      </c>
      <c r="E5" s="379" t="s">
        <v>1155</v>
      </c>
      <c r="F5" s="379"/>
      <c r="G5" s="65" t="s">
        <v>12</v>
      </c>
      <c r="H5" s="64" t="s">
        <v>13</v>
      </c>
      <c r="I5" s="64" t="s">
        <v>14</v>
      </c>
      <c r="J5" s="64" t="s">
        <v>16</v>
      </c>
    </row>
    <row r="6" spans="1:10" ht="24" customHeight="1" x14ac:dyDescent="0.2">
      <c r="A6" s="187" t="s">
        <v>1154</v>
      </c>
      <c r="B6" s="63" t="s">
        <v>19</v>
      </c>
      <c r="C6" s="187" t="s">
        <v>20</v>
      </c>
      <c r="D6" s="187" t="s">
        <v>21</v>
      </c>
      <c r="E6" s="380" t="s">
        <v>1145</v>
      </c>
      <c r="F6" s="380"/>
      <c r="G6" s="62" t="s">
        <v>22</v>
      </c>
      <c r="H6" s="61">
        <v>1</v>
      </c>
      <c r="I6" s="60">
        <v>50480.480000000003</v>
      </c>
      <c r="J6" s="60">
        <v>50480.480000000003</v>
      </c>
    </row>
    <row r="7" spans="1:10" ht="26.1" customHeight="1" x14ac:dyDescent="0.2">
      <c r="A7" s="191" t="s">
        <v>1148</v>
      </c>
      <c r="B7" s="59" t="s">
        <v>2007</v>
      </c>
      <c r="C7" s="191" t="s">
        <v>25</v>
      </c>
      <c r="D7" s="191" t="s">
        <v>2006</v>
      </c>
      <c r="E7" s="376" t="s">
        <v>1145</v>
      </c>
      <c r="F7" s="376"/>
      <c r="G7" s="58" t="s">
        <v>836</v>
      </c>
      <c r="H7" s="57">
        <v>80</v>
      </c>
      <c r="I7" s="56">
        <v>179.59</v>
      </c>
      <c r="J7" s="56">
        <v>14367.2</v>
      </c>
    </row>
    <row r="8" spans="1:10" ht="24" customHeight="1" x14ac:dyDescent="0.2">
      <c r="A8" s="191" t="s">
        <v>1148</v>
      </c>
      <c r="B8" s="59" t="s">
        <v>1182</v>
      </c>
      <c r="C8" s="191" t="s">
        <v>25</v>
      </c>
      <c r="D8" s="191" t="s">
        <v>1181</v>
      </c>
      <c r="E8" s="376" t="s">
        <v>1145</v>
      </c>
      <c r="F8" s="376"/>
      <c r="G8" s="58" t="s">
        <v>836</v>
      </c>
      <c r="H8" s="57">
        <v>360</v>
      </c>
      <c r="I8" s="56">
        <v>38.25</v>
      </c>
      <c r="J8" s="56">
        <v>13770</v>
      </c>
    </row>
    <row r="9" spans="1:10" ht="24" customHeight="1" x14ac:dyDescent="0.2">
      <c r="A9" s="191" t="s">
        <v>1148</v>
      </c>
      <c r="B9" s="59" t="s">
        <v>2027</v>
      </c>
      <c r="C9" s="191" t="s">
        <v>25</v>
      </c>
      <c r="D9" s="191" t="s">
        <v>2026</v>
      </c>
      <c r="E9" s="376" t="s">
        <v>1145</v>
      </c>
      <c r="F9" s="376"/>
      <c r="G9" s="58" t="s">
        <v>836</v>
      </c>
      <c r="H9" s="57">
        <v>80</v>
      </c>
      <c r="I9" s="56">
        <v>45.21</v>
      </c>
      <c r="J9" s="56">
        <v>3616.8</v>
      </c>
    </row>
    <row r="10" spans="1:10" ht="24" customHeight="1" x14ac:dyDescent="0.2">
      <c r="A10" s="191" t="s">
        <v>1148</v>
      </c>
      <c r="B10" s="59" t="s">
        <v>1767</v>
      </c>
      <c r="C10" s="191" t="s">
        <v>25</v>
      </c>
      <c r="D10" s="191" t="s">
        <v>1766</v>
      </c>
      <c r="E10" s="376" t="s">
        <v>1145</v>
      </c>
      <c r="F10" s="376"/>
      <c r="G10" s="58" t="s">
        <v>836</v>
      </c>
      <c r="H10" s="57">
        <v>176</v>
      </c>
      <c r="I10" s="56">
        <v>94.41</v>
      </c>
      <c r="J10" s="56">
        <v>16616.16</v>
      </c>
    </row>
    <row r="11" spans="1:10" ht="24" customHeight="1" x14ac:dyDescent="0.2">
      <c r="A11" s="191" t="s">
        <v>1148</v>
      </c>
      <c r="B11" s="59" t="s">
        <v>1188</v>
      </c>
      <c r="C11" s="191" t="s">
        <v>25</v>
      </c>
      <c r="D11" s="191" t="s">
        <v>1187</v>
      </c>
      <c r="E11" s="376" t="s">
        <v>1145</v>
      </c>
      <c r="F11" s="376"/>
      <c r="G11" s="58" t="s">
        <v>836</v>
      </c>
      <c r="H11" s="57">
        <v>72</v>
      </c>
      <c r="I11" s="56">
        <v>29.31</v>
      </c>
      <c r="J11" s="56">
        <v>2110.3200000000002</v>
      </c>
    </row>
    <row r="12" spans="1:10" ht="25.5" x14ac:dyDescent="0.2">
      <c r="A12" s="193"/>
      <c r="B12" s="193"/>
      <c r="C12" s="193"/>
      <c r="D12" s="193"/>
      <c r="E12" s="193" t="s">
        <v>1138</v>
      </c>
      <c r="F12" s="51">
        <v>26245.338654300002</v>
      </c>
      <c r="G12" s="193" t="s">
        <v>1137</v>
      </c>
      <c r="H12" s="51">
        <v>21106.5</v>
      </c>
      <c r="I12" s="193" t="s">
        <v>1136</v>
      </c>
      <c r="J12" s="51">
        <v>47351.839999999997</v>
      </c>
    </row>
    <row r="13" spans="1:10" ht="15" thickBot="1" x14ac:dyDescent="0.25">
      <c r="A13" s="193"/>
      <c r="B13" s="193"/>
      <c r="C13" s="193"/>
      <c r="D13" s="193"/>
      <c r="E13" s="193" t="s">
        <v>1135</v>
      </c>
      <c r="F13" s="51">
        <v>11883.1</v>
      </c>
      <c r="G13" s="193"/>
      <c r="H13" s="378" t="s">
        <v>1134</v>
      </c>
      <c r="I13" s="378"/>
      <c r="J13" s="51">
        <v>62363.58</v>
      </c>
    </row>
    <row r="14" spans="1:10" ht="0.95" customHeight="1" thickTop="1" x14ac:dyDescent="0.2">
      <c r="A14" s="50"/>
      <c r="B14" s="50"/>
      <c r="C14" s="50"/>
      <c r="D14" s="50"/>
      <c r="E14" s="50"/>
      <c r="F14" s="50"/>
      <c r="G14" s="50"/>
      <c r="H14" s="50"/>
      <c r="I14" s="50"/>
      <c r="J14" s="50"/>
    </row>
    <row r="15" spans="1:10" ht="18" customHeight="1" x14ac:dyDescent="0.2">
      <c r="A15" s="189" t="s">
        <v>28</v>
      </c>
      <c r="B15" s="64" t="s">
        <v>9</v>
      </c>
      <c r="C15" s="189" t="s">
        <v>10</v>
      </c>
      <c r="D15" s="189" t="s">
        <v>11</v>
      </c>
      <c r="E15" s="379" t="s">
        <v>1155</v>
      </c>
      <c r="F15" s="379"/>
      <c r="G15" s="65" t="s">
        <v>12</v>
      </c>
      <c r="H15" s="64" t="s">
        <v>13</v>
      </c>
      <c r="I15" s="64" t="s">
        <v>14</v>
      </c>
      <c r="J15" s="64" t="s">
        <v>16</v>
      </c>
    </row>
    <row r="16" spans="1:10" ht="39" customHeight="1" x14ac:dyDescent="0.2">
      <c r="A16" s="187" t="s">
        <v>1154</v>
      </c>
      <c r="B16" s="63" t="s">
        <v>29</v>
      </c>
      <c r="C16" s="187" t="s">
        <v>25</v>
      </c>
      <c r="D16" s="187" t="s">
        <v>30</v>
      </c>
      <c r="E16" s="380" t="s">
        <v>1807</v>
      </c>
      <c r="F16" s="380"/>
      <c r="G16" s="62" t="s">
        <v>31</v>
      </c>
      <c r="H16" s="61">
        <v>1</v>
      </c>
      <c r="I16" s="60">
        <v>68.77</v>
      </c>
      <c r="J16" s="60">
        <v>68.77</v>
      </c>
    </row>
    <row r="17" spans="1:10" ht="26.1" customHeight="1" x14ac:dyDescent="0.2">
      <c r="A17" s="191" t="s">
        <v>1148</v>
      </c>
      <c r="B17" s="59" t="s">
        <v>1279</v>
      </c>
      <c r="C17" s="191" t="s">
        <v>25</v>
      </c>
      <c r="D17" s="191" t="s">
        <v>1278</v>
      </c>
      <c r="E17" s="376" t="s">
        <v>1145</v>
      </c>
      <c r="F17" s="376"/>
      <c r="G17" s="58" t="s">
        <v>836</v>
      </c>
      <c r="H17" s="57">
        <v>0.35630000000000001</v>
      </c>
      <c r="I17" s="56">
        <v>30.61</v>
      </c>
      <c r="J17" s="56">
        <v>10.9</v>
      </c>
    </row>
    <row r="18" spans="1:10" ht="24" customHeight="1" x14ac:dyDescent="0.2">
      <c r="A18" s="191" t="s">
        <v>1148</v>
      </c>
      <c r="B18" s="59" t="s">
        <v>1277</v>
      </c>
      <c r="C18" s="191" t="s">
        <v>25</v>
      </c>
      <c r="D18" s="191" t="s">
        <v>1276</v>
      </c>
      <c r="E18" s="376" t="s">
        <v>1145</v>
      </c>
      <c r="F18" s="376"/>
      <c r="G18" s="58" t="s">
        <v>836</v>
      </c>
      <c r="H18" s="57">
        <v>0.71250000000000002</v>
      </c>
      <c r="I18" s="56">
        <v>36.630000000000003</v>
      </c>
      <c r="J18" s="56">
        <v>26.09</v>
      </c>
    </row>
    <row r="19" spans="1:10" ht="39" customHeight="1" x14ac:dyDescent="0.2">
      <c r="A19" s="191" t="s">
        <v>1148</v>
      </c>
      <c r="B19" s="59" t="s">
        <v>1380</v>
      </c>
      <c r="C19" s="191" t="s">
        <v>25</v>
      </c>
      <c r="D19" s="191" t="s">
        <v>1379</v>
      </c>
      <c r="E19" s="376" t="s">
        <v>1192</v>
      </c>
      <c r="F19" s="376"/>
      <c r="G19" s="58" t="s">
        <v>44</v>
      </c>
      <c r="H19" s="57">
        <v>3.8999999999999998E-3</v>
      </c>
      <c r="I19" s="56">
        <v>33.32</v>
      </c>
      <c r="J19" s="56">
        <v>0.12</v>
      </c>
    </row>
    <row r="20" spans="1:10" ht="39" customHeight="1" x14ac:dyDescent="0.2">
      <c r="A20" s="191" t="s">
        <v>1148</v>
      </c>
      <c r="B20" s="59" t="s">
        <v>1382</v>
      </c>
      <c r="C20" s="191" t="s">
        <v>25</v>
      </c>
      <c r="D20" s="191" t="s">
        <v>1381</v>
      </c>
      <c r="E20" s="376" t="s">
        <v>1192</v>
      </c>
      <c r="F20" s="376"/>
      <c r="G20" s="58" t="s">
        <v>1205</v>
      </c>
      <c r="H20" s="57">
        <v>1.6799999999999999E-2</v>
      </c>
      <c r="I20" s="56">
        <v>31.8</v>
      </c>
      <c r="J20" s="56">
        <v>0.53</v>
      </c>
    </row>
    <row r="21" spans="1:10" ht="39" customHeight="1" x14ac:dyDescent="0.2">
      <c r="A21" s="191" t="s">
        <v>1148</v>
      </c>
      <c r="B21" s="59" t="s">
        <v>1619</v>
      </c>
      <c r="C21" s="191" t="s">
        <v>25</v>
      </c>
      <c r="D21" s="191" t="s">
        <v>1618</v>
      </c>
      <c r="E21" s="376" t="s">
        <v>1548</v>
      </c>
      <c r="F21" s="376"/>
      <c r="G21" s="58" t="s">
        <v>49</v>
      </c>
      <c r="H21" s="57">
        <v>4.5999999999999999E-3</v>
      </c>
      <c r="I21" s="56">
        <v>568.71</v>
      </c>
      <c r="J21" s="56">
        <v>2.61</v>
      </c>
    </row>
    <row r="22" spans="1:10" ht="26.1" customHeight="1" x14ac:dyDescent="0.2">
      <c r="A22" s="191" t="s">
        <v>1148</v>
      </c>
      <c r="B22" s="59" t="s">
        <v>1809</v>
      </c>
      <c r="C22" s="191" t="s">
        <v>25</v>
      </c>
      <c r="D22" s="191" t="s">
        <v>1808</v>
      </c>
      <c r="E22" s="376" t="s">
        <v>1807</v>
      </c>
      <c r="F22" s="376"/>
      <c r="G22" s="58" t="s">
        <v>156</v>
      </c>
      <c r="H22" s="57">
        <v>1.5</v>
      </c>
      <c r="I22" s="56">
        <v>3.4</v>
      </c>
      <c r="J22" s="56">
        <v>5.0999999999999996</v>
      </c>
    </row>
    <row r="23" spans="1:10" ht="39" customHeight="1" x14ac:dyDescent="0.2">
      <c r="A23" s="192" t="s">
        <v>1142</v>
      </c>
      <c r="B23" s="55" t="s">
        <v>2830</v>
      </c>
      <c r="C23" s="192" t="s">
        <v>25</v>
      </c>
      <c r="D23" s="192" t="s">
        <v>2829</v>
      </c>
      <c r="E23" s="377" t="s">
        <v>1139</v>
      </c>
      <c r="F23" s="377"/>
      <c r="G23" s="54" t="s">
        <v>31</v>
      </c>
      <c r="H23" s="53">
        <v>0.74450000000000005</v>
      </c>
      <c r="I23" s="52">
        <v>6.12</v>
      </c>
      <c r="J23" s="52">
        <v>4.55</v>
      </c>
    </row>
    <row r="24" spans="1:10" ht="39" customHeight="1" x14ac:dyDescent="0.2">
      <c r="A24" s="192" t="s">
        <v>1142</v>
      </c>
      <c r="B24" s="55" t="s">
        <v>1606</v>
      </c>
      <c r="C24" s="192" t="s">
        <v>25</v>
      </c>
      <c r="D24" s="192" t="s">
        <v>1605</v>
      </c>
      <c r="E24" s="377" t="s">
        <v>1139</v>
      </c>
      <c r="F24" s="377"/>
      <c r="G24" s="54" t="s">
        <v>31</v>
      </c>
      <c r="H24" s="53">
        <v>0.41249999999999998</v>
      </c>
      <c r="I24" s="52">
        <v>22</v>
      </c>
      <c r="J24" s="52">
        <v>9.07</v>
      </c>
    </row>
    <row r="25" spans="1:10" ht="24" customHeight="1" x14ac:dyDescent="0.2">
      <c r="A25" s="192" t="s">
        <v>1142</v>
      </c>
      <c r="B25" s="55" t="s">
        <v>1806</v>
      </c>
      <c r="C25" s="192" t="s">
        <v>25</v>
      </c>
      <c r="D25" s="192" t="s">
        <v>1805</v>
      </c>
      <c r="E25" s="377" t="s">
        <v>1139</v>
      </c>
      <c r="F25" s="377"/>
      <c r="G25" s="54" t="s">
        <v>62</v>
      </c>
      <c r="H25" s="53">
        <v>0.111</v>
      </c>
      <c r="I25" s="52">
        <v>18.72</v>
      </c>
      <c r="J25" s="52">
        <v>2.0699999999999998</v>
      </c>
    </row>
    <row r="26" spans="1:10" ht="24" customHeight="1" x14ac:dyDescent="0.2">
      <c r="A26" s="192" t="s">
        <v>1142</v>
      </c>
      <c r="B26" s="55" t="s">
        <v>2789</v>
      </c>
      <c r="C26" s="192" t="s">
        <v>25</v>
      </c>
      <c r="D26" s="192" t="s">
        <v>2788</v>
      </c>
      <c r="E26" s="377" t="s">
        <v>1139</v>
      </c>
      <c r="F26" s="377"/>
      <c r="G26" s="54" t="s">
        <v>358</v>
      </c>
      <c r="H26" s="53">
        <v>2.5600000000000001E-2</v>
      </c>
      <c r="I26" s="52">
        <v>30.23</v>
      </c>
      <c r="J26" s="52">
        <v>0.77</v>
      </c>
    </row>
    <row r="27" spans="1:10" ht="26.1" customHeight="1" x14ac:dyDescent="0.2">
      <c r="A27" s="192" t="s">
        <v>1142</v>
      </c>
      <c r="B27" s="55" t="s">
        <v>2828</v>
      </c>
      <c r="C27" s="192" t="s">
        <v>25</v>
      </c>
      <c r="D27" s="192" t="s">
        <v>2827</v>
      </c>
      <c r="E27" s="377" t="s">
        <v>1139</v>
      </c>
      <c r="F27" s="377"/>
      <c r="G27" s="54" t="s">
        <v>31</v>
      </c>
      <c r="H27" s="53">
        <v>0.55000000000000004</v>
      </c>
      <c r="I27" s="52">
        <v>12.66</v>
      </c>
      <c r="J27" s="52">
        <v>6.96</v>
      </c>
    </row>
    <row r="28" spans="1:10" ht="25.5" x14ac:dyDescent="0.2">
      <c r="A28" s="193"/>
      <c r="B28" s="193"/>
      <c r="C28" s="193"/>
      <c r="D28" s="193"/>
      <c r="E28" s="193" t="s">
        <v>1138</v>
      </c>
      <c r="F28" s="51">
        <v>20.468905886265382</v>
      </c>
      <c r="G28" s="193" t="s">
        <v>1137</v>
      </c>
      <c r="H28" s="51">
        <v>16.46</v>
      </c>
      <c r="I28" s="193" t="s">
        <v>1136</v>
      </c>
      <c r="J28" s="51">
        <v>36.93</v>
      </c>
    </row>
    <row r="29" spans="1:10" ht="15" thickBot="1" x14ac:dyDescent="0.25">
      <c r="A29" s="193"/>
      <c r="B29" s="193"/>
      <c r="C29" s="193"/>
      <c r="D29" s="193"/>
      <c r="E29" s="193" t="s">
        <v>1135</v>
      </c>
      <c r="F29" s="51">
        <v>16.18</v>
      </c>
      <c r="G29" s="193"/>
      <c r="H29" s="378" t="s">
        <v>1134</v>
      </c>
      <c r="I29" s="378"/>
      <c r="J29" s="51">
        <v>84.95</v>
      </c>
    </row>
    <row r="30" spans="1:10" ht="0.95" customHeight="1" thickTop="1" x14ac:dyDescent="0.2">
      <c r="A30" s="50"/>
      <c r="B30" s="50"/>
      <c r="C30" s="50"/>
      <c r="D30" s="50"/>
      <c r="E30" s="50"/>
      <c r="F30" s="50"/>
      <c r="G30" s="50"/>
      <c r="H30" s="50"/>
      <c r="I30" s="50"/>
      <c r="J30" s="50"/>
    </row>
    <row r="31" spans="1:10" ht="18" customHeight="1" x14ac:dyDescent="0.2">
      <c r="A31" s="189" t="s">
        <v>32</v>
      </c>
      <c r="B31" s="64" t="s">
        <v>9</v>
      </c>
      <c r="C31" s="189" t="s">
        <v>10</v>
      </c>
      <c r="D31" s="189" t="s">
        <v>11</v>
      </c>
      <c r="E31" s="379" t="s">
        <v>1155</v>
      </c>
      <c r="F31" s="379"/>
      <c r="G31" s="65" t="s">
        <v>12</v>
      </c>
      <c r="H31" s="64" t="s">
        <v>13</v>
      </c>
      <c r="I31" s="64" t="s">
        <v>14</v>
      </c>
      <c r="J31" s="64" t="s">
        <v>16</v>
      </c>
    </row>
    <row r="32" spans="1:10" ht="24" customHeight="1" x14ac:dyDescent="0.2">
      <c r="A32" s="187" t="s">
        <v>1154</v>
      </c>
      <c r="B32" s="63" t="s">
        <v>33</v>
      </c>
      <c r="C32" s="187" t="s">
        <v>25</v>
      </c>
      <c r="D32" s="187" t="s">
        <v>34</v>
      </c>
      <c r="E32" s="380" t="s">
        <v>1609</v>
      </c>
      <c r="F32" s="380"/>
      <c r="G32" s="62" t="s">
        <v>27</v>
      </c>
      <c r="H32" s="61">
        <v>1</v>
      </c>
      <c r="I32" s="60">
        <v>142.35</v>
      </c>
      <c r="J32" s="60">
        <v>142.35</v>
      </c>
    </row>
    <row r="33" spans="1:10" ht="26.1" customHeight="1" x14ac:dyDescent="0.2">
      <c r="A33" s="191" t="s">
        <v>1148</v>
      </c>
      <c r="B33" s="59" t="s">
        <v>1279</v>
      </c>
      <c r="C33" s="191" t="s">
        <v>25</v>
      </c>
      <c r="D33" s="191" t="s">
        <v>1278</v>
      </c>
      <c r="E33" s="376" t="s">
        <v>1145</v>
      </c>
      <c r="F33" s="376"/>
      <c r="G33" s="58" t="s">
        <v>836</v>
      </c>
      <c r="H33" s="57">
        <v>0.20419999999999999</v>
      </c>
      <c r="I33" s="56">
        <v>30.61</v>
      </c>
      <c r="J33" s="56">
        <v>6.25</v>
      </c>
    </row>
    <row r="34" spans="1:10" ht="24" customHeight="1" x14ac:dyDescent="0.2">
      <c r="A34" s="191" t="s">
        <v>1148</v>
      </c>
      <c r="B34" s="59" t="s">
        <v>1277</v>
      </c>
      <c r="C34" s="191" t="s">
        <v>25</v>
      </c>
      <c r="D34" s="191" t="s">
        <v>1276</v>
      </c>
      <c r="E34" s="376" t="s">
        <v>1145</v>
      </c>
      <c r="F34" s="376"/>
      <c r="G34" s="58" t="s">
        <v>836</v>
      </c>
      <c r="H34" s="57">
        <v>0.61270000000000002</v>
      </c>
      <c r="I34" s="56">
        <v>36.630000000000003</v>
      </c>
      <c r="J34" s="56">
        <v>22.44</v>
      </c>
    </row>
    <row r="35" spans="1:10" ht="39" customHeight="1" x14ac:dyDescent="0.2">
      <c r="A35" s="191" t="s">
        <v>1148</v>
      </c>
      <c r="B35" s="59" t="s">
        <v>1380</v>
      </c>
      <c r="C35" s="191" t="s">
        <v>25</v>
      </c>
      <c r="D35" s="191" t="s">
        <v>1379</v>
      </c>
      <c r="E35" s="376" t="s">
        <v>1192</v>
      </c>
      <c r="F35" s="376"/>
      <c r="G35" s="58" t="s">
        <v>44</v>
      </c>
      <c r="H35" s="57">
        <v>4.4000000000000003E-3</v>
      </c>
      <c r="I35" s="56">
        <v>33.32</v>
      </c>
      <c r="J35" s="56">
        <v>0.14000000000000001</v>
      </c>
    </row>
    <row r="36" spans="1:10" ht="39" customHeight="1" x14ac:dyDescent="0.2">
      <c r="A36" s="191" t="s">
        <v>1148</v>
      </c>
      <c r="B36" s="59" t="s">
        <v>1382</v>
      </c>
      <c r="C36" s="191" t="s">
        <v>25</v>
      </c>
      <c r="D36" s="191" t="s">
        <v>1381</v>
      </c>
      <c r="E36" s="376" t="s">
        <v>1192</v>
      </c>
      <c r="F36" s="376"/>
      <c r="G36" s="58" t="s">
        <v>1205</v>
      </c>
      <c r="H36" s="57">
        <v>1.9099999999999999E-2</v>
      </c>
      <c r="I36" s="56">
        <v>31.8</v>
      </c>
      <c r="J36" s="56">
        <v>0.6</v>
      </c>
    </row>
    <row r="37" spans="1:10" ht="39" customHeight="1" x14ac:dyDescent="0.2">
      <c r="A37" s="191" t="s">
        <v>1148</v>
      </c>
      <c r="B37" s="59" t="s">
        <v>1619</v>
      </c>
      <c r="C37" s="191" t="s">
        <v>25</v>
      </c>
      <c r="D37" s="191" t="s">
        <v>1618</v>
      </c>
      <c r="E37" s="376" t="s">
        <v>1548</v>
      </c>
      <c r="F37" s="376"/>
      <c r="G37" s="58" t="s">
        <v>49</v>
      </c>
      <c r="H37" s="57">
        <v>1.5E-3</v>
      </c>
      <c r="I37" s="56">
        <v>568.71</v>
      </c>
      <c r="J37" s="56">
        <v>0.85</v>
      </c>
    </row>
    <row r="38" spans="1:10" ht="26.1" customHeight="1" x14ac:dyDescent="0.2">
      <c r="A38" s="192" t="s">
        <v>1142</v>
      </c>
      <c r="B38" s="55" t="s">
        <v>1608</v>
      </c>
      <c r="C38" s="192" t="s">
        <v>25</v>
      </c>
      <c r="D38" s="192" t="s">
        <v>1607</v>
      </c>
      <c r="E38" s="377" t="s">
        <v>1139</v>
      </c>
      <c r="F38" s="377"/>
      <c r="G38" s="54" t="s">
        <v>31</v>
      </c>
      <c r="H38" s="53">
        <v>1.6922999999999999</v>
      </c>
      <c r="I38" s="52">
        <v>26.1</v>
      </c>
      <c r="J38" s="52">
        <v>44.16</v>
      </c>
    </row>
    <row r="39" spans="1:10" ht="39" customHeight="1" x14ac:dyDescent="0.2">
      <c r="A39" s="192" t="s">
        <v>1142</v>
      </c>
      <c r="B39" s="55" t="s">
        <v>1606</v>
      </c>
      <c r="C39" s="192" t="s">
        <v>25</v>
      </c>
      <c r="D39" s="192" t="s">
        <v>1605</v>
      </c>
      <c r="E39" s="377" t="s">
        <v>1139</v>
      </c>
      <c r="F39" s="377"/>
      <c r="G39" s="54" t="s">
        <v>31</v>
      </c>
      <c r="H39" s="53">
        <v>1.2273000000000001</v>
      </c>
      <c r="I39" s="52">
        <v>22</v>
      </c>
      <c r="J39" s="52">
        <v>27</v>
      </c>
    </row>
    <row r="40" spans="1:10" ht="26.1" customHeight="1" x14ac:dyDescent="0.2">
      <c r="A40" s="192" t="s">
        <v>1142</v>
      </c>
      <c r="B40" s="55" t="s">
        <v>1604</v>
      </c>
      <c r="C40" s="192" t="s">
        <v>25</v>
      </c>
      <c r="D40" s="192" t="s">
        <v>1603</v>
      </c>
      <c r="E40" s="377" t="s">
        <v>1139</v>
      </c>
      <c r="F40" s="377"/>
      <c r="G40" s="54" t="s">
        <v>62</v>
      </c>
      <c r="H40" s="53">
        <v>4.2799999999999998E-2</v>
      </c>
      <c r="I40" s="52">
        <v>18.399999999999999</v>
      </c>
      <c r="J40" s="52">
        <v>0.78</v>
      </c>
    </row>
    <row r="41" spans="1:10" ht="39" customHeight="1" x14ac:dyDescent="0.2">
      <c r="A41" s="192" t="s">
        <v>1142</v>
      </c>
      <c r="B41" s="55" t="s">
        <v>1602</v>
      </c>
      <c r="C41" s="192" t="s">
        <v>25</v>
      </c>
      <c r="D41" s="192" t="s">
        <v>1601</v>
      </c>
      <c r="E41" s="377" t="s">
        <v>1139</v>
      </c>
      <c r="F41" s="377"/>
      <c r="G41" s="54" t="s">
        <v>27</v>
      </c>
      <c r="H41" s="53">
        <v>1.050038</v>
      </c>
      <c r="I41" s="52">
        <v>38.22</v>
      </c>
      <c r="J41" s="52">
        <v>40.130000000000003</v>
      </c>
    </row>
    <row r="42" spans="1:10" ht="25.5" x14ac:dyDescent="0.2">
      <c r="A42" s="193"/>
      <c r="B42" s="193"/>
      <c r="C42" s="193"/>
      <c r="D42" s="193"/>
      <c r="E42" s="193" t="s">
        <v>1138</v>
      </c>
      <c r="F42" s="51">
        <v>14.017292983039574</v>
      </c>
      <c r="G42" s="193" t="s">
        <v>1137</v>
      </c>
      <c r="H42" s="51">
        <v>11.27</v>
      </c>
      <c r="I42" s="193" t="s">
        <v>1136</v>
      </c>
      <c r="J42" s="51">
        <v>25.29</v>
      </c>
    </row>
    <row r="43" spans="1:10" ht="15" thickBot="1" x14ac:dyDescent="0.25">
      <c r="A43" s="193"/>
      <c r="B43" s="193"/>
      <c r="C43" s="193"/>
      <c r="D43" s="193"/>
      <c r="E43" s="193" t="s">
        <v>1135</v>
      </c>
      <c r="F43" s="51">
        <v>33.5</v>
      </c>
      <c r="G43" s="193"/>
      <c r="H43" s="378" t="s">
        <v>1134</v>
      </c>
      <c r="I43" s="378"/>
      <c r="J43" s="51">
        <v>175.85</v>
      </c>
    </row>
    <row r="44" spans="1:10" ht="0.95" customHeight="1" thickTop="1" x14ac:dyDescent="0.2">
      <c r="A44" s="50"/>
      <c r="B44" s="50"/>
      <c r="C44" s="50"/>
      <c r="D44" s="50"/>
      <c r="E44" s="50"/>
      <c r="F44" s="50"/>
      <c r="G44" s="50"/>
      <c r="H44" s="50"/>
      <c r="I44" s="50"/>
      <c r="J44" s="50"/>
    </row>
    <row r="45" spans="1:10" ht="18" customHeight="1" x14ac:dyDescent="0.2">
      <c r="A45" s="189" t="s">
        <v>35</v>
      </c>
      <c r="B45" s="64" t="s">
        <v>9</v>
      </c>
      <c r="C45" s="189" t="s">
        <v>10</v>
      </c>
      <c r="D45" s="189" t="s">
        <v>11</v>
      </c>
      <c r="E45" s="379" t="s">
        <v>1155</v>
      </c>
      <c r="F45" s="379"/>
      <c r="G45" s="65" t="s">
        <v>12</v>
      </c>
      <c r="H45" s="64" t="s">
        <v>13</v>
      </c>
      <c r="I45" s="64" t="s">
        <v>14</v>
      </c>
      <c r="J45" s="64" t="s">
        <v>16</v>
      </c>
    </row>
    <row r="46" spans="1:10" ht="39" customHeight="1" x14ac:dyDescent="0.2">
      <c r="A46" s="187" t="s">
        <v>1154</v>
      </c>
      <c r="B46" s="63" t="s">
        <v>36</v>
      </c>
      <c r="C46" s="187" t="s">
        <v>25</v>
      </c>
      <c r="D46" s="187" t="s">
        <v>37</v>
      </c>
      <c r="E46" s="380" t="s">
        <v>2428</v>
      </c>
      <c r="F46" s="380"/>
      <c r="G46" s="62" t="s">
        <v>27</v>
      </c>
      <c r="H46" s="61">
        <v>1</v>
      </c>
      <c r="I46" s="60">
        <v>0.45</v>
      </c>
      <c r="J46" s="60">
        <v>0.45</v>
      </c>
    </row>
    <row r="47" spans="1:10" ht="24" customHeight="1" x14ac:dyDescent="0.2">
      <c r="A47" s="191" t="s">
        <v>1148</v>
      </c>
      <c r="B47" s="59" t="s">
        <v>1147</v>
      </c>
      <c r="C47" s="191" t="s">
        <v>25</v>
      </c>
      <c r="D47" s="191" t="s">
        <v>1146</v>
      </c>
      <c r="E47" s="376" t="s">
        <v>1145</v>
      </c>
      <c r="F47" s="376"/>
      <c r="G47" s="58" t="s">
        <v>836</v>
      </c>
      <c r="H47" s="57">
        <v>3.0000000000000001E-3</v>
      </c>
      <c r="I47" s="56">
        <v>28.88</v>
      </c>
      <c r="J47" s="56">
        <v>0.08</v>
      </c>
    </row>
    <row r="48" spans="1:10" ht="24" customHeight="1" x14ac:dyDescent="0.2">
      <c r="A48" s="191" t="s">
        <v>1148</v>
      </c>
      <c r="B48" s="59" t="s">
        <v>1882</v>
      </c>
      <c r="C48" s="191" t="s">
        <v>25</v>
      </c>
      <c r="D48" s="191" t="s">
        <v>1881</v>
      </c>
      <c r="E48" s="376" t="s">
        <v>1145</v>
      </c>
      <c r="F48" s="376"/>
      <c r="G48" s="58" t="s">
        <v>836</v>
      </c>
      <c r="H48" s="57">
        <v>3.0000000000000001E-3</v>
      </c>
      <c r="I48" s="56">
        <v>30.04</v>
      </c>
      <c r="J48" s="56">
        <v>0.09</v>
      </c>
    </row>
    <row r="49" spans="1:10" ht="39" customHeight="1" x14ac:dyDescent="0.2">
      <c r="A49" s="191" t="s">
        <v>1148</v>
      </c>
      <c r="B49" s="59" t="s">
        <v>1259</v>
      </c>
      <c r="C49" s="191" t="s">
        <v>25</v>
      </c>
      <c r="D49" s="191" t="s">
        <v>1258</v>
      </c>
      <c r="E49" s="376" t="s">
        <v>1192</v>
      </c>
      <c r="F49" s="376"/>
      <c r="G49" s="58" t="s">
        <v>1205</v>
      </c>
      <c r="H49" s="57">
        <v>2.3999999999999998E-3</v>
      </c>
      <c r="I49" s="56">
        <v>74.510000000000005</v>
      </c>
      <c r="J49" s="56">
        <v>0.17</v>
      </c>
    </row>
    <row r="50" spans="1:10" ht="39" customHeight="1" x14ac:dyDescent="0.2">
      <c r="A50" s="191" t="s">
        <v>1148</v>
      </c>
      <c r="B50" s="59" t="s">
        <v>1257</v>
      </c>
      <c r="C50" s="191" t="s">
        <v>25</v>
      </c>
      <c r="D50" s="191" t="s">
        <v>1256</v>
      </c>
      <c r="E50" s="376" t="s">
        <v>1192</v>
      </c>
      <c r="F50" s="376"/>
      <c r="G50" s="58" t="s">
        <v>44</v>
      </c>
      <c r="H50" s="57">
        <v>5.9999999999999995E-4</v>
      </c>
      <c r="I50" s="56">
        <v>190.22</v>
      </c>
      <c r="J50" s="56">
        <v>0.11</v>
      </c>
    </row>
    <row r="51" spans="1:10" ht="25.5" x14ac:dyDescent="0.2">
      <c r="A51" s="193"/>
      <c r="B51" s="193"/>
      <c r="C51" s="193"/>
      <c r="D51" s="193"/>
      <c r="E51" s="193" t="s">
        <v>1138</v>
      </c>
      <c r="F51" s="51">
        <v>0.11639507815098106</v>
      </c>
      <c r="G51" s="193" t="s">
        <v>1137</v>
      </c>
      <c r="H51" s="51">
        <v>0.09</v>
      </c>
      <c r="I51" s="193" t="s">
        <v>1136</v>
      </c>
      <c r="J51" s="51">
        <v>0.21000000000000002</v>
      </c>
    </row>
    <row r="52" spans="1:10" ht="15" thickBot="1" x14ac:dyDescent="0.25">
      <c r="A52" s="193"/>
      <c r="B52" s="193"/>
      <c r="C52" s="193"/>
      <c r="D52" s="193"/>
      <c r="E52" s="193" t="s">
        <v>1135</v>
      </c>
      <c r="F52" s="51">
        <v>0.1</v>
      </c>
      <c r="G52" s="193"/>
      <c r="H52" s="378" t="s">
        <v>1134</v>
      </c>
      <c r="I52" s="378"/>
      <c r="J52" s="51">
        <v>0.55000000000000004</v>
      </c>
    </row>
    <row r="53" spans="1:10" ht="0.95" customHeight="1" thickTop="1" x14ac:dyDescent="0.2">
      <c r="A53" s="50"/>
      <c r="B53" s="50"/>
      <c r="C53" s="50"/>
      <c r="D53" s="50"/>
      <c r="E53" s="50"/>
      <c r="F53" s="50"/>
      <c r="G53" s="50"/>
      <c r="H53" s="50"/>
      <c r="I53" s="50"/>
      <c r="J53" s="50"/>
    </row>
    <row r="54" spans="1:10" ht="18" customHeight="1" x14ac:dyDescent="0.2">
      <c r="A54" s="189" t="s">
        <v>38</v>
      </c>
      <c r="B54" s="64" t="s">
        <v>9</v>
      </c>
      <c r="C54" s="189" t="s">
        <v>10</v>
      </c>
      <c r="D54" s="189" t="s">
        <v>11</v>
      </c>
      <c r="E54" s="379" t="s">
        <v>1155</v>
      </c>
      <c r="F54" s="379"/>
      <c r="G54" s="65" t="s">
        <v>12</v>
      </c>
      <c r="H54" s="64" t="s">
        <v>13</v>
      </c>
      <c r="I54" s="64" t="s">
        <v>14</v>
      </c>
      <c r="J54" s="64" t="s">
        <v>16</v>
      </c>
    </row>
    <row r="55" spans="1:10" ht="39" customHeight="1" x14ac:dyDescent="0.2">
      <c r="A55" s="187" t="s">
        <v>1154</v>
      </c>
      <c r="B55" s="63" t="s">
        <v>39</v>
      </c>
      <c r="C55" s="187" t="s">
        <v>25</v>
      </c>
      <c r="D55" s="187" t="s">
        <v>40</v>
      </c>
      <c r="E55" s="380" t="s">
        <v>1609</v>
      </c>
      <c r="F55" s="380"/>
      <c r="G55" s="62" t="s">
        <v>27</v>
      </c>
      <c r="H55" s="61">
        <v>1</v>
      </c>
      <c r="I55" s="60">
        <v>1266.1300000000001</v>
      </c>
      <c r="J55" s="60">
        <v>1266.1300000000001</v>
      </c>
    </row>
    <row r="56" spans="1:10" ht="26.1" customHeight="1" x14ac:dyDescent="0.2">
      <c r="A56" s="191" t="s">
        <v>1148</v>
      </c>
      <c r="B56" s="59" t="s">
        <v>2310</v>
      </c>
      <c r="C56" s="191" t="s">
        <v>25</v>
      </c>
      <c r="D56" s="191" t="s">
        <v>2309</v>
      </c>
      <c r="E56" s="376" t="s">
        <v>2308</v>
      </c>
      <c r="F56" s="376"/>
      <c r="G56" s="58" t="s">
        <v>156</v>
      </c>
      <c r="H56" s="57">
        <v>1.9300000000000001E-2</v>
      </c>
      <c r="I56" s="56">
        <v>50.7</v>
      </c>
      <c r="J56" s="56">
        <v>0.97</v>
      </c>
    </row>
    <row r="57" spans="1:10" ht="65.099999999999994" customHeight="1" x14ac:dyDescent="0.2">
      <c r="A57" s="191" t="s">
        <v>1148</v>
      </c>
      <c r="B57" s="59" t="s">
        <v>1893</v>
      </c>
      <c r="C57" s="191" t="s">
        <v>25</v>
      </c>
      <c r="D57" s="191" t="s">
        <v>1892</v>
      </c>
      <c r="E57" s="376" t="s">
        <v>1477</v>
      </c>
      <c r="F57" s="376"/>
      <c r="G57" s="58" t="s">
        <v>27</v>
      </c>
      <c r="H57" s="57">
        <v>9.64E-2</v>
      </c>
      <c r="I57" s="56">
        <v>1212.1099999999999</v>
      </c>
      <c r="J57" s="56">
        <v>116.84</v>
      </c>
    </row>
    <row r="58" spans="1:10" ht="39" customHeight="1" x14ac:dyDescent="0.2">
      <c r="A58" s="191" t="s">
        <v>1148</v>
      </c>
      <c r="B58" s="59" t="s">
        <v>2411</v>
      </c>
      <c r="C58" s="191" t="s">
        <v>25</v>
      </c>
      <c r="D58" s="191" t="s">
        <v>2410</v>
      </c>
      <c r="E58" s="376" t="s">
        <v>1548</v>
      </c>
      <c r="F58" s="376"/>
      <c r="G58" s="58" t="s">
        <v>49</v>
      </c>
      <c r="H58" s="57">
        <v>2.3900000000000001E-2</v>
      </c>
      <c r="I58" s="56">
        <v>1155.8599999999999</v>
      </c>
      <c r="J58" s="56">
        <v>27.62</v>
      </c>
    </row>
    <row r="59" spans="1:10" ht="51.95" customHeight="1" x14ac:dyDescent="0.2">
      <c r="A59" s="191" t="s">
        <v>1148</v>
      </c>
      <c r="B59" s="59" t="s">
        <v>1437</v>
      </c>
      <c r="C59" s="191" t="s">
        <v>25</v>
      </c>
      <c r="D59" s="191" t="s">
        <v>1436</v>
      </c>
      <c r="E59" s="376" t="s">
        <v>1297</v>
      </c>
      <c r="F59" s="376"/>
      <c r="G59" s="58" t="s">
        <v>156</v>
      </c>
      <c r="H59" s="57">
        <v>1.9300000000000001E-2</v>
      </c>
      <c r="I59" s="56">
        <v>463.8</v>
      </c>
      <c r="J59" s="56">
        <v>8.9499999999999993</v>
      </c>
    </row>
    <row r="60" spans="1:10" ht="39" customHeight="1" x14ac:dyDescent="0.2">
      <c r="A60" s="191" t="s">
        <v>1148</v>
      </c>
      <c r="B60" s="59" t="s">
        <v>2059</v>
      </c>
      <c r="C60" s="191" t="s">
        <v>25</v>
      </c>
      <c r="D60" s="191" t="s">
        <v>2058</v>
      </c>
      <c r="E60" s="376" t="s">
        <v>1297</v>
      </c>
      <c r="F60" s="376"/>
      <c r="G60" s="58" t="s">
        <v>156</v>
      </c>
      <c r="H60" s="57">
        <v>0.1734</v>
      </c>
      <c r="I60" s="56">
        <v>28.99</v>
      </c>
      <c r="J60" s="56">
        <v>5.0199999999999996</v>
      </c>
    </row>
    <row r="61" spans="1:10" ht="51.95" customHeight="1" x14ac:dyDescent="0.2">
      <c r="A61" s="191" t="s">
        <v>1148</v>
      </c>
      <c r="B61" s="59" t="s">
        <v>2407</v>
      </c>
      <c r="C61" s="191" t="s">
        <v>25</v>
      </c>
      <c r="D61" s="191" t="s">
        <v>2406</v>
      </c>
      <c r="E61" s="376" t="s">
        <v>2405</v>
      </c>
      <c r="F61" s="376"/>
      <c r="G61" s="58" t="s">
        <v>27</v>
      </c>
      <c r="H61" s="57">
        <v>0.1023</v>
      </c>
      <c r="I61" s="56">
        <v>116.48</v>
      </c>
      <c r="J61" s="56">
        <v>11.91</v>
      </c>
    </row>
    <row r="62" spans="1:10" ht="26.1" customHeight="1" x14ac:dyDescent="0.2">
      <c r="A62" s="191" t="s">
        <v>1148</v>
      </c>
      <c r="B62" s="59" t="s">
        <v>1215</v>
      </c>
      <c r="C62" s="191" t="s">
        <v>25</v>
      </c>
      <c r="D62" s="191" t="s">
        <v>1214</v>
      </c>
      <c r="E62" s="376" t="s">
        <v>1151</v>
      </c>
      <c r="F62" s="376"/>
      <c r="G62" s="58" t="s">
        <v>156</v>
      </c>
      <c r="H62" s="57">
        <v>3.85E-2</v>
      </c>
      <c r="I62" s="56">
        <v>482.54</v>
      </c>
      <c r="J62" s="56">
        <v>18.57</v>
      </c>
    </row>
    <row r="63" spans="1:10" ht="65.099999999999994" customHeight="1" x14ac:dyDescent="0.2">
      <c r="A63" s="191" t="s">
        <v>1148</v>
      </c>
      <c r="B63" s="59" t="s">
        <v>2364</v>
      </c>
      <c r="C63" s="191" t="s">
        <v>25</v>
      </c>
      <c r="D63" s="191" t="s">
        <v>2363</v>
      </c>
      <c r="E63" s="376" t="s">
        <v>1151</v>
      </c>
      <c r="F63" s="376"/>
      <c r="G63" s="58" t="s">
        <v>156</v>
      </c>
      <c r="H63" s="57">
        <v>1.9300000000000001E-2</v>
      </c>
      <c r="I63" s="56">
        <v>492.33</v>
      </c>
      <c r="J63" s="56">
        <v>9.5</v>
      </c>
    </row>
    <row r="64" spans="1:10" ht="65.099999999999994" customHeight="1" x14ac:dyDescent="0.2">
      <c r="A64" s="191" t="s">
        <v>1148</v>
      </c>
      <c r="B64" s="59" t="s">
        <v>1833</v>
      </c>
      <c r="C64" s="191" t="s">
        <v>25</v>
      </c>
      <c r="D64" s="191" t="s">
        <v>1832</v>
      </c>
      <c r="E64" s="376" t="s">
        <v>1151</v>
      </c>
      <c r="F64" s="376"/>
      <c r="G64" s="58" t="s">
        <v>156</v>
      </c>
      <c r="H64" s="57">
        <v>3.85E-2</v>
      </c>
      <c r="I64" s="56">
        <v>272.07</v>
      </c>
      <c r="J64" s="56">
        <v>10.47</v>
      </c>
    </row>
    <row r="65" spans="1:10" ht="51.95" customHeight="1" x14ac:dyDescent="0.2">
      <c r="A65" s="191" t="s">
        <v>1148</v>
      </c>
      <c r="B65" s="59" t="s">
        <v>1772</v>
      </c>
      <c r="C65" s="191" t="s">
        <v>25</v>
      </c>
      <c r="D65" s="191" t="s">
        <v>1771</v>
      </c>
      <c r="E65" s="376" t="s">
        <v>1770</v>
      </c>
      <c r="F65" s="376"/>
      <c r="G65" s="58" t="s">
        <v>27</v>
      </c>
      <c r="H65" s="57">
        <v>3.85E-2</v>
      </c>
      <c r="I65" s="56">
        <v>34.06</v>
      </c>
      <c r="J65" s="56">
        <v>1.31</v>
      </c>
    </row>
    <row r="66" spans="1:10" ht="51.95" customHeight="1" x14ac:dyDescent="0.2">
      <c r="A66" s="191" t="s">
        <v>1148</v>
      </c>
      <c r="B66" s="59" t="s">
        <v>2253</v>
      </c>
      <c r="C66" s="191" t="s">
        <v>25</v>
      </c>
      <c r="D66" s="191" t="s">
        <v>2252</v>
      </c>
      <c r="E66" s="376" t="s">
        <v>1770</v>
      </c>
      <c r="F66" s="376"/>
      <c r="G66" s="58" t="s">
        <v>27</v>
      </c>
      <c r="H66" s="57">
        <v>0.20469999999999999</v>
      </c>
      <c r="I66" s="56">
        <v>13.3</v>
      </c>
      <c r="J66" s="56">
        <v>2.72</v>
      </c>
    </row>
    <row r="67" spans="1:10" ht="26.1" customHeight="1" x14ac:dyDescent="0.2">
      <c r="A67" s="191" t="s">
        <v>1148</v>
      </c>
      <c r="B67" s="59" t="s">
        <v>124</v>
      </c>
      <c r="C67" s="191" t="s">
        <v>25</v>
      </c>
      <c r="D67" s="191" t="s">
        <v>133</v>
      </c>
      <c r="E67" s="376" t="s">
        <v>1525</v>
      </c>
      <c r="F67" s="376"/>
      <c r="G67" s="58" t="s">
        <v>27</v>
      </c>
      <c r="H67" s="57">
        <v>4.4976000000000003</v>
      </c>
      <c r="I67" s="56">
        <v>14.75</v>
      </c>
      <c r="J67" s="56">
        <v>66.33</v>
      </c>
    </row>
    <row r="68" spans="1:10" ht="65.099999999999994" customHeight="1" x14ac:dyDescent="0.2">
      <c r="A68" s="191" t="s">
        <v>1148</v>
      </c>
      <c r="B68" s="59" t="s">
        <v>2421</v>
      </c>
      <c r="C68" s="191" t="s">
        <v>25</v>
      </c>
      <c r="D68" s="191" t="s">
        <v>2420</v>
      </c>
      <c r="E68" s="376" t="s">
        <v>1407</v>
      </c>
      <c r="F68" s="376"/>
      <c r="G68" s="58" t="s">
        <v>27</v>
      </c>
      <c r="H68" s="57">
        <v>8.0600000000000005E-2</v>
      </c>
      <c r="I68" s="56">
        <v>63.86</v>
      </c>
      <c r="J68" s="56">
        <v>5.14</v>
      </c>
    </row>
    <row r="69" spans="1:10" ht="65.099999999999994" customHeight="1" x14ac:dyDescent="0.2">
      <c r="A69" s="191" t="s">
        <v>1148</v>
      </c>
      <c r="B69" s="59" t="s">
        <v>2423</v>
      </c>
      <c r="C69" s="191" t="s">
        <v>25</v>
      </c>
      <c r="D69" s="191" t="s">
        <v>2422</v>
      </c>
      <c r="E69" s="376" t="s">
        <v>1770</v>
      </c>
      <c r="F69" s="376"/>
      <c r="G69" s="58" t="s">
        <v>27</v>
      </c>
      <c r="H69" s="57">
        <v>0.20469999999999999</v>
      </c>
      <c r="I69" s="56">
        <v>46.57</v>
      </c>
      <c r="J69" s="56">
        <v>9.5299999999999994</v>
      </c>
    </row>
    <row r="70" spans="1:10" ht="39" customHeight="1" x14ac:dyDescent="0.2">
      <c r="A70" s="191" t="s">
        <v>1148</v>
      </c>
      <c r="B70" s="59" t="s">
        <v>2291</v>
      </c>
      <c r="C70" s="191" t="s">
        <v>25</v>
      </c>
      <c r="D70" s="191" t="s">
        <v>2290</v>
      </c>
      <c r="E70" s="376" t="s">
        <v>1151</v>
      </c>
      <c r="F70" s="376"/>
      <c r="G70" s="58" t="s">
        <v>156</v>
      </c>
      <c r="H70" s="57">
        <v>3.85E-2</v>
      </c>
      <c r="I70" s="56">
        <v>44.8</v>
      </c>
      <c r="J70" s="56">
        <v>1.72</v>
      </c>
    </row>
    <row r="71" spans="1:10" ht="39" customHeight="1" x14ac:dyDescent="0.2">
      <c r="A71" s="191" t="s">
        <v>1148</v>
      </c>
      <c r="B71" s="59" t="s">
        <v>545</v>
      </c>
      <c r="C71" s="191" t="s">
        <v>25</v>
      </c>
      <c r="D71" s="191" t="s">
        <v>546</v>
      </c>
      <c r="E71" s="376" t="s">
        <v>1151</v>
      </c>
      <c r="F71" s="376"/>
      <c r="G71" s="58" t="s">
        <v>31</v>
      </c>
      <c r="H71" s="57">
        <v>0.13880000000000001</v>
      </c>
      <c r="I71" s="56">
        <v>26.57</v>
      </c>
      <c r="J71" s="56">
        <v>3.68</v>
      </c>
    </row>
    <row r="72" spans="1:10" ht="39" customHeight="1" x14ac:dyDescent="0.2">
      <c r="A72" s="191" t="s">
        <v>1148</v>
      </c>
      <c r="B72" s="59" t="s">
        <v>548</v>
      </c>
      <c r="C72" s="191" t="s">
        <v>25</v>
      </c>
      <c r="D72" s="191" t="s">
        <v>549</v>
      </c>
      <c r="E72" s="376" t="s">
        <v>1151</v>
      </c>
      <c r="F72" s="376"/>
      <c r="G72" s="58" t="s">
        <v>31</v>
      </c>
      <c r="H72" s="57">
        <v>0.12529999999999999</v>
      </c>
      <c r="I72" s="56">
        <v>32.67</v>
      </c>
      <c r="J72" s="56">
        <v>4.09</v>
      </c>
    </row>
    <row r="73" spans="1:10" ht="39" customHeight="1" x14ac:dyDescent="0.2">
      <c r="A73" s="191" t="s">
        <v>1148</v>
      </c>
      <c r="B73" s="59" t="s">
        <v>1233</v>
      </c>
      <c r="C73" s="191" t="s">
        <v>25</v>
      </c>
      <c r="D73" s="191" t="s">
        <v>1232</v>
      </c>
      <c r="E73" s="376" t="s">
        <v>1151</v>
      </c>
      <c r="F73" s="376"/>
      <c r="G73" s="58" t="s">
        <v>31</v>
      </c>
      <c r="H73" s="57">
        <v>0.1472</v>
      </c>
      <c r="I73" s="56">
        <v>45.51</v>
      </c>
      <c r="J73" s="56">
        <v>6.69</v>
      </c>
    </row>
    <row r="74" spans="1:10" ht="51.95" customHeight="1" x14ac:dyDescent="0.2">
      <c r="A74" s="191" t="s">
        <v>1148</v>
      </c>
      <c r="B74" s="59" t="s">
        <v>1867</v>
      </c>
      <c r="C74" s="191" t="s">
        <v>25</v>
      </c>
      <c r="D74" s="191" t="s">
        <v>1866</v>
      </c>
      <c r="E74" s="376" t="s">
        <v>1151</v>
      </c>
      <c r="F74" s="376"/>
      <c r="G74" s="58" t="s">
        <v>156</v>
      </c>
      <c r="H74" s="57">
        <v>7.7100000000000002E-2</v>
      </c>
      <c r="I74" s="56">
        <v>12.7</v>
      </c>
      <c r="J74" s="56">
        <v>0.97</v>
      </c>
    </row>
    <row r="75" spans="1:10" ht="51.95" customHeight="1" x14ac:dyDescent="0.2">
      <c r="A75" s="191" t="s">
        <v>1148</v>
      </c>
      <c r="B75" s="59" t="s">
        <v>1871</v>
      </c>
      <c r="C75" s="191" t="s">
        <v>25</v>
      </c>
      <c r="D75" s="191" t="s">
        <v>1870</v>
      </c>
      <c r="E75" s="376" t="s">
        <v>1151</v>
      </c>
      <c r="F75" s="376"/>
      <c r="G75" s="58" t="s">
        <v>156</v>
      </c>
      <c r="H75" s="57">
        <v>5.7799999999999997E-2</v>
      </c>
      <c r="I75" s="56">
        <v>12.93</v>
      </c>
      <c r="J75" s="56">
        <v>0.74</v>
      </c>
    </row>
    <row r="76" spans="1:10" ht="51.95" customHeight="1" x14ac:dyDescent="0.2">
      <c r="A76" s="191" t="s">
        <v>1148</v>
      </c>
      <c r="B76" s="59" t="s">
        <v>560</v>
      </c>
      <c r="C76" s="191" t="s">
        <v>25</v>
      </c>
      <c r="D76" s="191" t="s">
        <v>561</v>
      </c>
      <c r="E76" s="376" t="s">
        <v>1151</v>
      </c>
      <c r="F76" s="376"/>
      <c r="G76" s="58" t="s">
        <v>156</v>
      </c>
      <c r="H76" s="57">
        <v>1.9300000000000001E-2</v>
      </c>
      <c r="I76" s="56">
        <v>17.27</v>
      </c>
      <c r="J76" s="56">
        <v>0.33</v>
      </c>
    </row>
    <row r="77" spans="1:10" ht="51.95" customHeight="1" x14ac:dyDescent="0.2">
      <c r="A77" s="191" t="s">
        <v>1148</v>
      </c>
      <c r="B77" s="59" t="s">
        <v>2075</v>
      </c>
      <c r="C77" s="191" t="s">
        <v>25</v>
      </c>
      <c r="D77" s="191" t="s">
        <v>2074</v>
      </c>
      <c r="E77" s="376" t="s">
        <v>1151</v>
      </c>
      <c r="F77" s="376"/>
      <c r="G77" s="58" t="s">
        <v>156</v>
      </c>
      <c r="H77" s="57">
        <v>5.7799999999999997E-2</v>
      </c>
      <c r="I77" s="56">
        <v>45.57</v>
      </c>
      <c r="J77" s="56">
        <v>2.63</v>
      </c>
    </row>
    <row r="78" spans="1:10" ht="51.95" customHeight="1" x14ac:dyDescent="0.2">
      <c r="A78" s="191" t="s">
        <v>1148</v>
      </c>
      <c r="B78" s="59" t="s">
        <v>1338</v>
      </c>
      <c r="C78" s="191" t="s">
        <v>25</v>
      </c>
      <c r="D78" s="191" t="s">
        <v>1337</v>
      </c>
      <c r="E78" s="376" t="s">
        <v>1151</v>
      </c>
      <c r="F78" s="376"/>
      <c r="G78" s="58" t="s">
        <v>156</v>
      </c>
      <c r="H78" s="57">
        <v>5.7799999999999997E-2</v>
      </c>
      <c r="I78" s="56">
        <v>27.24</v>
      </c>
      <c r="J78" s="56">
        <v>1.57</v>
      </c>
    </row>
    <row r="79" spans="1:10" ht="51.95" customHeight="1" x14ac:dyDescent="0.2">
      <c r="A79" s="191" t="s">
        <v>1148</v>
      </c>
      <c r="B79" s="59" t="s">
        <v>557</v>
      </c>
      <c r="C79" s="191" t="s">
        <v>25</v>
      </c>
      <c r="D79" s="191" t="s">
        <v>558</v>
      </c>
      <c r="E79" s="376" t="s">
        <v>1151</v>
      </c>
      <c r="F79" s="376"/>
      <c r="G79" s="58" t="s">
        <v>156</v>
      </c>
      <c r="H79" s="57">
        <v>3.85E-2</v>
      </c>
      <c r="I79" s="56">
        <v>47.53</v>
      </c>
      <c r="J79" s="56">
        <v>1.82</v>
      </c>
    </row>
    <row r="80" spans="1:10" ht="51.95" customHeight="1" x14ac:dyDescent="0.2">
      <c r="A80" s="191" t="s">
        <v>1148</v>
      </c>
      <c r="B80" s="59" t="s">
        <v>1488</v>
      </c>
      <c r="C80" s="191" t="s">
        <v>25</v>
      </c>
      <c r="D80" s="191" t="s">
        <v>1487</v>
      </c>
      <c r="E80" s="376" t="s">
        <v>1151</v>
      </c>
      <c r="F80" s="376"/>
      <c r="G80" s="58" t="s">
        <v>156</v>
      </c>
      <c r="H80" s="57">
        <v>9.64E-2</v>
      </c>
      <c r="I80" s="56">
        <v>179.26</v>
      </c>
      <c r="J80" s="56">
        <v>17.28</v>
      </c>
    </row>
    <row r="81" spans="1:10" ht="39" customHeight="1" x14ac:dyDescent="0.2">
      <c r="A81" s="191" t="s">
        <v>1148</v>
      </c>
      <c r="B81" s="59" t="s">
        <v>1431</v>
      </c>
      <c r="C81" s="191" t="s">
        <v>25</v>
      </c>
      <c r="D81" s="191" t="s">
        <v>1430</v>
      </c>
      <c r="E81" s="376" t="s">
        <v>1151</v>
      </c>
      <c r="F81" s="376"/>
      <c r="G81" s="58" t="s">
        <v>31</v>
      </c>
      <c r="H81" s="57">
        <v>0.1002</v>
      </c>
      <c r="I81" s="56">
        <v>10.75</v>
      </c>
      <c r="J81" s="56">
        <v>1.07</v>
      </c>
    </row>
    <row r="82" spans="1:10" ht="39" customHeight="1" x14ac:dyDescent="0.2">
      <c r="A82" s="191" t="s">
        <v>1148</v>
      </c>
      <c r="B82" s="59" t="s">
        <v>720</v>
      </c>
      <c r="C82" s="191" t="s">
        <v>25</v>
      </c>
      <c r="D82" s="191" t="s">
        <v>1484</v>
      </c>
      <c r="E82" s="376" t="s">
        <v>1151</v>
      </c>
      <c r="F82" s="376"/>
      <c r="G82" s="58" t="s">
        <v>31</v>
      </c>
      <c r="H82" s="57">
        <v>0.1002</v>
      </c>
      <c r="I82" s="56">
        <v>20.23</v>
      </c>
      <c r="J82" s="56">
        <v>2.02</v>
      </c>
    </row>
    <row r="83" spans="1:10" ht="39" customHeight="1" x14ac:dyDescent="0.2">
      <c r="A83" s="191" t="s">
        <v>1148</v>
      </c>
      <c r="B83" s="59" t="s">
        <v>1483</v>
      </c>
      <c r="C83" s="191" t="s">
        <v>25</v>
      </c>
      <c r="D83" s="191" t="s">
        <v>1482</v>
      </c>
      <c r="E83" s="376" t="s">
        <v>1477</v>
      </c>
      <c r="F83" s="376"/>
      <c r="G83" s="58" t="s">
        <v>156</v>
      </c>
      <c r="H83" s="57">
        <v>3.85E-2</v>
      </c>
      <c r="I83" s="56">
        <v>392.04</v>
      </c>
      <c r="J83" s="56">
        <v>15.09</v>
      </c>
    </row>
    <row r="84" spans="1:10" ht="39" customHeight="1" x14ac:dyDescent="0.2">
      <c r="A84" s="191" t="s">
        <v>1148</v>
      </c>
      <c r="B84" s="59" t="s">
        <v>1479</v>
      </c>
      <c r="C84" s="191" t="s">
        <v>25</v>
      </c>
      <c r="D84" s="191" t="s">
        <v>1478</v>
      </c>
      <c r="E84" s="376" t="s">
        <v>1477</v>
      </c>
      <c r="F84" s="376"/>
      <c r="G84" s="58" t="s">
        <v>156</v>
      </c>
      <c r="H84" s="57">
        <v>5.7799999999999997E-2</v>
      </c>
      <c r="I84" s="56">
        <v>431.4</v>
      </c>
      <c r="J84" s="56">
        <v>24.93</v>
      </c>
    </row>
    <row r="85" spans="1:10" ht="65.099999999999994" customHeight="1" x14ac:dyDescent="0.2">
      <c r="A85" s="191" t="s">
        <v>1148</v>
      </c>
      <c r="B85" s="59" t="s">
        <v>1995</v>
      </c>
      <c r="C85" s="191" t="s">
        <v>25</v>
      </c>
      <c r="D85" s="191" t="s">
        <v>1994</v>
      </c>
      <c r="E85" s="376" t="s">
        <v>1151</v>
      </c>
      <c r="F85" s="376"/>
      <c r="G85" s="58" t="s">
        <v>31</v>
      </c>
      <c r="H85" s="57">
        <v>0.53</v>
      </c>
      <c r="I85" s="56">
        <v>12.8</v>
      </c>
      <c r="J85" s="56">
        <v>6.78</v>
      </c>
    </row>
    <row r="86" spans="1:10" ht="65.099999999999994" customHeight="1" x14ac:dyDescent="0.2">
      <c r="A86" s="191" t="s">
        <v>1148</v>
      </c>
      <c r="B86" s="59" t="s">
        <v>1993</v>
      </c>
      <c r="C86" s="191" t="s">
        <v>25</v>
      </c>
      <c r="D86" s="191" t="s">
        <v>1992</v>
      </c>
      <c r="E86" s="376" t="s">
        <v>1151</v>
      </c>
      <c r="F86" s="376"/>
      <c r="G86" s="58" t="s">
        <v>31</v>
      </c>
      <c r="H86" s="57">
        <v>1.7343999999999999</v>
      </c>
      <c r="I86" s="56">
        <v>4.7699999999999996</v>
      </c>
      <c r="J86" s="56">
        <v>8.27</v>
      </c>
    </row>
    <row r="87" spans="1:10" ht="39" customHeight="1" x14ac:dyDescent="0.2">
      <c r="A87" s="191" t="s">
        <v>1148</v>
      </c>
      <c r="B87" s="59" t="s">
        <v>611</v>
      </c>
      <c r="C87" s="191" t="s">
        <v>25</v>
      </c>
      <c r="D87" s="191" t="s">
        <v>612</v>
      </c>
      <c r="E87" s="376" t="s">
        <v>1477</v>
      </c>
      <c r="F87" s="376"/>
      <c r="G87" s="58" t="s">
        <v>27</v>
      </c>
      <c r="H87" s="57">
        <v>3.2399999999999998E-2</v>
      </c>
      <c r="I87" s="56">
        <v>640.91</v>
      </c>
      <c r="J87" s="56">
        <v>20.76</v>
      </c>
    </row>
    <row r="88" spans="1:10" ht="39" customHeight="1" x14ac:dyDescent="0.2">
      <c r="A88" s="191" t="s">
        <v>1148</v>
      </c>
      <c r="B88" s="59" t="s">
        <v>2045</v>
      </c>
      <c r="C88" s="191" t="s">
        <v>25</v>
      </c>
      <c r="D88" s="191" t="s">
        <v>2044</v>
      </c>
      <c r="E88" s="376" t="s">
        <v>1297</v>
      </c>
      <c r="F88" s="376"/>
      <c r="G88" s="58" t="s">
        <v>31</v>
      </c>
      <c r="H88" s="57">
        <v>0.53</v>
      </c>
      <c r="I88" s="56">
        <v>11.76</v>
      </c>
      <c r="J88" s="56">
        <v>6.23</v>
      </c>
    </row>
    <row r="89" spans="1:10" ht="39" customHeight="1" x14ac:dyDescent="0.2">
      <c r="A89" s="191" t="s">
        <v>1148</v>
      </c>
      <c r="B89" s="59" t="s">
        <v>2043</v>
      </c>
      <c r="C89" s="191" t="s">
        <v>25</v>
      </c>
      <c r="D89" s="191" t="s">
        <v>2042</v>
      </c>
      <c r="E89" s="376" t="s">
        <v>1297</v>
      </c>
      <c r="F89" s="376"/>
      <c r="G89" s="58" t="s">
        <v>31</v>
      </c>
      <c r="H89" s="57">
        <v>1.7343999999999999</v>
      </c>
      <c r="I89" s="56">
        <v>15.83</v>
      </c>
      <c r="J89" s="56">
        <v>27.45</v>
      </c>
    </row>
    <row r="90" spans="1:10" ht="39" customHeight="1" x14ac:dyDescent="0.2">
      <c r="A90" s="191" t="s">
        <v>1148</v>
      </c>
      <c r="B90" s="59" t="s">
        <v>2079</v>
      </c>
      <c r="C90" s="191" t="s">
        <v>25</v>
      </c>
      <c r="D90" s="191" t="s">
        <v>2078</v>
      </c>
      <c r="E90" s="376" t="s">
        <v>1297</v>
      </c>
      <c r="F90" s="376"/>
      <c r="G90" s="58" t="s">
        <v>156</v>
      </c>
      <c r="H90" s="57">
        <v>0.19270000000000001</v>
      </c>
      <c r="I90" s="56">
        <v>22.07</v>
      </c>
      <c r="J90" s="56">
        <v>4.25</v>
      </c>
    </row>
    <row r="91" spans="1:10" ht="39" customHeight="1" x14ac:dyDescent="0.2">
      <c r="A91" s="191" t="s">
        <v>1148</v>
      </c>
      <c r="B91" s="59" t="s">
        <v>2332</v>
      </c>
      <c r="C91" s="191" t="s">
        <v>25</v>
      </c>
      <c r="D91" s="191" t="s">
        <v>2331</v>
      </c>
      <c r="E91" s="376" t="s">
        <v>1297</v>
      </c>
      <c r="F91" s="376"/>
      <c r="G91" s="58" t="s">
        <v>31</v>
      </c>
      <c r="H91" s="57">
        <v>1.4165000000000001</v>
      </c>
      <c r="I91" s="56">
        <v>3.25</v>
      </c>
      <c r="J91" s="56">
        <v>4.5999999999999996</v>
      </c>
    </row>
    <row r="92" spans="1:10" ht="39" customHeight="1" x14ac:dyDescent="0.2">
      <c r="A92" s="191" t="s">
        <v>1148</v>
      </c>
      <c r="B92" s="59" t="s">
        <v>2324</v>
      </c>
      <c r="C92" s="191" t="s">
        <v>25</v>
      </c>
      <c r="D92" s="191" t="s">
        <v>2323</v>
      </c>
      <c r="E92" s="376" t="s">
        <v>1297</v>
      </c>
      <c r="F92" s="376"/>
      <c r="G92" s="58" t="s">
        <v>31</v>
      </c>
      <c r="H92" s="57">
        <v>3.4689000000000001</v>
      </c>
      <c r="I92" s="56">
        <v>4.6100000000000003</v>
      </c>
      <c r="J92" s="56">
        <v>15.99</v>
      </c>
    </row>
    <row r="93" spans="1:10" ht="39" customHeight="1" x14ac:dyDescent="0.2">
      <c r="A93" s="191" t="s">
        <v>1148</v>
      </c>
      <c r="B93" s="59" t="s">
        <v>2320</v>
      </c>
      <c r="C93" s="191" t="s">
        <v>25</v>
      </c>
      <c r="D93" s="191" t="s">
        <v>2319</v>
      </c>
      <c r="E93" s="376" t="s">
        <v>1297</v>
      </c>
      <c r="F93" s="376"/>
      <c r="G93" s="58" t="s">
        <v>31</v>
      </c>
      <c r="H93" s="57">
        <v>2.0234999999999999</v>
      </c>
      <c r="I93" s="56">
        <v>6.99</v>
      </c>
      <c r="J93" s="56">
        <v>14.14</v>
      </c>
    </row>
    <row r="94" spans="1:10" ht="26.1" customHeight="1" x14ac:dyDescent="0.2">
      <c r="A94" s="191" t="s">
        <v>1148</v>
      </c>
      <c r="B94" s="59" t="s">
        <v>2295</v>
      </c>
      <c r="C94" s="191" t="s">
        <v>25</v>
      </c>
      <c r="D94" s="191" t="s">
        <v>2294</v>
      </c>
      <c r="E94" s="376" t="s">
        <v>1297</v>
      </c>
      <c r="F94" s="376"/>
      <c r="G94" s="58" t="s">
        <v>156</v>
      </c>
      <c r="H94" s="57">
        <v>0.1734</v>
      </c>
      <c r="I94" s="56">
        <v>20.25</v>
      </c>
      <c r="J94" s="56">
        <v>3.51</v>
      </c>
    </row>
    <row r="95" spans="1:10" ht="39" customHeight="1" x14ac:dyDescent="0.2">
      <c r="A95" s="191" t="s">
        <v>1148</v>
      </c>
      <c r="B95" s="59" t="s">
        <v>1344</v>
      </c>
      <c r="C95" s="191" t="s">
        <v>25</v>
      </c>
      <c r="D95" s="191" t="s">
        <v>1343</v>
      </c>
      <c r="E95" s="376" t="s">
        <v>1297</v>
      </c>
      <c r="F95" s="376"/>
      <c r="G95" s="58" t="s">
        <v>156</v>
      </c>
      <c r="H95" s="57">
        <v>5.7799999999999997E-2</v>
      </c>
      <c r="I95" s="56">
        <v>17.48</v>
      </c>
      <c r="J95" s="56">
        <v>1.01</v>
      </c>
    </row>
    <row r="96" spans="1:10" ht="39" customHeight="1" x14ac:dyDescent="0.2">
      <c r="A96" s="191" t="s">
        <v>1148</v>
      </c>
      <c r="B96" s="59" t="s">
        <v>214</v>
      </c>
      <c r="C96" s="191" t="s">
        <v>25</v>
      </c>
      <c r="D96" s="191" t="s">
        <v>215</v>
      </c>
      <c r="E96" s="376" t="s">
        <v>1297</v>
      </c>
      <c r="F96" s="376"/>
      <c r="G96" s="58" t="s">
        <v>156</v>
      </c>
      <c r="H96" s="57">
        <v>7.7100000000000002E-2</v>
      </c>
      <c r="I96" s="56">
        <v>38.04</v>
      </c>
      <c r="J96" s="56">
        <v>2.93</v>
      </c>
    </row>
    <row r="97" spans="1:10" ht="39" customHeight="1" x14ac:dyDescent="0.2">
      <c r="A97" s="191" t="s">
        <v>1148</v>
      </c>
      <c r="B97" s="59" t="s">
        <v>1309</v>
      </c>
      <c r="C97" s="191" t="s">
        <v>25</v>
      </c>
      <c r="D97" s="191" t="s">
        <v>1308</v>
      </c>
      <c r="E97" s="376" t="s">
        <v>1297</v>
      </c>
      <c r="F97" s="376"/>
      <c r="G97" s="58" t="s">
        <v>156</v>
      </c>
      <c r="H97" s="57">
        <v>0.1542</v>
      </c>
      <c r="I97" s="56">
        <v>58.33</v>
      </c>
      <c r="J97" s="56">
        <v>8.99</v>
      </c>
    </row>
    <row r="98" spans="1:10" ht="39" customHeight="1" x14ac:dyDescent="0.2">
      <c r="A98" s="191" t="s">
        <v>1148</v>
      </c>
      <c r="B98" s="59" t="s">
        <v>1913</v>
      </c>
      <c r="C98" s="191" t="s">
        <v>25</v>
      </c>
      <c r="D98" s="191" t="s">
        <v>1912</v>
      </c>
      <c r="E98" s="376" t="s">
        <v>1297</v>
      </c>
      <c r="F98" s="376"/>
      <c r="G98" s="58" t="s">
        <v>156</v>
      </c>
      <c r="H98" s="57">
        <v>0.13489999999999999</v>
      </c>
      <c r="I98" s="56">
        <v>61.95</v>
      </c>
      <c r="J98" s="56">
        <v>8.35</v>
      </c>
    </row>
    <row r="99" spans="1:10" ht="51.95" customHeight="1" x14ac:dyDescent="0.2">
      <c r="A99" s="191" t="s">
        <v>1148</v>
      </c>
      <c r="B99" s="59" t="s">
        <v>1282</v>
      </c>
      <c r="C99" s="191" t="s">
        <v>25</v>
      </c>
      <c r="D99" s="191" t="s">
        <v>1281</v>
      </c>
      <c r="E99" s="376" t="s">
        <v>1280</v>
      </c>
      <c r="F99" s="376"/>
      <c r="G99" s="58" t="s">
        <v>27</v>
      </c>
      <c r="H99" s="57">
        <v>1.3621000000000001</v>
      </c>
      <c r="I99" s="56">
        <v>22.27</v>
      </c>
      <c r="J99" s="56">
        <v>30.33</v>
      </c>
    </row>
    <row r="100" spans="1:10" ht="39" customHeight="1" x14ac:dyDescent="0.2">
      <c r="A100" s="191" t="s">
        <v>1148</v>
      </c>
      <c r="B100" s="59" t="s">
        <v>2328</v>
      </c>
      <c r="C100" s="191" t="s">
        <v>25</v>
      </c>
      <c r="D100" s="191" t="s">
        <v>2327</v>
      </c>
      <c r="E100" s="376" t="s">
        <v>1297</v>
      </c>
      <c r="F100" s="376"/>
      <c r="G100" s="58" t="s">
        <v>31</v>
      </c>
      <c r="H100" s="57">
        <v>0.19270000000000001</v>
      </c>
      <c r="I100" s="56">
        <v>14.64</v>
      </c>
      <c r="J100" s="56">
        <v>2.82</v>
      </c>
    </row>
    <row r="101" spans="1:10" ht="26.1" customHeight="1" x14ac:dyDescent="0.2">
      <c r="A101" s="191" t="s">
        <v>1148</v>
      </c>
      <c r="B101" s="59" t="s">
        <v>47</v>
      </c>
      <c r="C101" s="191" t="s">
        <v>25</v>
      </c>
      <c r="D101" s="191" t="s">
        <v>48</v>
      </c>
      <c r="E101" s="376" t="s">
        <v>1462</v>
      </c>
      <c r="F101" s="376"/>
      <c r="G101" s="58" t="s">
        <v>49</v>
      </c>
      <c r="H101" s="57">
        <v>2.3300000000000001E-2</v>
      </c>
      <c r="I101" s="56">
        <v>114.24</v>
      </c>
      <c r="J101" s="56">
        <v>2.66</v>
      </c>
    </row>
    <row r="102" spans="1:10" ht="26.1" customHeight="1" x14ac:dyDescent="0.2">
      <c r="A102" s="191" t="s">
        <v>1148</v>
      </c>
      <c r="B102" s="59" t="s">
        <v>54</v>
      </c>
      <c r="C102" s="191" t="s">
        <v>25</v>
      </c>
      <c r="D102" s="191" t="s">
        <v>686</v>
      </c>
      <c r="E102" s="376" t="s">
        <v>1462</v>
      </c>
      <c r="F102" s="376"/>
      <c r="G102" s="58" t="s">
        <v>49</v>
      </c>
      <c r="H102" s="57">
        <v>6.0000000000000001E-3</v>
      </c>
      <c r="I102" s="56">
        <v>32.28</v>
      </c>
      <c r="J102" s="56">
        <v>0.19</v>
      </c>
    </row>
    <row r="103" spans="1:10" ht="51.95" customHeight="1" x14ac:dyDescent="0.2">
      <c r="A103" s="191" t="s">
        <v>1148</v>
      </c>
      <c r="B103" s="59" t="s">
        <v>1322</v>
      </c>
      <c r="C103" s="191" t="s">
        <v>25</v>
      </c>
      <c r="D103" s="191" t="s">
        <v>1321</v>
      </c>
      <c r="E103" s="376" t="s">
        <v>1280</v>
      </c>
      <c r="F103" s="376"/>
      <c r="G103" s="58" t="s">
        <v>27</v>
      </c>
      <c r="H103" s="57">
        <v>1.3621000000000001</v>
      </c>
      <c r="I103" s="56">
        <v>54.77</v>
      </c>
      <c r="J103" s="56">
        <v>74.599999999999994</v>
      </c>
    </row>
    <row r="104" spans="1:10" ht="51.95" customHeight="1" x14ac:dyDescent="0.2">
      <c r="A104" s="191" t="s">
        <v>1148</v>
      </c>
      <c r="B104" s="59" t="s">
        <v>1899</v>
      </c>
      <c r="C104" s="191" t="s">
        <v>25</v>
      </c>
      <c r="D104" s="191" t="s">
        <v>1898</v>
      </c>
      <c r="E104" s="376" t="s">
        <v>1477</v>
      </c>
      <c r="F104" s="376"/>
      <c r="G104" s="58" t="s">
        <v>27</v>
      </c>
      <c r="H104" s="57">
        <v>2.8899999999999999E-2</v>
      </c>
      <c r="I104" s="56">
        <v>728.76</v>
      </c>
      <c r="J104" s="56">
        <v>21.06</v>
      </c>
    </row>
    <row r="105" spans="1:10" ht="39" customHeight="1" x14ac:dyDescent="0.2">
      <c r="A105" s="191" t="s">
        <v>1148</v>
      </c>
      <c r="B105" s="59" t="s">
        <v>1855</v>
      </c>
      <c r="C105" s="191" t="s">
        <v>25</v>
      </c>
      <c r="D105" s="191" t="s">
        <v>1854</v>
      </c>
      <c r="E105" s="376" t="s">
        <v>1548</v>
      </c>
      <c r="F105" s="376"/>
      <c r="G105" s="58" t="s">
        <v>27</v>
      </c>
      <c r="H105" s="57">
        <v>5.4000000000000003E-3</v>
      </c>
      <c r="I105" s="56">
        <v>23.64</v>
      </c>
      <c r="J105" s="56">
        <v>0.12</v>
      </c>
    </row>
    <row r="106" spans="1:10" ht="39" customHeight="1" x14ac:dyDescent="0.2">
      <c r="A106" s="191" t="s">
        <v>1148</v>
      </c>
      <c r="B106" s="59" t="s">
        <v>82</v>
      </c>
      <c r="C106" s="191" t="s">
        <v>25</v>
      </c>
      <c r="D106" s="191" t="s">
        <v>83</v>
      </c>
      <c r="E106" s="376" t="s">
        <v>1548</v>
      </c>
      <c r="F106" s="376"/>
      <c r="G106" s="58" t="s">
        <v>27</v>
      </c>
      <c r="H106" s="57">
        <v>1.3559000000000001</v>
      </c>
      <c r="I106" s="56">
        <v>39.409999999999997</v>
      </c>
      <c r="J106" s="56">
        <v>53.43</v>
      </c>
    </row>
    <row r="107" spans="1:10" ht="39" customHeight="1" x14ac:dyDescent="0.2">
      <c r="A107" s="191" t="s">
        <v>1148</v>
      </c>
      <c r="B107" s="59" t="s">
        <v>2181</v>
      </c>
      <c r="C107" s="191" t="s">
        <v>25</v>
      </c>
      <c r="D107" s="191" t="s">
        <v>2180</v>
      </c>
      <c r="E107" s="376" t="s">
        <v>1297</v>
      </c>
      <c r="F107" s="376"/>
      <c r="G107" s="58" t="s">
        <v>156</v>
      </c>
      <c r="H107" s="57">
        <v>0.28910000000000002</v>
      </c>
      <c r="I107" s="56">
        <v>28.23</v>
      </c>
      <c r="J107" s="56">
        <v>8.16</v>
      </c>
    </row>
    <row r="108" spans="1:10" ht="39" customHeight="1" x14ac:dyDescent="0.2">
      <c r="A108" s="191" t="s">
        <v>1148</v>
      </c>
      <c r="B108" s="59" t="s">
        <v>2175</v>
      </c>
      <c r="C108" s="191" t="s">
        <v>25</v>
      </c>
      <c r="D108" s="191" t="s">
        <v>2174</v>
      </c>
      <c r="E108" s="376" t="s">
        <v>1297</v>
      </c>
      <c r="F108" s="376"/>
      <c r="G108" s="58" t="s">
        <v>156</v>
      </c>
      <c r="H108" s="57">
        <v>0.13489999999999999</v>
      </c>
      <c r="I108" s="56">
        <v>23.14</v>
      </c>
      <c r="J108" s="56">
        <v>3.12</v>
      </c>
    </row>
    <row r="109" spans="1:10" ht="26.1" customHeight="1" x14ac:dyDescent="0.2">
      <c r="A109" s="191" t="s">
        <v>1148</v>
      </c>
      <c r="B109" s="59" t="s">
        <v>817</v>
      </c>
      <c r="C109" s="191" t="s">
        <v>25</v>
      </c>
      <c r="D109" s="191" t="s">
        <v>952</v>
      </c>
      <c r="E109" s="376" t="s">
        <v>1297</v>
      </c>
      <c r="F109" s="376"/>
      <c r="G109" s="58" t="s">
        <v>156</v>
      </c>
      <c r="H109" s="57">
        <v>3.85E-2</v>
      </c>
      <c r="I109" s="56">
        <v>83.77</v>
      </c>
      <c r="J109" s="56">
        <v>3.22</v>
      </c>
    </row>
    <row r="110" spans="1:10" ht="51.95" customHeight="1" x14ac:dyDescent="0.2">
      <c r="A110" s="191" t="s">
        <v>1148</v>
      </c>
      <c r="B110" s="59" t="s">
        <v>1827</v>
      </c>
      <c r="C110" s="191" t="s">
        <v>25</v>
      </c>
      <c r="D110" s="191" t="s">
        <v>1826</v>
      </c>
      <c r="E110" s="376" t="s">
        <v>1297</v>
      </c>
      <c r="F110" s="376"/>
      <c r="G110" s="58" t="s">
        <v>156</v>
      </c>
      <c r="H110" s="57">
        <v>0.11559999999999999</v>
      </c>
      <c r="I110" s="56">
        <v>172.13</v>
      </c>
      <c r="J110" s="56">
        <v>19.89</v>
      </c>
    </row>
    <row r="111" spans="1:10" ht="39" customHeight="1" x14ac:dyDescent="0.2">
      <c r="A111" s="191" t="s">
        <v>1148</v>
      </c>
      <c r="B111" s="59" t="s">
        <v>1823</v>
      </c>
      <c r="C111" s="191" t="s">
        <v>25</v>
      </c>
      <c r="D111" s="191" t="s">
        <v>1822</v>
      </c>
      <c r="E111" s="376" t="s">
        <v>1297</v>
      </c>
      <c r="F111" s="376"/>
      <c r="G111" s="58" t="s">
        <v>156</v>
      </c>
      <c r="H111" s="57">
        <v>7.7100000000000002E-2</v>
      </c>
      <c r="I111" s="56">
        <v>151.44</v>
      </c>
      <c r="J111" s="56">
        <v>11.67</v>
      </c>
    </row>
    <row r="112" spans="1:10" ht="26.1" customHeight="1" x14ac:dyDescent="0.2">
      <c r="A112" s="191" t="s">
        <v>1148</v>
      </c>
      <c r="B112" s="59" t="s">
        <v>1819</v>
      </c>
      <c r="C112" s="191" t="s">
        <v>25</v>
      </c>
      <c r="D112" s="191" t="s">
        <v>1818</v>
      </c>
      <c r="E112" s="376" t="s">
        <v>1297</v>
      </c>
      <c r="F112" s="376"/>
      <c r="G112" s="58" t="s">
        <v>156</v>
      </c>
      <c r="H112" s="57">
        <v>3.85E-2</v>
      </c>
      <c r="I112" s="56">
        <v>21.05</v>
      </c>
      <c r="J112" s="56">
        <v>0.81</v>
      </c>
    </row>
    <row r="113" spans="1:10" ht="26.1" customHeight="1" x14ac:dyDescent="0.2">
      <c r="A113" s="191" t="s">
        <v>1148</v>
      </c>
      <c r="B113" s="59" t="s">
        <v>1815</v>
      </c>
      <c r="C113" s="191" t="s">
        <v>25</v>
      </c>
      <c r="D113" s="191" t="s">
        <v>1814</v>
      </c>
      <c r="E113" s="376" t="s">
        <v>1297</v>
      </c>
      <c r="F113" s="376"/>
      <c r="G113" s="58" t="s">
        <v>156</v>
      </c>
      <c r="H113" s="57">
        <v>3.85E-2</v>
      </c>
      <c r="I113" s="56">
        <v>22.43</v>
      </c>
      <c r="J113" s="56">
        <v>0.86</v>
      </c>
    </row>
    <row r="114" spans="1:10" ht="39" customHeight="1" x14ac:dyDescent="0.2">
      <c r="A114" s="191" t="s">
        <v>1148</v>
      </c>
      <c r="B114" s="59" t="s">
        <v>702</v>
      </c>
      <c r="C114" s="191" t="s">
        <v>25</v>
      </c>
      <c r="D114" s="191" t="s">
        <v>703</v>
      </c>
      <c r="E114" s="376" t="s">
        <v>1297</v>
      </c>
      <c r="F114" s="376"/>
      <c r="G114" s="58" t="s">
        <v>156</v>
      </c>
      <c r="H114" s="57">
        <v>3.85E-2</v>
      </c>
      <c r="I114" s="56">
        <v>210.79</v>
      </c>
      <c r="J114" s="56">
        <v>8.11</v>
      </c>
    </row>
    <row r="115" spans="1:10" ht="39" customHeight="1" x14ac:dyDescent="0.2">
      <c r="A115" s="191" t="s">
        <v>1148</v>
      </c>
      <c r="B115" s="59" t="s">
        <v>2305</v>
      </c>
      <c r="C115" s="191" t="s">
        <v>25</v>
      </c>
      <c r="D115" s="191" t="s">
        <v>2304</v>
      </c>
      <c r="E115" s="376" t="s">
        <v>1151</v>
      </c>
      <c r="F115" s="376"/>
      <c r="G115" s="58" t="s">
        <v>156</v>
      </c>
      <c r="H115" s="57">
        <v>1.9300000000000001E-2</v>
      </c>
      <c r="I115" s="56">
        <v>547.13</v>
      </c>
      <c r="J115" s="56">
        <v>10.55</v>
      </c>
    </row>
    <row r="116" spans="1:10" ht="39" customHeight="1" x14ac:dyDescent="0.2">
      <c r="A116" s="191" t="s">
        <v>1148</v>
      </c>
      <c r="B116" s="59" t="s">
        <v>2314</v>
      </c>
      <c r="C116" s="191" t="s">
        <v>25</v>
      </c>
      <c r="D116" s="191" t="s">
        <v>2313</v>
      </c>
      <c r="E116" s="376" t="s">
        <v>2308</v>
      </c>
      <c r="F116" s="376"/>
      <c r="G116" s="58" t="s">
        <v>31</v>
      </c>
      <c r="H116" s="57">
        <v>0.61670000000000003</v>
      </c>
      <c r="I116" s="56">
        <v>12.5</v>
      </c>
      <c r="J116" s="56">
        <v>7.7</v>
      </c>
    </row>
    <row r="117" spans="1:10" ht="39" customHeight="1" x14ac:dyDescent="0.2">
      <c r="A117" s="191" t="s">
        <v>1148</v>
      </c>
      <c r="B117" s="59" t="s">
        <v>1625</v>
      </c>
      <c r="C117" s="191" t="s">
        <v>25</v>
      </c>
      <c r="D117" s="191" t="s">
        <v>1624</v>
      </c>
      <c r="E117" s="376" t="s">
        <v>1609</v>
      </c>
      <c r="F117" s="376"/>
      <c r="G117" s="58" t="s">
        <v>27</v>
      </c>
      <c r="H117" s="57">
        <v>0.2979</v>
      </c>
      <c r="I117" s="56">
        <v>149.85</v>
      </c>
      <c r="J117" s="56">
        <v>44.64</v>
      </c>
    </row>
    <row r="118" spans="1:10" ht="39" customHeight="1" x14ac:dyDescent="0.2">
      <c r="A118" s="191" t="s">
        <v>1148</v>
      </c>
      <c r="B118" s="59" t="s">
        <v>1621</v>
      </c>
      <c r="C118" s="191" t="s">
        <v>25</v>
      </c>
      <c r="D118" s="191" t="s">
        <v>1620</v>
      </c>
      <c r="E118" s="376" t="s">
        <v>1609</v>
      </c>
      <c r="F118" s="376"/>
      <c r="G118" s="58" t="s">
        <v>27</v>
      </c>
      <c r="H118" s="57">
        <v>0.34289999999999998</v>
      </c>
      <c r="I118" s="56">
        <v>154.41</v>
      </c>
      <c r="J118" s="56">
        <v>52.94</v>
      </c>
    </row>
    <row r="119" spans="1:10" ht="39" customHeight="1" x14ac:dyDescent="0.2">
      <c r="A119" s="191" t="s">
        <v>1148</v>
      </c>
      <c r="B119" s="59" t="s">
        <v>1615</v>
      </c>
      <c r="C119" s="191" t="s">
        <v>25</v>
      </c>
      <c r="D119" s="191" t="s">
        <v>1614</v>
      </c>
      <c r="E119" s="376" t="s">
        <v>1609</v>
      </c>
      <c r="F119" s="376"/>
      <c r="G119" s="58" t="s">
        <v>27</v>
      </c>
      <c r="H119" s="57">
        <v>0.15809999999999999</v>
      </c>
      <c r="I119" s="56">
        <v>127.03</v>
      </c>
      <c r="J119" s="56">
        <v>20.079999999999998</v>
      </c>
    </row>
    <row r="120" spans="1:10" ht="39" customHeight="1" x14ac:dyDescent="0.2">
      <c r="A120" s="191" t="s">
        <v>1148</v>
      </c>
      <c r="B120" s="59" t="s">
        <v>1611</v>
      </c>
      <c r="C120" s="191" t="s">
        <v>25</v>
      </c>
      <c r="D120" s="191" t="s">
        <v>1610</v>
      </c>
      <c r="E120" s="376" t="s">
        <v>1609</v>
      </c>
      <c r="F120" s="376"/>
      <c r="G120" s="58" t="s">
        <v>27</v>
      </c>
      <c r="H120" s="57">
        <v>0.182</v>
      </c>
      <c r="I120" s="56">
        <v>130.28</v>
      </c>
      <c r="J120" s="56">
        <v>23.71</v>
      </c>
    </row>
    <row r="121" spans="1:10" ht="39" customHeight="1" x14ac:dyDescent="0.2">
      <c r="A121" s="191" t="s">
        <v>1148</v>
      </c>
      <c r="B121" s="59" t="s">
        <v>1627</v>
      </c>
      <c r="C121" s="191" t="s">
        <v>25</v>
      </c>
      <c r="D121" s="191" t="s">
        <v>1626</v>
      </c>
      <c r="E121" s="376" t="s">
        <v>1609</v>
      </c>
      <c r="F121" s="376"/>
      <c r="G121" s="58" t="s">
        <v>27</v>
      </c>
      <c r="H121" s="57">
        <v>0.46539999999999998</v>
      </c>
      <c r="I121" s="56">
        <v>182.46</v>
      </c>
      <c r="J121" s="56">
        <v>84.91</v>
      </c>
    </row>
    <row r="122" spans="1:10" ht="39" customHeight="1" x14ac:dyDescent="0.2">
      <c r="A122" s="191" t="s">
        <v>1148</v>
      </c>
      <c r="B122" s="59" t="s">
        <v>1623</v>
      </c>
      <c r="C122" s="191" t="s">
        <v>25</v>
      </c>
      <c r="D122" s="191" t="s">
        <v>1622</v>
      </c>
      <c r="E122" s="376" t="s">
        <v>1609</v>
      </c>
      <c r="F122" s="376"/>
      <c r="G122" s="58" t="s">
        <v>27</v>
      </c>
      <c r="H122" s="57">
        <v>0.3629</v>
      </c>
      <c r="I122" s="56">
        <v>239.45</v>
      </c>
      <c r="J122" s="56">
        <v>86.89</v>
      </c>
    </row>
    <row r="123" spans="1:10" ht="39" customHeight="1" x14ac:dyDescent="0.2">
      <c r="A123" s="191" t="s">
        <v>1148</v>
      </c>
      <c r="B123" s="59" t="s">
        <v>1617</v>
      </c>
      <c r="C123" s="191" t="s">
        <v>25</v>
      </c>
      <c r="D123" s="191" t="s">
        <v>1616</v>
      </c>
      <c r="E123" s="376" t="s">
        <v>1609</v>
      </c>
      <c r="F123" s="376"/>
      <c r="G123" s="58" t="s">
        <v>27</v>
      </c>
      <c r="H123" s="57">
        <v>0.247</v>
      </c>
      <c r="I123" s="56">
        <v>150.88999999999999</v>
      </c>
      <c r="J123" s="56">
        <v>37.26</v>
      </c>
    </row>
    <row r="124" spans="1:10" ht="39" customHeight="1" x14ac:dyDescent="0.2">
      <c r="A124" s="191" t="s">
        <v>1148</v>
      </c>
      <c r="B124" s="59" t="s">
        <v>1613</v>
      </c>
      <c r="C124" s="191" t="s">
        <v>25</v>
      </c>
      <c r="D124" s="191" t="s">
        <v>1612</v>
      </c>
      <c r="E124" s="376" t="s">
        <v>1609</v>
      </c>
      <c r="F124" s="376"/>
      <c r="G124" s="58" t="s">
        <v>27</v>
      </c>
      <c r="H124" s="57">
        <v>0.19259999999999999</v>
      </c>
      <c r="I124" s="56">
        <v>194.11</v>
      </c>
      <c r="J124" s="56">
        <v>37.380000000000003</v>
      </c>
    </row>
    <row r="125" spans="1:10" ht="51.95" customHeight="1" x14ac:dyDescent="0.2">
      <c r="A125" s="192" t="s">
        <v>1142</v>
      </c>
      <c r="B125" s="55" t="s">
        <v>2826</v>
      </c>
      <c r="C125" s="192" t="s">
        <v>25</v>
      </c>
      <c r="D125" s="192" t="s">
        <v>2825</v>
      </c>
      <c r="E125" s="377" t="s">
        <v>1139</v>
      </c>
      <c r="F125" s="377"/>
      <c r="G125" s="54" t="s">
        <v>1316</v>
      </c>
      <c r="H125" s="53">
        <v>5.7799999999999997E-2</v>
      </c>
      <c r="I125" s="52">
        <v>73.489999999999995</v>
      </c>
      <c r="J125" s="52">
        <v>4.24</v>
      </c>
    </row>
    <row r="126" spans="1:10" ht="65.099999999999994" customHeight="1" x14ac:dyDescent="0.2">
      <c r="A126" s="192" t="s">
        <v>1142</v>
      </c>
      <c r="B126" s="55" t="s">
        <v>2824</v>
      </c>
      <c r="C126" s="192" t="s">
        <v>25</v>
      </c>
      <c r="D126" s="192" t="s">
        <v>2823</v>
      </c>
      <c r="E126" s="377" t="s">
        <v>1139</v>
      </c>
      <c r="F126" s="377"/>
      <c r="G126" s="54" t="s">
        <v>1316</v>
      </c>
      <c r="H126" s="53">
        <v>3.85E-2</v>
      </c>
      <c r="I126" s="52">
        <v>82.28</v>
      </c>
      <c r="J126" s="52">
        <v>3.16</v>
      </c>
    </row>
    <row r="127" spans="1:10" ht="26.1" customHeight="1" x14ac:dyDescent="0.2">
      <c r="A127" s="192" t="s">
        <v>1142</v>
      </c>
      <c r="B127" s="55" t="s">
        <v>2822</v>
      </c>
      <c r="C127" s="192" t="s">
        <v>25</v>
      </c>
      <c r="D127" s="192" t="s">
        <v>2821</v>
      </c>
      <c r="E127" s="377" t="s">
        <v>1139</v>
      </c>
      <c r="F127" s="377"/>
      <c r="G127" s="54" t="s">
        <v>156</v>
      </c>
      <c r="H127" s="53">
        <v>1.9300000000000001E-2</v>
      </c>
      <c r="I127" s="52">
        <v>236.25</v>
      </c>
      <c r="J127" s="52">
        <v>4.55</v>
      </c>
    </row>
    <row r="128" spans="1:10" ht="26.1" customHeight="1" x14ac:dyDescent="0.2">
      <c r="A128" s="192" t="s">
        <v>1142</v>
      </c>
      <c r="B128" s="55" t="s">
        <v>2820</v>
      </c>
      <c r="C128" s="192" t="s">
        <v>25</v>
      </c>
      <c r="D128" s="192" t="s">
        <v>2819</v>
      </c>
      <c r="E128" s="377" t="s">
        <v>1139</v>
      </c>
      <c r="F128" s="377"/>
      <c r="G128" s="54" t="s">
        <v>156</v>
      </c>
      <c r="H128" s="53">
        <v>1.9300000000000001E-2</v>
      </c>
      <c r="I128" s="52">
        <v>228.46</v>
      </c>
      <c r="J128" s="52">
        <v>4.4000000000000004</v>
      </c>
    </row>
    <row r="129" spans="1:10" ht="39" customHeight="1" x14ac:dyDescent="0.2">
      <c r="A129" s="192" t="s">
        <v>1142</v>
      </c>
      <c r="B129" s="55" t="s">
        <v>2818</v>
      </c>
      <c r="C129" s="192" t="s">
        <v>25</v>
      </c>
      <c r="D129" s="192" t="s">
        <v>2817</v>
      </c>
      <c r="E129" s="377" t="s">
        <v>1139</v>
      </c>
      <c r="F129" s="377"/>
      <c r="G129" s="54" t="s">
        <v>27</v>
      </c>
      <c r="H129" s="53">
        <v>0.99380000000000002</v>
      </c>
      <c r="I129" s="52">
        <v>90.47</v>
      </c>
      <c r="J129" s="52">
        <v>89.9</v>
      </c>
    </row>
    <row r="130" spans="1:10" ht="25.5" x14ac:dyDescent="0.2">
      <c r="A130" s="193"/>
      <c r="B130" s="193"/>
      <c r="C130" s="193"/>
      <c r="D130" s="193"/>
      <c r="E130" s="193" t="s">
        <v>1138</v>
      </c>
      <c r="F130" s="51">
        <v>179.78051213834385</v>
      </c>
      <c r="G130" s="193" t="s">
        <v>1137</v>
      </c>
      <c r="H130" s="51">
        <v>144.58000000000001</v>
      </c>
      <c r="I130" s="193" t="s">
        <v>1136</v>
      </c>
      <c r="J130" s="51">
        <v>324.36</v>
      </c>
    </row>
    <row r="131" spans="1:10" ht="15" thickBot="1" x14ac:dyDescent="0.25">
      <c r="A131" s="193"/>
      <c r="B131" s="193"/>
      <c r="C131" s="193"/>
      <c r="D131" s="193"/>
      <c r="E131" s="193" t="s">
        <v>1135</v>
      </c>
      <c r="F131" s="51">
        <v>298.04000000000002</v>
      </c>
      <c r="G131" s="193"/>
      <c r="H131" s="378" t="s">
        <v>1134</v>
      </c>
      <c r="I131" s="378"/>
      <c r="J131" s="51">
        <v>1564.17</v>
      </c>
    </row>
    <row r="132" spans="1:10" ht="0.95" customHeight="1" thickTop="1" x14ac:dyDescent="0.2">
      <c r="A132" s="50"/>
      <c r="B132" s="50"/>
      <c r="C132" s="50"/>
      <c r="D132" s="50"/>
      <c r="E132" s="50"/>
      <c r="F132" s="50"/>
      <c r="G132" s="50"/>
      <c r="H132" s="50"/>
      <c r="I132" s="50"/>
      <c r="J132" s="50"/>
    </row>
    <row r="133" spans="1:10" ht="18" customHeight="1" x14ac:dyDescent="0.2">
      <c r="A133" s="189" t="s">
        <v>41</v>
      </c>
      <c r="B133" s="64" t="s">
        <v>9</v>
      </c>
      <c r="C133" s="189" t="s">
        <v>10</v>
      </c>
      <c r="D133" s="189" t="s">
        <v>11</v>
      </c>
      <c r="E133" s="379" t="s">
        <v>1155</v>
      </c>
      <c r="F133" s="379"/>
      <c r="G133" s="65" t="s">
        <v>12</v>
      </c>
      <c r="H133" s="64" t="s">
        <v>13</v>
      </c>
      <c r="I133" s="64" t="s">
        <v>14</v>
      </c>
      <c r="J133" s="64" t="s">
        <v>16</v>
      </c>
    </row>
    <row r="134" spans="1:10" ht="24" customHeight="1" x14ac:dyDescent="0.2">
      <c r="A134" s="187" t="s">
        <v>1154</v>
      </c>
      <c r="B134" s="63" t="s">
        <v>42</v>
      </c>
      <c r="C134" s="187" t="s">
        <v>20</v>
      </c>
      <c r="D134" s="187" t="s">
        <v>43</v>
      </c>
      <c r="E134" s="380" t="s">
        <v>1145</v>
      </c>
      <c r="F134" s="380"/>
      <c r="G134" s="62" t="s">
        <v>44</v>
      </c>
      <c r="H134" s="61">
        <v>1</v>
      </c>
      <c r="I134" s="60">
        <v>298.58999999999997</v>
      </c>
      <c r="J134" s="60">
        <v>298.58999999999997</v>
      </c>
    </row>
    <row r="135" spans="1:10" ht="26.1" customHeight="1" x14ac:dyDescent="0.2">
      <c r="A135" s="191" t="s">
        <v>1148</v>
      </c>
      <c r="B135" s="59" t="s">
        <v>1699</v>
      </c>
      <c r="C135" s="191" t="s">
        <v>25</v>
      </c>
      <c r="D135" s="191" t="s">
        <v>1698</v>
      </c>
      <c r="E135" s="376" t="s">
        <v>1145</v>
      </c>
      <c r="F135" s="376"/>
      <c r="G135" s="58" t="s">
        <v>836</v>
      </c>
      <c r="H135" s="57">
        <v>1</v>
      </c>
      <c r="I135" s="56">
        <v>50.05</v>
      </c>
      <c r="J135" s="56">
        <v>50.05</v>
      </c>
    </row>
    <row r="136" spans="1:10" ht="65.099999999999994" customHeight="1" x14ac:dyDescent="0.2">
      <c r="A136" s="191" t="s">
        <v>1148</v>
      </c>
      <c r="B136" s="59" t="s">
        <v>1939</v>
      </c>
      <c r="C136" s="191" t="s">
        <v>25</v>
      </c>
      <c r="D136" s="191" t="s">
        <v>1938</v>
      </c>
      <c r="E136" s="376" t="s">
        <v>1192</v>
      </c>
      <c r="F136" s="376"/>
      <c r="G136" s="58" t="s">
        <v>836</v>
      </c>
      <c r="H136" s="57">
        <v>1</v>
      </c>
      <c r="I136" s="56">
        <v>28</v>
      </c>
      <c r="J136" s="56">
        <v>28</v>
      </c>
    </row>
    <row r="137" spans="1:10" ht="65.099999999999994" customHeight="1" x14ac:dyDescent="0.2">
      <c r="A137" s="191" t="s">
        <v>1148</v>
      </c>
      <c r="B137" s="59" t="s">
        <v>1935</v>
      </c>
      <c r="C137" s="191" t="s">
        <v>25</v>
      </c>
      <c r="D137" s="191" t="s">
        <v>1934</v>
      </c>
      <c r="E137" s="376" t="s">
        <v>1192</v>
      </c>
      <c r="F137" s="376"/>
      <c r="G137" s="58" t="s">
        <v>836</v>
      </c>
      <c r="H137" s="57">
        <v>1</v>
      </c>
      <c r="I137" s="56">
        <v>10.36</v>
      </c>
      <c r="J137" s="56">
        <v>10.36</v>
      </c>
    </row>
    <row r="138" spans="1:10" ht="65.099999999999994" customHeight="1" x14ac:dyDescent="0.2">
      <c r="A138" s="191" t="s">
        <v>1148</v>
      </c>
      <c r="B138" s="59" t="s">
        <v>1933</v>
      </c>
      <c r="C138" s="191" t="s">
        <v>25</v>
      </c>
      <c r="D138" s="191" t="s">
        <v>1932</v>
      </c>
      <c r="E138" s="376" t="s">
        <v>1192</v>
      </c>
      <c r="F138" s="376"/>
      <c r="G138" s="58" t="s">
        <v>836</v>
      </c>
      <c r="H138" s="57">
        <v>1</v>
      </c>
      <c r="I138" s="56">
        <v>47.7</v>
      </c>
      <c r="J138" s="56">
        <v>47.7</v>
      </c>
    </row>
    <row r="139" spans="1:10" ht="65.099999999999994" customHeight="1" x14ac:dyDescent="0.2">
      <c r="A139" s="191" t="s">
        <v>1148</v>
      </c>
      <c r="B139" s="59" t="s">
        <v>1937</v>
      </c>
      <c r="C139" s="191" t="s">
        <v>25</v>
      </c>
      <c r="D139" s="191" t="s">
        <v>1936</v>
      </c>
      <c r="E139" s="376" t="s">
        <v>1192</v>
      </c>
      <c r="F139" s="376"/>
      <c r="G139" s="58" t="s">
        <v>836</v>
      </c>
      <c r="H139" s="57">
        <v>1</v>
      </c>
      <c r="I139" s="56">
        <v>4.17</v>
      </c>
      <c r="J139" s="56">
        <v>4.17</v>
      </c>
    </row>
    <row r="140" spans="1:10" ht="65.099999999999994" customHeight="1" x14ac:dyDescent="0.2">
      <c r="A140" s="191" t="s">
        <v>1148</v>
      </c>
      <c r="B140" s="59" t="s">
        <v>1927</v>
      </c>
      <c r="C140" s="191" t="s">
        <v>25</v>
      </c>
      <c r="D140" s="191" t="s">
        <v>1926</v>
      </c>
      <c r="E140" s="376" t="s">
        <v>1192</v>
      </c>
      <c r="F140" s="376"/>
      <c r="G140" s="58" t="s">
        <v>836</v>
      </c>
      <c r="H140" s="57">
        <v>1</v>
      </c>
      <c r="I140" s="56">
        <v>158.31</v>
      </c>
      <c r="J140" s="56">
        <v>158.31</v>
      </c>
    </row>
    <row r="141" spans="1:10" ht="25.5" x14ac:dyDescent="0.2">
      <c r="A141" s="193"/>
      <c r="B141" s="193"/>
      <c r="C141" s="193"/>
      <c r="D141" s="193"/>
      <c r="E141" s="193" t="s">
        <v>1138</v>
      </c>
      <c r="F141" s="51">
        <v>25.4350959</v>
      </c>
      <c r="G141" s="193" t="s">
        <v>1137</v>
      </c>
      <c r="H141" s="51">
        <v>20.45</v>
      </c>
      <c r="I141" s="193" t="s">
        <v>1136</v>
      </c>
      <c r="J141" s="51">
        <v>45.89</v>
      </c>
    </row>
    <row r="142" spans="1:10" ht="15" thickBot="1" x14ac:dyDescent="0.25">
      <c r="A142" s="193"/>
      <c r="B142" s="193"/>
      <c r="C142" s="193"/>
      <c r="D142" s="193"/>
      <c r="E142" s="193" t="s">
        <v>1135</v>
      </c>
      <c r="F142" s="51">
        <v>70.28</v>
      </c>
      <c r="G142" s="193"/>
      <c r="H142" s="378" t="s">
        <v>1134</v>
      </c>
      <c r="I142" s="378"/>
      <c r="J142" s="51">
        <v>368.87</v>
      </c>
    </row>
    <row r="143" spans="1:10" ht="0.95" customHeight="1" thickTop="1" x14ac:dyDescent="0.2">
      <c r="A143" s="50"/>
      <c r="B143" s="50"/>
      <c r="C143" s="50"/>
      <c r="D143" s="50"/>
      <c r="E143" s="50"/>
      <c r="F143" s="50"/>
      <c r="G143" s="50"/>
      <c r="H143" s="50"/>
      <c r="I143" s="50"/>
      <c r="J143" s="50"/>
    </row>
    <row r="144" spans="1:10" ht="18" customHeight="1" x14ac:dyDescent="0.2">
      <c r="A144" s="189" t="s">
        <v>46</v>
      </c>
      <c r="B144" s="64" t="s">
        <v>9</v>
      </c>
      <c r="C144" s="189" t="s">
        <v>10</v>
      </c>
      <c r="D144" s="189" t="s">
        <v>11</v>
      </c>
      <c r="E144" s="379" t="s">
        <v>1155</v>
      </c>
      <c r="F144" s="379"/>
      <c r="G144" s="65" t="s">
        <v>12</v>
      </c>
      <c r="H144" s="64" t="s">
        <v>13</v>
      </c>
      <c r="I144" s="64" t="s">
        <v>14</v>
      </c>
      <c r="J144" s="64" t="s">
        <v>16</v>
      </c>
    </row>
    <row r="145" spans="1:10" ht="26.1" customHeight="1" x14ac:dyDescent="0.2">
      <c r="A145" s="187" t="s">
        <v>1154</v>
      </c>
      <c r="B145" s="63" t="s">
        <v>47</v>
      </c>
      <c r="C145" s="187" t="s">
        <v>25</v>
      </c>
      <c r="D145" s="187" t="s">
        <v>48</v>
      </c>
      <c r="E145" s="380" t="s">
        <v>1462</v>
      </c>
      <c r="F145" s="380"/>
      <c r="G145" s="62" t="s">
        <v>49</v>
      </c>
      <c r="H145" s="61">
        <v>1</v>
      </c>
      <c r="I145" s="60">
        <v>114.24</v>
      </c>
      <c r="J145" s="60">
        <v>114.24</v>
      </c>
    </row>
    <row r="146" spans="1:10" ht="24" customHeight="1" x14ac:dyDescent="0.2">
      <c r="A146" s="191" t="s">
        <v>1148</v>
      </c>
      <c r="B146" s="59" t="s">
        <v>1147</v>
      </c>
      <c r="C146" s="191" t="s">
        <v>25</v>
      </c>
      <c r="D146" s="191" t="s">
        <v>1146</v>
      </c>
      <c r="E146" s="376" t="s">
        <v>1145</v>
      </c>
      <c r="F146" s="376"/>
      <c r="G146" s="58" t="s">
        <v>836</v>
      </c>
      <c r="H146" s="57">
        <v>3.956</v>
      </c>
      <c r="I146" s="56">
        <v>28.88</v>
      </c>
      <c r="J146" s="56">
        <v>114.24</v>
      </c>
    </row>
    <row r="147" spans="1:10" ht="25.5" x14ac:dyDescent="0.2">
      <c r="A147" s="193"/>
      <c r="B147" s="193"/>
      <c r="C147" s="193"/>
      <c r="D147" s="193"/>
      <c r="E147" s="193" t="s">
        <v>1138</v>
      </c>
      <c r="F147" s="51">
        <v>51.851236004877507</v>
      </c>
      <c r="G147" s="193" t="s">
        <v>1137</v>
      </c>
      <c r="H147" s="51">
        <v>41.7</v>
      </c>
      <c r="I147" s="193" t="s">
        <v>1136</v>
      </c>
      <c r="J147" s="51">
        <v>93.55</v>
      </c>
    </row>
    <row r="148" spans="1:10" ht="15" thickBot="1" x14ac:dyDescent="0.25">
      <c r="A148" s="193"/>
      <c r="B148" s="193"/>
      <c r="C148" s="193"/>
      <c r="D148" s="193"/>
      <c r="E148" s="193" t="s">
        <v>1135</v>
      </c>
      <c r="F148" s="51">
        <v>26.89</v>
      </c>
      <c r="G148" s="193"/>
      <c r="H148" s="378" t="s">
        <v>1134</v>
      </c>
      <c r="I148" s="378"/>
      <c r="J148" s="51">
        <v>141.13</v>
      </c>
    </row>
    <row r="149" spans="1:10" ht="0.95" customHeight="1" thickTop="1" x14ac:dyDescent="0.2">
      <c r="A149" s="50"/>
      <c r="B149" s="50"/>
      <c r="C149" s="50"/>
      <c r="D149" s="50"/>
      <c r="E149" s="50"/>
      <c r="F149" s="50"/>
      <c r="G149" s="50"/>
      <c r="H149" s="50"/>
      <c r="I149" s="50"/>
      <c r="J149" s="50"/>
    </row>
    <row r="150" spans="1:10" ht="18" customHeight="1" x14ac:dyDescent="0.2">
      <c r="A150" s="189" t="s">
        <v>50</v>
      </c>
      <c r="B150" s="64" t="s">
        <v>9</v>
      </c>
      <c r="C150" s="189" t="s">
        <v>10</v>
      </c>
      <c r="D150" s="189" t="s">
        <v>11</v>
      </c>
      <c r="E150" s="379" t="s">
        <v>1155</v>
      </c>
      <c r="F150" s="379"/>
      <c r="G150" s="65" t="s">
        <v>12</v>
      </c>
      <c r="H150" s="64" t="s">
        <v>13</v>
      </c>
      <c r="I150" s="64" t="s">
        <v>14</v>
      </c>
      <c r="J150" s="64" t="s">
        <v>16</v>
      </c>
    </row>
    <row r="151" spans="1:10" ht="26.1" customHeight="1" x14ac:dyDescent="0.2">
      <c r="A151" s="187" t="s">
        <v>1154</v>
      </c>
      <c r="B151" s="63" t="s">
        <v>51</v>
      </c>
      <c r="C151" s="187" t="s">
        <v>25</v>
      </c>
      <c r="D151" s="187" t="s">
        <v>52</v>
      </c>
      <c r="E151" s="380" t="s">
        <v>1462</v>
      </c>
      <c r="F151" s="380"/>
      <c r="G151" s="62" t="s">
        <v>27</v>
      </c>
      <c r="H151" s="61">
        <v>1</v>
      </c>
      <c r="I151" s="60">
        <v>8.4499999999999993</v>
      </c>
      <c r="J151" s="60">
        <v>8.4499999999999993</v>
      </c>
    </row>
    <row r="152" spans="1:10" ht="24" customHeight="1" x14ac:dyDescent="0.2">
      <c r="A152" s="191" t="s">
        <v>1148</v>
      </c>
      <c r="B152" s="59" t="s">
        <v>1461</v>
      </c>
      <c r="C152" s="191" t="s">
        <v>25</v>
      </c>
      <c r="D152" s="191" t="s">
        <v>1460</v>
      </c>
      <c r="E152" s="376" t="s">
        <v>1145</v>
      </c>
      <c r="F152" s="376"/>
      <c r="G152" s="58" t="s">
        <v>836</v>
      </c>
      <c r="H152" s="57">
        <v>0.10199999999999999</v>
      </c>
      <c r="I152" s="56">
        <v>37.11</v>
      </c>
      <c r="J152" s="56">
        <v>3.78</v>
      </c>
    </row>
    <row r="153" spans="1:10" ht="24" customHeight="1" x14ac:dyDescent="0.2">
      <c r="A153" s="191" t="s">
        <v>1148</v>
      </c>
      <c r="B153" s="59" t="s">
        <v>1147</v>
      </c>
      <c r="C153" s="191" t="s">
        <v>25</v>
      </c>
      <c r="D153" s="191" t="s">
        <v>1146</v>
      </c>
      <c r="E153" s="376" t="s">
        <v>1145</v>
      </c>
      <c r="F153" s="376"/>
      <c r="G153" s="58" t="s">
        <v>836</v>
      </c>
      <c r="H153" s="57">
        <v>0.15310000000000001</v>
      </c>
      <c r="I153" s="56">
        <v>28.88</v>
      </c>
      <c r="J153" s="56">
        <v>4.42</v>
      </c>
    </row>
    <row r="154" spans="1:10" ht="39" customHeight="1" x14ac:dyDescent="0.2">
      <c r="A154" s="191" t="s">
        <v>1148</v>
      </c>
      <c r="B154" s="59" t="s">
        <v>1459</v>
      </c>
      <c r="C154" s="191" t="s">
        <v>25</v>
      </c>
      <c r="D154" s="191" t="s">
        <v>1458</v>
      </c>
      <c r="E154" s="376" t="s">
        <v>1192</v>
      </c>
      <c r="F154" s="376"/>
      <c r="G154" s="58" t="s">
        <v>44</v>
      </c>
      <c r="H154" s="57">
        <v>3.5999999999999999E-3</v>
      </c>
      <c r="I154" s="56">
        <v>39.29</v>
      </c>
      <c r="J154" s="56">
        <v>0.14000000000000001</v>
      </c>
    </row>
    <row r="155" spans="1:10" ht="39" customHeight="1" x14ac:dyDescent="0.2">
      <c r="A155" s="191" t="s">
        <v>1148</v>
      </c>
      <c r="B155" s="59" t="s">
        <v>1457</v>
      </c>
      <c r="C155" s="191" t="s">
        <v>25</v>
      </c>
      <c r="D155" s="191" t="s">
        <v>1456</v>
      </c>
      <c r="E155" s="376" t="s">
        <v>1192</v>
      </c>
      <c r="F155" s="376"/>
      <c r="G155" s="58" t="s">
        <v>1205</v>
      </c>
      <c r="H155" s="57">
        <v>3.5999999999999999E-3</v>
      </c>
      <c r="I155" s="56">
        <v>32.58</v>
      </c>
      <c r="J155" s="56">
        <v>0.11</v>
      </c>
    </row>
    <row r="156" spans="1:10" ht="25.5" x14ac:dyDescent="0.2">
      <c r="A156" s="193"/>
      <c r="B156" s="193"/>
      <c r="C156" s="193"/>
      <c r="D156" s="193"/>
      <c r="E156" s="193" t="s">
        <v>1138</v>
      </c>
      <c r="F156" s="51">
        <v>3.8964638066733177</v>
      </c>
      <c r="G156" s="193" t="s">
        <v>1137</v>
      </c>
      <c r="H156" s="51">
        <v>3.13</v>
      </c>
      <c r="I156" s="193" t="s">
        <v>1136</v>
      </c>
      <c r="J156" s="51">
        <v>7.03</v>
      </c>
    </row>
    <row r="157" spans="1:10" ht="15" thickBot="1" x14ac:dyDescent="0.25">
      <c r="A157" s="193"/>
      <c r="B157" s="193"/>
      <c r="C157" s="193"/>
      <c r="D157" s="193"/>
      <c r="E157" s="193" t="s">
        <v>1135</v>
      </c>
      <c r="F157" s="51">
        <v>1.98</v>
      </c>
      <c r="G157" s="193"/>
      <c r="H157" s="378" t="s">
        <v>1134</v>
      </c>
      <c r="I157" s="378"/>
      <c r="J157" s="51">
        <v>10.43</v>
      </c>
    </row>
    <row r="158" spans="1:10" ht="0.95" customHeight="1" thickTop="1" x14ac:dyDescent="0.2">
      <c r="A158" s="50"/>
      <c r="B158" s="50"/>
      <c r="C158" s="50"/>
      <c r="D158" s="50"/>
      <c r="E158" s="50"/>
      <c r="F158" s="50"/>
      <c r="G158" s="50"/>
      <c r="H158" s="50"/>
      <c r="I158" s="50"/>
      <c r="J158" s="50"/>
    </row>
    <row r="159" spans="1:10" ht="18" customHeight="1" x14ac:dyDescent="0.2">
      <c r="A159" s="189" t="s">
        <v>53</v>
      </c>
      <c r="B159" s="64" t="s">
        <v>9</v>
      </c>
      <c r="C159" s="189" t="s">
        <v>10</v>
      </c>
      <c r="D159" s="189" t="s">
        <v>11</v>
      </c>
      <c r="E159" s="379" t="s">
        <v>1155</v>
      </c>
      <c r="F159" s="379"/>
      <c r="G159" s="65" t="s">
        <v>12</v>
      </c>
      <c r="H159" s="64" t="s">
        <v>13</v>
      </c>
      <c r="I159" s="64" t="s">
        <v>14</v>
      </c>
      <c r="J159" s="64" t="s">
        <v>16</v>
      </c>
    </row>
    <row r="160" spans="1:10" ht="26.1" customHeight="1" x14ac:dyDescent="0.2">
      <c r="A160" s="187" t="s">
        <v>1154</v>
      </c>
      <c r="B160" s="63" t="s">
        <v>54</v>
      </c>
      <c r="C160" s="187" t="s">
        <v>25</v>
      </c>
      <c r="D160" s="187" t="s">
        <v>55</v>
      </c>
      <c r="E160" s="380" t="s">
        <v>1462</v>
      </c>
      <c r="F160" s="380"/>
      <c r="G160" s="62" t="s">
        <v>49</v>
      </c>
      <c r="H160" s="61">
        <v>1</v>
      </c>
      <c r="I160" s="60">
        <v>32.28</v>
      </c>
      <c r="J160" s="60">
        <v>32.28</v>
      </c>
    </row>
    <row r="161" spans="1:10" ht="65.099999999999994" customHeight="1" x14ac:dyDescent="0.2">
      <c r="A161" s="191" t="s">
        <v>1148</v>
      </c>
      <c r="B161" s="59" t="s">
        <v>2269</v>
      </c>
      <c r="C161" s="191" t="s">
        <v>25</v>
      </c>
      <c r="D161" s="191" t="s">
        <v>2268</v>
      </c>
      <c r="E161" s="376" t="s">
        <v>1192</v>
      </c>
      <c r="F161" s="376"/>
      <c r="G161" s="58" t="s">
        <v>44</v>
      </c>
      <c r="H161" s="57">
        <v>5.4000000000000003E-3</v>
      </c>
      <c r="I161" s="56">
        <v>337.34</v>
      </c>
      <c r="J161" s="56">
        <v>1.82</v>
      </c>
    </row>
    <row r="162" spans="1:10" ht="65.099999999999994" customHeight="1" x14ac:dyDescent="0.2">
      <c r="A162" s="191" t="s">
        <v>1148</v>
      </c>
      <c r="B162" s="59" t="s">
        <v>2271</v>
      </c>
      <c r="C162" s="191" t="s">
        <v>25</v>
      </c>
      <c r="D162" s="191" t="s">
        <v>2270</v>
      </c>
      <c r="E162" s="376" t="s">
        <v>1192</v>
      </c>
      <c r="F162" s="376"/>
      <c r="G162" s="58" t="s">
        <v>1205</v>
      </c>
      <c r="H162" s="57">
        <v>5.9999999999999995E-4</v>
      </c>
      <c r="I162" s="56">
        <v>91.01</v>
      </c>
      <c r="J162" s="56">
        <v>0.05</v>
      </c>
    </row>
    <row r="163" spans="1:10" ht="24" customHeight="1" x14ac:dyDescent="0.2">
      <c r="A163" s="191" t="s">
        <v>1148</v>
      </c>
      <c r="B163" s="59" t="s">
        <v>1147</v>
      </c>
      <c r="C163" s="191" t="s">
        <v>25</v>
      </c>
      <c r="D163" s="191" t="s">
        <v>1146</v>
      </c>
      <c r="E163" s="376" t="s">
        <v>1145</v>
      </c>
      <c r="F163" s="376"/>
      <c r="G163" s="58" t="s">
        <v>836</v>
      </c>
      <c r="H163" s="57">
        <v>0.78659999999999997</v>
      </c>
      <c r="I163" s="56">
        <v>28.88</v>
      </c>
      <c r="J163" s="56">
        <v>22.71</v>
      </c>
    </row>
    <row r="164" spans="1:10" ht="39" customHeight="1" x14ac:dyDescent="0.2">
      <c r="A164" s="191" t="s">
        <v>1148</v>
      </c>
      <c r="B164" s="59" t="s">
        <v>1459</v>
      </c>
      <c r="C164" s="191" t="s">
        <v>25</v>
      </c>
      <c r="D164" s="191" t="s">
        <v>1458</v>
      </c>
      <c r="E164" s="376" t="s">
        <v>1192</v>
      </c>
      <c r="F164" s="376"/>
      <c r="G164" s="58" t="s">
        <v>44</v>
      </c>
      <c r="H164" s="57">
        <v>0.19620000000000001</v>
      </c>
      <c r="I164" s="56">
        <v>39.29</v>
      </c>
      <c r="J164" s="56">
        <v>7.7</v>
      </c>
    </row>
    <row r="165" spans="1:10" ht="25.5" x14ac:dyDescent="0.2">
      <c r="A165" s="193"/>
      <c r="B165" s="193"/>
      <c r="C165" s="193"/>
      <c r="D165" s="193"/>
      <c r="E165" s="193" t="s">
        <v>1138</v>
      </c>
      <c r="F165" s="51">
        <v>13.42423234674648</v>
      </c>
      <c r="G165" s="193" t="s">
        <v>1137</v>
      </c>
      <c r="H165" s="51">
        <v>10.8</v>
      </c>
      <c r="I165" s="193" t="s">
        <v>1136</v>
      </c>
      <c r="J165" s="51">
        <v>24.22</v>
      </c>
    </row>
    <row r="166" spans="1:10" ht="15" thickBot="1" x14ac:dyDescent="0.25">
      <c r="A166" s="193"/>
      <c r="B166" s="193"/>
      <c r="C166" s="193"/>
      <c r="D166" s="193"/>
      <c r="E166" s="193" t="s">
        <v>1135</v>
      </c>
      <c r="F166" s="51">
        <v>7.59</v>
      </c>
      <c r="G166" s="193"/>
      <c r="H166" s="378" t="s">
        <v>1134</v>
      </c>
      <c r="I166" s="378"/>
      <c r="J166" s="51">
        <v>39.869999999999997</v>
      </c>
    </row>
    <row r="167" spans="1:10" ht="0.95" customHeight="1" thickTop="1" x14ac:dyDescent="0.2">
      <c r="A167" s="50"/>
      <c r="B167" s="50"/>
      <c r="C167" s="50"/>
      <c r="D167" s="50"/>
      <c r="E167" s="50"/>
      <c r="F167" s="50"/>
      <c r="G167" s="50"/>
      <c r="H167" s="50"/>
      <c r="I167" s="50"/>
      <c r="J167" s="50"/>
    </row>
    <row r="168" spans="1:10" ht="18" customHeight="1" x14ac:dyDescent="0.2">
      <c r="A168" s="189" t="s">
        <v>56</v>
      </c>
      <c r="B168" s="64" t="s">
        <v>9</v>
      </c>
      <c r="C168" s="189" t="s">
        <v>10</v>
      </c>
      <c r="D168" s="189" t="s">
        <v>11</v>
      </c>
      <c r="E168" s="379" t="s">
        <v>1155</v>
      </c>
      <c r="F168" s="379"/>
      <c r="G168" s="65" t="s">
        <v>12</v>
      </c>
      <c r="H168" s="64" t="s">
        <v>13</v>
      </c>
      <c r="I168" s="64" t="s">
        <v>14</v>
      </c>
      <c r="J168" s="64" t="s">
        <v>16</v>
      </c>
    </row>
    <row r="169" spans="1:10" ht="51.95" customHeight="1" x14ac:dyDescent="0.2">
      <c r="A169" s="187" t="s">
        <v>1154</v>
      </c>
      <c r="B169" s="63" t="s">
        <v>57</v>
      </c>
      <c r="C169" s="187" t="s">
        <v>25</v>
      </c>
      <c r="D169" s="187" t="s">
        <v>58</v>
      </c>
      <c r="E169" s="380" t="s">
        <v>1548</v>
      </c>
      <c r="F169" s="380"/>
      <c r="G169" s="62" t="s">
        <v>27</v>
      </c>
      <c r="H169" s="61">
        <v>1</v>
      </c>
      <c r="I169" s="60">
        <v>112.65</v>
      </c>
      <c r="J169" s="60">
        <v>112.65</v>
      </c>
    </row>
    <row r="170" spans="1:10" ht="26.1" customHeight="1" x14ac:dyDescent="0.2">
      <c r="A170" s="191" t="s">
        <v>1148</v>
      </c>
      <c r="B170" s="59" t="s">
        <v>1279</v>
      </c>
      <c r="C170" s="191" t="s">
        <v>25</v>
      </c>
      <c r="D170" s="191" t="s">
        <v>1278</v>
      </c>
      <c r="E170" s="376" t="s">
        <v>1145</v>
      </c>
      <c r="F170" s="376"/>
      <c r="G170" s="58" t="s">
        <v>836</v>
      </c>
      <c r="H170" s="57">
        <v>0.159</v>
      </c>
      <c r="I170" s="56">
        <v>30.61</v>
      </c>
      <c r="J170" s="56">
        <v>4.8600000000000003</v>
      </c>
    </row>
    <row r="171" spans="1:10" ht="24" customHeight="1" x14ac:dyDescent="0.2">
      <c r="A171" s="191" t="s">
        <v>1148</v>
      </c>
      <c r="B171" s="59" t="s">
        <v>1277</v>
      </c>
      <c r="C171" s="191" t="s">
        <v>25</v>
      </c>
      <c r="D171" s="191" t="s">
        <v>1276</v>
      </c>
      <c r="E171" s="376" t="s">
        <v>1145</v>
      </c>
      <c r="F171" s="376"/>
      <c r="G171" s="58" t="s">
        <v>836</v>
      </c>
      <c r="H171" s="57">
        <v>0.86599999999999999</v>
      </c>
      <c r="I171" s="56">
        <v>36.630000000000003</v>
      </c>
      <c r="J171" s="56">
        <v>31.72</v>
      </c>
    </row>
    <row r="172" spans="1:10" ht="39" customHeight="1" x14ac:dyDescent="0.2">
      <c r="A172" s="191" t="s">
        <v>1148</v>
      </c>
      <c r="B172" s="59" t="s">
        <v>2001</v>
      </c>
      <c r="C172" s="191" t="s">
        <v>25</v>
      </c>
      <c r="D172" s="191" t="s">
        <v>2000</v>
      </c>
      <c r="E172" s="376" t="s">
        <v>1548</v>
      </c>
      <c r="F172" s="376"/>
      <c r="G172" s="58" t="s">
        <v>27</v>
      </c>
      <c r="H172" s="57">
        <v>0.26300000000000001</v>
      </c>
      <c r="I172" s="56">
        <v>208.03</v>
      </c>
      <c r="J172" s="56">
        <v>54.71</v>
      </c>
    </row>
    <row r="173" spans="1:10" ht="26.1" customHeight="1" x14ac:dyDescent="0.2">
      <c r="A173" s="192" t="s">
        <v>1142</v>
      </c>
      <c r="B173" s="55" t="s">
        <v>1545</v>
      </c>
      <c r="C173" s="192" t="s">
        <v>25</v>
      </c>
      <c r="D173" s="192" t="s">
        <v>1544</v>
      </c>
      <c r="E173" s="377" t="s">
        <v>1139</v>
      </c>
      <c r="F173" s="377"/>
      <c r="G173" s="54" t="s">
        <v>358</v>
      </c>
      <c r="H173" s="53">
        <v>0.01</v>
      </c>
      <c r="I173" s="52">
        <v>7.21</v>
      </c>
      <c r="J173" s="52">
        <v>7.0000000000000007E-2</v>
      </c>
    </row>
    <row r="174" spans="1:10" ht="39" customHeight="1" x14ac:dyDescent="0.2">
      <c r="A174" s="192" t="s">
        <v>1142</v>
      </c>
      <c r="B174" s="55" t="s">
        <v>2816</v>
      </c>
      <c r="C174" s="192" t="s">
        <v>25</v>
      </c>
      <c r="D174" s="192" t="s">
        <v>2815</v>
      </c>
      <c r="E174" s="377" t="s">
        <v>1160</v>
      </c>
      <c r="F174" s="377"/>
      <c r="G174" s="54" t="s">
        <v>2812</v>
      </c>
      <c r="H174" s="53">
        <v>0.19600000000000001</v>
      </c>
      <c r="I174" s="52">
        <v>22.96</v>
      </c>
      <c r="J174" s="52">
        <v>4.5</v>
      </c>
    </row>
    <row r="175" spans="1:10" ht="39" customHeight="1" x14ac:dyDescent="0.2">
      <c r="A175" s="192" t="s">
        <v>1142</v>
      </c>
      <c r="B175" s="55" t="s">
        <v>2814</v>
      </c>
      <c r="C175" s="192" t="s">
        <v>25</v>
      </c>
      <c r="D175" s="192" t="s">
        <v>2813</v>
      </c>
      <c r="E175" s="377" t="s">
        <v>1160</v>
      </c>
      <c r="F175" s="377"/>
      <c r="G175" s="54" t="s">
        <v>2812</v>
      </c>
      <c r="H175" s="53">
        <v>0.39300000000000002</v>
      </c>
      <c r="I175" s="52">
        <v>24</v>
      </c>
      <c r="J175" s="52">
        <v>9.43</v>
      </c>
    </row>
    <row r="176" spans="1:10" ht="39" customHeight="1" x14ac:dyDescent="0.2">
      <c r="A176" s="192" t="s">
        <v>1142</v>
      </c>
      <c r="B176" s="55" t="s">
        <v>2811</v>
      </c>
      <c r="C176" s="192" t="s">
        <v>25</v>
      </c>
      <c r="D176" s="192" t="s">
        <v>2810</v>
      </c>
      <c r="E176" s="377" t="s">
        <v>1160</v>
      </c>
      <c r="F176" s="377"/>
      <c r="G176" s="54" t="s">
        <v>2809</v>
      </c>
      <c r="H176" s="53">
        <v>0.78500000000000003</v>
      </c>
      <c r="I176" s="52">
        <v>8.84</v>
      </c>
      <c r="J176" s="52">
        <v>6.93</v>
      </c>
    </row>
    <row r="177" spans="1:10" ht="26.1" customHeight="1" x14ac:dyDescent="0.2">
      <c r="A177" s="192" t="s">
        <v>1142</v>
      </c>
      <c r="B177" s="55" t="s">
        <v>2806</v>
      </c>
      <c r="C177" s="192" t="s">
        <v>25</v>
      </c>
      <c r="D177" s="192" t="s">
        <v>2805</v>
      </c>
      <c r="E177" s="377" t="s">
        <v>1139</v>
      </c>
      <c r="F177" s="377"/>
      <c r="G177" s="54" t="s">
        <v>62</v>
      </c>
      <c r="H177" s="53">
        <v>1.9E-2</v>
      </c>
      <c r="I177" s="52">
        <v>23.1</v>
      </c>
      <c r="J177" s="52">
        <v>0.43</v>
      </c>
    </row>
    <row r="178" spans="1:10" ht="25.5" x14ac:dyDescent="0.2">
      <c r="A178" s="193"/>
      <c r="B178" s="193"/>
      <c r="C178" s="193"/>
      <c r="D178" s="193"/>
      <c r="E178" s="193" t="s">
        <v>1138</v>
      </c>
      <c r="F178" s="51">
        <v>24.908546724309943</v>
      </c>
      <c r="G178" s="193" t="s">
        <v>1137</v>
      </c>
      <c r="H178" s="51">
        <v>20.03</v>
      </c>
      <c r="I178" s="193" t="s">
        <v>1136</v>
      </c>
      <c r="J178" s="51">
        <v>44.94</v>
      </c>
    </row>
    <row r="179" spans="1:10" ht="15" thickBot="1" x14ac:dyDescent="0.25">
      <c r="A179" s="193"/>
      <c r="B179" s="193"/>
      <c r="C179" s="193"/>
      <c r="D179" s="193"/>
      <c r="E179" s="193" t="s">
        <v>1135</v>
      </c>
      <c r="F179" s="51">
        <v>26.51</v>
      </c>
      <c r="G179" s="193"/>
      <c r="H179" s="378" t="s">
        <v>1134</v>
      </c>
      <c r="I179" s="378"/>
      <c r="J179" s="51">
        <v>139.16</v>
      </c>
    </row>
    <row r="180" spans="1:10" ht="0.95" customHeight="1" thickTop="1" x14ac:dyDescent="0.2">
      <c r="A180" s="50"/>
      <c r="B180" s="50"/>
      <c r="C180" s="50"/>
      <c r="D180" s="50"/>
      <c r="E180" s="50"/>
      <c r="F180" s="50"/>
      <c r="G180" s="50"/>
      <c r="H180" s="50"/>
      <c r="I180" s="50"/>
      <c r="J180" s="50"/>
    </row>
    <row r="181" spans="1:10" ht="18" customHeight="1" x14ac:dyDescent="0.2">
      <c r="A181" s="189" t="s">
        <v>59</v>
      </c>
      <c r="B181" s="64" t="s">
        <v>9</v>
      </c>
      <c r="C181" s="189" t="s">
        <v>10</v>
      </c>
      <c r="D181" s="189" t="s">
        <v>11</v>
      </c>
      <c r="E181" s="379" t="s">
        <v>1155</v>
      </c>
      <c r="F181" s="379"/>
      <c r="G181" s="65" t="s">
        <v>12</v>
      </c>
      <c r="H181" s="64" t="s">
        <v>13</v>
      </c>
      <c r="I181" s="64" t="s">
        <v>14</v>
      </c>
      <c r="J181" s="64" t="s">
        <v>16</v>
      </c>
    </row>
    <row r="182" spans="1:10" ht="39" customHeight="1" x14ac:dyDescent="0.2">
      <c r="A182" s="187" t="s">
        <v>1154</v>
      </c>
      <c r="B182" s="63" t="s">
        <v>60</v>
      </c>
      <c r="C182" s="187" t="s">
        <v>25</v>
      </c>
      <c r="D182" s="187" t="s">
        <v>61</v>
      </c>
      <c r="E182" s="380" t="s">
        <v>1548</v>
      </c>
      <c r="F182" s="380"/>
      <c r="G182" s="62" t="s">
        <v>62</v>
      </c>
      <c r="H182" s="61">
        <v>1</v>
      </c>
      <c r="I182" s="60">
        <v>16.62</v>
      </c>
      <c r="J182" s="60">
        <v>16.62</v>
      </c>
    </row>
    <row r="183" spans="1:10" ht="24" customHeight="1" x14ac:dyDescent="0.2">
      <c r="A183" s="191" t="s">
        <v>1148</v>
      </c>
      <c r="B183" s="59" t="s">
        <v>1735</v>
      </c>
      <c r="C183" s="191" t="s">
        <v>25</v>
      </c>
      <c r="D183" s="191" t="s">
        <v>1734</v>
      </c>
      <c r="E183" s="376" t="s">
        <v>1145</v>
      </c>
      <c r="F183" s="376"/>
      <c r="G183" s="58" t="s">
        <v>836</v>
      </c>
      <c r="H183" s="57">
        <v>1.66E-2</v>
      </c>
      <c r="I183" s="56">
        <v>30.66</v>
      </c>
      <c r="J183" s="56">
        <v>0.5</v>
      </c>
    </row>
    <row r="184" spans="1:10" ht="24" customHeight="1" x14ac:dyDescent="0.2">
      <c r="A184" s="191" t="s">
        <v>1148</v>
      </c>
      <c r="B184" s="59" t="s">
        <v>1733</v>
      </c>
      <c r="C184" s="191" t="s">
        <v>25</v>
      </c>
      <c r="D184" s="191" t="s">
        <v>1732</v>
      </c>
      <c r="E184" s="376" t="s">
        <v>1145</v>
      </c>
      <c r="F184" s="376"/>
      <c r="G184" s="58" t="s">
        <v>836</v>
      </c>
      <c r="H184" s="57">
        <v>0.10150000000000001</v>
      </c>
      <c r="I184" s="56">
        <v>36.770000000000003</v>
      </c>
      <c r="J184" s="56">
        <v>3.73</v>
      </c>
    </row>
    <row r="185" spans="1:10" ht="26.1" customHeight="1" x14ac:dyDescent="0.2">
      <c r="A185" s="191" t="s">
        <v>1148</v>
      </c>
      <c r="B185" s="59" t="s">
        <v>2141</v>
      </c>
      <c r="C185" s="191" t="s">
        <v>25</v>
      </c>
      <c r="D185" s="191" t="s">
        <v>2140</v>
      </c>
      <c r="E185" s="376" t="s">
        <v>1548</v>
      </c>
      <c r="F185" s="376"/>
      <c r="G185" s="58" t="s">
        <v>62</v>
      </c>
      <c r="H185" s="57">
        <v>1</v>
      </c>
      <c r="I185" s="56">
        <v>11.61</v>
      </c>
      <c r="J185" s="56">
        <v>11.61</v>
      </c>
    </row>
    <row r="186" spans="1:10" ht="39" customHeight="1" x14ac:dyDescent="0.2">
      <c r="A186" s="192" t="s">
        <v>1142</v>
      </c>
      <c r="B186" s="55" t="s">
        <v>1729</v>
      </c>
      <c r="C186" s="192" t="s">
        <v>25</v>
      </c>
      <c r="D186" s="192" t="s">
        <v>1728</v>
      </c>
      <c r="E186" s="377" t="s">
        <v>1139</v>
      </c>
      <c r="F186" s="377"/>
      <c r="G186" s="54" t="s">
        <v>156</v>
      </c>
      <c r="H186" s="53">
        <v>0.74299999999999999</v>
      </c>
      <c r="I186" s="52">
        <v>0.22</v>
      </c>
      <c r="J186" s="52">
        <v>0.16</v>
      </c>
    </row>
    <row r="187" spans="1:10" ht="26.1" customHeight="1" x14ac:dyDescent="0.2">
      <c r="A187" s="192" t="s">
        <v>1142</v>
      </c>
      <c r="B187" s="55" t="s">
        <v>1727</v>
      </c>
      <c r="C187" s="192" t="s">
        <v>25</v>
      </c>
      <c r="D187" s="192" t="s">
        <v>1726</v>
      </c>
      <c r="E187" s="377" t="s">
        <v>1139</v>
      </c>
      <c r="F187" s="377"/>
      <c r="G187" s="54" t="s">
        <v>62</v>
      </c>
      <c r="H187" s="53">
        <v>2.5000000000000001E-2</v>
      </c>
      <c r="I187" s="52">
        <v>24.95</v>
      </c>
      <c r="J187" s="52">
        <v>0.62</v>
      </c>
    </row>
    <row r="188" spans="1:10" ht="25.5" x14ac:dyDescent="0.2">
      <c r="A188" s="193"/>
      <c r="B188" s="193"/>
      <c r="C188" s="193"/>
      <c r="D188" s="193"/>
      <c r="E188" s="193" t="s">
        <v>1138</v>
      </c>
      <c r="F188" s="51">
        <v>2.3057310719432436</v>
      </c>
      <c r="G188" s="193" t="s">
        <v>1137</v>
      </c>
      <c r="H188" s="51">
        <v>1.85</v>
      </c>
      <c r="I188" s="193" t="s">
        <v>1136</v>
      </c>
      <c r="J188" s="51">
        <v>4.16</v>
      </c>
    </row>
    <row r="189" spans="1:10" ht="15" thickBot="1" x14ac:dyDescent="0.25">
      <c r="A189" s="193"/>
      <c r="B189" s="193"/>
      <c r="C189" s="193"/>
      <c r="D189" s="193"/>
      <c r="E189" s="193" t="s">
        <v>1135</v>
      </c>
      <c r="F189" s="51">
        <v>3.91</v>
      </c>
      <c r="G189" s="193"/>
      <c r="H189" s="378" t="s">
        <v>1134</v>
      </c>
      <c r="I189" s="378"/>
      <c r="J189" s="51">
        <v>20.53</v>
      </c>
    </row>
    <row r="190" spans="1:10" ht="0.95" customHeight="1" thickTop="1" x14ac:dyDescent="0.2">
      <c r="A190" s="50"/>
      <c r="B190" s="50"/>
      <c r="C190" s="50"/>
      <c r="D190" s="50"/>
      <c r="E190" s="50"/>
      <c r="F190" s="50"/>
      <c r="G190" s="50"/>
      <c r="H190" s="50"/>
      <c r="I190" s="50"/>
      <c r="J190" s="50"/>
    </row>
    <row r="191" spans="1:10" ht="18" customHeight="1" x14ac:dyDescent="0.2">
      <c r="A191" s="189" t="s">
        <v>63</v>
      </c>
      <c r="B191" s="64" t="s">
        <v>9</v>
      </c>
      <c r="C191" s="189" t="s">
        <v>10</v>
      </c>
      <c r="D191" s="189" t="s">
        <v>11</v>
      </c>
      <c r="E191" s="379" t="s">
        <v>1155</v>
      </c>
      <c r="F191" s="379"/>
      <c r="G191" s="65" t="s">
        <v>12</v>
      </c>
      <c r="H191" s="64" t="s">
        <v>13</v>
      </c>
      <c r="I191" s="64" t="s">
        <v>14</v>
      </c>
      <c r="J191" s="64" t="s">
        <v>16</v>
      </c>
    </row>
    <row r="192" spans="1:10" ht="39" customHeight="1" x14ac:dyDescent="0.2">
      <c r="A192" s="187" t="s">
        <v>1154</v>
      </c>
      <c r="B192" s="63" t="s">
        <v>64</v>
      </c>
      <c r="C192" s="187" t="s">
        <v>25</v>
      </c>
      <c r="D192" s="187" t="s">
        <v>65</v>
      </c>
      <c r="E192" s="380" t="s">
        <v>1548</v>
      </c>
      <c r="F192" s="380"/>
      <c r="G192" s="62" t="s">
        <v>62</v>
      </c>
      <c r="H192" s="61">
        <v>1</v>
      </c>
      <c r="I192" s="60">
        <v>14.36</v>
      </c>
      <c r="J192" s="60">
        <v>14.36</v>
      </c>
    </row>
    <row r="193" spans="1:10" ht="24" customHeight="1" x14ac:dyDescent="0.2">
      <c r="A193" s="191" t="s">
        <v>1148</v>
      </c>
      <c r="B193" s="59" t="s">
        <v>1735</v>
      </c>
      <c r="C193" s="191" t="s">
        <v>25</v>
      </c>
      <c r="D193" s="191" t="s">
        <v>1734</v>
      </c>
      <c r="E193" s="376" t="s">
        <v>1145</v>
      </c>
      <c r="F193" s="376"/>
      <c r="G193" s="58" t="s">
        <v>836</v>
      </c>
      <c r="H193" s="57">
        <v>1.1599999999999999E-2</v>
      </c>
      <c r="I193" s="56">
        <v>30.66</v>
      </c>
      <c r="J193" s="56">
        <v>0.35</v>
      </c>
    </row>
    <row r="194" spans="1:10" ht="24" customHeight="1" x14ac:dyDescent="0.2">
      <c r="A194" s="191" t="s">
        <v>1148</v>
      </c>
      <c r="B194" s="59" t="s">
        <v>1733</v>
      </c>
      <c r="C194" s="191" t="s">
        <v>25</v>
      </c>
      <c r="D194" s="191" t="s">
        <v>1732</v>
      </c>
      <c r="E194" s="376" t="s">
        <v>1145</v>
      </c>
      <c r="F194" s="376"/>
      <c r="G194" s="58" t="s">
        <v>836</v>
      </c>
      <c r="H194" s="57">
        <v>7.0900000000000005E-2</v>
      </c>
      <c r="I194" s="56">
        <v>36.770000000000003</v>
      </c>
      <c r="J194" s="56">
        <v>2.6</v>
      </c>
    </row>
    <row r="195" spans="1:10" ht="26.1" customHeight="1" x14ac:dyDescent="0.2">
      <c r="A195" s="191" t="s">
        <v>1148</v>
      </c>
      <c r="B195" s="59" t="s">
        <v>2151</v>
      </c>
      <c r="C195" s="191" t="s">
        <v>25</v>
      </c>
      <c r="D195" s="191" t="s">
        <v>2150</v>
      </c>
      <c r="E195" s="376" t="s">
        <v>1548</v>
      </c>
      <c r="F195" s="376"/>
      <c r="G195" s="58" t="s">
        <v>62</v>
      </c>
      <c r="H195" s="57">
        <v>1</v>
      </c>
      <c r="I195" s="56">
        <v>10.68</v>
      </c>
      <c r="J195" s="56">
        <v>10.68</v>
      </c>
    </row>
    <row r="196" spans="1:10" ht="39" customHeight="1" x14ac:dyDescent="0.2">
      <c r="A196" s="192" t="s">
        <v>1142</v>
      </c>
      <c r="B196" s="55" t="s">
        <v>1729</v>
      </c>
      <c r="C196" s="192" t="s">
        <v>25</v>
      </c>
      <c r="D196" s="192" t="s">
        <v>1728</v>
      </c>
      <c r="E196" s="377" t="s">
        <v>1139</v>
      </c>
      <c r="F196" s="377"/>
      <c r="G196" s="54" t="s">
        <v>156</v>
      </c>
      <c r="H196" s="53">
        <v>0.54300000000000004</v>
      </c>
      <c r="I196" s="52">
        <v>0.22</v>
      </c>
      <c r="J196" s="52">
        <v>0.11</v>
      </c>
    </row>
    <row r="197" spans="1:10" ht="26.1" customHeight="1" x14ac:dyDescent="0.2">
      <c r="A197" s="192" t="s">
        <v>1142</v>
      </c>
      <c r="B197" s="55" t="s">
        <v>1727</v>
      </c>
      <c r="C197" s="192" t="s">
        <v>25</v>
      </c>
      <c r="D197" s="192" t="s">
        <v>1726</v>
      </c>
      <c r="E197" s="377" t="s">
        <v>1139</v>
      </c>
      <c r="F197" s="377"/>
      <c r="G197" s="54" t="s">
        <v>62</v>
      </c>
      <c r="H197" s="53">
        <v>2.5000000000000001E-2</v>
      </c>
      <c r="I197" s="52">
        <v>24.95</v>
      </c>
      <c r="J197" s="52">
        <v>0.62</v>
      </c>
    </row>
    <row r="198" spans="1:10" ht="25.5" x14ac:dyDescent="0.2">
      <c r="A198" s="193"/>
      <c r="B198" s="193"/>
      <c r="C198" s="193"/>
      <c r="D198" s="193"/>
      <c r="E198" s="193" t="s">
        <v>1138</v>
      </c>
      <c r="F198" s="51">
        <v>1.5574769981155083</v>
      </c>
      <c r="G198" s="193" t="s">
        <v>1137</v>
      </c>
      <c r="H198" s="51">
        <v>1.25</v>
      </c>
      <c r="I198" s="193" t="s">
        <v>1136</v>
      </c>
      <c r="J198" s="51">
        <v>2.81</v>
      </c>
    </row>
    <row r="199" spans="1:10" ht="15" thickBot="1" x14ac:dyDescent="0.25">
      <c r="A199" s="193"/>
      <c r="B199" s="193"/>
      <c r="C199" s="193"/>
      <c r="D199" s="193"/>
      <c r="E199" s="193" t="s">
        <v>1135</v>
      </c>
      <c r="F199" s="51">
        <v>3.38</v>
      </c>
      <c r="G199" s="193"/>
      <c r="H199" s="378" t="s">
        <v>1134</v>
      </c>
      <c r="I199" s="378"/>
      <c r="J199" s="51">
        <v>17.739999999999998</v>
      </c>
    </row>
    <row r="200" spans="1:10" ht="0.95" customHeight="1" thickTop="1" x14ac:dyDescent="0.2">
      <c r="A200" s="50"/>
      <c r="B200" s="50"/>
      <c r="C200" s="50"/>
      <c r="D200" s="50"/>
      <c r="E200" s="50"/>
      <c r="F200" s="50"/>
      <c r="G200" s="50"/>
      <c r="H200" s="50"/>
      <c r="I200" s="50"/>
      <c r="J200" s="50"/>
    </row>
    <row r="201" spans="1:10" ht="18" customHeight="1" x14ac:dyDescent="0.2">
      <c r="A201" s="189" t="s">
        <v>66</v>
      </c>
      <c r="B201" s="64" t="s">
        <v>9</v>
      </c>
      <c r="C201" s="189" t="s">
        <v>10</v>
      </c>
      <c r="D201" s="189" t="s">
        <v>11</v>
      </c>
      <c r="E201" s="379" t="s">
        <v>1155</v>
      </c>
      <c r="F201" s="379"/>
      <c r="G201" s="65" t="s">
        <v>12</v>
      </c>
      <c r="H201" s="64" t="s">
        <v>13</v>
      </c>
      <c r="I201" s="64" t="s">
        <v>14</v>
      </c>
      <c r="J201" s="64" t="s">
        <v>16</v>
      </c>
    </row>
    <row r="202" spans="1:10" ht="39" customHeight="1" x14ac:dyDescent="0.2">
      <c r="A202" s="187" t="s">
        <v>1154</v>
      </c>
      <c r="B202" s="63" t="s">
        <v>67</v>
      </c>
      <c r="C202" s="187" t="s">
        <v>25</v>
      </c>
      <c r="D202" s="187" t="s">
        <v>68</v>
      </c>
      <c r="E202" s="380" t="s">
        <v>1548</v>
      </c>
      <c r="F202" s="380"/>
      <c r="G202" s="62" t="s">
        <v>62</v>
      </c>
      <c r="H202" s="61">
        <v>1</v>
      </c>
      <c r="I202" s="60">
        <v>11.76</v>
      </c>
      <c r="J202" s="60">
        <v>11.76</v>
      </c>
    </row>
    <row r="203" spans="1:10" ht="24" customHeight="1" x14ac:dyDescent="0.2">
      <c r="A203" s="191" t="s">
        <v>1148</v>
      </c>
      <c r="B203" s="59" t="s">
        <v>1735</v>
      </c>
      <c r="C203" s="191" t="s">
        <v>25</v>
      </c>
      <c r="D203" s="191" t="s">
        <v>1734</v>
      </c>
      <c r="E203" s="376" t="s">
        <v>1145</v>
      </c>
      <c r="F203" s="376"/>
      <c r="G203" s="58" t="s">
        <v>836</v>
      </c>
      <c r="H203" s="57">
        <v>7.6E-3</v>
      </c>
      <c r="I203" s="56">
        <v>30.66</v>
      </c>
      <c r="J203" s="56">
        <v>0.23</v>
      </c>
    </row>
    <row r="204" spans="1:10" ht="24" customHeight="1" x14ac:dyDescent="0.2">
      <c r="A204" s="191" t="s">
        <v>1148</v>
      </c>
      <c r="B204" s="59" t="s">
        <v>1733</v>
      </c>
      <c r="C204" s="191" t="s">
        <v>25</v>
      </c>
      <c r="D204" s="191" t="s">
        <v>1732</v>
      </c>
      <c r="E204" s="376" t="s">
        <v>1145</v>
      </c>
      <c r="F204" s="376"/>
      <c r="G204" s="58" t="s">
        <v>836</v>
      </c>
      <c r="H204" s="57">
        <v>4.6399999999999997E-2</v>
      </c>
      <c r="I204" s="56">
        <v>36.770000000000003</v>
      </c>
      <c r="J204" s="56">
        <v>1.7</v>
      </c>
    </row>
    <row r="205" spans="1:10" ht="26.1" customHeight="1" x14ac:dyDescent="0.2">
      <c r="A205" s="191" t="s">
        <v>1148</v>
      </c>
      <c r="B205" s="59" t="s">
        <v>1731</v>
      </c>
      <c r="C205" s="191" t="s">
        <v>25</v>
      </c>
      <c r="D205" s="191" t="s">
        <v>1730</v>
      </c>
      <c r="E205" s="376" t="s">
        <v>1548</v>
      </c>
      <c r="F205" s="376"/>
      <c r="G205" s="58" t="s">
        <v>62</v>
      </c>
      <c r="H205" s="57">
        <v>1</v>
      </c>
      <c r="I205" s="56">
        <v>9.1300000000000008</v>
      </c>
      <c r="J205" s="56">
        <v>9.1300000000000008</v>
      </c>
    </row>
    <row r="206" spans="1:10" ht="39" customHeight="1" x14ac:dyDescent="0.2">
      <c r="A206" s="192" t="s">
        <v>1142</v>
      </c>
      <c r="B206" s="55" t="s">
        <v>1729</v>
      </c>
      <c r="C206" s="192" t="s">
        <v>25</v>
      </c>
      <c r="D206" s="192" t="s">
        <v>1728</v>
      </c>
      <c r="E206" s="377" t="s">
        <v>1139</v>
      </c>
      <c r="F206" s="377"/>
      <c r="G206" s="54" t="s">
        <v>156</v>
      </c>
      <c r="H206" s="53">
        <v>0.36699999999999999</v>
      </c>
      <c r="I206" s="52">
        <v>0.22</v>
      </c>
      <c r="J206" s="52">
        <v>0.08</v>
      </c>
    </row>
    <row r="207" spans="1:10" ht="26.1" customHeight="1" x14ac:dyDescent="0.2">
      <c r="A207" s="192" t="s">
        <v>1142</v>
      </c>
      <c r="B207" s="55" t="s">
        <v>1727</v>
      </c>
      <c r="C207" s="192" t="s">
        <v>25</v>
      </c>
      <c r="D207" s="192" t="s">
        <v>1726</v>
      </c>
      <c r="E207" s="377" t="s">
        <v>1139</v>
      </c>
      <c r="F207" s="377"/>
      <c r="G207" s="54" t="s">
        <v>62</v>
      </c>
      <c r="H207" s="53">
        <v>2.5000000000000001E-2</v>
      </c>
      <c r="I207" s="52">
        <v>24.95</v>
      </c>
      <c r="J207" s="52">
        <v>0.62</v>
      </c>
    </row>
    <row r="208" spans="1:10" ht="25.5" x14ac:dyDescent="0.2">
      <c r="A208" s="193"/>
      <c r="B208" s="193"/>
      <c r="C208" s="193"/>
      <c r="D208" s="193"/>
      <c r="E208" s="193" t="s">
        <v>1138</v>
      </c>
      <c r="F208" s="51">
        <v>1.0032147212060747</v>
      </c>
      <c r="G208" s="193" t="s">
        <v>1137</v>
      </c>
      <c r="H208" s="51">
        <v>0.81</v>
      </c>
      <c r="I208" s="193" t="s">
        <v>1136</v>
      </c>
      <c r="J208" s="51">
        <v>1.81</v>
      </c>
    </row>
    <row r="209" spans="1:10" ht="15" thickBot="1" x14ac:dyDescent="0.25">
      <c r="A209" s="193"/>
      <c r="B209" s="193"/>
      <c r="C209" s="193"/>
      <c r="D209" s="193"/>
      <c r="E209" s="193" t="s">
        <v>1135</v>
      </c>
      <c r="F209" s="51">
        <v>2.76</v>
      </c>
      <c r="G209" s="193"/>
      <c r="H209" s="378" t="s">
        <v>1134</v>
      </c>
      <c r="I209" s="378"/>
      <c r="J209" s="51">
        <v>14.52</v>
      </c>
    </row>
    <row r="210" spans="1:10" ht="0.95" customHeight="1" thickTop="1" x14ac:dyDescent="0.2">
      <c r="A210" s="50"/>
      <c r="B210" s="50"/>
      <c r="C210" s="50"/>
      <c r="D210" s="50"/>
      <c r="E210" s="50"/>
      <c r="F210" s="50"/>
      <c r="G210" s="50"/>
      <c r="H210" s="50"/>
      <c r="I210" s="50"/>
      <c r="J210" s="50"/>
    </row>
    <row r="211" spans="1:10" ht="18" customHeight="1" x14ac:dyDescent="0.2">
      <c r="A211" s="189" t="s">
        <v>69</v>
      </c>
      <c r="B211" s="64" t="s">
        <v>9</v>
      </c>
      <c r="C211" s="189" t="s">
        <v>10</v>
      </c>
      <c r="D211" s="189" t="s">
        <v>11</v>
      </c>
      <c r="E211" s="379" t="s">
        <v>1155</v>
      </c>
      <c r="F211" s="379"/>
      <c r="G211" s="65" t="s">
        <v>12</v>
      </c>
      <c r="H211" s="64" t="s">
        <v>13</v>
      </c>
      <c r="I211" s="64" t="s">
        <v>14</v>
      </c>
      <c r="J211" s="64" t="s">
        <v>16</v>
      </c>
    </row>
    <row r="212" spans="1:10" ht="39" customHeight="1" x14ac:dyDescent="0.2">
      <c r="A212" s="187" t="s">
        <v>1154</v>
      </c>
      <c r="B212" s="63" t="s">
        <v>70</v>
      </c>
      <c r="C212" s="187" t="s">
        <v>25</v>
      </c>
      <c r="D212" s="187" t="s">
        <v>71</v>
      </c>
      <c r="E212" s="380" t="s">
        <v>1548</v>
      </c>
      <c r="F212" s="380"/>
      <c r="G212" s="62" t="s">
        <v>62</v>
      </c>
      <c r="H212" s="61">
        <v>1</v>
      </c>
      <c r="I212" s="60">
        <v>20.77</v>
      </c>
      <c r="J212" s="60">
        <v>20.77</v>
      </c>
    </row>
    <row r="213" spans="1:10" ht="24" customHeight="1" x14ac:dyDescent="0.2">
      <c r="A213" s="191" t="s">
        <v>1148</v>
      </c>
      <c r="B213" s="59" t="s">
        <v>1735</v>
      </c>
      <c r="C213" s="191" t="s">
        <v>25</v>
      </c>
      <c r="D213" s="191" t="s">
        <v>1734</v>
      </c>
      <c r="E213" s="376" t="s">
        <v>1145</v>
      </c>
      <c r="F213" s="376"/>
      <c r="G213" s="58" t="s">
        <v>836</v>
      </c>
      <c r="H213" s="57">
        <v>3.1600000000000003E-2</v>
      </c>
      <c r="I213" s="56">
        <v>30.66</v>
      </c>
      <c r="J213" s="56">
        <v>0.96</v>
      </c>
    </row>
    <row r="214" spans="1:10" ht="24" customHeight="1" x14ac:dyDescent="0.2">
      <c r="A214" s="191" t="s">
        <v>1148</v>
      </c>
      <c r="B214" s="59" t="s">
        <v>1733</v>
      </c>
      <c r="C214" s="191" t="s">
        <v>25</v>
      </c>
      <c r="D214" s="191" t="s">
        <v>1732</v>
      </c>
      <c r="E214" s="376" t="s">
        <v>1145</v>
      </c>
      <c r="F214" s="376"/>
      <c r="G214" s="58" t="s">
        <v>836</v>
      </c>
      <c r="H214" s="57">
        <v>0.1933</v>
      </c>
      <c r="I214" s="56">
        <v>36.770000000000003</v>
      </c>
      <c r="J214" s="56">
        <v>7.1</v>
      </c>
    </row>
    <row r="215" spans="1:10" ht="26.1" customHeight="1" x14ac:dyDescent="0.2">
      <c r="A215" s="191" t="s">
        <v>1148</v>
      </c>
      <c r="B215" s="59" t="s">
        <v>2135</v>
      </c>
      <c r="C215" s="191" t="s">
        <v>25</v>
      </c>
      <c r="D215" s="191" t="s">
        <v>2134</v>
      </c>
      <c r="E215" s="376" t="s">
        <v>1548</v>
      </c>
      <c r="F215" s="376"/>
      <c r="G215" s="58" t="s">
        <v>62</v>
      </c>
      <c r="H215" s="57">
        <v>1</v>
      </c>
      <c r="I215" s="56">
        <v>11.83</v>
      </c>
      <c r="J215" s="56">
        <v>11.83</v>
      </c>
    </row>
    <row r="216" spans="1:10" ht="39" customHeight="1" x14ac:dyDescent="0.2">
      <c r="A216" s="192" t="s">
        <v>1142</v>
      </c>
      <c r="B216" s="55" t="s">
        <v>1729</v>
      </c>
      <c r="C216" s="192" t="s">
        <v>25</v>
      </c>
      <c r="D216" s="192" t="s">
        <v>1728</v>
      </c>
      <c r="E216" s="377" t="s">
        <v>1139</v>
      </c>
      <c r="F216" s="377"/>
      <c r="G216" s="54" t="s">
        <v>156</v>
      </c>
      <c r="H216" s="53">
        <v>1.19</v>
      </c>
      <c r="I216" s="52">
        <v>0.22</v>
      </c>
      <c r="J216" s="52">
        <v>0.26</v>
      </c>
    </row>
    <row r="217" spans="1:10" ht="26.1" customHeight="1" x14ac:dyDescent="0.2">
      <c r="A217" s="192" t="s">
        <v>1142</v>
      </c>
      <c r="B217" s="55" t="s">
        <v>1727</v>
      </c>
      <c r="C217" s="192" t="s">
        <v>25</v>
      </c>
      <c r="D217" s="192" t="s">
        <v>1726</v>
      </c>
      <c r="E217" s="377" t="s">
        <v>1139</v>
      </c>
      <c r="F217" s="377"/>
      <c r="G217" s="54" t="s">
        <v>62</v>
      </c>
      <c r="H217" s="53">
        <v>2.5000000000000001E-2</v>
      </c>
      <c r="I217" s="52">
        <v>24.95</v>
      </c>
      <c r="J217" s="52">
        <v>0.62</v>
      </c>
    </row>
    <row r="218" spans="1:10" ht="25.5" x14ac:dyDescent="0.2">
      <c r="A218" s="193"/>
      <c r="B218" s="193"/>
      <c r="C218" s="193"/>
      <c r="D218" s="193"/>
      <c r="E218" s="193" t="s">
        <v>1138</v>
      </c>
      <c r="F218" s="51">
        <v>4.9440195100321471</v>
      </c>
      <c r="G218" s="193" t="s">
        <v>1137</v>
      </c>
      <c r="H218" s="51">
        <v>3.98</v>
      </c>
      <c r="I218" s="193" t="s">
        <v>1136</v>
      </c>
      <c r="J218" s="51">
        <v>8.92</v>
      </c>
    </row>
    <row r="219" spans="1:10" ht="15" thickBot="1" x14ac:dyDescent="0.25">
      <c r="A219" s="193"/>
      <c r="B219" s="193"/>
      <c r="C219" s="193"/>
      <c r="D219" s="193"/>
      <c r="E219" s="193" t="s">
        <v>1135</v>
      </c>
      <c r="F219" s="51">
        <v>4.88</v>
      </c>
      <c r="G219" s="193"/>
      <c r="H219" s="378" t="s">
        <v>1134</v>
      </c>
      <c r="I219" s="378"/>
      <c r="J219" s="51">
        <v>25.65</v>
      </c>
    </row>
    <row r="220" spans="1:10" ht="0.95" customHeight="1" thickTop="1" x14ac:dyDescent="0.2">
      <c r="A220" s="50"/>
      <c r="B220" s="50"/>
      <c r="C220" s="50"/>
      <c r="D220" s="50"/>
      <c r="E220" s="50"/>
      <c r="F220" s="50"/>
      <c r="G220" s="50"/>
      <c r="H220" s="50"/>
      <c r="I220" s="50"/>
      <c r="J220" s="50"/>
    </row>
    <row r="221" spans="1:10" ht="18" customHeight="1" x14ac:dyDescent="0.2">
      <c r="A221" s="189" t="s">
        <v>72</v>
      </c>
      <c r="B221" s="64" t="s">
        <v>9</v>
      </c>
      <c r="C221" s="189" t="s">
        <v>10</v>
      </c>
      <c r="D221" s="189" t="s">
        <v>11</v>
      </c>
      <c r="E221" s="379" t="s">
        <v>1155</v>
      </c>
      <c r="F221" s="379"/>
      <c r="G221" s="65" t="s">
        <v>12</v>
      </c>
      <c r="H221" s="64" t="s">
        <v>13</v>
      </c>
      <c r="I221" s="64" t="s">
        <v>14</v>
      </c>
      <c r="J221" s="64" t="s">
        <v>16</v>
      </c>
    </row>
    <row r="222" spans="1:10" ht="39" customHeight="1" x14ac:dyDescent="0.2">
      <c r="A222" s="187" t="s">
        <v>1154</v>
      </c>
      <c r="B222" s="63" t="s">
        <v>73</v>
      </c>
      <c r="C222" s="187" t="s">
        <v>25</v>
      </c>
      <c r="D222" s="187" t="s">
        <v>74</v>
      </c>
      <c r="E222" s="380" t="s">
        <v>1548</v>
      </c>
      <c r="F222" s="380"/>
      <c r="G222" s="62" t="s">
        <v>49</v>
      </c>
      <c r="H222" s="61">
        <v>1</v>
      </c>
      <c r="I222" s="60">
        <v>587.64</v>
      </c>
      <c r="J222" s="60">
        <v>587.64</v>
      </c>
    </row>
    <row r="223" spans="1:10" ht="24" customHeight="1" x14ac:dyDescent="0.2">
      <c r="A223" s="191" t="s">
        <v>1148</v>
      </c>
      <c r="B223" s="59" t="s">
        <v>1147</v>
      </c>
      <c r="C223" s="191" t="s">
        <v>25</v>
      </c>
      <c r="D223" s="191" t="s">
        <v>1146</v>
      </c>
      <c r="E223" s="376" t="s">
        <v>1145</v>
      </c>
      <c r="F223" s="376"/>
      <c r="G223" s="58" t="s">
        <v>836</v>
      </c>
      <c r="H223" s="57">
        <v>1.9792000000000001</v>
      </c>
      <c r="I223" s="56">
        <v>28.88</v>
      </c>
      <c r="J223" s="56">
        <v>57.15</v>
      </c>
    </row>
    <row r="224" spans="1:10" ht="26.1" customHeight="1" x14ac:dyDescent="0.2">
      <c r="A224" s="191" t="s">
        <v>1148</v>
      </c>
      <c r="B224" s="59" t="s">
        <v>1677</v>
      </c>
      <c r="C224" s="191" t="s">
        <v>25</v>
      </c>
      <c r="D224" s="191" t="s">
        <v>1676</v>
      </c>
      <c r="E224" s="376" t="s">
        <v>1145</v>
      </c>
      <c r="F224" s="376"/>
      <c r="G224" s="58" t="s">
        <v>836</v>
      </c>
      <c r="H224" s="57">
        <v>1.2501</v>
      </c>
      <c r="I224" s="56">
        <v>28.35</v>
      </c>
      <c r="J224" s="56">
        <v>35.44</v>
      </c>
    </row>
    <row r="225" spans="1:10" ht="51.95" customHeight="1" x14ac:dyDescent="0.2">
      <c r="A225" s="191" t="s">
        <v>1148</v>
      </c>
      <c r="B225" s="59" t="s">
        <v>2187</v>
      </c>
      <c r="C225" s="191" t="s">
        <v>25</v>
      </c>
      <c r="D225" s="191" t="s">
        <v>2186</v>
      </c>
      <c r="E225" s="376" t="s">
        <v>1192</v>
      </c>
      <c r="F225" s="376"/>
      <c r="G225" s="58" t="s">
        <v>44</v>
      </c>
      <c r="H225" s="57">
        <v>0.64339999999999997</v>
      </c>
      <c r="I225" s="56">
        <v>6.1</v>
      </c>
      <c r="J225" s="56">
        <v>3.92</v>
      </c>
    </row>
    <row r="226" spans="1:10" ht="51.95" customHeight="1" x14ac:dyDescent="0.2">
      <c r="A226" s="191" t="s">
        <v>1148</v>
      </c>
      <c r="B226" s="59" t="s">
        <v>2185</v>
      </c>
      <c r="C226" s="191" t="s">
        <v>25</v>
      </c>
      <c r="D226" s="191" t="s">
        <v>2184</v>
      </c>
      <c r="E226" s="376" t="s">
        <v>1192</v>
      </c>
      <c r="F226" s="376"/>
      <c r="G226" s="58" t="s">
        <v>1205</v>
      </c>
      <c r="H226" s="57">
        <v>0.60670000000000002</v>
      </c>
      <c r="I226" s="56">
        <v>1.77</v>
      </c>
      <c r="J226" s="56">
        <v>1.07</v>
      </c>
    </row>
    <row r="227" spans="1:10" ht="26.1" customHeight="1" x14ac:dyDescent="0.2">
      <c r="A227" s="192" t="s">
        <v>1142</v>
      </c>
      <c r="B227" s="55" t="s">
        <v>1466</v>
      </c>
      <c r="C227" s="192" t="s">
        <v>25</v>
      </c>
      <c r="D227" s="192" t="s">
        <v>1465</v>
      </c>
      <c r="E227" s="377" t="s">
        <v>1139</v>
      </c>
      <c r="F227" s="377"/>
      <c r="G227" s="54" t="s">
        <v>49</v>
      </c>
      <c r="H227" s="53">
        <v>0.72750000000000004</v>
      </c>
      <c r="I227" s="52">
        <v>145</v>
      </c>
      <c r="J227" s="52">
        <v>105.48</v>
      </c>
    </row>
    <row r="228" spans="1:10" ht="24" customHeight="1" x14ac:dyDescent="0.2">
      <c r="A228" s="192" t="s">
        <v>1142</v>
      </c>
      <c r="B228" s="55" t="s">
        <v>1975</v>
      </c>
      <c r="C228" s="192" t="s">
        <v>25</v>
      </c>
      <c r="D228" s="192" t="s">
        <v>1974</v>
      </c>
      <c r="E228" s="377" t="s">
        <v>1139</v>
      </c>
      <c r="F228" s="377"/>
      <c r="G228" s="54" t="s">
        <v>62</v>
      </c>
      <c r="H228" s="53">
        <v>364.94330000000002</v>
      </c>
      <c r="I228" s="52">
        <v>0.83</v>
      </c>
      <c r="J228" s="52">
        <v>302.89999999999998</v>
      </c>
    </row>
    <row r="229" spans="1:10" ht="26.1" customHeight="1" x14ac:dyDescent="0.2">
      <c r="A229" s="192" t="s">
        <v>1142</v>
      </c>
      <c r="B229" s="55" t="s">
        <v>2183</v>
      </c>
      <c r="C229" s="192" t="s">
        <v>25</v>
      </c>
      <c r="D229" s="192" t="s">
        <v>2182</v>
      </c>
      <c r="E229" s="377" t="s">
        <v>1139</v>
      </c>
      <c r="F229" s="377"/>
      <c r="G229" s="54" t="s">
        <v>49</v>
      </c>
      <c r="H229" s="53">
        <v>0.59719999999999995</v>
      </c>
      <c r="I229" s="52">
        <v>136.78</v>
      </c>
      <c r="J229" s="52">
        <v>81.680000000000007</v>
      </c>
    </row>
    <row r="230" spans="1:10" ht="25.5" x14ac:dyDescent="0.2">
      <c r="A230" s="193"/>
      <c r="B230" s="193"/>
      <c r="C230" s="193"/>
      <c r="D230" s="193"/>
      <c r="E230" s="193" t="s">
        <v>1138</v>
      </c>
      <c r="F230" s="51">
        <v>42.694823190333665</v>
      </c>
      <c r="G230" s="193" t="s">
        <v>1137</v>
      </c>
      <c r="H230" s="51">
        <v>34.340000000000003</v>
      </c>
      <c r="I230" s="193" t="s">
        <v>1136</v>
      </c>
      <c r="J230" s="51">
        <v>77.03</v>
      </c>
    </row>
    <row r="231" spans="1:10" ht="15" thickBot="1" x14ac:dyDescent="0.25">
      <c r="A231" s="193"/>
      <c r="B231" s="193"/>
      <c r="C231" s="193"/>
      <c r="D231" s="193"/>
      <c r="E231" s="193" t="s">
        <v>1135</v>
      </c>
      <c r="F231" s="51">
        <v>138.33000000000001</v>
      </c>
      <c r="G231" s="193"/>
      <c r="H231" s="378" t="s">
        <v>1134</v>
      </c>
      <c r="I231" s="378"/>
      <c r="J231" s="51">
        <v>725.97</v>
      </c>
    </row>
    <row r="232" spans="1:10" ht="0.95" customHeight="1" thickTop="1" x14ac:dyDescent="0.2">
      <c r="A232" s="50"/>
      <c r="B232" s="50"/>
      <c r="C232" s="50"/>
      <c r="D232" s="50"/>
      <c r="E232" s="50"/>
      <c r="F232" s="50"/>
      <c r="G232" s="50"/>
      <c r="H232" s="50"/>
      <c r="I232" s="50"/>
      <c r="J232" s="50"/>
    </row>
    <row r="233" spans="1:10" ht="18" customHeight="1" x14ac:dyDescent="0.2">
      <c r="A233" s="189" t="s">
        <v>75</v>
      </c>
      <c r="B233" s="64" t="s">
        <v>9</v>
      </c>
      <c r="C233" s="189" t="s">
        <v>10</v>
      </c>
      <c r="D233" s="189" t="s">
        <v>11</v>
      </c>
      <c r="E233" s="379" t="s">
        <v>1155</v>
      </c>
      <c r="F233" s="379"/>
      <c r="G233" s="65" t="s">
        <v>12</v>
      </c>
      <c r="H233" s="64" t="s">
        <v>13</v>
      </c>
      <c r="I233" s="64" t="s">
        <v>14</v>
      </c>
      <c r="J233" s="64" t="s">
        <v>16</v>
      </c>
    </row>
    <row r="234" spans="1:10" ht="51.95" customHeight="1" x14ac:dyDescent="0.2">
      <c r="A234" s="187" t="s">
        <v>1154</v>
      </c>
      <c r="B234" s="63" t="s">
        <v>76</v>
      </c>
      <c r="C234" s="187" t="s">
        <v>25</v>
      </c>
      <c r="D234" s="187" t="s">
        <v>77</v>
      </c>
      <c r="E234" s="380" t="s">
        <v>1548</v>
      </c>
      <c r="F234" s="380"/>
      <c r="G234" s="62" t="s">
        <v>27</v>
      </c>
      <c r="H234" s="61">
        <v>1</v>
      </c>
      <c r="I234" s="60">
        <v>194.34</v>
      </c>
      <c r="J234" s="60">
        <v>194.34</v>
      </c>
    </row>
    <row r="235" spans="1:10" ht="39" customHeight="1" x14ac:dyDescent="0.2">
      <c r="A235" s="191" t="s">
        <v>1148</v>
      </c>
      <c r="B235" s="59" t="s">
        <v>2201</v>
      </c>
      <c r="C235" s="191" t="s">
        <v>25</v>
      </c>
      <c r="D235" s="191" t="s">
        <v>2200</v>
      </c>
      <c r="E235" s="376" t="s">
        <v>1548</v>
      </c>
      <c r="F235" s="376"/>
      <c r="G235" s="58" t="s">
        <v>49</v>
      </c>
      <c r="H235" s="57">
        <v>4.3999999999999997E-2</v>
      </c>
      <c r="I235" s="56">
        <v>910.51</v>
      </c>
      <c r="J235" s="56">
        <v>40.06</v>
      </c>
    </row>
    <row r="236" spans="1:10" ht="24" customHeight="1" x14ac:dyDescent="0.2">
      <c r="A236" s="191" t="s">
        <v>1148</v>
      </c>
      <c r="B236" s="59" t="s">
        <v>1277</v>
      </c>
      <c r="C236" s="191" t="s">
        <v>25</v>
      </c>
      <c r="D236" s="191" t="s">
        <v>1276</v>
      </c>
      <c r="E236" s="376" t="s">
        <v>1145</v>
      </c>
      <c r="F236" s="376"/>
      <c r="G236" s="58" t="s">
        <v>836</v>
      </c>
      <c r="H236" s="57">
        <v>0.501</v>
      </c>
      <c r="I236" s="56">
        <v>36.630000000000003</v>
      </c>
      <c r="J236" s="56">
        <v>18.350000000000001</v>
      </c>
    </row>
    <row r="237" spans="1:10" ht="24" customHeight="1" x14ac:dyDescent="0.2">
      <c r="A237" s="191" t="s">
        <v>1148</v>
      </c>
      <c r="B237" s="59" t="s">
        <v>1147</v>
      </c>
      <c r="C237" s="191" t="s">
        <v>25</v>
      </c>
      <c r="D237" s="191" t="s">
        <v>1146</v>
      </c>
      <c r="E237" s="376" t="s">
        <v>1145</v>
      </c>
      <c r="F237" s="376"/>
      <c r="G237" s="58" t="s">
        <v>836</v>
      </c>
      <c r="H237" s="57">
        <v>0.35399999999999998</v>
      </c>
      <c r="I237" s="56">
        <v>28.88</v>
      </c>
      <c r="J237" s="56">
        <v>10.220000000000001</v>
      </c>
    </row>
    <row r="238" spans="1:10" ht="26.1" customHeight="1" x14ac:dyDescent="0.2">
      <c r="A238" s="191" t="s">
        <v>1148</v>
      </c>
      <c r="B238" s="59" t="s">
        <v>2003</v>
      </c>
      <c r="C238" s="191" t="s">
        <v>25</v>
      </c>
      <c r="D238" s="191" t="s">
        <v>2002</v>
      </c>
      <c r="E238" s="376" t="s">
        <v>1548</v>
      </c>
      <c r="F238" s="376"/>
      <c r="G238" s="58" t="s">
        <v>31</v>
      </c>
      <c r="H238" s="57">
        <v>0.97</v>
      </c>
      <c r="I238" s="56">
        <v>20.25</v>
      </c>
      <c r="J238" s="56">
        <v>19.64</v>
      </c>
    </row>
    <row r="239" spans="1:10" ht="39" customHeight="1" x14ac:dyDescent="0.2">
      <c r="A239" s="191" t="s">
        <v>1148</v>
      </c>
      <c r="B239" s="59" t="s">
        <v>1550</v>
      </c>
      <c r="C239" s="191" t="s">
        <v>25</v>
      </c>
      <c r="D239" s="191" t="s">
        <v>1549</v>
      </c>
      <c r="E239" s="376" t="s">
        <v>1548</v>
      </c>
      <c r="F239" s="376"/>
      <c r="G239" s="58" t="s">
        <v>62</v>
      </c>
      <c r="H239" s="57">
        <v>0.99099999999999999</v>
      </c>
      <c r="I239" s="56">
        <v>18.920000000000002</v>
      </c>
      <c r="J239" s="56">
        <v>18.739999999999998</v>
      </c>
    </row>
    <row r="240" spans="1:10" ht="39" customHeight="1" x14ac:dyDescent="0.2">
      <c r="A240" s="192" t="s">
        <v>1142</v>
      </c>
      <c r="B240" s="55" t="s">
        <v>2808</v>
      </c>
      <c r="C240" s="192" t="s">
        <v>25</v>
      </c>
      <c r="D240" s="192" t="s">
        <v>2807</v>
      </c>
      <c r="E240" s="377" t="s">
        <v>1139</v>
      </c>
      <c r="F240" s="377"/>
      <c r="G240" s="54" t="s">
        <v>27</v>
      </c>
      <c r="H240" s="53">
        <v>1</v>
      </c>
      <c r="I240" s="52">
        <v>56.7</v>
      </c>
      <c r="J240" s="52">
        <v>56.7</v>
      </c>
    </row>
    <row r="241" spans="1:10" ht="39" customHeight="1" x14ac:dyDescent="0.2">
      <c r="A241" s="192" t="s">
        <v>1142</v>
      </c>
      <c r="B241" s="55" t="s">
        <v>1997</v>
      </c>
      <c r="C241" s="192" t="s">
        <v>25</v>
      </c>
      <c r="D241" s="192" t="s">
        <v>1996</v>
      </c>
      <c r="E241" s="377" t="s">
        <v>1139</v>
      </c>
      <c r="F241" s="377"/>
      <c r="G241" s="54" t="s">
        <v>31</v>
      </c>
      <c r="H241" s="53">
        <v>1.87</v>
      </c>
      <c r="I241" s="52">
        <v>15.89</v>
      </c>
      <c r="J241" s="52">
        <v>29.71</v>
      </c>
    </row>
    <row r="242" spans="1:10" ht="26.1" customHeight="1" x14ac:dyDescent="0.2">
      <c r="A242" s="192" t="s">
        <v>1142</v>
      </c>
      <c r="B242" s="55" t="s">
        <v>2806</v>
      </c>
      <c r="C242" s="192" t="s">
        <v>25</v>
      </c>
      <c r="D242" s="192" t="s">
        <v>2805</v>
      </c>
      <c r="E242" s="377" t="s">
        <v>1139</v>
      </c>
      <c r="F242" s="377"/>
      <c r="G242" s="54" t="s">
        <v>62</v>
      </c>
      <c r="H242" s="53">
        <v>0.04</v>
      </c>
      <c r="I242" s="52">
        <v>23.1</v>
      </c>
      <c r="J242" s="52">
        <v>0.92</v>
      </c>
    </row>
    <row r="243" spans="1:10" ht="25.5" x14ac:dyDescent="0.2">
      <c r="A243" s="193"/>
      <c r="B243" s="193"/>
      <c r="C243" s="193"/>
      <c r="D243" s="193"/>
      <c r="E243" s="193" t="s">
        <v>1138</v>
      </c>
      <c r="F243" s="51">
        <v>21.283671433322247</v>
      </c>
      <c r="G243" s="193" t="s">
        <v>1137</v>
      </c>
      <c r="H243" s="51">
        <v>17.12</v>
      </c>
      <c r="I243" s="193" t="s">
        <v>1136</v>
      </c>
      <c r="J243" s="51">
        <v>38.4</v>
      </c>
    </row>
    <row r="244" spans="1:10" ht="15" thickBot="1" x14ac:dyDescent="0.25">
      <c r="A244" s="193"/>
      <c r="B244" s="193"/>
      <c r="C244" s="193"/>
      <c r="D244" s="193"/>
      <c r="E244" s="193" t="s">
        <v>1135</v>
      </c>
      <c r="F244" s="51">
        <v>45.74</v>
      </c>
      <c r="G244" s="193"/>
      <c r="H244" s="378" t="s">
        <v>1134</v>
      </c>
      <c r="I244" s="378"/>
      <c r="J244" s="51">
        <v>240.08</v>
      </c>
    </row>
    <row r="245" spans="1:10" ht="0.95" customHeight="1" thickTop="1" x14ac:dyDescent="0.2">
      <c r="A245" s="50"/>
      <c r="B245" s="50"/>
      <c r="C245" s="50"/>
      <c r="D245" s="50"/>
      <c r="E245" s="50"/>
      <c r="F245" s="50"/>
      <c r="G245" s="50"/>
      <c r="H245" s="50"/>
      <c r="I245" s="50"/>
      <c r="J245" s="50"/>
    </row>
    <row r="246" spans="1:10" ht="18" customHeight="1" x14ac:dyDescent="0.2">
      <c r="A246" s="189" t="s">
        <v>78</v>
      </c>
      <c r="B246" s="64" t="s">
        <v>9</v>
      </c>
      <c r="C246" s="189" t="s">
        <v>10</v>
      </c>
      <c r="D246" s="189" t="s">
        <v>11</v>
      </c>
      <c r="E246" s="379" t="s">
        <v>1155</v>
      </c>
      <c r="F246" s="379"/>
      <c r="G246" s="65" t="s">
        <v>12</v>
      </c>
      <c r="H246" s="64" t="s">
        <v>13</v>
      </c>
      <c r="I246" s="64" t="s">
        <v>14</v>
      </c>
      <c r="J246" s="64" t="s">
        <v>16</v>
      </c>
    </row>
    <row r="247" spans="1:10" ht="39" customHeight="1" x14ac:dyDescent="0.2">
      <c r="A247" s="187" t="s">
        <v>1154</v>
      </c>
      <c r="B247" s="63" t="s">
        <v>79</v>
      </c>
      <c r="C247" s="187" t="s">
        <v>25</v>
      </c>
      <c r="D247" s="187" t="s">
        <v>80</v>
      </c>
      <c r="E247" s="380" t="s">
        <v>1548</v>
      </c>
      <c r="F247" s="380"/>
      <c r="G247" s="62" t="s">
        <v>49</v>
      </c>
      <c r="H247" s="61">
        <v>1</v>
      </c>
      <c r="I247" s="60">
        <v>20.95</v>
      </c>
      <c r="J247" s="60">
        <v>20.95</v>
      </c>
    </row>
    <row r="248" spans="1:10" ht="26.1" customHeight="1" x14ac:dyDescent="0.2">
      <c r="A248" s="191" t="s">
        <v>1148</v>
      </c>
      <c r="B248" s="59" t="s">
        <v>1279</v>
      </c>
      <c r="C248" s="191" t="s">
        <v>25</v>
      </c>
      <c r="D248" s="191" t="s">
        <v>1278</v>
      </c>
      <c r="E248" s="376" t="s">
        <v>1145</v>
      </c>
      <c r="F248" s="376"/>
      <c r="G248" s="58" t="s">
        <v>836</v>
      </c>
      <c r="H248" s="57">
        <v>0.09</v>
      </c>
      <c r="I248" s="56">
        <v>30.61</v>
      </c>
      <c r="J248" s="56">
        <v>2.75</v>
      </c>
    </row>
    <row r="249" spans="1:10" ht="24" customHeight="1" x14ac:dyDescent="0.2">
      <c r="A249" s="191" t="s">
        <v>1148</v>
      </c>
      <c r="B249" s="59" t="s">
        <v>1277</v>
      </c>
      <c r="C249" s="191" t="s">
        <v>25</v>
      </c>
      <c r="D249" s="191" t="s">
        <v>1276</v>
      </c>
      <c r="E249" s="376" t="s">
        <v>1145</v>
      </c>
      <c r="F249" s="376"/>
      <c r="G249" s="58" t="s">
        <v>836</v>
      </c>
      <c r="H249" s="57">
        <v>0.127</v>
      </c>
      <c r="I249" s="56">
        <v>36.630000000000003</v>
      </c>
      <c r="J249" s="56">
        <v>4.6500000000000004</v>
      </c>
    </row>
    <row r="250" spans="1:10" ht="26.1" customHeight="1" x14ac:dyDescent="0.2">
      <c r="A250" s="191" t="s">
        <v>1148</v>
      </c>
      <c r="B250" s="59" t="s">
        <v>2003</v>
      </c>
      <c r="C250" s="191" t="s">
        <v>25</v>
      </c>
      <c r="D250" s="191" t="s">
        <v>2002</v>
      </c>
      <c r="E250" s="376" t="s">
        <v>1548</v>
      </c>
      <c r="F250" s="376"/>
      <c r="G250" s="58" t="s">
        <v>31</v>
      </c>
      <c r="H250" s="57">
        <v>0.54500000000000004</v>
      </c>
      <c r="I250" s="56">
        <v>20.25</v>
      </c>
      <c r="J250" s="56">
        <v>11.03</v>
      </c>
    </row>
    <row r="251" spans="1:10" ht="39" customHeight="1" x14ac:dyDescent="0.2">
      <c r="A251" s="192" t="s">
        <v>1142</v>
      </c>
      <c r="B251" s="55" t="s">
        <v>1997</v>
      </c>
      <c r="C251" s="192" t="s">
        <v>25</v>
      </c>
      <c r="D251" s="192" t="s">
        <v>1996</v>
      </c>
      <c r="E251" s="377" t="s">
        <v>1139</v>
      </c>
      <c r="F251" s="377"/>
      <c r="G251" s="54" t="s">
        <v>31</v>
      </c>
      <c r="H251" s="53">
        <v>0.14299999999999999</v>
      </c>
      <c r="I251" s="52">
        <v>15.89</v>
      </c>
      <c r="J251" s="52">
        <v>2.27</v>
      </c>
    </row>
    <row r="252" spans="1:10" ht="26.1" customHeight="1" x14ac:dyDescent="0.2">
      <c r="A252" s="192" t="s">
        <v>1142</v>
      </c>
      <c r="B252" s="55" t="s">
        <v>2806</v>
      </c>
      <c r="C252" s="192" t="s">
        <v>25</v>
      </c>
      <c r="D252" s="192" t="s">
        <v>2805</v>
      </c>
      <c r="E252" s="377" t="s">
        <v>1139</v>
      </c>
      <c r="F252" s="377"/>
      <c r="G252" s="54" t="s">
        <v>62</v>
      </c>
      <c r="H252" s="53">
        <v>1.0999999999999999E-2</v>
      </c>
      <c r="I252" s="52">
        <v>23.1</v>
      </c>
      <c r="J252" s="52">
        <v>0.25</v>
      </c>
    </row>
    <row r="253" spans="1:10" ht="25.5" x14ac:dyDescent="0.2">
      <c r="A253" s="193"/>
      <c r="B253" s="193"/>
      <c r="C253" s="193"/>
      <c r="D253" s="193"/>
      <c r="E253" s="193" t="s">
        <v>1138</v>
      </c>
      <c r="F253" s="51">
        <v>4.7999113180356945</v>
      </c>
      <c r="G253" s="193" t="s">
        <v>1137</v>
      </c>
      <c r="H253" s="51">
        <v>3.86</v>
      </c>
      <c r="I253" s="193" t="s">
        <v>1136</v>
      </c>
      <c r="J253" s="51">
        <v>8.66</v>
      </c>
    </row>
    <row r="254" spans="1:10" ht="15" thickBot="1" x14ac:dyDescent="0.25">
      <c r="A254" s="193"/>
      <c r="B254" s="193"/>
      <c r="C254" s="193"/>
      <c r="D254" s="193"/>
      <c r="E254" s="193" t="s">
        <v>1135</v>
      </c>
      <c r="F254" s="51">
        <v>4.93</v>
      </c>
      <c r="G254" s="193"/>
      <c r="H254" s="378" t="s">
        <v>1134</v>
      </c>
      <c r="I254" s="378"/>
      <c r="J254" s="51">
        <v>25.88</v>
      </c>
    </row>
    <row r="255" spans="1:10" ht="0.95" customHeight="1" thickTop="1" x14ac:dyDescent="0.2">
      <c r="A255" s="50"/>
      <c r="B255" s="50"/>
      <c r="C255" s="50"/>
      <c r="D255" s="50"/>
      <c r="E255" s="50"/>
      <c r="F255" s="50"/>
      <c r="G255" s="50"/>
      <c r="H255" s="50"/>
      <c r="I255" s="50"/>
      <c r="J255" s="50"/>
    </row>
    <row r="256" spans="1:10" ht="18" customHeight="1" x14ac:dyDescent="0.2">
      <c r="A256" s="189" t="s">
        <v>81</v>
      </c>
      <c r="B256" s="64" t="s">
        <v>9</v>
      </c>
      <c r="C256" s="189" t="s">
        <v>10</v>
      </c>
      <c r="D256" s="189" t="s">
        <v>11</v>
      </c>
      <c r="E256" s="379" t="s">
        <v>1155</v>
      </c>
      <c r="F256" s="379"/>
      <c r="G256" s="65" t="s">
        <v>12</v>
      </c>
      <c r="H256" s="64" t="s">
        <v>13</v>
      </c>
      <c r="I256" s="64" t="s">
        <v>14</v>
      </c>
      <c r="J256" s="64" t="s">
        <v>16</v>
      </c>
    </row>
    <row r="257" spans="1:10" ht="39" customHeight="1" x14ac:dyDescent="0.2">
      <c r="A257" s="187" t="s">
        <v>1154</v>
      </c>
      <c r="B257" s="63" t="s">
        <v>82</v>
      </c>
      <c r="C257" s="187" t="s">
        <v>25</v>
      </c>
      <c r="D257" s="187" t="s">
        <v>83</v>
      </c>
      <c r="E257" s="380" t="s">
        <v>1548</v>
      </c>
      <c r="F257" s="380"/>
      <c r="G257" s="62" t="s">
        <v>27</v>
      </c>
      <c r="H257" s="61">
        <v>1</v>
      </c>
      <c r="I257" s="60">
        <v>39.409999999999997</v>
      </c>
      <c r="J257" s="60">
        <v>39.409999999999997</v>
      </c>
    </row>
    <row r="258" spans="1:10" ht="24" customHeight="1" x14ac:dyDescent="0.2">
      <c r="A258" s="191" t="s">
        <v>1148</v>
      </c>
      <c r="B258" s="59" t="s">
        <v>1461</v>
      </c>
      <c r="C258" s="191" t="s">
        <v>25</v>
      </c>
      <c r="D258" s="191" t="s">
        <v>1460</v>
      </c>
      <c r="E258" s="376" t="s">
        <v>1145</v>
      </c>
      <c r="F258" s="376"/>
      <c r="G258" s="58" t="s">
        <v>836</v>
      </c>
      <c r="H258" s="57">
        <v>0.27179999999999999</v>
      </c>
      <c r="I258" s="56">
        <v>37.11</v>
      </c>
      <c r="J258" s="56">
        <v>10.08</v>
      </c>
    </row>
    <row r="259" spans="1:10" ht="24" customHeight="1" x14ac:dyDescent="0.2">
      <c r="A259" s="191" t="s">
        <v>1148</v>
      </c>
      <c r="B259" s="59" t="s">
        <v>1147</v>
      </c>
      <c r="C259" s="191" t="s">
        <v>25</v>
      </c>
      <c r="D259" s="191" t="s">
        <v>1146</v>
      </c>
      <c r="E259" s="376" t="s">
        <v>1145</v>
      </c>
      <c r="F259" s="376"/>
      <c r="G259" s="58" t="s">
        <v>836</v>
      </c>
      <c r="H259" s="57">
        <v>7.4099999999999999E-2</v>
      </c>
      <c r="I259" s="56">
        <v>28.88</v>
      </c>
      <c r="J259" s="56">
        <v>2.14</v>
      </c>
    </row>
    <row r="260" spans="1:10" ht="39" customHeight="1" x14ac:dyDescent="0.2">
      <c r="A260" s="191" t="s">
        <v>1148</v>
      </c>
      <c r="B260" s="59" t="s">
        <v>1851</v>
      </c>
      <c r="C260" s="191" t="s">
        <v>25</v>
      </c>
      <c r="D260" s="191" t="s">
        <v>1850</v>
      </c>
      <c r="E260" s="376" t="s">
        <v>1548</v>
      </c>
      <c r="F260" s="376"/>
      <c r="G260" s="58" t="s">
        <v>49</v>
      </c>
      <c r="H260" s="57">
        <v>5.6500000000000002E-2</v>
      </c>
      <c r="I260" s="56">
        <v>481.35</v>
      </c>
      <c r="J260" s="56">
        <v>27.19</v>
      </c>
    </row>
    <row r="261" spans="1:10" ht="25.5" x14ac:dyDescent="0.2">
      <c r="A261" s="193"/>
      <c r="B261" s="193"/>
      <c r="C261" s="193"/>
      <c r="D261" s="193"/>
      <c r="E261" s="193" t="s">
        <v>1138</v>
      </c>
      <c r="F261" s="51">
        <v>8.3194767764105979</v>
      </c>
      <c r="G261" s="193" t="s">
        <v>1137</v>
      </c>
      <c r="H261" s="51">
        <v>6.69</v>
      </c>
      <c r="I261" s="193" t="s">
        <v>1136</v>
      </c>
      <c r="J261" s="51">
        <v>15.010000000000002</v>
      </c>
    </row>
    <row r="262" spans="1:10" ht="15" thickBot="1" x14ac:dyDescent="0.25">
      <c r="A262" s="193"/>
      <c r="B262" s="193"/>
      <c r="C262" s="193"/>
      <c r="D262" s="193"/>
      <c r="E262" s="193" t="s">
        <v>1135</v>
      </c>
      <c r="F262" s="51">
        <v>9.27</v>
      </c>
      <c r="G262" s="193"/>
      <c r="H262" s="378" t="s">
        <v>1134</v>
      </c>
      <c r="I262" s="378"/>
      <c r="J262" s="51">
        <v>48.68</v>
      </c>
    </row>
    <row r="263" spans="1:10" ht="0.95" customHeight="1" thickTop="1" x14ac:dyDescent="0.2">
      <c r="A263" s="50"/>
      <c r="B263" s="50"/>
      <c r="C263" s="50"/>
      <c r="D263" s="50"/>
      <c r="E263" s="50"/>
      <c r="F263" s="50"/>
      <c r="G263" s="50"/>
      <c r="H263" s="50"/>
      <c r="I263" s="50"/>
      <c r="J263" s="50"/>
    </row>
    <row r="264" spans="1:10" ht="18" customHeight="1" x14ac:dyDescent="0.2">
      <c r="A264" s="189" t="s">
        <v>84</v>
      </c>
      <c r="B264" s="64" t="s">
        <v>9</v>
      </c>
      <c r="C264" s="189" t="s">
        <v>10</v>
      </c>
      <c r="D264" s="189" t="s">
        <v>11</v>
      </c>
      <c r="E264" s="379" t="s">
        <v>1155</v>
      </c>
      <c r="F264" s="379"/>
      <c r="G264" s="65" t="s">
        <v>12</v>
      </c>
      <c r="H264" s="64" t="s">
        <v>13</v>
      </c>
      <c r="I264" s="64" t="s">
        <v>14</v>
      </c>
      <c r="J264" s="64" t="s">
        <v>16</v>
      </c>
    </row>
    <row r="265" spans="1:10" ht="26.1" customHeight="1" x14ac:dyDescent="0.2">
      <c r="A265" s="187" t="s">
        <v>1154</v>
      </c>
      <c r="B265" s="63" t="s">
        <v>85</v>
      </c>
      <c r="C265" s="187" t="s">
        <v>25</v>
      </c>
      <c r="D265" s="187" t="s">
        <v>86</v>
      </c>
      <c r="E265" s="380" t="s">
        <v>1548</v>
      </c>
      <c r="F265" s="380"/>
      <c r="G265" s="62" t="s">
        <v>49</v>
      </c>
      <c r="H265" s="61">
        <v>1</v>
      </c>
      <c r="I265" s="60">
        <v>396.27</v>
      </c>
      <c r="J265" s="60">
        <v>396.27</v>
      </c>
    </row>
    <row r="266" spans="1:10" ht="24" customHeight="1" x14ac:dyDescent="0.2">
      <c r="A266" s="191" t="s">
        <v>1148</v>
      </c>
      <c r="B266" s="59" t="s">
        <v>1277</v>
      </c>
      <c r="C266" s="191" t="s">
        <v>25</v>
      </c>
      <c r="D266" s="191" t="s">
        <v>1276</v>
      </c>
      <c r="E266" s="376" t="s">
        <v>1145</v>
      </c>
      <c r="F266" s="376"/>
      <c r="G266" s="58" t="s">
        <v>836</v>
      </c>
      <c r="H266" s="57">
        <v>2.4590000000000001</v>
      </c>
      <c r="I266" s="56">
        <v>36.630000000000003</v>
      </c>
      <c r="J266" s="56">
        <v>90.07</v>
      </c>
    </row>
    <row r="267" spans="1:10" ht="24" customHeight="1" x14ac:dyDescent="0.2">
      <c r="A267" s="191" t="s">
        <v>1148</v>
      </c>
      <c r="B267" s="59" t="s">
        <v>1461</v>
      </c>
      <c r="C267" s="191" t="s">
        <v>25</v>
      </c>
      <c r="D267" s="191" t="s">
        <v>1460</v>
      </c>
      <c r="E267" s="376" t="s">
        <v>1145</v>
      </c>
      <c r="F267" s="376"/>
      <c r="G267" s="58" t="s">
        <v>836</v>
      </c>
      <c r="H267" s="57">
        <v>2.4590000000000001</v>
      </c>
      <c r="I267" s="56">
        <v>37.11</v>
      </c>
      <c r="J267" s="56">
        <v>91.25</v>
      </c>
    </row>
    <row r="268" spans="1:10" ht="24" customHeight="1" x14ac:dyDescent="0.2">
      <c r="A268" s="191" t="s">
        <v>1148</v>
      </c>
      <c r="B268" s="59" t="s">
        <v>1147</v>
      </c>
      <c r="C268" s="191" t="s">
        <v>25</v>
      </c>
      <c r="D268" s="191" t="s">
        <v>1146</v>
      </c>
      <c r="E268" s="376" t="s">
        <v>1145</v>
      </c>
      <c r="F268" s="376"/>
      <c r="G268" s="58" t="s">
        <v>836</v>
      </c>
      <c r="H268" s="57">
        <v>7.3769999999999998</v>
      </c>
      <c r="I268" s="56">
        <v>28.88</v>
      </c>
      <c r="J268" s="56">
        <v>213.04</v>
      </c>
    </row>
    <row r="269" spans="1:10" ht="39" customHeight="1" x14ac:dyDescent="0.2">
      <c r="A269" s="191" t="s">
        <v>1148</v>
      </c>
      <c r="B269" s="59" t="s">
        <v>1204</v>
      </c>
      <c r="C269" s="191" t="s">
        <v>25</v>
      </c>
      <c r="D269" s="191" t="s">
        <v>1203</v>
      </c>
      <c r="E269" s="376" t="s">
        <v>1192</v>
      </c>
      <c r="F269" s="376"/>
      <c r="G269" s="58" t="s">
        <v>44</v>
      </c>
      <c r="H269" s="57">
        <v>1.042</v>
      </c>
      <c r="I269" s="56">
        <v>1.26</v>
      </c>
      <c r="J269" s="56">
        <v>1.31</v>
      </c>
    </row>
    <row r="270" spans="1:10" ht="39" customHeight="1" x14ac:dyDescent="0.2">
      <c r="A270" s="191" t="s">
        <v>1148</v>
      </c>
      <c r="B270" s="59" t="s">
        <v>1207</v>
      </c>
      <c r="C270" s="191" t="s">
        <v>25</v>
      </c>
      <c r="D270" s="191" t="s">
        <v>1206</v>
      </c>
      <c r="E270" s="376" t="s">
        <v>1192</v>
      </c>
      <c r="F270" s="376"/>
      <c r="G270" s="58" t="s">
        <v>1205</v>
      </c>
      <c r="H270" s="57">
        <v>1.417</v>
      </c>
      <c r="I270" s="56">
        <v>0.43</v>
      </c>
      <c r="J270" s="56">
        <v>0.6</v>
      </c>
    </row>
    <row r="271" spans="1:10" ht="25.5" x14ac:dyDescent="0.2">
      <c r="A271" s="193"/>
      <c r="B271" s="193"/>
      <c r="C271" s="193"/>
      <c r="D271" s="193"/>
      <c r="E271" s="193" t="s">
        <v>1138</v>
      </c>
      <c r="F271" s="51">
        <v>182.8012415475003</v>
      </c>
      <c r="G271" s="193" t="s">
        <v>1137</v>
      </c>
      <c r="H271" s="51">
        <v>147.01</v>
      </c>
      <c r="I271" s="193" t="s">
        <v>1136</v>
      </c>
      <c r="J271" s="51">
        <v>329.81</v>
      </c>
    </row>
    <row r="272" spans="1:10" ht="15" thickBot="1" x14ac:dyDescent="0.25">
      <c r="A272" s="193"/>
      <c r="B272" s="193"/>
      <c r="C272" s="193"/>
      <c r="D272" s="193"/>
      <c r="E272" s="193" t="s">
        <v>1135</v>
      </c>
      <c r="F272" s="51">
        <v>93.28</v>
      </c>
      <c r="G272" s="193"/>
      <c r="H272" s="378" t="s">
        <v>1134</v>
      </c>
      <c r="I272" s="378"/>
      <c r="J272" s="51">
        <v>489.55</v>
      </c>
    </row>
    <row r="273" spans="1:10" ht="0.95" customHeight="1" thickTop="1" x14ac:dyDescent="0.2">
      <c r="A273" s="50"/>
      <c r="B273" s="50"/>
      <c r="C273" s="50"/>
      <c r="D273" s="50"/>
      <c r="E273" s="50"/>
      <c r="F273" s="50"/>
      <c r="G273" s="50"/>
      <c r="H273" s="50"/>
      <c r="I273" s="50"/>
      <c r="J273" s="50"/>
    </row>
    <row r="274" spans="1:10" ht="18" customHeight="1" x14ac:dyDescent="0.2">
      <c r="A274" s="189" t="s">
        <v>87</v>
      </c>
      <c r="B274" s="64" t="s">
        <v>9</v>
      </c>
      <c r="C274" s="189" t="s">
        <v>10</v>
      </c>
      <c r="D274" s="189" t="s">
        <v>11</v>
      </c>
      <c r="E274" s="379" t="s">
        <v>1155</v>
      </c>
      <c r="F274" s="379"/>
      <c r="G274" s="65" t="s">
        <v>12</v>
      </c>
      <c r="H274" s="64" t="s">
        <v>13</v>
      </c>
      <c r="I274" s="64" t="s">
        <v>14</v>
      </c>
      <c r="J274" s="64" t="s">
        <v>16</v>
      </c>
    </row>
    <row r="275" spans="1:10" ht="24" customHeight="1" x14ac:dyDescent="0.2">
      <c r="A275" s="187" t="s">
        <v>1154</v>
      </c>
      <c r="B275" s="63" t="s">
        <v>88</v>
      </c>
      <c r="C275" s="187" t="s">
        <v>20</v>
      </c>
      <c r="D275" s="187" t="s">
        <v>89</v>
      </c>
      <c r="E275" s="380" t="s">
        <v>1145</v>
      </c>
      <c r="F275" s="380"/>
      <c r="G275" s="62" t="s">
        <v>90</v>
      </c>
      <c r="H275" s="61">
        <v>1</v>
      </c>
      <c r="I275" s="60">
        <v>23562.59</v>
      </c>
      <c r="J275" s="60">
        <v>23562.59</v>
      </c>
    </row>
    <row r="276" spans="1:10" ht="26.1" customHeight="1" x14ac:dyDescent="0.2">
      <c r="A276" s="191" t="s">
        <v>1148</v>
      </c>
      <c r="B276" s="59" t="s">
        <v>47</v>
      </c>
      <c r="C276" s="191" t="s">
        <v>25</v>
      </c>
      <c r="D276" s="191" t="s">
        <v>48</v>
      </c>
      <c r="E276" s="376" t="s">
        <v>1462</v>
      </c>
      <c r="F276" s="376"/>
      <c r="G276" s="58" t="s">
        <v>49</v>
      </c>
      <c r="H276" s="57">
        <v>10.09</v>
      </c>
      <c r="I276" s="56">
        <v>114.24</v>
      </c>
      <c r="J276" s="56">
        <v>1152.68</v>
      </c>
    </row>
    <row r="277" spans="1:10" ht="26.1" customHeight="1" x14ac:dyDescent="0.2">
      <c r="A277" s="191" t="s">
        <v>1148</v>
      </c>
      <c r="B277" s="59" t="s">
        <v>51</v>
      </c>
      <c r="C277" s="191" t="s">
        <v>25</v>
      </c>
      <c r="D277" s="191" t="s">
        <v>52</v>
      </c>
      <c r="E277" s="376" t="s">
        <v>1462</v>
      </c>
      <c r="F277" s="376"/>
      <c r="G277" s="58" t="s">
        <v>27</v>
      </c>
      <c r="H277" s="57">
        <v>12.96</v>
      </c>
      <c r="I277" s="56">
        <v>8.4499999999999993</v>
      </c>
      <c r="J277" s="56">
        <v>109.51</v>
      </c>
    </row>
    <row r="278" spans="1:10" ht="26.1" customHeight="1" x14ac:dyDescent="0.2">
      <c r="A278" s="191" t="s">
        <v>1148</v>
      </c>
      <c r="B278" s="59" t="s">
        <v>54</v>
      </c>
      <c r="C278" s="191" t="s">
        <v>25</v>
      </c>
      <c r="D278" s="191" t="s">
        <v>686</v>
      </c>
      <c r="E278" s="376" t="s">
        <v>1462</v>
      </c>
      <c r="F278" s="376"/>
      <c r="G278" s="58" t="s">
        <v>49</v>
      </c>
      <c r="H278" s="57">
        <v>2.31</v>
      </c>
      <c r="I278" s="56">
        <v>32.28</v>
      </c>
      <c r="J278" s="56">
        <v>74.56</v>
      </c>
    </row>
    <row r="279" spans="1:10" ht="51.95" customHeight="1" x14ac:dyDescent="0.2">
      <c r="A279" s="191" t="s">
        <v>1148</v>
      </c>
      <c r="B279" s="59" t="s">
        <v>2011</v>
      </c>
      <c r="C279" s="191" t="s">
        <v>25</v>
      </c>
      <c r="D279" s="191" t="s">
        <v>2010</v>
      </c>
      <c r="E279" s="376" t="s">
        <v>1548</v>
      </c>
      <c r="F279" s="376"/>
      <c r="G279" s="58" t="s">
        <v>31</v>
      </c>
      <c r="H279" s="57">
        <v>63</v>
      </c>
      <c r="I279" s="56">
        <v>76.319999999999993</v>
      </c>
      <c r="J279" s="56">
        <v>4808.16</v>
      </c>
    </row>
    <row r="280" spans="1:10" ht="26.1" customHeight="1" x14ac:dyDescent="0.2">
      <c r="A280" s="191" t="s">
        <v>1148</v>
      </c>
      <c r="B280" s="59" t="s">
        <v>2370</v>
      </c>
      <c r="C280" s="191" t="s">
        <v>25</v>
      </c>
      <c r="D280" s="191" t="s">
        <v>2369</v>
      </c>
      <c r="E280" s="376" t="s">
        <v>1548</v>
      </c>
      <c r="F280" s="376"/>
      <c r="G280" s="58" t="s">
        <v>156</v>
      </c>
      <c r="H280" s="57">
        <v>9</v>
      </c>
      <c r="I280" s="56">
        <v>21.26</v>
      </c>
      <c r="J280" s="56">
        <v>191.34</v>
      </c>
    </row>
    <row r="281" spans="1:10" ht="51.95" customHeight="1" x14ac:dyDescent="0.2">
      <c r="A281" s="191" t="s">
        <v>1148</v>
      </c>
      <c r="B281" s="59" t="s">
        <v>57</v>
      </c>
      <c r="C281" s="191" t="s">
        <v>25</v>
      </c>
      <c r="D281" s="191" t="s">
        <v>58</v>
      </c>
      <c r="E281" s="376" t="s">
        <v>1548</v>
      </c>
      <c r="F281" s="376"/>
      <c r="G281" s="58" t="s">
        <v>27</v>
      </c>
      <c r="H281" s="57">
        <v>8.4600000000000009</v>
      </c>
      <c r="I281" s="56">
        <v>112.65</v>
      </c>
      <c r="J281" s="56">
        <v>953.01</v>
      </c>
    </row>
    <row r="282" spans="1:10" ht="39" customHeight="1" x14ac:dyDescent="0.2">
      <c r="A282" s="191" t="s">
        <v>1148</v>
      </c>
      <c r="B282" s="59" t="s">
        <v>64</v>
      </c>
      <c r="C282" s="191" t="s">
        <v>25</v>
      </c>
      <c r="D282" s="191" t="s">
        <v>65</v>
      </c>
      <c r="E282" s="376" t="s">
        <v>1548</v>
      </c>
      <c r="F282" s="376"/>
      <c r="G282" s="58" t="s">
        <v>62</v>
      </c>
      <c r="H282" s="57">
        <v>238.29</v>
      </c>
      <c r="I282" s="56">
        <v>14.36</v>
      </c>
      <c r="J282" s="56">
        <v>3421.84</v>
      </c>
    </row>
    <row r="283" spans="1:10" ht="39" customHeight="1" x14ac:dyDescent="0.2">
      <c r="A283" s="191" t="s">
        <v>1148</v>
      </c>
      <c r="B283" s="59" t="s">
        <v>67</v>
      </c>
      <c r="C283" s="191" t="s">
        <v>25</v>
      </c>
      <c r="D283" s="191" t="s">
        <v>68</v>
      </c>
      <c r="E283" s="376" t="s">
        <v>1548</v>
      </c>
      <c r="F283" s="376"/>
      <c r="G283" s="58" t="s">
        <v>62</v>
      </c>
      <c r="H283" s="57">
        <v>199.34</v>
      </c>
      <c r="I283" s="56">
        <v>11.76</v>
      </c>
      <c r="J283" s="56">
        <v>2344.23</v>
      </c>
    </row>
    <row r="284" spans="1:10" ht="39" customHeight="1" x14ac:dyDescent="0.2">
      <c r="A284" s="191" t="s">
        <v>1148</v>
      </c>
      <c r="B284" s="59" t="s">
        <v>2380</v>
      </c>
      <c r="C284" s="191" t="s">
        <v>25</v>
      </c>
      <c r="D284" s="191" t="s">
        <v>2379</v>
      </c>
      <c r="E284" s="376" t="s">
        <v>1548</v>
      </c>
      <c r="F284" s="376"/>
      <c r="G284" s="58" t="s">
        <v>62</v>
      </c>
      <c r="H284" s="57">
        <v>18.489999999999998</v>
      </c>
      <c r="I284" s="56">
        <v>12.15</v>
      </c>
      <c r="J284" s="56">
        <v>224.65</v>
      </c>
    </row>
    <row r="285" spans="1:10" ht="39" customHeight="1" x14ac:dyDescent="0.2">
      <c r="A285" s="191" t="s">
        <v>1148</v>
      </c>
      <c r="B285" s="59" t="s">
        <v>70</v>
      </c>
      <c r="C285" s="191" t="s">
        <v>25</v>
      </c>
      <c r="D285" s="191" t="s">
        <v>71</v>
      </c>
      <c r="E285" s="376" t="s">
        <v>1548</v>
      </c>
      <c r="F285" s="376"/>
      <c r="G285" s="58" t="s">
        <v>62</v>
      </c>
      <c r="H285" s="57">
        <v>23.54</v>
      </c>
      <c r="I285" s="56">
        <v>20.77</v>
      </c>
      <c r="J285" s="56">
        <v>488.92</v>
      </c>
    </row>
    <row r="286" spans="1:10" ht="39" customHeight="1" x14ac:dyDescent="0.2">
      <c r="A286" s="191" t="s">
        <v>1148</v>
      </c>
      <c r="B286" s="59" t="s">
        <v>2207</v>
      </c>
      <c r="C286" s="191" t="s">
        <v>25</v>
      </c>
      <c r="D286" s="191" t="s">
        <v>2206</v>
      </c>
      <c r="E286" s="376" t="s">
        <v>1548</v>
      </c>
      <c r="F286" s="376"/>
      <c r="G286" s="58" t="s">
        <v>49</v>
      </c>
      <c r="H286" s="57">
        <v>7.78</v>
      </c>
      <c r="I286" s="56">
        <v>918.58</v>
      </c>
      <c r="J286" s="56">
        <v>7146.55</v>
      </c>
    </row>
    <row r="287" spans="1:10" ht="39" customHeight="1" x14ac:dyDescent="0.2">
      <c r="A287" s="191" t="s">
        <v>1148</v>
      </c>
      <c r="B287" s="59" t="s">
        <v>1527</v>
      </c>
      <c r="C287" s="191" t="s">
        <v>25</v>
      </c>
      <c r="D287" s="191" t="s">
        <v>1526</v>
      </c>
      <c r="E287" s="376" t="s">
        <v>1525</v>
      </c>
      <c r="F287" s="376"/>
      <c r="G287" s="58" t="s">
        <v>27</v>
      </c>
      <c r="H287" s="57">
        <v>138.16</v>
      </c>
      <c r="I287" s="56">
        <v>19.16</v>
      </c>
      <c r="J287" s="56">
        <v>2647.14</v>
      </c>
    </row>
    <row r="288" spans="1:10" ht="25.5" x14ac:dyDescent="0.2">
      <c r="A288" s="193"/>
      <c r="B288" s="193"/>
      <c r="C288" s="193"/>
      <c r="D288" s="193"/>
      <c r="E288" s="193" t="s">
        <v>1138</v>
      </c>
      <c r="F288" s="51">
        <v>2171.0675091453277</v>
      </c>
      <c r="G288" s="193" t="s">
        <v>1137</v>
      </c>
      <c r="H288" s="51">
        <v>1745.97</v>
      </c>
      <c r="I288" s="193" t="s">
        <v>1136</v>
      </c>
      <c r="J288" s="51">
        <v>3917.04</v>
      </c>
    </row>
    <row r="289" spans="1:10" ht="15" thickBot="1" x14ac:dyDescent="0.25">
      <c r="A289" s="193"/>
      <c r="B289" s="193"/>
      <c r="C289" s="193"/>
      <c r="D289" s="193"/>
      <c r="E289" s="193" t="s">
        <v>1135</v>
      </c>
      <c r="F289" s="51">
        <v>5546.63</v>
      </c>
      <c r="G289" s="193"/>
      <c r="H289" s="378" t="s">
        <v>1134</v>
      </c>
      <c r="I289" s="378"/>
      <c r="J289" s="51">
        <v>29109.22</v>
      </c>
    </row>
    <row r="290" spans="1:10" ht="0.95" customHeight="1" thickTop="1" x14ac:dyDescent="0.2">
      <c r="A290" s="50"/>
      <c r="B290" s="50"/>
      <c r="C290" s="50"/>
      <c r="D290" s="50"/>
      <c r="E290" s="50"/>
      <c r="F290" s="50"/>
      <c r="G290" s="50"/>
      <c r="H290" s="50"/>
      <c r="I290" s="50"/>
      <c r="J290" s="50"/>
    </row>
    <row r="291" spans="1:10" ht="18" customHeight="1" x14ac:dyDescent="0.2">
      <c r="A291" s="189" t="s">
        <v>92</v>
      </c>
      <c r="B291" s="64" t="s">
        <v>9</v>
      </c>
      <c r="C291" s="189" t="s">
        <v>10</v>
      </c>
      <c r="D291" s="189" t="s">
        <v>11</v>
      </c>
      <c r="E291" s="379" t="s">
        <v>1155</v>
      </c>
      <c r="F291" s="379"/>
      <c r="G291" s="65" t="s">
        <v>12</v>
      </c>
      <c r="H291" s="64" t="s">
        <v>13</v>
      </c>
      <c r="I291" s="64" t="s">
        <v>14</v>
      </c>
      <c r="J291" s="64" t="s">
        <v>16</v>
      </c>
    </row>
    <row r="292" spans="1:10" ht="51.95" customHeight="1" x14ac:dyDescent="0.2">
      <c r="A292" s="187" t="s">
        <v>1154</v>
      </c>
      <c r="B292" s="63" t="s">
        <v>93</v>
      </c>
      <c r="C292" s="187" t="s">
        <v>25</v>
      </c>
      <c r="D292" s="187" t="s">
        <v>94</v>
      </c>
      <c r="E292" s="380" t="s">
        <v>2405</v>
      </c>
      <c r="F292" s="380"/>
      <c r="G292" s="62" t="s">
        <v>27</v>
      </c>
      <c r="H292" s="61">
        <v>1</v>
      </c>
      <c r="I292" s="60">
        <v>114.98</v>
      </c>
      <c r="J292" s="60">
        <v>114.98</v>
      </c>
    </row>
    <row r="293" spans="1:10" ht="51.95" customHeight="1" x14ac:dyDescent="0.2">
      <c r="A293" s="191" t="s">
        <v>1148</v>
      </c>
      <c r="B293" s="59" t="s">
        <v>2037</v>
      </c>
      <c r="C293" s="191" t="s">
        <v>25</v>
      </c>
      <c r="D293" s="191" t="s">
        <v>2036</v>
      </c>
      <c r="E293" s="376" t="s">
        <v>1145</v>
      </c>
      <c r="F293" s="376"/>
      <c r="G293" s="58" t="s">
        <v>49</v>
      </c>
      <c r="H293" s="57">
        <v>1.38E-2</v>
      </c>
      <c r="I293" s="56">
        <v>636.16999999999996</v>
      </c>
      <c r="J293" s="56">
        <v>8.77</v>
      </c>
    </row>
    <row r="294" spans="1:10" ht="24" customHeight="1" x14ac:dyDescent="0.2">
      <c r="A294" s="191" t="s">
        <v>1148</v>
      </c>
      <c r="B294" s="59" t="s">
        <v>1461</v>
      </c>
      <c r="C294" s="191" t="s">
        <v>25</v>
      </c>
      <c r="D294" s="191" t="s">
        <v>1460</v>
      </c>
      <c r="E294" s="376" t="s">
        <v>1145</v>
      </c>
      <c r="F294" s="376"/>
      <c r="G294" s="58" t="s">
        <v>836</v>
      </c>
      <c r="H294" s="57">
        <v>0.99</v>
      </c>
      <c r="I294" s="56">
        <v>37.11</v>
      </c>
      <c r="J294" s="56">
        <v>36.729999999999997</v>
      </c>
    </row>
    <row r="295" spans="1:10" ht="24" customHeight="1" x14ac:dyDescent="0.2">
      <c r="A295" s="191" t="s">
        <v>1148</v>
      </c>
      <c r="B295" s="59" t="s">
        <v>1147</v>
      </c>
      <c r="C295" s="191" t="s">
        <v>25</v>
      </c>
      <c r="D295" s="191" t="s">
        <v>1146</v>
      </c>
      <c r="E295" s="376" t="s">
        <v>1145</v>
      </c>
      <c r="F295" s="376"/>
      <c r="G295" s="58" t="s">
        <v>836</v>
      </c>
      <c r="H295" s="57">
        <v>0.495</v>
      </c>
      <c r="I295" s="56">
        <v>28.88</v>
      </c>
      <c r="J295" s="56">
        <v>14.29</v>
      </c>
    </row>
    <row r="296" spans="1:10" ht="39" customHeight="1" x14ac:dyDescent="0.2">
      <c r="A296" s="192" t="s">
        <v>1142</v>
      </c>
      <c r="B296" s="55" t="s">
        <v>2804</v>
      </c>
      <c r="C296" s="192" t="s">
        <v>25</v>
      </c>
      <c r="D296" s="192" t="s">
        <v>2803</v>
      </c>
      <c r="E296" s="377" t="s">
        <v>1139</v>
      </c>
      <c r="F296" s="377"/>
      <c r="G296" s="54" t="s">
        <v>31</v>
      </c>
      <c r="H296" s="53">
        <v>0.42</v>
      </c>
      <c r="I296" s="52">
        <v>7.41</v>
      </c>
      <c r="J296" s="52">
        <v>3.11</v>
      </c>
    </row>
    <row r="297" spans="1:10" ht="24" customHeight="1" x14ac:dyDescent="0.2">
      <c r="A297" s="192" t="s">
        <v>1142</v>
      </c>
      <c r="B297" s="55" t="s">
        <v>2400</v>
      </c>
      <c r="C297" s="192" t="s">
        <v>25</v>
      </c>
      <c r="D297" s="192" t="s">
        <v>2399</v>
      </c>
      <c r="E297" s="377" t="s">
        <v>1139</v>
      </c>
      <c r="F297" s="377"/>
      <c r="G297" s="54" t="s">
        <v>778</v>
      </c>
      <c r="H297" s="53">
        <v>0.01</v>
      </c>
      <c r="I297" s="52">
        <v>40.33</v>
      </c>
      <c r="J297" s="52">
        <v>0.4</v>
      </c>
    </row>
    <row r="298" spans="1:10" ht="39" customHeight="1" x14ac:dyDescent="0.2">
      <c r="A298" s="192" t="s">
        <v>1142</v>
      </c>
      <c r="B298" s="55" t="s">
        <v>2802</v>
      </c>
      <c r="C298" s="192" t="s">
        <v>25</v>
      </c>
      <c r="D298" s="192" t="s">
        <v>2801</v>
      </c>
      <c r="E298" s="377" t="s">
        <v>1139</v>
      </c>
      <c r="F298" s="377"/>
      <c r="G298" s="54" t="s">
        <v>156</v>
      </c>
      <c r="H298" s="53">
        <v>13.6</v>
      </c>
      <c r="I298" s="52">
        <v>3.8</v>
      </c>
      <c r="J298" s="52">
        <v>51.68</v>
      </c>
    </row>
    <row r="299" spans="1:10" ht="25.5" x14ac:dyDescent="0.2">
      <c r="A299" s="193"/>
      <c r="B299" s="193"/>
      <c r="C299" s="193"/>
      <c r="D299" s="193"/>
      <c r="E299" s="193" t="s">
        <v>1138</v>
      </c>
      <c r="F299" s="51">
        <v>24.742268041237114</v>
      </c>
      <c r="G299" s="193" t="s">
        <v>1137</v>
      </c>
      <c r="H299" s="51">
        <v>19.899999999999999</v>
      </c>
      <c r="I299" s="193" t="s">
        <v>1136</v>
      </c>
      <c r="J299" s="51">
        <v>44.64</v>
      </c>
    </row>
    <row r="300" spans="1:10" ht="15" thickBot="1" x14ac:dyDescent="0.25">
      <c r="A300" s="193"/>
      <c r="B300" s="193"/>
      <c r="C300" s="193"/>
      <c r="D300" s="193"/>
      <c r="E300" s="193" t="s">
        <v>1135</v>
      </c>
      <c r="F300" s="51">
        <v>27.06</v>
      </c>
      <c r="G300" s="193"/>
      <c r="H300" s="378" t="s">
        <v>1134</v>
      </c>
      <c r="I300" s="378"/>
      <c r="J300" s="51">
        <v>142.04</v>
      </c>
    </row>
    <row r="301" spans="1:10" ht="0.95" customHeight="1" thickTop="1" x14ac:dyDescent="0.2">
      <c r="A301" s="50"/>
      <c r="B301" s="50"/>
      <c r="C301" s="50"/>
      <c r="D301" s="50"/>
      <c r="E301" s="50"/>
      <c r="F301" s="50"/>
      <c r="G301" s="50"/>
      <c r="H301" s="50"/>
      <c r="I301" s="50"/>
      <c r="J301" s="50"/>
    </row>
    <row r="302" spans="1:10" ht="18" customHeight="1" x14ac:dyDescent="0.2">
      <c r="A302" s="189" t="s">
        <v>95</v>
      </c>
      <c r="B302" s="64" t="s">
        <v>9</v>
      </c>
      <c r="C302" s="189" t="s">
        <v>10</v>
      </c>
      <c r="D302" s="189" t="s">
        <v>11</v>
      </c>
      <c r="E302" s="379" t="s">
        <v>1155</v>
      </c>
      <c r="F302" s="379"/>
      <c r="G302" s="65" t="s">
        <v>12</v>
      </c>
      <c r="H302" s="64" t="s">
        <v>13</v>
      </c>
      <c r="I302" s="64" t="s">
        <v>14</v>
      </c>
      <c r="J302" s="64" t="s">
        <v>16</v>
      </c>
    </row>
    <row r="303" spans="1:10" ht="51.95" customHeight="1" x14ac:dyDescent="0.2">
      <c r="A303" s="187" t="s">
        <v>1154</v>
      </c>
      <c r="B303" s="63" t="s">
        <v>96</v>
      </c>
      <c r="C303" s="187" t="s">
        <v>25</v>
      </c>
      <c r="D303" s="187" t="s">
        <v>97</v>
      </c>
      <c r="E303" s="380" t="s">
        <v>2405</v>
      </c>
      <c r="F303" s="380"/>
      <c r="G303" s="62" t="s">
        <v>27</v>
      </c>
      <c r="H303" s="61">
        <v>1</v>
      </c>
      <c r="I303" s="60">
        <v>95.59</v>
      </c>
      <c r="J303" s="60">
        <v>95.59</v>
      </c>
    </row>
    <row r="304" spans="1:10" ht="51.95" customHeight="1" x14ac:dyDescent="0.2">
      <c r="A304" s="191" t="s">
        <v>1148</v>
      </c>
      <c r="B304" s="59" t="s">
        <v>2037</v>
      </c>
      <c r="C304" s="191" t="s">
        <v>25</v>
      </c>
      <c r="D304" s="191" t="s">
        <v>2036</v>
      </c>
      <c r="E304" s="376" t="s">
        <v>1145</v>
      </c>
      <c r="F304" s="376"/>
      <c r="G304" s="58" t="s">
        <v>49</v>
      </c>
      <c r="H304" s="57">
        <v>1.18E-2</v>
      </c>
      <c r="I304" s="56">
        <v>636.16999999999996</v>
      </c>
      <c r="J304" s="56">
        <v>7.5</v>
      </c>
    </row>
    <row r="305" spans="1:10" ht="24" customHeight="1" x14ac:dyDescent="0.2">
      <c r="A305" s="191" t="s">
        <v>1148</v>
      </c>
      <c r="B305" s="59" t="s">
        <v>1461</v>
      </c>
      <c r="C305" s="191" t="s">
        <v>25</v>
      </c>
      <c r="D305" s="191" t="s">
        <v>1460</v>
      </c>
      <c r="E305" s="376" t="s">
        <v>1145</v>
      </c>
      <c r="F305" s="376"/>
      <c r="G305" s="58" t="s">
        <v>836</v>
      </c>
      <c r="H305" s="57">
        <v>0.86</v>
      </c>
      <c r="I305" s="56">
        <v>37.11</v>
      </c>
      <c r="J305" s="56">
        <v>31.91</v>
      </c>
    </row>
    <row r="306" spans="1:10" ht="24" customHeight="1" x14ac:dyDescent="0.2">
      <c r="A306" s="191" t="s">
        <v>1148</v>
      </c>
      <c r="B306" s="59" t="s">
        <v>1147</v>
      </c>
      <c r="C306" s="191" t="s">
        <v>25</v>
      </c>
      <c r="D306" s="191" t="s">
        <v>1146</v>
      </c>
      <c r="E306" s="376" t="s">
        <v>1145</v>
      </c>
      <c r="F306" s="376"/>
      <c r="G306" s="58" t="s">
        <v>836</v>
      </c>
      <c r="H306" s="57">
        <v>0.43</v>
      </c>
      <c r="I306" s="56">
        <v>28.88</v>
      </c>
      <c r="J306" s="56">
        <v>12.41</v>
      </c>
    </row>
    <row r="307" spans="1:10" ht="39" customHeight="1" x14ac:dyDescent="0.2">
      <c r="A307" s="192" t="s">
        <v>1142</v>
      </c>
      <c r="B307" s="55" t="s">
        <v>2763</v>
      </c>
      <c r="C307" s="192" t="s">
        <v>25</v>
      </c>
      <c r="D307" s="192" t="s">
        <v>2762</v>
      </c>
      <c r="E307" s="377" t="s">
        <v>1139</v>
      </c>
      <c r="F307" s="377"/>
      <c r="G307" s="54" t="s">
        <v>31</v>
      </c>
      <c r="H307" s="53">
        <v>0.42</v>
      </c>
      <c r="I307" s="52">
        <v>4.51</v>
      </c>
      <c r="J307" s="52">
        <v>1.89</v>
      </c>
    </row>
    <row r="308" spans="1:10" ht="24" customHeight="1" x14ac:dyDescent="0.2">
      <c r="A308" s="192" t="s">
        <v>1142</v>
      </c>
      <c r="B308" s="55" t="s">
        <v>2400</v>
      </c>
      <c r="C308" s="192" t="s">
        <v>25</v>
      </c>
      <c r="D308" s="192" t="s">
        <v>2399</v>
      </c>
      <c r="E308" s="377" t="s">
        <v>1139</v>
      </c>
      <c r="F308" s="377"/>
      <c r="G308" s="54" t="s">
        <v>778</v>
      </c>
      <c r="H308" s="53">
        <v>0.01</v>
      </c>
      <c r="I308" s="52">
        <v>40.33</v>
      </c>
      <c r="J308" s="52">
        <v>0.4</v>
      </c>
    </row>
    <row r="309" spans="1:10" ht="39" customHeight="1" x14ac:dyDescent="0.2">
      <c r="A309" s="192" t="s">
        <v>1142</v>
      </c>
      <c r="B309" s="55" t="s">
        <v>2800</v>
      </c>
      <c r="C309" s="192" t="s">
        <v>25</v>
      </c>
      <c r="D309" s="192" t="s">
        <v>2799</v>
      </c>
      <c r="E309" s="377" t="s">
        <v>1139</v>
      </c>
      <c r="F309" s="377"/>
      <c r="G309" s="54" t="s">
        <v>156</v>
      </c>
      <c r="H309" s="53">
        <v>13.6</v>
      </c>
      <c r="I309" s="52">
        <v>3.05</v>
      </c>
      <c r="J309" s="52">
        <v>41.48</v>
      </c>
    </row>
    <row r="310" spans="1:10" ht="25.5" x14ac:dyDescent="0.2">
      <c r="A310" s="193"/>
      <c r="B310" s="193"/>
      <c r="C310" s="193"/>
      <c r="D310" s="193"/>
      <c r="E310" s="193" t="s">
        <v>1138</v>
      </c>
      <c r="F310" s="51">
        <v>21.477663230240548</v>
      </c>
      <c r="G310" s="193" t="s">
        <v>1137</v>
      </c>
      <c r="H310" s="51">
        <v>17.27</v>
      </c>
      <c r="I310" s="193" t="s">
        <v>1136</v>
      </c>
      <c r="J310" s="51">
        <v>38.75</v>
      </c>
    </row>
    <row r="311" spans="1:10" ht="15" thickBot="1" x14ac:dyDescent="0.25">
      <c r="A311" s="193"/>
      <c r="B311" s="193"/>
      <c r="C311" s="193"/>
      <c r="D311" s="193"/>
      <c r="E311" s="193" t="s">
        <v>1135</v>
      </c>
      <c r="F311" s="51">
        <v>22.5</v>
      </c>
      <c r="G311" s="193"/>
      <c r="H311" s="378" t="s">
        <v>1134</v>
      </c>
      <c r="I311" s="378"/>
      <c r="J311" s="51">
        <v>118.09</v>
      </c>
    </row>
    <row r="312" spans="1:10" ht="0.95" customHeight="1" thickTop="1" x14ac:dyDescent="0.2">
      <c r="A312" s="50"/>
      <c r="B312" s="50"/>
      <c r="C312" s="50"/>
      <c r="D312" s="50"/>
      <c r="E312" s="50"/>
      <c r="F312" s="50"/>
      <c r="G312" s="50"/>
      <c r="H312" s="50"/>
      <c r="I312" s="50"/>
      <c r="J312" s="50"/>
    </row>
    <row r="313" spans="1:10" ht="18" customHeight="1" x14ac:dyDescent="0.2">
      <c r="A313" s="189" t="s">
        <v>98</v>
      </c>
      <c r="B313" s="64" t="s">
        <v>9</v>
      </c>
      <c r="C313" s="189" t="s">
        <v>10</v>
      </c>
      <c r="D313" s="189" t="s">
        <v>11</v>
      </c>
      <c r="E313" s="379" t="s">
        <v>1155</v>
      </c>
      <c r="F313" s="379"/>
      <c r="G313" s="65" t="s">
        <v>12</v>
      </c>
      <c r="H313" s="64" t="s">
        <v>13</v>
      </c>
      <c r="I313" s="64" t="s">
        <v>14</v>
      </c>
      <c r="J313" s="64" t="s">
        <v>16</v>
      </c>
    </row>
    <row r="314" spans="1:10" ht="51.95" customHeight="1" x14ac:dyDescent="0.2">
      <c r="A314" s="187" t="s">
        <v>1154</v>
      </c>
      <c r="B314" s="63" t="s">
        <v>99</v>
      </c>
      <c r="C314" s="187" t="s">
        <v>25</v>
      </c>
      <c r="D314" s="187" t="s">
        <v>100</v>
      </c>
      <c r="E314" s="380" t="s">
        <v>1770</v>
      </c>
      <c r="F314" s="380"/>
      <c r="G314" s="62" t="s">
        <v>27</v>
      </c>
      <c r="H314" s="61">
        <v>1</v>
      </c>
      <c r="I314" s="60">
        <v>5.54</v>
      </c>
      <c r="J314" s="60">
        <v>5.54</v>
      </c>
    </row>
    <row r="315" spans="1:10" ht="39" customHeight="1" x14ac:dyDescent="0.2">
      <c r="A315" s="191" t="s">
        <v>1148</v>
      </c>
      <c r="B315" s="59" t="s">
        <v>2396</v>
      </c>
      <c r="C315" s="191" t="s">
        <v>25</v>
      </c>
      <c r="D315" s="191" t="s">
        <v>2395</v>
      </c>
      <c r="E315" s="376" t="s">
        <v>1145</v>
      </c>
      <c r="F315" s="376"/>
      <c r="G315" s="58" t="s">
        <v>49</v>
      </c>
      <c r="H315" s="57">
        <v>3.7000000000000002E-3</v>
      </c>
      <c r="I315" s="56">
        <v>619.59</v>
      </c>
      <c r="J315" s="56">
        <v>2.29</v>
      </c>
    </row>
    <row r="316" spans="1:10" ht="24" customHeight="1" x14ac:dyDescent="0.2">
      <c r="A316" s="191" t="s">
        <v>1148</v>
      </c>
      <c r="B316" s="59" t="s">
        <v>1461</v>
      </c>
      <c r="C316" s="191" t="s">
        <v>25</v>
      </c>
      <c r="D316" s="191" t="s">
        <v>1460</v>
      </c>
      <c r="E316" s="376" t="s">
        <v>1145</v>
      </c>
      <c r="F316" s="376"/>
      <c r="G316" s="58" t="s">
        <v>836</v>
      </c>
      <c r="H316" s="57">
        <v>6.8099999999999994E-2</v>
      </c>
      <c r="I316" s="56">
        <v>37.11</v>
      </c>
      <c r="J316" s="56">
        <v>2.52</v>
      </c>
    </row>
    <row r="317" spans="1:10" ht="24" customHeight="1" x14ac:dyDescent="0.2">
      <c r="A317" s="191" t="s">
        <v>1148</v>
      </c>
      <c r="B317" s="59" t="s">
        <v>1147</v>
      </c>
      <c r="C317" s="191" t="s">
        <v>25</v>
      </c>
      <c r="D317" s="191" t="s">
        <v>1146</v>
      </c>
      <c r="E317" s="376" t="s">
        <v>1145</v>
      </c>
      <c r="F317" s="376"/>
      <c r="G317" s="58" t="s">
        <v>836</v>
      </c>
      <c r="H317" s="57">
        <v>2.5499999999999998E-2</v>
      </c>
      <c r="I317" s="56">
        <v>28.88</v>
      </c>
      <c r="J317" s="56">
        <v>0.73</v>
      </c>
    </row>
    <row r="318" spans="1:10" ht="25.5" x14ac:dyDescent="0.2">
      <c r="A318" s="193"/>
      <c r="B318" s="193"/>
      <c r="C318" s="193"/>
      <c r="D318" s="193"/>
      <c r="E318" s="193" t="s">
        <v>1138</v>
      </c>
      <c r="F318" s="51">
        <v>1.7403835494956212</v>
      </c>
      <c r="G318" s="193" t="s">
        <v>1137</v>
      </c>
      <c r="H318" s="51">
        <v>1.4</v>
      </c>
      <c r="I318" s="193" t="s">
        <v>1136</v>
      </c>
      <c r="J318" s="51">
        <v>3.14</v>
      </c>
    </row>
    <row r="319" spans="1:10" ht="15" thickBot="1" x14ac:dyDescent="0.25">
      <c r="A319" s="193"/>
      <c r="B319" s="193"/>
      <c r="C319" s="193"/>
      <c r="D319" s="193"/>
      <c r="E319" s="193" t="s">
        <v>1135</v>
      </c>
      <c r="F319" s="51">
        <v>1.3</v>
      </c>
      <c r="G319" s="193"/>
      <c r="H319" s="378" t="s">
        <v>1134</v>
      </c>
      <c r="I319" s="378"/>
      <c r="J319" s="51">
        <v>6.84</v>
      </c>
    </row>
    <row r="320" spans="1:10" ht="0.95" customHeight="1" thickTop="1" x14ac:dyDescent="0.2">
      <c r="A320" s="50"/>
      <c r="B320" s="50"/>
      <c r="C320" s="50"/>
      <c r="D320" s="50"/>
      <c r="E320" s="50"/>
      <c r="F320" s="50"/>
      <c r="G320" s="50"/>
      <c r="H320" s="50"/>
      <c r="I320" s="50"/>
      <c r="J320" s="50"/>
    </row>
    <row r="321" spans="1:10" ht="18" customHeight="1" x14ac:dyDescent="0.2">
      <c r="A321" s="189" t="s">
        <v>101</v>
      </c>
      <c r="B321" s="64" t="s">
        <v>9</v>
      </c>
      <c r="C321" s="189" t="s">
        <v>10</v>
      </c>
      <c r="D321" s="189" t="s">
        <v>11</v>
      </c>
      <c r="E321" s="379" t="s">
        <v>1155</v>
      </c>
      <c r="F321" s="379"/>
      <c r="G321" s="65" t="s">
        <v>12</v>
      </c>
      <c r="H321" s="64" t="s">
        <v>13</v>
      </c>
      <c r="I321" s="64" t="s">
        <v>14</v>
      </c>
      <c r="J321" s="64" t="s">
        <v>16</v>
      </c>
    </row>
    <row r="322" spans="1:10" ht="65.099999999999994" customHeight="1" x14ac:dyDescent="0.2">
      <c r="A322" s="187" t="s">
        <v>1154</v>
      </c>
      <c r="B322" s="63" t="s">
        <v>102</v>
      </c>
      <c r="C322" s="187" t="s">
        <v>25</v>
      </c>
      <c r="D322" s="187" t="s">
        <v>103</v>
      </c>
      <c r="E322" s="380" t="s">
        <v>1770</v>
      </c>
      <c r="F322" s="380"/>
      <c r="G322" s="62" t="s">
        <v>27</v>
      </c>
      <c r="H322" s="61">
        <v>1</v>
      </c>
      <c r="I322" s="60">
        <v>51.52</v>
      </c>
      <c r="J322" s="60">
        <v>51.52</v>
      </c>
    </row>
    <row r="323" spans="1:10" ht="51.95" customHeight="1" x14ac:dyDescent="0.2">
      <c r="A323" s="191" t="s">
        <v>1148</v>
      </c>
      <c r="B323" s="59" t="s">
        <v>2037</v>
      </c>
      <c r="C323" s="191" t="s">
        <v>25</v>
      </c>
      <c r="D323" s="191" t="s">
        <v>2036</v>
      </c>
      <c r="E323" s="376" t="s">
        <v>1145</v>
      </c>
      <c r="F323" s="376"/>
      <c r="G323" s="58" t="s">
        <v>49</v>
      </c>
      <c r="H323" s="57">
        <v>3.7600000000000001E-2</v>
      </c>
      <c r="I323" s="56">
        <v>636.16999999999996</v>
      </c>
      <c r="J323" s="56">
        <v>23.91</v>
      </c>
    </row>
    <row r="324" spans="1:10" ht="24" customHeight="1" x14ac:dyDescent="0.2">
      <c r="A324" s="191" t="s">
        <v>1148</v>
      </c>
      <c r="B324" s="59" t="s">
        <v>1461</v>
      </c>
      <c r="C324" s="191" t="s">
        <v>25</v>
      </c>
      <c r="D324" s="191" t="s">
        <v>1460</v>
      </c>
      <c r="E324" s="376" t="s">
        <v>1145</v>
      </c>
      <c r="F324" s="376"/>
      <c r="G324" s="58" t="s">
        <v>836</v>
      </c>
      <c r="H324" s="57">
        <v>0.57999999999999996</v>
      </c>
      <c r="I324" s="56">
        <v>37.11</v>
      </c>
      <c r="J324" s="56">
        <v>21.52</v>
      </c>
    </row>
    <row r="325" spans="1:10" ht="24" customHeight="1" x14ac:dyDescent="0.2">
      <c r="A325" s="191" t="s">
        <v>1148</v>
      </c>
      <c r="B325" s="59" t="s">
        <v>1147</v>
      </c>
      <c r="C325" s="191" t="s">
        <v>25</v>
      </c>
      <c r="D325" s="191" t="s">
        <v>1146</v>
      </c>
      <c r="E325" s="376" t="s">
        <v>1145</v>
      </c>
      <c r="F325" s="376"/>
      <c r="G325" s="58" t="s">
        <v>836</v>
      </c>
      <c r="H325" s="57">
        <v>0.21099999999999999</v>
      </c>
      <c r="I325" s="56">
        <v>28.88</v>
      </c>
      <c r="J325" s="56">
        <v>6.09</v>
      </c>
    </row>
    <row r="326" spans="1:10" ht="25.5" x14ac:dyDescent="0.2">
      <c r="A326" s="193"/>
      <c r="B326" s="193"/>
      <c r="C326" s="193"/>
      <c r="D326" s="193"/>
      <c r="E326" s="193" t="s">
        <v>1138</v>
      </c>
      <c r="F326" s="51">
        <v>15.242212615009423</v>
      </c>
      <c r="G326" s="193" t="s">
        <v>1137</v>
      </c>
      <c r="H326" s="51">
        <v>12.26</v>
      </c>
      <c r="I326" s="193" t="s">
        <v>1136</v>
      </c>
      <c r="J326" s="51">
        <v>27.5</v>
      </c>
    </row>
    <row r="327" spans="1:10" ht="15" thickBot="1" x14ac:dyDescent="0.25">
      <c r="A327" s="193"/>
      <c r="B327" s="193"/>
      <c r="C327" s="193"/>
      <c r="D327" s="193"/>
      <c r="E327" s="193" t="s">
        <v>1135</v>
      </c>
      <c r="F327" s="51">
        <v>12.12</v>
      </c>
      <c r="G327" s="193"/>
      <c r="H327" s="378" t="s">
        <v>1134</v>
      </c>
      <c r="I327" s="378"/>
      <c r="J327" s="51">
        <v>63.64</v>
      </c>
    </row>
    <row r="328" spans="1:10" ht="0.95" customHeight="1" thickTop="1" x14ac:dyDescent="0.2">
      <c r="A328" s="50"/>
      <c r="B328" s="50"/>
      <c r="C328" s="50"/>
      <c r="D328" s="50"/>
      <c r="E328" s="50"/>
      <c r="F328" s="50"/>
      <c r="G328" s="50"/>
      <c r="H328" s="50"/>
      <c r="I328" s="50"/>
      <c r="J328" s="50"/>
    </row>
    <row r="329" spans="1:10" ht="18" customHeight="1" x14ac:dyDescent="0.2">
      <c r="A329" s="189" t="s">
        <v>104</v>
      </c>
      <c r="B329" s="64" t="s">
        <v>9</v>
      </c>
      <c r="C329" s="189" t="s">
        <v>10</v>
      </c>
      <c r="D329" s="189" t="s">
        <v>11</v>
      </c>
      <c r="E329" s="379" t="s">
        <v>1155</v>
      </c>
      <c r="F329" s="379"/>
      <c r="G329" s="65" t="s">
        <v>12</v>
      </c>
      <c r="H329" s="64" t="s">
        <v>13</v>
      </c>
      <c r="I329" s="64" t="s">
        <v>14</v>
      </c>
      <c r="J329" s="64" t="s">
        <v>16</v>
      </c>
    </row>
    <row r="330" spans="1:10" ht="65.099999999999994" customHeight="1" x14ac:dyDescent="0.2">
      <c r="A330" s="187" t="s">
        <v>1154</v>
      </c>
      <c r="B330" s="63" t="s">
        <v>105</v>
      </c>
      <c r="C330" s="187" t="s">
        <v>25</v>
      </c>
      <c r="D330" s="187" t="s">
        <v>106</v>
      </c>
      <c r="E330" s="380" t="s">
        <v>1770</v>
      </c>
      <c r="F330" s="380"/>
      <c r="G330" s="62" t="s">
        <v>27</v>
      </c>
      <c r="H330" s="61">
        <v>1</v>
      </c>
      <c r="I330" s="60">
        <v>46.28</v>
      </c>
      <c r="J330" s="60">
        <v>46.28</v>
      </c>
    </row>
    <row r="331" spans="1:10" ht="51.95" customHeight="1" x14ac:dyDescent="0.2">
      <c r="A331" s="191" t="s">
        <v>1148</v>
      </c>
      <c r="B331" s="59" t="s">
        <v>2037</v>
      </c>
      <c r="C331" s="191" t="s">
        <v>25</v>
      </c>
      <c r="D331" s="191" t="s">
        <v>2036</v>
      </c>
      <c r="E331" s="376" t="s">
        <v>1145</v>
      </c>
      <c r="F331" s="376"/>
      <c r="G331" s="58" t="s">
        <v>49</v>
      </c>
      <c r="H331" s="57">
        <v>3.7600000000000001E-2</v>
      </c>
      <c r="I331" s="56">
        <v>636.16999999999996</v>
      </c>
      <c r="J331" s="56">
        <v>23.91</v>
      </c>
    </row>
    <row r="332" spans="1:10" ht="24" customHeight="1" x14ac:dyDescent="0.2">
      <c r="A332" s="191" t="s">
        <v>1148</v>
      </c>
      <c r="B332" s="59" t="s">
        <v>1461</v>
      </c>
      <c r="C332" s="191" t="s">
        <v>25</v>
      </c>
      <c r="D332" s="191" t="s">
        <v>1460</v>
      </c>
      <c r="E332" s="376" t="s">
        <v>1145</v>
      </c>
      <c r="F332" s="376"/>
      <c r="G332" s="58" t="s">
        <v>836</v>
      </c>
      <c r="H332" s="57">
        <v>0.47</v>
      </c>
      <c r="I332" s="56">
        <v>37.11</v>
      </c>
      <c r="J332" s="56">
        <v>17.440000000000001</v>
      </c>
    </row>
    <row r="333" spans="1:10" ht="24" customHeight="1" x14ac:dyDescent="0.2">
      <c r="A333" s="191" t="s">
        <v>1148</v>
      </c>
      <c r="B333" s="59" t="s">
        <v>1147</v>
      </c>
      <c r="C333" s="191" t="s">
        <v>25</v>
      </c>
      <c r="D333" s="191" t="s">
        <v>1146</v>
      </c>
      <c r="E333" s="376" t="s">
        <v>1145</v>
      </c>
      <c r="F333" s="376"/>
      <c r="G333" s="58" t="s">
        <v>836</v>
      </c>
      <c r="H333" s="57">
        <v>0.17100000000000001</v>
      </c>
      <c r="I333" s="56">
        <v>28.88</v>
      </c>
      <c r="J333" s="56">
        <v>4.93</v>
      </c>
    </row>
    <row r="334" spans="1:10" ht="25.5" x14ac:dyDescent="0.2">
      <c r="A334" s="193"/>
      <c r="B334" s="193"/>
      <c r="C334" s="193"/>
      <c r="D334" s="193"/>
      <c r="E334" s="193" t="s">
        <v>1138</v>
      </c>
      <c r="F334" s="51">
        <v>12.775745482762444</v>
      </c>
      <c r="G334" s="193" t="s">
        <v>1137</v>
      </c>
      <c r="H334" s="51">
        <v>10.27</v>
      </c>
      <c r="I334" s="193" t="s">
        <v>1136</v>
      </c>
      <c r="J334" s="51">
        <v>23.05</v>
      </c>
    </row>
    <row r="335" spans="1:10" ht="15" thickBot="1" x14ac:dyDescent="0.25">
      <c r="A335" s="193"/>
      <c r="B335" s="193"/>
      <c r="C335" s="193"/>
      <c r="D335" s="193"/>
      <c r="E335" s="193" t="s">
        <v>1135</v>
      </c>
      <c r="F335" s="51">
        <v>10.89</v>
      </c>
      <c r="G335" s="193"/>
      <c r="H335" s="378" t="s">
        <v>1134</v>
      </c>
      <c r="I335" s="378"/>
      <c r="J335" s="51">
        <v>57.17</v>
      </c>
    </row>
    <row r="336" spans="1:10" ht="0.95" customHeight="1" thickTop="1" x14ac:dyDescent="0.2">
      <c r="A336" s="50"/>
      <c r="B336" s="50"/>
      <c r="C336" s="50"/>
      <c r="D336" s="50"/>
      <c r="E336" s="50"/>
      <c r="F336" s="50"/>
      <c r="G336" s="50"/>
      <c r="H336" s="50"/>
      <c r="I336" s="50"/>
      <c r="J336" s="50"/>
    </row>
    <row r="337" spans="1:10" ht="18" customHeight="1" x14ac:dyDescent="0.2">
      <c r="A337" s="189" t="s">
        <v>107</v>
      </c>
      <c r="B337" s="64" t="s">
        <v>9</v>
      </c>
      <c r="C337" s="189" t="s">
        <v>10</v>
      </c>
      <c r="D337" s="189" t="s">
        <v>11</v>
      </c>
      <c r="E337" s="379" t="s">
        <v>1155</v>
      </c>
      <c r="F337" s="379"/>
      <c r="G337" s="65" t="s">
        <v>12</v>
      </c>
      <c r="H337" s="64" t="s">
        <v>13</v>
      </c>
      <c r="I337" s="64" t="s">
        <v>14</v>
      </c>
      <c r="J337" s="64" t="s">
        <v>16</v>
      </c>
    </row>
    <row r="338" spans="1:10" ht="51.95" customHeight="1" x14ac:dyDescent="0.2">
      <c r="A338" s="187" t="s">
        <v>1154</v>
      </c>
      <c r="B338" s="63" t="s">
        <v>108</v>
      </c>
      <c r="C338" s="187" t="s">
        <v>25</v>
      </c>
      <c r="D338" s="187" t="s">
        <v>109</v>
      </c>
      <c r="E338" s="380" t="s">
        <v>1770</v>
      </c>
      <c r="F338" s="380"/>
      <c r="G338" s="62" t="s">
        <v>27</v>
      </c>
      <c r="H338" s="61">
        <v>1</v>
      </c>
      <c r="I338" s="60">
        <v>81.8</v>
      </c>
      <c r="J338" s="60">
        <v>81.8</v>
      </c>
    </row>
    <row r="339" spans="1:10" ht="26.1" customHeight="1" x14ac:dyDescent="0.2">
      <c r="A339" s="191" t="s">
        <v>1148</v>
      </c>
      <c r="B339" s="59" t="s">
        <v>1406</v>
      </c>
      <c r="C339" s="191" t="s">
        <v>25</v>
      </c>
      <c r="D339" s="191" t="s">
        <v>1405</v>
      </c>
      <c r="E339" s="376" t="s">
        <v>1145</v>
      </c>
      <c r="F339" s="376"/>
      <c r="G339" s="58" t="s">
        <v>836</v>
      </c>
      <c r="H339" s="57">
        <v>0.69699999999999995</v>
      </c>
      <c r="I339" s="56">
        <v>36.880000000000003</v>
      </c>
      <c r="J339" s="56">
        <v>25.7</v>
      </c>
    </row>
    <row r="340" spans="1:10" ht="24" customHeight="1" x14ac:dyDescent="0.2">
      <c r="A340" s="191" t="s">
        <v>1148</v>
      </c>
      <c r="B340" s="59" t="s">
        <v>1147</v>
      </c>
      <c r="C340" s="191" t="s">
        <v>25</v>
      </c>
      <c r="D340" s="191" t="s">
        <v>1146</v>
      </c>
      <c r="E340" s="376" t="s">
        <v>1145</v>
      </c>
      <c r="F340" s="376"/>
      <c r="G340" s="58" t="s">
        <v>836</v>
      </c>
      <c r="H340" s="57">
        <v>0.31380000000000002</v>
      </c>
      <c r="I340" s="56">
        <v>28.88</v>
      </c>
      <c r="J340" s="56">
        <v>9.06</v>
      </c>
    </row>
    <row r="341" spans="1:10" ht="26.1" customHeight="1" x14ac:dyDescent="0.2">
      <c r="A341" s="192" t="s">
        <v>1142</v>
      </c>
      <c r="B341" s="55" t="s">
        <v>2798</v>
      </c>
      <c r="C341" s="192" t="s">
        <v>25</v>
      </c>
      <c r="D341" s="192" t="s">
        <v>2797</v>
      </c>
      <c r="E341" s="377" t="s">
        <v>1139</v>
      </c>
      <c r="F341" s="377"/>
      <c r="G341" s="54" t="s">
        <v>27</v>
      </c>
      <c r="H341" s="53">
        <v>1.0798000000000001</v>
      </c>
      <c r="I341" s="52">
        <v>34.9</v>
      </c>
      <c r="J341" s="52">
        <v>37.68</v>
      </c>
    </row>
    <row r="342" spans="1:10" ht="24" customHeight="1" x14ac:dyDescent="0.2">
      <c r="A342" s="192" t="s">
        <v>1142</v>
      </c>
      <c r="B342" s="55" t="s">
        <v>1402</v>
      </c>
      <c r="C342" s="192" t="s">
        <v>25</v>
      </c>
      <c r="D342" s="192" t="s">
        <v>1401</v>
      </c>
      <c r="E342" s="377" t="s">
        <v>1139</v>
      </c>
      <c r="F342" s="377"/>
      <c r="G342" s="54" t="s">
        <v>62</v>
      </c>
      <c r="H342" s="53">
        <v>6.85</v>
      </c>
      <c r="I342" s="52">
        <v>1.1499999999999999</v>
      </c>
      <c r="J342" s="52">
        <v>7.87</v>
      </c>
    </row>
    <row r="343" spans="1:10" ht="24" customHeight="1" x14ac:dyDescent="0.2">
      <c r="A343" s="192" t="s">
        <v>1142</v>
      </c>
      <c r="B343" s="55" t="s">
        <v>1400</v>
      </c>
      <c r="C343" s="192" t="s">
        <v>25</v>
      </c>
      <c r="D343" s="192" t="s">
        <v>1399</v>
      </c>
      <c r="E343" s="377" t="s">
        <v>1139</v>
      </c>
      <c r="F343" s="377"/>
      <c r="G343" s="54" t="s">
        <v>62</v>
      </c>
      <c r="H343" s="53">
        <v>0.222</v>
      </c>
      <c r="I343" s="52">
        <v>6.75</v>
      </c>
      <c r="J343" s="52">
        <v>1.49</v>
      </c>
    </row>
    <row r="344" spans="1:10" ht="25.5" x14ac:dyDescent="0.2">
      <c r="A344" s="193"/>
      <c r="B344" s="193"/>
      <c r="C344" s="193"/>
      <c r="D344" s="193"/>
      <c r="E344" s="193" t="s">
        <v>1138</v>
      </c>
      <c r="F344" s="51">
        <v>16.289768318368253</v>
      </c>
      <c r="G344" s="193" t="s">
        <v>1137</v>
      </c>
      <c r="H344" s="51">
        <v>13.1</v>
      </c>
      <c r="I344" s="193" t="s">
        <v>1136</v>
      </c>
      <c r="J344" s="51">
        <v>29.39</v>
      </c>
    </row>
    <row r="345" spans="1:10" ht="15" thickBot="1" x14ac:dyDescent="0.25">
      <c r="A345" s="193"/>
      <c r="B345" s="193"/>
      <c r="C345" s="193"/>
      <c r="D345" s="193"/>
      <c r="E345" s="193" t="s">
        <v>1135</v>
      </c>
      <c r="F345" s="51">
        <v>19.25</v>
      </c>
      <c r="G345" s="193"/>
      <c r="H345" s="378" t="s">
        <v>1134</v>
      </c>
      <c r="I345" s="378"/>
      <c r="J345" s="51">
        <v>101.05</v>
      </c>
    </row>
    <row r="346" spans="1:10" ht="0.95" customHeight="1" thickTop="1" x14ac:dyDescent="0.2">
      <c r="A346" s="50"/>
      <c r="B346" s="50"/>
      <c r="C346" s="50"/>
      <c r="D346" s="50"/>
      <c r="E346" s="50"/>
      <c r="F346" s="50"/>
      <c r="G346" s="50"/>
      <c r="H346" s="50"/>
      <c r="I346" s="50"/>
      <c r="J346" s="50"/>
    </row>
    <row r="347" spans="1:10" ht="18" customHeight="1" x14ac:dyDescent="0.2">
      <c r="A347" s="189" t="s">
        <v>110</v>
      </c>
      <c r="B347" s="64" t="s">
        <v>9</v>
      </c>
      <c r="C347" s="189" t="s">
        <v>10</v>
      </c>
      <c r="D347" s="189" t="s">
        <v>11</v>
      </c>
      <c r="E347" s="379" t="s">
        <v>1155</v>
      </c>
      <c r="F347" s="379"/>
      <c r="G347" s="65" t="s">
        <v>12</v>
      </c>
      <c r="H347" s="64" t="s">
        <v>13</v>
      </c>
      <c r="I347" s="64" t="s">
        <v>14</v>
      </c>
      <c r="J347" s="64" t="s">
        <v>16</v>
      </c>
    </row>
    <row r="348" spans="1:10" ht="26.1" customHeight="1" x14ac:dyDescent="0.2">
      <c r="A348" s="187" t="s">
        <v>1154</v>
      </c>
      <c r="B348" s="63" t="s">
        <v>111</v>
      </c>
      <c r="C348" s="187" t="s">
        <v>25</v>
      </c>
      <c r="D348" s="187" t="s">
        <v>112</v>
      </c>
      <c r="E348" s="380" t="s">
        <v>1525</v>
      </c>
      <c r="F348" s="380"/>
      <c r="G348" s="62" t="s">
        <v>27</v>
      </c>
      <c r="H348" s="61">
        <v>1</v>
      </c>
      <c r="I348" s="60">
        <v>17.82</v>
      </c>
      <c r="J348" s="60">
        <v>17.82</v>
      </c>
    </row>
    <row r="349" spans="1:10" ht="24" customHeight="1" x14ac:dyDescent="0.2">
      <c r="A349" s="191" t="s">
        <v>1148</v>
      </c>
      <c r="B349" s="59" t="s">
        <v>1541</v>
      </c>
      <c r="C349" s="191" t="s">
        <v>25</v>
      </c>
      <c r="D349" s="191" t="s">
        <v>1540</v>
      </c>
      <c r="E349" s="376" t="s">
        <v>1145</v>
      </c>
      <c r="F349" s="376"/>
      <c r="G349" s="58" t="s">
        <v>836</v>
      </c>
      <c r="H349" s="57">
        <v>0.22700000000000001</v>
      </c>
      <c r="I349" s="56">
        <v>38.520000000000003</v>
      </c>
      <c r="J349" s="56">
        <v>8.74</v>
      </c>
    </row>
    <row r="350" spans="1:10" ht="24" customHeight="1" x14ac:dyDescent="0.2">
      <c r="A350" s="191" t="s">
        <v>1148</v>
      </c>
      <c r="B350" s="59" t="s">
        <v>1147</v>
      </c>
      <c r="C350" s="191" t="s">
        <v>25</v>
      </c>
      <c r="D350" s="191" t="s">
        <v>1146</v>
      </c>
      <c r="E350" s="376" t="s">
        <v>1145</v>
      </c>
      <c r="F350" s="376"/>
      <c r="G350" s="58" t="s">
        <v>836</v>
      </c>
      <c r="H350" s="57">
        <v>7.5700000000000003E-2</v>
      </c>
      <c r="I350" s="56">
        <v>28.88</v>
      </c>
      <c r="J350" s="56">
        <v>2.1800000000000002</v>
      </c>
    </row>
    <row r="351" spans="1:10" ht="24" customHeight="1" x14ac:dyDescent="0.2">
      <c r="A351" s="192" t="s">
        <v>1142</v>
      </c>
      <c r="B351" s="55" t="s">
        <v>2789</v>
      </c>
      <c r="C351" s="192" t="s">
        <v>25</v>
      </c>
      <c r="D351" s="192" t="s">
        <v>2788</v>
      </c>
      <c r="E351" s="377" t="s">
        <v>1139</v>
      </c>
      <c r="F351" s="377"/>
      <c r="G351" s="54" t="s">
        <v>358</v>
      </c>
      <c r="H351" s="53">
        <v>0.22850000000000001</v>
      </c>
      <c r="I351" s="52">
        <v>30.23</v>
      </c>
      <c r="J351" s="52">
        <v>6.9</v>
      </c>
    </row>
    <row r="352" spans="1:10" ht="25.5" x14ac:dyDescent="0.2">
      <c r="A352" s="193"/>
      <c r="B352" s="193"/>
      <c r="C352" s="193"/>
      <c r="D352" s="193"/>
      <c r="E352" s="193" t="s">
        <v>1138</v>
      </c>
      <c r="F352" s="51">
        <v>4.9551047555703356</v>
      </c>
      <c r="G352" s="193" t="s">
        <v>1137</v>
      </c>
      <c r="H352" s="51">
        <v>3.98</v>
      </c>
      <c r="I352" s="193" t="s">
        <v>1136</v>
      </c>
      <c r="J352" s="51">
        <v>8.94</v>
      </c>
    </row>
    <row r="353" spans="1:10" ht="15" thickBot="1" x14ac:dyDescent="0.25">
      <c r="A353" s="193"/>
      <c r="B353" s="193"/>
      <c r="C353" s="193"/>
      <c r="D353" s="193"/>
      <c r="E353" s="193" t="s">
        <v>1135</v>
      </c>
      <c r="F353" s="51">
        <v>4.1900000000000004</v>
      </c>
      <c r="G353" s="193"/>
      <c r="H353" s="378" t="s">
        <v>1134</v>
      </c>
      <c r="I353" s="378"/>
      <c r="J353" s="51">
        <v>22.01</v>
      </c>
    </row>
    <row r="354" spans="1:10" ht="0.95" customHeight="1" thickTop="1" x14ac:dyDescent="0.2">
      <c r="A354" s="50"/>
      <c r="B354" s="50"/>
      <c r="C354" s="50"/>
      <c r="D354" s="50"/>
      <c r="E354" s="50"/>
      <c r="F354" s="50"/>
      <c r="G354" s="50"/>
      <c r="H354" s="50"/>
      <c r="I354" s="50"/>
      <c r="J354" s="50"/>
    </row>
    <row r="355" spans="1:10" ht="18" customHeight="1" x14ac:dyDescent="0.2">
      <c r="A355" s="189" t="s">
        <v>113</v>
      </c>
      <c r="B355" s="64" t="s">
        <v>9</v>
      </c>
      <c r="C355" s="189" t="s">
        <v>10</v>
      </c>
      <c r="D355" s="189" t="s">
        <v>11</v>
      </c>
      <c r="E355" s="379" t="s">
        <v>1155</v>
      </c>
      <c r="F355" s="379"/>
      <c r="G355" s="65" t="s">
        <v>12</v>
      </c>
      <c r="H355" s="64" t="s">
        <v>13</v>
      </c>
      <c r="I355" s="64" t="s">
        <v>14</v>
      </c>
      <c r="J355" s="64" t="s">
        <v>16</v>
      </c>
    </row>
    <row r="356" spans="1:10" ht="26.1" customHeight="1" x14ac:dyDescent="0.2">
      <c r="A356" s="187" t="s">
        <v>1154</v>
      </c>
      <c r="B356" s="63" t="s">
        <v>114</v>
      </c>
      <c r="C356" s="187" t="s">
        <v>25</v>
      </c>
      <c r="D356" s="187" t="s">
        <v>115</v>
      </c>
      <c r="E356" s="380" t="s">
        <v>1525</v>
      </c>
      <c r="F356" s="380"/>
      <c r="G356" s="62" t="s">
        <v>27</v>
      </c>
      <c r="H356" s="61">
        <v>1</v>
      </c>
      <c r="I356" s="60">
        <v>40.35</v>
      </c>
      <c r="J356" s="60">
        <v>40.35</v>
      </c>
    </row>
    <row r="357" spans="1:10" ht="24" customHeight="1" x14ac:dyDescent="0.2">
      <c r="A357" s="191" t="s">
        <v>1148</v>
      </c>
      <c r="B357" s="59" t="s">
        <v>1541</v>
      </c>
      <c r="C357" s="191" t="s">
        <v>25</v>
      </c>
      <c r="D357" s="191" t="s">
        <v>1540</v>
      </c>
      <c r="E357" s="376" t="s">
        <v>1145</v>
      </c>
      <c r="F357" s="376"/>
      <c r="G357" s="58" t="s">
        <v>836</v>
      </c>
      <c r="H357" s="57">
        <v>0.7419</v>
      </c>
      <c r="I357" s="56">
        <v>38.520000000000003</v>
      </c>
      <c r="J357" s="56">
        <v>28.57</v>
      </c>
    </row>
    <row r="358" spans="1:10" ht="24" customHeight="1" x14ac:dyDescent="0.2">
      <c r="A358" s="191" t="s">
        <v>1148</v>
      </c>
      <c r="B358" s="59" t="s">
        <v>1147</v>
      </c>
      <c r="C358" s="191" t="s">
        <v>25</v>
      </c>
      <c r="D358" s="191" t="s">
        <v>1146</v>
      </c>
      <c r="E358" s="376" t="s">
        <v>1145</v>
      </c>
      <c r="F358" s="376"/>
      <c r="G358" s="58" t="s">
        <v>836</v>
      </c>
      <c r="H358" s="57">
        <v>0.24729999999999999</v>
      </c>
      <c r="I358" s="56">
        <v>28.88</v>
      </c>
      <c r="J358" s="56">
        <v>7.14</v>
      </c>
    </row>
    <row r="359" spans="1:10" ht="26.1" customHeight="1" x14ac:dyDescent="0.2">
      <c r="A359" s="192" t="s">
        <v>1142</v>
      </c>
      <c r="B359" s="55" t="s">
        <v>2796</v>
      </c>
      <c r="C359" s="192" t="s">
        <v>25</v>
      </c>
      <c r="D359" s="192" t="s">
        <v>2795</v>
      </c>
      <c r="E359" s="377" t="s">
        <v>1139</v>
      </c>
      <c r="F359" s="377"/>
      <c r="G359" s="54" t="s">
        <v>156</v>
      </c>
      <c r="H359" s="53">
        <v>8.0199999999999994E-2</v>
      </c>
      <c r="I359" s="52">
        <v>1.1499999999999999</v>
      </c>
      <c r="J359" s="52">
        <v>0.09</v>
      </c>
    </row>
    <row r="360" spans="1:10" ht="26.1" customHeight="1" x14ac:dyDescent="0.2">
      <c r="A360" s="192" t="s">
        <v>1142</v>
      </c>
      <c r="B360" s="55" t="s">
        <v>2794</v>
      </c>
      <c r="C360" s="192" t="s">
        <v>25</v>
      </c>
      <c r="D360" s="192" t="s">
        <v>2793</v>
      </c>
      <c r="E360" s="377" t="s">
        <v>1139</v>
      </c>
      <c r="F360" s="377"/>
      <c r="G360" s="54" t="s">
        <v>62</v>
      </c>
      <c r="H360" s="53">
        <v>1.3389</v>
      </c>
      <c r="I360" s="52">
        <v>3.4</v>
      </c>
      <c r="J360" s="52">
        <v>4.55</v>
      </c>
    </row>
    <row r="361" spans="1:10" ht="25.5" x14ac:dyDescent="0.2">
      <c r="A361" s="193"/>
      <c r="B361" s="193"/>
      <c r="C361" s="193"/>
      <c r="D361" s="193"/>
      <c r="E361" s="193" t="s">
        <v>1138</v>
      </c>
      <c r="F361" s="51">
        <v>16.201086354062742</v>
      </c>
      <c r="G361" s="193" t="s">
        <v>1137</v>
      </c>
      <c r="H361" s="51">
        <v>13.03</v>
      </c>
      <c r="I361" s="193" t="s">
        <v>1136</v>
      </c>
      <c r="J361" s="51">
        <v>29.23</v>
      </c>
    </row>
    <row r="362" spans="1:10" ht="15" thickBot="1" x14ac:dyDescent="0.25">
      <c r="A362" s="193"/>
      <c r="B362" s="193"/>
      <c r="C362" s="193"/>
      <c r="D362" s="193"/>
      <c r="E362" s="193" t="s">
        <v>1135</v>
      </c>
      <c r="F362" s="51">
        <v>9.49</v>
      </c>
      <c r="G362" s="193"/>
      <c r="H362" s="378" t="s">
        <v>1134</v>
      </c>
      <c r="I362" s="378"/>
      <c r="J362" s="51">
        <v>49.84</v>
      </c>
    </row>
    <row r="363" spans="1:10" ht="0.95" customHeight="1" thickTop="1" x14ac:dyDescent="0.2">
      <c r="A363" s="50"/>
      <c r="B363" s="50"/>
      <c r="C363" s="50"/>
      <c r="D363" s="50"/>
      <c r="E363" s="50"/>
      <c r="F363" s="50"/>
      <c r="G363" s="50"/>
      <c r="H363" s="50"/>
      <c r="I363" s="50"/>
      <c r="J363" s="50"/>
    </row>
    <row r="364" spans="1:10" ht="18" customHeight="1" x14ac:dyDescent="0.2">
      <c r="A364" s="189" t="s">
        <v>116</v>
      </c>
      <c r="B364" s="64" t="s">
        <v>9</v>
      </c>
      <c r="C364" s="189" t="s">
        <v>10</v>
      </c>
      <c r="D364" s="189" t="s">
        <v>11</v>
      </c>
      <c r="E364" s="379" t="s">
        <v>1155</v>
      </c>
      <c r="F364" s="379"/>
      <c r="G364" s="65" t="s">
        <v>12</v>
      </c>
      <c r="H364" s="64" t="s">
        <v>13</v>
      </c>
      <c r="I364" s="64" t="s">
        <v>14</v>
      </c>
      <c r="J364" s="64" t="s">
        <v>16</v>
      </c>
    </row>
    <row r="365" spans="1:10" ht="26.1" customHeight="1" x14ac:dyDescent="0.2">
      <c r="A365" s="187" t="s">
        <v>1154</v>
      </c>
      <c r="B365" s="63" t="s">
        <v>117</v>
      </c>
      <c r="C365" s="187" t="s">
        <v>25</v>
      </c>
      <c r="D365" s="187" t="s">
        <v>118</v>
      </c>
      <c r="E365" s="380" t="s">
        <v>1525</v>
      </c>
      <c r="F365" s="380"/>
      <c r="G365" s="62" t="s">
        <v>27</v>
      </c>
      <c r="H365" s="61">
        <v>1</v>
      </c>
      <c r="I365" s="60">
        <v>22.01</v>
      </c>
      <c r="J365" s="60">
        <v>22.01</v>
      </c>
    </row>
    <row r="366" spans="1:10" ht="24" customHeight="1" x14ac:dyDescent="0.2">
      <c r="A366" s="191" t="s">
        <v>1148</v>
      </c>
      <c r="B366" s="59" t="s">
        <v>1541</v>
      </c>
      <c r="C366" s="191" t="s">
        <v>25</v>
      </c>
      <c r="D366" s="191" t="s">
        <v>1540</v>
      </c>
      <c r="E366" s="376" t="s">
        <v>1145</v>
      </c>
      <c r="F366" s="376"/>
      <c r="G366" s="58" t="s">
        <v>836</v>
      </c>
      <c r="H366" s="57">
        <v>0.36099999999999999</v>
      </c>
      <c r="I366" s="56">
        <v>38.520000000000003</v>
      </c>
      <c r="J366" s="56">
        <v>13.9</v>
      </c>
    </row>
    <row r="367" spans="1:10" ht="24" customHeight="1" x14ac:dyDescent="0.2">
      <c r="A367" s="191" t="s">
        <v>1148</v>
      </c>
      <c r="B367" s="59" t="s">
        <v>1147</v>
      </c>
      <c r="C367" s="191" t="s">
        <v>25</v>
      </c>
      <c r="D367" s="191" t="s">
        <v>1146</v>
      </c>
      <c r="E367" s="376" t="s">
        <v>1145</v>
      </c>
      <c r="F367" s="376"/>
      <c r="G367" s="58" t="s">
        <v>836</v>
      </c>
      <c r="H367" s="57">
        <v>0.1203</v>
      </c>
      <c r="I367" s="56">
        <v>28.88</v>
      </c>
      <c r="J367" s="56">
        <v>3.47</v>
      </c>
    </row>
    <row r="368" spans="1:10" ht="26.1" customHeight="1" x14ac:dyDescent="0.2">
      <c r="A368" s="192" t="s">
        <v>1142</v>
      </c>
      <c r="B368" s="55" t="s">
        <v>2796</v>
      </c>
      <c r="C368" s="192" t="s">
        <v>25</v>
      </c>
      <c r="D368" s="192" t="s">
        <v>2795</v>
      </c>
      <c r="E368" s="377" t="s">
        <v>1139</v>
      </c>
      <c r="F368" s="377"/>
      <c r="G368" s="54" t="s">
        <v>156</v>
      </c>
      <c r="H368" s="53">
        <v>8.0199999999999994E-2</v>
      </c>
      <c r="I368" s="52">
        <v>1.1499999999999999</v>
      </c>
      <c r="J368" s="52">
        <v>0.09</v>
      </c>
    </row>
    <row r="369" spans="1:10" ht="26.1" customHeight="1" x14ac:dyDescent="0.2">
      <c r="A369" s="192" t="s">
        <v>1142</v>
      </c>
      <c r="B369" s="55" t="s">
        <v>2794</v>
      </c>
      <c r="C369" s="192" t="s">
        <v>25</v>
      </c>
      <c r="D369" s="192" t="s">
        <v>2793</v>
      </c>
      <c r="E369" s="377" t="s">
        <v>1139</v>
      </c>
      <c r="F369" s="377"/>
      <c r="G369" s="54" t="s">
        <v>62</v>
      </c>
      <c r="H369" s="53">
        <v>1.3389</v>
      </c>
      <c r="I369" s="52">
        <v>3.4</v>
      </c>
      <c r="J369" s="52">
        <v>4.55</v>
      </c>
    </row>
    <row r="370" spans="1:10" ht="25.5" x14ac:dyDescent="0.2">
      <c r="A370" s="193"/>
      <c r="B370" s="193"/>
      <c r="C370" s="193"/>
      <c r="D370" s="193"/>
      <c r="E370" s="193" t="s">
        <v>1138</v>
      </c>
      <c r="F370" s="51">
        <v>7.8816095776521449</v>
      </c>
      <c r="G370" s="193" t="s">
        <v>1137</v>
      </c>
      <c r="H370" s="51">
        <v>6.34</v>
      </c>
      <c r="I370" s="193" t="s">
        <v>1136</v>
      </c>
      <c r="J370" s="51">
        <v>14.22</v>
      </c>
    </row>
    <row r="371" spans="1:10" ht="15" thickBot="1" x14ac:dyDescent="0.25">
      <c r="A371" s="193"/>
      <c r="B371" s="193"/>
      <c r="C371" s="193"/>
      <c r="D371" s="193"/>
      <c r="E371" s="193" t="s">
        <v>1135</v>
      </c>
      <c r="F371" s="51">
        <v>5.18</v>
      </c>
      <c r="G371" s="193"/>
      <c r="H371" s="378" t="s">
        <v>1134</v>
      </c>
      <c r="I371" s="378"/>
      <c r="J371" s="51">
        <v>27.19</v>
      </c>
    </row>
    <row r="372" spans="1:10" ht="0.95" customHeight="1" thickTop="1" x14ac:dyDescent="0.2">
      <c r="A372" s="50"/>
      <c r="B372" s="50"/>
      <c r="C372" s="50"/>
      <c r="D372" s="50"/>
      <c r="E372" s="50"/>
      <c r="F372" s="50"/>
      <c r="G372" s="50"/>
      <c r="H372" s="50"/>
      <c r="I372" s="50"/>
      <c r="J372" s="50"/>
    </row>
    <row r="373" spans="1:10" ht="18" customHeight="1" x14ac:dyDescent="0.2">
      <c r="A373" s="189" t="s">
        <v>119</v>
      </c>
      <c r="B373" s="64" t="s">
        <v>9</v>
      </c>
      <c r="C373" s="189" t="s">
        <v>10</v>
      </c>
      <c r="D373" s="189" t="s">
        <v>11</v>
      </c>
      <c r="E373" s="379" t="s">
        <v>1155</v>
      </c>
      <c r="F373" s="379"/>
      <c r="G373" s="65" t="s">
        <v>12</v>
      </c>
      <c r="H373" s="64" t="s">
        <v>13</v>
      </c>
      <c r="I373" s="64" t="s">
        <v>14</v>
      </c>
      <c r="J373" s="64" t="s">
        <v>16</v>
      </c>
    </row>
    <row r="374" spans="1:10" ht="26.1" customHeight="1" x14ac:dyDescent="0.2">
      <c r="A374" s="187" t="s">
        <v>1154</v>
      </c>
      <c r="B374" s="63" t="s">
        <v>120</v>
      </c>
      <c r="C374" s="187" t="s">
        <v>25</v>
      </c>
      <c r="D374" s="187" t="s">
        <v>121</v>
      </c>
      <c r="E374" s="380" t="s">
        <v>2792</v>
      </c>
      <c r="F374" s="380"/>
      <c r="G374" s="62" t="s">
        <v>27</v>
      </c>
      <c r="H374" s="61">
        <v>1</v>
      </c>
      <c r="I374" s="60">
        <v>49.26</v>
      </c>
      <c r="J374" s="60">
        <v>49.26</v>
      </c>
    </row>
    <row r="375" spans="1:10" ht="26.1" customHeight="1" x14ac:dyDescent="0.2">
      <c r="A375" s="191" t="s">
        <v>1148</v>
      </c>
      <c r="B375" s="59" t="s">
        <v>2413</v>
      </c>
      <c r="C375" s="191" t="s">
        <v>25</v>
      </c>
      <c r="D375" s="191" t="s">
        <v>2412</v>
      </c>
      <c r="E375" s="376" t="s">
        <v>1145</v>
      </c>
      <c r="F375" s="376"/>
      <c r="G375" s="58" t="s">
        <v>836</v>
      </c>
      <c r="H375" s="57">
        <v>9.69E-2</v>
      </c>
      <c r="I375" s="56">
        <v>30.26</v>
      </c>
      <c r="J375" s="56">
        <v>2.93</v>
      </c>
    </row>
    <row r="376" spans="1:10" ht="24" customHeight="1" x14ac:dyDescent="0.2">
      <c r="A376" s="191" t="s">
        <v>1148</v>
      </c>
      <c r="B376" s="59" t="s">
        <v>1925</v>
      </c>
      <c r="C376" s="191" t="s">
        <v>25</v>
      </c>
      <c r="D376" s="191" t="s">
        <v>1924</v>
      </c>
      <c r="E376" s="376" t="s">
        <v>1145</v>
      </c>
      <c r="F376" s="376"/>
      <c r="G376" s="58" t="s">
        <v>836</v>
      </c>
      <c r="H376" s="57">
        <v>0.4299</v>
      </c>
      <c r="I376" s="56">
        <v>33.229999999999997</v>
      </c>
      <c r="J376" s="56">
        <v>14.28</v>
      </c>
    </row>
    <row r="377" spans="1:10" ht="51.95" customHeight="1" x14ac:dyDescent="0.2">
      <c r="A377" s="192" t="s">
        <v>1142</v>
      </c>
      <c r="B377" s="55" t="s">
        <v>2791</v>
      </c>
      <c r="C377" s="192" t="s">
        <v>25</v>
      </c>
      <c r="D377" s="192" t="s">
        <v>2790</v>
      </c>
      <c r="E377" s="377" t="s">
        <v>1139</v>
      </c>
      <c r="F377" s="377"/>
      <c r="G377" s="54" t="s">
        <v>62</v>
      </c>
      <c r="H377" s="53">
        <v>1.5</v>
      </c>
      <c r="I377" s="52">
        <v>21.37</v>
      </c>
      <c r="J377" s="52">
        <v>32.049999999999997</v>
      </c>
    </row>
    <row r="378" spans="1:10" ht="25.5" x14ac:dyDescent="0.2">
      <c r="A378" s="193"/>
      <c r="B378" s="193"/>
      <c r="C378" s="193"/>
      <c r="D378" s="193"/>
      <c r="E378" s="193" t="s">
        <v>1138</v>
      </c>
      <c r="F378" s="51">
        <v>7.9813767874958428</v>
      </c>
      <c r="G378" s="193" t="s">
        <v>1137</v>
      </c>
      <c r="H378" s="51">
        <v>6.42</v>
      </c>
      <c r="I378" s="193" t="s">
        <v>1136</v>
      </c>
      <c r="J378" s="51">
        <v>14.4</v>
      </c>
    </row>
    <row r="379" spans="1:10" ht="15" thickBot="1" x14ac:dyDescent="0.25">
      <c r="A379" s="193"/>
      <c r="B379" s="193"/>
      <c r="C379" s="193"/>
      <c r="D379" s="193"/>
      <c r="E379" s="193" t="s">
        <v>1135</v>
      </c>
      <c r="F379" s="51">
        <v>11.59</v>
      </c>
      <c r="G379" s="193"/>
      <c r="H379" s="378" t="s">
        <v>1134</v>
      </c>
      <c r="I379" s="378"/>
      <c r="J379" s="51">
        <v>60.85</v>
      </c>
    </row>
    <row r="380" spans="1:10" ht="0.95" customHeight="1" thickTop="1" x14ac:dyDescent="0.2">
      <c r="A380" s="50"/>
      <c r="B380" s="50"/>
      <c r="C380" s="50"/>
      <c r="D380" s="50"/>
      <c r="E380" s="50"/>
      <c r="F380" s="50"/>
      <c r="G380" s="50"/>
      <c r="H380" s="50"/>
      <c r="I380" s="50"/>
      <c r="J380" s="50"/>
    </row>
    <row r="381" spans="1:10" ht="18" customHeight="1" x14ac:dyDescent="0.2">
      <c r="A381" s="189" t="s">
        <v>123</v>
      </c>
      <c r="B381" s="64" t="s">
        <v>9</v>
      </c>
      <c r="C381" s="189" t="s">
        <v>10</v>
      </c>
      <c r="D381" s="189" t="s">
        <v>11</v>
      </c>
      <c r="E381" s="379" t="s">
        <v>1155</v>
      </c>
      <c r="F381" s="379"/>
      <c r="G381" s="65" t="s">
        <v>12</v>
      </c>
      <c r="H381" s="64" t="s">
        <v>13</v>
      </c>
      <c r="I381" s="64" t="s">
        <v>14</v>
      </c>
      <c r="J381" s="64" t="s">
        <v>16</v>
      </c>
    </row>
    <row r="382" spans="1:10" ht="26.1" customHeight="1" x14ac:dyDescent="0.2">
      <c r="A382" s="187" t="s">
        <v>1154</v>
      </c>
      <c r="B382" s="63" t="s">
        <v>124</v>
      </c>
      <c r="C382" s="187" t="s">
        <v>25</v>
      </c>
      <c r="D382" s="187" t="s">
        <v>125</v>
      </c>
      <c r="E382" s="380" t="s">
        <v>1525</v>
      </c>
      <c r="F382" s="380"/>
      <c r="G382" s="62" t="s">
        <v>27</v>
      </c>
      <c r="H382" s="61">
        <v>1</v>
      </c>
      <c r="I382" s="60">
        <v>14.75</v>
      </c>
      <c r="J382" s="60">
        <v>14.75</v>
      </c>
    </row>
    <row r="383" spans="1:10" ht="24" customHeight="1" x14ac:dyDescent="0.2">
      <c r="A383" s="191" t="s">
        <v>1148</v>
      </c>
      <c r="B383" s="59" t="s">
        <v>1541</v>
      </c>
      <c r="C383" s="191" t="s">
        <v>25</v>
      </c>
      <c r="D383" s="191" t="s">
        <v>1540</v>
      </c>
      <c r="E383" s="376" t="s">
        <v>1145</v>
      </c>
      <c r="F383" s="376"/>
      <c r="G383" s="58" t="s">
        <v>836</v>
      </c>
      <c r="H383" s="57">
        <v>0.16309999999999999</v>
      </c>
      <c r="I383" s="56">
        <v>38.520000000000003</v>
      </c>
      <c r="J383" s="56">
        <v>6.28</v>
      </c>
    </row>
    <row r="384" spans="1:10" ht="24" customHeight="1" x14ac:dyDescent="0.2">
      <c r="A384" s="191" t="s">
        <v>1148</v>
      </c>
      <c r="B384" s="59" t="s">
        <v>1147</v>
      </c>
      <c r="C384" s="191" t="s">
        <v>25</v>
      </c>
      <c r="D384" s="191" t="s">
        <v>1146</v>
      </c>
      <c r="E384" s="376" t="s">
        <v>1145</v>
      </c>
      <c r="F384" s="376"/>
      <c r="G384" s="58" t="s">
        <v>836</v>
      </c>
      <c r="H384" s="57">
        <v>5.4399999999999997E-2</v>
      </c>
      <c r="I384" s="56">
        <v>28.88</v>
      </c>
      <c r="J384" s="56">
        <v>1.57</v>
      </c>
    </row>
    <row r="385" spans="1:10" ht="24" customHeight="1" x14ac:dyDescent="0.2">
      <c r="A385" s="192" t="s">
        <v>1142</v>
      </c>
      <c r="B385" s="55" t="s">
        <v>2789</v>
      </c>
      <c r="C385" s="192" t="s">
        <v>25</v>
      </c>
      <c r="D385" s="192" t="s">
        <v>2788</v>
      </c>
      <c r="E385" s="377" t="s">
        <v>1139</v>
      </c>
      <c r="F385" s="377"/>
      <c r="G385" s="54" t="s">
        <v>358</v>
      </c>
      <c r="H385" s="53">
        <v>0.22850000000000001</v>
      </c>
      <c r="I385" s="52">
        <v>30.23</v>
      </c>
      <c r="J385" s="52">
        <v>6.9</v>
      </c>
    </row>
    <row r="386" spans="1:10" ht="25.5" x14ac:dyDescent="0.2">
      <c r="A386" s="193"/>
      <c r="B386" s="193"/>
      <c r="C386" s="193"/>
      <c r="D386" s="193"/>
      <c r="E386" s="193" t="s">
        <v>1138</v>
      </c>
      <c r="F386" s="51">
        <v>3.5583638177585635</v>
      </c>
      <c r="G386" s="193" t="s">
        <v>1137</v>
      </c>
      <c r="H386" s="51">
        <v>2.86</v>
      </c>
      <c r="I386" s="193" t="s">
        <v>1136</v>
      </c>
      <c r="J386" s="51">
        <v>6.42</v>
      </c>
    </row>
    <row r="387" spans="1:10" ht="15" thickBot="1" x14ac:dyDescent="0.25">
      <c r="A387" s="193"/>
      <c r="B387" s="193"/>
      <c r="C387" s="193"/>
      <c r="D387" s="193"/>
      <c r="E387" s="193" t="s">
        <v>1135</v>
      </c>
      <c r="F387" s="51">
        <v>3.47</v>
      </c>
      <c r="G387" s="193"/>
      <c r="H387" s="378" t="s">
        <v>1134</v>
      </c>
      <c r="I387" s="378"/>
      <c r="J387" s="51">
        <v>18.22</v>
      </c>
    </row>
    <row r="388" spans="1:10" ht="0.95" customHeight="1" thickTop="1" x14ac:dyDescent="0.2">
      <c r="A388" s="50"/>
      <c r="B388" s="50"/>
      <c r="C388" s="50"/>
      <c r="D388" s="50"/>
      <c r="E388" s="50"/>
      <c r="F388" s="50"/>
      <c r="G388" s="50"/>
      <c r="H388" s="50"/>
      <c r="I388" s="50"/>
      <c r="J388" s="50"/>
    </row>
    <row r="389" spans="1:10" ht="18" customHeight="1" x14ac:dyDescent="0.2">
      <c r="A389" s="189" t="s">
        <v>126</v>
      </c>
      <c r="B389" s="64" t="s">
        <v>9</v>
      </c>
      <c r="C389" s="189" t="s">
        <v>10</v>
      </c>
      <c r="D389" s="189" t="s">
        <v>11</v>
      </c>
      <c r="E389" s="379" t="s">
        <v>1155</v>
      </c>
      <c r="F389" s="379"/>
      <c r="G389" s="65" t="s">
        <v>12</v>
      </c>
      <c r="H389" s="64" t="s">
        <v>13</v>
      </c>
      <c r="I389" s="64" t="s">
        <v>14</v>
      </c>
      <c r="J389" s="64" t="s">
        <v>16</v>
      </c>
    </row>
    <row r="390" spans="1:10" ht="26.1" customHeight="1" x14ac:dyDescent="0.2">
      <c r="A390" s="187" t="s">
        <v>1154</v>
      </c>
      <c r="B390" s="63" t="s">
        <v>127</v>
      </c>
      <c r="C390" s="187" t="s">
        <v>25</v>
      </c>
      <c r="D390" s="187" t="s">
        <v>128</v>
      </c>
      <c r="E390" s="380" t="s">
        <v>1525</v>
      </c>
      <c r="F390" s="380"/>
      <c r="G390" s="62" t="s">
        <v>27</v>
      </c>
      <c r="H390" s="61">
        <v>1</v>
      </c>
      <c r="I390" s="60">
        <v>4.25</v>
      </c>
      <c r="J390" s="60">
        <v>4.25</v>
      </c>
    </row>
    <row r="391" spans="1:10" ht="24" customHeight="1" x14ac:dyDescent="0.2">
      <c r="A391" s="191" t="s">
        <v>1148</v>
      </c>
      <c r="B391" s="59" t="s">
        <v>1541</v>
      </c>
      <c r="C391" s="191" t="s">
        <v>25</v>
      </c>
      <c r="D391" s="191" t="s">
        <v>1540</v>
      </c>
      <c r="E391" s="376" t="s">
        <v>1145</v>
      </c>
      <c r="F391" s="376"/>
      <c r="G391" s="58" t="s">
        <v>836</v>
      </c>
      <c r="H391" s="57">
        <v>6.6600000000000006E-2</v>
      </c>
      <c r="I391" s="56">
        <v>38.520000000000003</v>
      </c>
      <c r="J391" s="56">
        <v>2.56</v>
      </c>
    </row>
    <row r="392" spans="1:10" ht="24" customHeight="1" x14ac:dyDescent="0.2">
      <c r="A392" s="191" t="s">
        <v>1148</v>
      </c>
      <c r="B392" s="59" t="s">
        <v>1147</v>
      </c>
      <c r="C392" s="191" t="s">
        <v>25</v>
      </c>
      <c r="D392" s="191" t="s">
        <v>1146</v>
      </c>
      <c r="E392" s="376" t="s">
        <v>1145</v>
      </c>
      <c r="F392" s="376"/>
      <c r="G392" s="58" t="s">
        <v>836</v>
      </c>
      <c r="H392" s="57">
        <v>2.2200000000000001E-2</v>
      </c>
      <c r="I392" s="56">
        <v>28.88</v>
      </c>
      <c r="J392" s="56">
        <v>0.64</v>
      </c>
    </row>
    <row r="393" spans="1:10" ht="24" customHeight="1" x14ac:dyDescent="0.2">
      <c r="A393" s="192" t="s">
        <v>1142</v>
      </c>
      <c r="B393" s="55" t="s">
        <v>2558</v>
      </c>
      <c r="C393" s="192" t="s">
        <v>25</v>
      </c>
      <c r="D393" s="192" t="s">
        <v>2557</v>
      </c>
      <c r="E393" s="377" t="s">
        <v>1139</v>
      </c>
      <c r="F393" s="377"/>
      <c r="G393" s="54" t="s">
        <v>358</v>
      </c>
      <c r="H393" s="53">
        <v>0.1666</v>
      </c>
      <c r="I393" s="52">
        <v>6.32</v>
      </c>
      <c r="J393" s="52">
        <v>1.05</v>
      </c>
    </row>
    <row r="394" spans="1:10" ht="25.5" x14ac:dyDescent="0.2">
      <c r="A394" s="193"/>
      <c r="B394" s="193"/>
      <c r="C394" s="193"/>
      <c r="D394" s="193"/>
      <c r="E394" s="193" t="s">
        <v>1138</v>
      </c>
      <c r="F394" s="51">
        <v>1.4466245427336215</v>
      </c>
      <c r="G394" s="193" t="s">
        <v>1137</v>
      </c>
      <c r="H394" s="51">
        <v>1.1599999999999999</v>
      </c>
      <c r="I394" s="193" t="s">
        <v>1136</v>
      </c>
      <c r="J394" s="51">
        <v>2.61</v>
      </c>
    </row>
    <row r="395" spans="1:10" ht="15" thickBot="1" x14ac:dyDescent="0.25">
      <c r="A395" s="193"/>
      <c r="B395" s="193"/>
      <c r="C395" s="193"/>
      <c r="D395" s="193"/>
      <c r="E395" s="193" t="s">
        <v>1135</v>
      </c>
      <c r="F395" s="51">
        <v>1</v>
      </c>
      <c r="G395" s="193"/>
      <c r="H395" s="378" t="s">
        <v>1134</v>
      </c>
      <c r="I395" s="378"/>
      <c r="J395" s="51">
        <v>5.25</v>
      </c>
    </row>
    <row r="396" spans="1:10" ht="0.95" customHeight="1" thickTop="1" x14ac:dyDescent="0.2">
      <c r="A396" s="50"/>
      <c r="B396" s="50"/>
      <c r="C396" s="50"/>
      <c r="D396" s="50"/>
      <c r="E396" s="50"/>
      <c r="F396" s="50"/>
      <c r="G396" s="50"/>
      <c r="H396" s="50"/>
      <c r="I396" s="50"/>
      <c r="J396" s="50"/>
    </row>
    <row r="397" spans="1:10" ht="18" customHeight="1" x14ac:dyDescent="0.2">
      <c r="A397" s="189" t="s">
        <v>129</v>
      </c>
      <c r="B397" s="64" t="s">
        <v>9</v>
      </c>
      <c r="C397" s="189" t="s">
        <v>10</v>
      </c>
      <c r="D397" s="189" t="s">
        <v>11</v>
      </c>
      <c r="E397" s="379" t="s">
        <v>1155</v>
      </c>
      <c r="F397" s="379"/>
      <c r="G397" s="65" t="s">
        <v>12</v>
      </c>
      <c r="H397" s="64" t="s">
        <v>13</v>
      </c>
      <c r="I397" s="64" t="s">
        <v>14</v>
      </c>
      <c r="J397" s="64" t="s">
        <v>16</v>
      </c>
    </row>
    <row r="398" spans="1:10" ht="26.1" customHeight="1" x14ac:dyDescent="0.2">
      <c r="A398" s="187" t="s">
        <v>1154</v>
      </c>
      <c r="B398" s="63" t="s">
        <v>130</v>
      </c>
      <c r="C398" s="187" t="s">
        <v>25</v>
      </c>
      <c r="D398" s="187" t="s">
        <v>131</v>
      </c>
      <c r="E398" s="380" t="s">
        <v>1525</v>
      </c>
      <c r="F398" s="380"/>
      <c r="G398" s="62" t="s">
        <v>27</v>
      </c>
      <c r="H398" s="61">
        <v>1</v>
      </c>
      <c r="I398" s="60">
        <v>15.39</v>
      </c>
      <c r="J398" s="60">
        <v>15.39</v>
      </c>
    </row>
    <row r="399" spans="1:10" ht="24" customHeight="1" x14ac:dyDescent="0.2">
      <c r="A399" s="191" t="s">
        <v>1148</v>
      </c>
      <c r="B399" s="59" t="s">
        <v>1541</v>
      </c>
      <c r="C399" s="191" t="s">
        <v>25</v>
      </c>
      <c r="D399" s="191" t="s">
        <v>1540</v>
      </c>
      <c r="E399" s="376" t="s">
        <v>1145</v>
      </c>
      <c r="F399" s="376"/>
      <c r="G399" s="58" t="s">
        <v>836</v>
      </c>
      <c r="H399" s="57">
        <v>0.15409999999999999</v>
      </c>
      <c r="I399" s="56">
        <v>38.520000000000003</v>
      </c>
      <c r="J399" s="56">
        <v>5.93</v>
      </c>
    </row>
    <row r="400" spans="1:10" ht="24" customHeight="1" x14ac:dyDescent="0.2">
      <c r="A400" s="191" t="s">
        <v>1148</v>
      </c>
      <c r="B400" s="59" t="s">
        <v>1147</v>
      </c>
      <c r="C400" s="191" t="s">
        <v>25</v>
      </c>
      <c r="D400" s="191" t="s">
        <v>1146</v>
      </c>
      <c r="E400" s="376" t="s">
        <v>1145</v>
      </c>
      <c r="F400" s="376"/>
      <c r="G400" s="58" t="s">
        <v>836</v>
      </c>
      <c r="H400" s="57">
        <v>5.1400000000000001E-2</v>
      </c>
      <c r="I400" s="56">
        <v>28.88</v>
      </c>
      <c r="J400" s="56">
        <v>1.48</v>
      </c>
    </row>
    <row r="401" spans="1:10" ht="26.1" customHeight="1" x14ac:dyDescent="0.2">
      <c r="A401" s="192" t="s">
        <v>1142</v>
      </c>
      <c r="B401" s="55" t="s">
        <v>2759</v>
      </c>
      <c r="C401" s="192" t="s">
        <v>25</v>
      </c>
      <c r="D401" s="192" t="s">
        <v>2758</v>
      </c>
      <c r="E401" s="377" t="s">
        <v>1139</v>
      </c>
      <c r="F401" s="377"/>
      <c r="G401" s="54" t="s">
        <v>62</v>
      </c>
      <c r="H401" s="53">
        <v>1.1073999999999999</v>
      </c>
      <c r="I401" s="52">
        <v>7.21</v>
      </c>
      <c r="J401" s="52">
        <v>7.98</v>
      </c>
    </row>
    <row r="402" spans="1:10" ht="25.5" x14ac:dyDescent="0.2">
      <c r="A402" s="193"/>
      <c r="B402" s="193"/>
      <c r="C402" s="193"/>
      <c r="D402" s="193"/>
      <c r="E402" s="193" t="s">
        <v>1138</v>
      </c>
      <c r="F402" s="51">
        <v>3.3588293980711672</v>
      </c>
      <c r="G402" s="193" t="s">
        <v>1137</v>
      </c>
      <c r="H402" s="51">
        <v>2.7</v>
      </c>
      <c r="I402" s="193" t="s">
        <v>1136</v>
      </c>
      <c r="J402" s="51">
        <v>6.06</v>
      </c>
    </row>
    <row r="403" spans="1:10" ht="15" thickBot="1" x14ac:dyDescent="0.25">
      <c r="A403" s="193"/>
      <c r="B403" s="193"/>
      <c r="C403" s="193"/>
      <c r="D403" s="193"/>
      <c r="E403" s="193" t="s">
        <v>1135</v>
      </c>
      <c r="F403" s="51">
        <v>3.62</v>
      </c>
      <c r="G403" s="193"/>
      <c r="H403" s="378" t="s">
        <v>1134</v>
      </c>
      <c r="I403" s="378"/>
      <c r="J403" s="51">
        <v>19.010000000000002</v>
      </c>
    </row>
    <row r="404" spans="1:10" ht="0.95" customHeight="1" thickTop="1" x14ac:dyDescent="0.2">
      <c r="A404" s="50"/>
      <c r="B404" s="50"/>
      <c r="C404" s="50"/>
      <c r="D404" s="50"/>
      <c r="E404" s="50"/>
      <c r="F404" s="50"/>
      <c r="G404" s="50"/>
      <c r="H404" s="50"/>
      <c r="I404" s="50"/>
      <c r="J404" s="50"/>
    </row>
    <row r="405" spans="1:10" ht="18" customHeight="1" x14ac:dyDescent="0.2">
      <c r="A405" s="189" t="s">
        <v>134</v>
      </c>
      <c r="B405" s="64" t="s">
        <v>9</v>
      </c>
      <c r="C405" s="189" t="s">
        <v>10</v>
      </c>
      <c r="D405" s="189" t="s">
        <v>11</v>
      </c>
      <c r="E405" s="379" t="s">
        <v>1155</v>
      </c>
      <c r="F405" s="379"/>
      <c r="G405" s="65" t="s">
        <v>12</v>
      </c>
      <c r="H405" s="64" t="s">
        <v>13</v>
      </c>
      <c r="I405" s="64" t="s">
        <v>14</v>
      </c>
      <c r="J405" s="64" t="s">
        <v>16</v>
      </c>
    </row>
    <row r="406" spans="1:10" ht="39" customHeight="1" x14ac:dyDescent="0.2">
      <c r="A406" s="187" t="s">
        <v>1154</v>
      </c>
      <c r="B406" s="63" t="s">
        <v>135</v>
      </c>
      <c r="C406" s="187" t="s">
        <v>25</v>
      </c>
      <c r="D406" s="187" t="s">
        <v>136</v>
      </c>
      <c r="E406" s="380" t="s">
        <v>2405</v>
      </c>
      <c r="F406" s="380"/>
      <c r="G406" s="62" t="s">
        <v>27</v>
      </c>
      <c r="H406" s="61">
        <v>1</v>
      </c>
      <c r="I406" s="60">
        <v>880.24</v>
      </c>
      <c r="J406" s="60">
        <v>880.24</v>
      </c>
    </row>
    <row r="407" spans="1:10" ht="24" customHeight="1" x14ac:dyDescent="0.2">
      <c r="A407" s="191" t="s">
        <v>1148</v>
      </c>
      <c r="B407" s="59" t="s">
        <v>1804</v>
      </c>
      <c r="C407" s="191" t="s">
        <v>25</v>
      </c>
      <c r="D407" s="191" t="s">
        <v>1803</v>
      </c>
      <c r="E407" s="376" t="s">
        <v>1145</v>
      </c>
      <c r="F407" s="376"/>
      <c r="G407" s="58" t="s">
        <v>836</v>
      </c>
      <c r="H407" s="57">
        <v>1.405</v>
      </c>
      <c r="I407" s="56">
        <v>36.880000000000003</v>
      </c>
      <c r="J407" s="56">
        <v>51.81</v>
      </c>
    </row>
    <row r="408" spans="1:10" ht="24" customHeight="1" x14ac:dyDescent="0.2">
      <c r="A408" s="191" t="s">
        <v>1148</v>
      </c>
      <c r="B408" s="59" t="s">
        <v>1147</v>
      </c>
      <c r="C408" s="191" t="s">
        <v>25</v>
      </c>
      <c r="D408" s="191" t="s">
        <v>1146</v>
      </c>
      <c r="E408" s="376" t="s">
        <v>1145</v>
      </c>
      <c r="F408" s="376"/>
      <c r="G408" s="58" t="s">
        <v>836</v>
      </c>
      <c r="H408" s="57">
        <v>0.70199999999999996</v>
      </c>
      <c r="I408" s="56">
        <v>28.88</v>
      </c>
      <c r="J408" s="56">
        <v>20.27</v>
      </c>
    </row>
    <row r="409" spans="1:10" ht="39" customHeight="1" x14ac:dyDescent="0.2">
      <c r="A409" s="191" t="s">
        <v>1148</v>
      </c>
      <c r="B409" s="59" t="s">
        <v>1380</v>
      </c>
      <c r="C409" s="191" t="s">
        <v>25</v>
      </c>
      <c r="D409" s="191" t="s">
        <v>1379</v>
      </c>
      <c r="E409" s="376" t="s">
        <v>1192</v>
      </c>
      <c r="F409" s="376"/>
      <c r="G409" s="58" t="s">
        <v>44</v>
      </c>
      <c r="H409" s="57">
        <v>8.8999999999999996E-2</v>
      </c>
      <c r="I409" s="56">
        <v>33.32</v>
      </c>
      <c r="J409" s="56">
        <v>2.96</v>
      </c>
    </row>
    <row r="410" spans="1:10" ht="39" customHeight="1" x14ac:dyDescent="0.2">
      <c r="A410" s="191" t="s">
        <v>1148</v>
      </c>
      <c r="B410" s="59" t="s">
        <v>1382</v>
      </c>
      <c r="C410" s="191" t="s">
        <v>25</v>
      </c>
      <c r="D410" s="191" t="s">
        <v>1381</v>
      </c>
      <c r="E410" s="376" t="s">
        <v>1192</v>
      </c>
      <c r="F410" s="376"/>
      <c r="G410" s="58" t="s">
        <v>1205</v>
      </c>
      <c r="H410" s="57">
        <v>1.3160000000000001</v>
      </c>
      <c r="I410" s="56">
        <v>31.8</v>
      </c>
      <c r="J410" s="56">
        <v>41.84</v>
      </c>
    </row>
    <row r="411" spans="1:10" ht="26.1" customHeight="1" x14ac:dyDescent="0.2">
      <c r="A411" s="192" t="s">
        <v>1142</v>
      </c>
      <c r="B411" s="55" t="s">
        <v>2787</v>
      </c>
      <c r="C411" s="192" t="s">
        <v>25</v>
      </c>
      <c r="D411" s="192" t="s">
        <v>2786</v>
      </c>
      <c r="E411" s="377" t="s">
        <v>1139</v>
      </c>
      <c r="F411" s="377"/>
      <c r="G411" s="54" t="s">
        <v>62</v>
      </c>
      <c r="H411" s="53">
        <v>0.53</v>
      </c>
      <c r="I411" s="52">
        <v>47.53</v>
      </c>
      <c r="J411" s="52">
        <v>25.19</v>
      </c>
    </row>
    <row r="412" spans="1:10" ht="24" customHeight="1" x14ac:dyDescent="0.2">
      <c r="A412" s="192" t="s">
        <v>1142</v>
      </c>
      <c r="B412" s="55" t="s">
        <v>2785</v>
      </c>
      <c r="C412" s="192" t="s">
        <v>25</v>
      </c>
      <c r="D412" s="192" t="s">
        <v>2784</v>
      </c>
      <c r="E412" s="377" t="s">
        <v>1139</v>
      </c>
      <c r="F412" s="377"/>
      <c r="G412" s="54" t="s">
        <v>62</v>
      </c>
      <c r="H412" s="53">
        <v>0.97</v>
      </c>
      <c r="I412" s="52">
        <v>4.05</v>
      </c>
      <c r="J412" s="52">
        <v>3.92</v>
      </c>
    </row>
    <row r="413" spans="1:10" ht="39" customHeight="1" x14ac:dyDescent="0.2">
      <c r="A413" s="192" t="s">
        <v>1142</v>
      </c>
      <c r="B413" s="55" t="s">
        <v>2783</v>
      </c>
      <c r="C413" s="192" t="s">
        <v>25</v>
      </c>
      <c r="D413" s="192" t="s">
        <v>2782</v>
      </c>
      <c r="E413" s="377" t="s">
        <v>1139</v>
      </c>
      <c r="F413" s="377"/>
      <c r="G413" s="54" t="s">
        <v>27</v>
      </c>
      <c r="H413" s="53">
        <v>1.05</v>
      </c>
      <c r="I413" s="52">
        <v>699.29</v>
      </c>
      <c r="J413" s="52">
        <v>734.25</v>
      </c>
    </row>
    <row r="414" spans="1:10" ht="25.5" x14ac:dyDescent="0.2">
      <c r="A414" s="193"/>
      <c r="B414" s="193"/>
      <c r="C414" s="193"/>
      <c r="D414" s="193"/>
      <c r="E414" s="193" t="s">
        <v>1138</v>
      </c>
      <c r="F414" s="51">
        <v>55.165724420795918</v>
      </c>
      <c r="G414" s="193" t="s">
        <v>1137</v>
      </c>
      <c r="H414" s="51">
        <v>44.36</v>
      </c>
      <c r="I414" s="193" t="s">
        <v>1136</v>
      </c>
      <c r="J414" s="51">
        <v>99.53</v>
      </c>
    </row>
    <row r="415" spans="1:10" ht="15" thickBot="1" x14ac:dyDescent="0.25">
      <c r="A415" s="193"/>
      <c r="B415" s="193"/>
      <c r="C415" s="193"/>
      <c r="D415" s="193"/>
      <c r="E415" s="193" t="s">
        <v>1135</v>
      </c>
      <c r="F415" s="51">
        <v>207.2</v>
      </c>
      <c r="G415" s="193"/>
      <c r="H415" s="378" t="s">
        <v>1134</v>
      </c>
      <c r="I415" s="378"/>
      <c r="J415" s="51">
        <v>1087.44</v>
      </c>
    </row>
    <row r="416" spans="1:10" ht="0.95" customHeight="1" thickTop="1" x14ac:dyDescent="0.2">
      <c r="A416" s="50"/>
      <c r="B416" s="50"/>
      <c r="C416" s="50"/>
      <c r="D416" s="50"/>
      <c r="E416" s="50"/>
      <c r="F416" s="50"/>
      <c r="G416" s="50"/>
      <c r="H416" s="50"/>
      <c r="I416" s="50"/>
      <c r="J416" s="50"/>
    </row>
    <row r="417" spans="1:10" ht="18" customHeight="1" x14ac:dyDescent="0.2">
      <c r="A417" s="189" t="s">
        <v>137</v>
      </c>
      <c r="B417" s="64" t="s">
        <v>9</v>
      </c>
      <c r="C417" s="189" t="s">
        <v>10</v>
      </c>
      <c r="D417" s="189" t="s">
        <v>11</v>
      </c>
      <c r="E417" s="379" t="s">
        <v>1155</v>
      </c>
      <c r="F417" s="379"/>
      <c r="G417" s="65" t="s">
        <v>12</v>
      </c>
      <c r="H417" s="64" t="s">
        <v>13</v>
      </c>
      <c r="I417" s="64" t="s">
        <v>14</v>
      </c>
      <c r="J417" s="64" t="s">
        <v>16</v>
      </c>
    </row>
    <row r="418" spans="1:10" ht="65.099999999999994" customHeight="1" x14ac:dyDescent="0.2">
      <c r="A418" s="187" t="s">
        <v>1154</v>
      </c>
      <c r="B418" s="63" t="s">
        <v>138</v>
      </c>
      <c r="C418" s="187" t="s">
        <v>25</v>
      </c>
      <c r="D418" s="187" t="s">
        <v>139</v>
      </c>
      <c r="E418" s="380" t="s">
        <v>2405</v>
      </c>
      <c r="F418" s="380"/>
      <c r="G418" s="62" t="s">
        <v>27</v>
      </c>
      <c r="H418" s="61">
        <v>1</v>
      </c>
      <c r="I418" s="60">
        <v>118.12</v>
      </c>
      <c r="J418" s="60">
        <v>118.12</v>
      </c>
    </row>
    <row r="419" spans="1:10" ht="26.1" customHeight="1" x14ac:dyDescent="0.2">
      <c r="A419" s="191" t="s">
        <v>1148</v>
      </c>
      <c r="B419" s="59" t="s">
        <v>1743</v>
      </c>
      <c r="C419" s="191" t="s">
        <v>25</v>
      </c>
      <c r="D419" s="191" t="s">
        <v>1742</v>
      </c>
      <c r="E419" s="376" t="s">
        <v>1145</v>
      </c>
      <c r="F419" s="376"/>
      <c r="G419" s="58" t="s">
        <v>836</v>
      </c>
      <c r="H419" s="57">
        <v>0.59499999999999997</v>
      </c>
      <c r="I419" s="56">
        <v>32.81</v>
      </c>
      <c r="J419" s="56">
        <v>19.52</v>
      </c>
    </row>
    <row r="420" spans="1:10" ht="24" customHeight="1" x14ac:dyDescent="0.2">
      <c r="A420" s="191" t="s">
        <v>1148</v>
      </c>
      <c r="B420" s="59" t="s">
        <v>1147</v>
      </c>
      <c r="C420" s="191" t="s">
        <v>25</v>
      </c>
      <c r="D420" s="191" t="s">
        <v>1146</v>
      </c>
      <c r="E420" s="376" t="s">
        <v>1145</v>
      </c>
      <c r="F420" s="376"/>
      <c r="G420" s="58" t="s">
        <v>836</v>
      </c>
      <c r="H420" s="57">
        <v>0.19500000000000001</v>
      </c>
      <c r="I420" s="56">
        <v>28.88</v>
      </c>
      <c r="J420" s="56">
        <v>5.63</v>
      </c>
    </row>
    <row r="421" spans="1:10" ht="26.1" customHeight="1" x14ac:dyDescent="0.2">
      <c r="A421" s="192" t="s">
        <v>1142</v>
      </c>
      <c r="B421" s="55" t="s">
        <v>2781</v>
      </c>
      <c r="C421" s="192" t="s">
        <v>25</v>
      </c>
      <c r="D421" s="192" t="s">
        <v>2780</v>
      </c>
      <c r="E421" s="377" t="s">
        <v>1139</v>
      </c>
      <c r="F421" s="377"/>
      <c r="G421" s="54" t="s">
        <v>778</v>
      </c>
      <c r="H421" s="53">
        <v>2.9600000000000001E-2</v>
      </c>
      <c r="I421" s="52">
        <v>46.91</v>
      </c>
      <c r="J421" s="52">
        <v>1.38</v>
      </c>
    </row>
    <row r="422" spans="1:10" ht="26.1" customHeight="1" x14ac:dyDescent="0.2">
      <c r="A422" s="192" t="s">
        <v>1142</v>
      </c>
      <c r="B422" s="55" t="s">
        <v>2779</v>
      </c>
      <c r="C422" s="192" t="s">
        <v>25</v>
      </c>
      <c r="D422" s="192" t="s">
        <v>2778</v>
      </c>
      <c r="E422" s="377" t="s">
        <v>1139</v>
      </c>
      <c r="F422" s="377"/>
      <c r="G422" s="54" t="s">
        <v>27</v>
      </c>
      <c r="H422" s="53">
        <v>2.1059999999999999</v>
      </c>
      <c r="I422" s="52">
        <v>25.38</v>
      </c>
      <c r="J422" s="52">
        <v>53.45</v>
      </c>
    </row>
    <row r="423" spans="1:10" ht="39" customHeight="1" x14ac:dyDescent="0.2">
      <c r="A423" s="192" t="s">
        <v>1142</v>
      </c>
      <c r="B423" s="55" t="s">
        <v>2777</v>
      </c>
      <c r="C423" s="192" t="s">
        <v>25</v>
      </c>
      <c r="D423" s="192" t="s">
        <v>2776</v>
      </c>
      <c r="E423" s="377" t="s">
        <v>1139</v>
      </c>
      <c r="F423" s="377"/>
      <c r="G423" s="54" t="s">
        <v>31</v>
      </c>
      <c r="H423" s="53">
        <v>0.91169999999999995</v>
      </c>
      <c r="I423" s="52">
        <v>6.5</v>
      </c>
      <c r="J423" s="52">
        <v>5.92</v>
      </c>
    </row>
    <row r="424" spans="1:10" ht="39" customHeight="1" x14ac:dyDescent="0.2">
      <c r="A424" s="192" t="s">
        <v>1142</v>
      </c>
      <c r="B424" s="55" t="s">
        <v>2775</v>
      </c>
      <c r="C424" s="192" t="s">
        <v>25</v>
      </c>
      <c r="D424" s="192" t="s">
        <v>2774</v>
      </c>
      <c r="E424" s="377" t="s">
        <v>1139</v>
      </c>
      <c r="F424" s="377"/>
      <c r="G424" s="54" t="s">
        <v>31</v>
      </c>
      <c r="H424" s="53">
        <v>2.9138999999999999</v>
      </c>
      <c r="I424" s="52">
        <v>7.38</v>
      </c>
      <c r="J424" s="52">
        <v>21.5</v>
      </c>
    </row>
    <row r="425" spans="1:10" ht="26.1" customHeight="1" x14ac:dyDescent="0.2">
      <c r="A425" s="192" t="s">
        <v>1142</v>
      </c>
      <c r="B425" s="55" t="s">
        <v>2773</v>
      </c>
      <c r="C425" s="192" t="s">
        <v>25</v>
      </c>
      <c r="D425" s="192" t="s">
        <v>2772</v>
      </c>
      <c r="E425" s="377" t="s">
        <v>1139</v>
      </c>
      <c r="F425" s="377"/>
      <c r="G425" s="54" t="s">
        <v>31</v>
      </c>
      <c r="H425" s="53">
        <v>2.5026999999999999</v>
      </c>
      <c r="I425" s="52">
        <v>0.39</v>
      </c>
      <c r="J425" s="52">
        <v>0.97</v>
      </c>
    </row>
    <row r="426" spans="1:10" ht="26.1" customHeight="1" x14ac:dyDescent="0.2">
      <c r="A426" s="192" t="s">
        <v>1142</v>
      </c>
      <c r="B426" s="55" t="s">
        <v>2771</v>
      </c>
      <c r="C426" s="192" t="s">
        <v>25</v>
      </c>
      <c r="D426" s="192" t="s">
        <v>2770</v>
      </c>
      <c r="E426" s="377" t="s">
        <v>1139</v>
      </c>
      <c r="F426" s="377"/>
      <c r="G426" s="54" t="s">
        <v>31</v>
      </c>
      <c r="H426" s="53">
        <v>0.79249999999999998</v>
      </c>
      <c r="I426" s="52">
        <v>3.51</v>
      </c>
      <c r="J426" s="52">
        <v>2.78</v>
      </c>
    </row>
    <row r="427" spans="1:10" ht="39" customHeight="1" x14ac:dyDescent="0.2">
      <c r="A427" s="192" t="s">
        <v>1142</v>
      </c>
      <c r="B427" s="55" t="s">
        <v>2769</v>
      </c>
      <c r="C427" s="192" t="s">
        <v>25</v>
      </c>
      <c r="D427" s="192" t="s">
        <v>2768</v>
      </c>
      <c r="E427" s="377" t="s">
        <v>1139</v>
      </c>
      <c r="F427" s="377"/>
      <c r="G427" s="54" t="s">
        <v>62</v>
      </c>
      <c r="H427" s="53">
        <v>1.0978000000000001</v>
      </c>
      <c r="I427" s="52">
        <v>4.4000000000000004</v>
      </c>
      <c r="J427" s="52">
        <v>4.83</v>
      </c>
    </row>
    <row r="428" spans="1:10" ht="26.1" customHeight="1" x14ac:dyDescent="0.2">
      <c r="A428" s="192" t="s">
        <v>1142</v>
      </c>
      <c r="B428" s="55" t="s">
        <v>2767</v>
      </c>
      <c r="C428" s="192" t="s">
        <v>25</v>
      </c>
      <c r="D428" s="192" t="s">
        <v>2766</v>
      </c>
      <c r="E428" s="377" t="s">
        <v>1139</v>
      </c>
      <c r="F428" s="377"/>
      <c r="G428" s="54" t="s">
        <v>156</v>
      </c>
      <c r="H428" s="53">
        <v>20.186800000000002</v>
      </c>
      <c r="I428" s="52">
        <v>0.1</v>
      </c>
      <c r="J428" s="52">
        <v>2.0099999999999998</v>
      </c>
    </row>
    <row r="429" spans="1:10" ht="39" customHeight="1" x14ac:dyDescent="0.2">
      <c r="A429" s="192" t="s">
        <v>1142</v>
      </c>
      <c r="B429" s="55" t="s">
        <v>2765</v>
      </c>
      <c r="C429" s="192" t="s">
        <v>25</v>
      </c>
      <c r="D429" s="192" t="s">
        <v>2764</v>
      </c>
      <c r="E429" s="377" t="s">
        <v>1139</v>
      </c>
      <c r="F429" s="377"/>
      <c r="G429" s="54" t="s">
        <v>156</v>
      </c>
      <c r="H429" s="53">
        <v>0.54410000000000003</v>
      </c>
      <c r="I429" s="52">
        <v>0.24</v>
      </c>
      <c r="J429" s="52">
        <v>0.13</v>
      </c>
    </row>
    <row r="430" spans="1:10" ht="25.5" x14ac:dyDescent="0.2">
      <c r="A430" s="193"/>
      <c r="B430" s="193"/>
      <c r="C430" s="193"/>
      <c r="D430" s="193"/>
      <c r="E430" s="193" t="s">
        <v>1138</v>
      </c>
      <c r="F430" s="51">
        <v>11.999778295089236</v>
      </c>
      <c r="G430" s="193" t="s">
        <v>1137</v>
      </c>
      <c r="H430" s="51">
        <v>9.65</v>
      </c>
      <c r="I430" s="193" t="s">
        <v>1136</v>
      </c>
      <c r="J430" s="51">
        <v>21.65</v>
      </c>
    </row>
    <row r="431" spans="1:10" ht="15" thickBot="1" x14ac:dyDescent="0.25">
      <c r="A431" s="193"/>
      <c r="B431" s="193"/>
      <c r="C431" s="193"/>
      <c r="D431" s="193"/>
      <c r="E431" s="193" t="s">
        <v>1135</v>
      </c>
      <c r="F431" s="51">
        <v>27.8</v>
      </c>
      <c r="G431" s="193"/>
      <c r="H431" s="378" t="s">
        <v>1134</v>
      </c>
      <c r="I431" s="378"/>
      <c r="J431" s="51">
        <v>145.91999999999999</v>
      </c>
    </row>
    <row r="432" spans="1:10" ht="0.95" customHeight="1" thickTop="1" x14ac:dyDescent="0.2">
      <c r="A432" s="50"/>
      <c r="B432" s="50"/>
      <c r="C432" s="50"/>
      <c r="D432" s="50"/>
      <c r="E432" s="50"/>
      <c r="F432" s="50"/>
      <c r="G432" s="50"/>
      <c r="H432" s="50"/>
      <c r="I432" s="50"/>
      <c r="J432" s="50"/>
    </row>
    <row r="433" spans="1:10" ht="18" customHeight="1" x14ac:dyDescent="0.2">
      <c r="A433" s="189" t="s">
        <v>140</v>
      </c>
      <c r="B433" s="64" t="s">
        <v>9</v>
      </c>
      <c r="C433" s="189" t="s">
        <v>10</v>
      </c>
      <c r="D433" s="189" t="s">
        <v>11</v>
      </c>
      <c r="E433" s="379" t="s">
        <v>1155</v>
      </c>
      <c r="F433" s="379"/>
      <c r="G433" s="65" t="s">
        <v>12</v>
      </c>
      <c r="H433" s="64" t="s">
        <v>13</v>
      </c>
      <c r="I433" s="64" t="s">
        <v>14</v>
      </c>
      <c r="J433" s="64" t="s">
        <v>16</v>
      </c>
    </row>
    <row r="434" spans="1:10" ht="51.95" customHeight="1" x14ac:dyDescent="0.2">
      <c r="A434" s="187" t="s">
        <v>1154</v>
      </c>
      <c r="B434" s="63" t="s">
        <v>141</v>
      </c>
      <c r="C434" s="187" t="s">
        <v>25</v>
      </c>
      <c r="D434" s="187" t="s">
        <v>142</v>
      </c>
      <c r="E434" s="380" t="s">
        <v>2405</v>
      </c>
      <c r="F434" s="380"/>
      <c r="G434" s="62" t="s">
        <v>27</v>
      </c>
      <c r="H434" s="61">
        <v>1</v>
      </c>
      <c r="I434" s="60">
        <v>133.71</v>
      </c>
      <c r="J434" s="60">
        <v>133.71</v>
      </c>
    </row>
    <row r="435" spans="1:10" ht="51.95" customHeight="1" x14ac:dyDescent="0.2">
      <c r="A435" s="191" t="s">
        <v>1148</v>
      </c>
      <c r="B435" s="59" t="s">
        <v>2037</v>
      </c>
      <c r="C435" s="191" t="s">
        <v>25</v>
      </c>
      <c r="D435" s="191" t="s">
        <v>2036</v>
      </c>
      <c r="E435" s="376" t="s">
        <v>1145</v>
      </c>
      <c r="F435" s="376"/>
      <c r="G435" s="58" t="s">
        <v>49</v>
      </c>
      <c r="H435" s="57">
        <v>1.0200000000000001E-2</v>
      </c>
      <c r="I435" s="56">
        <v>636.16999999999996</v>
      </c>
      <c r="J435" s="56">
        <v>6.48</v>
      </c>
    </row>
    <row r="436" spans="1:10" ht="24" customHeight="1" x14ac:dyDescent="0.2">
      <c r="A436" s="191" t="s">
        <v>1148</v>
      </c>
      <c r="B436" s="59" t="s">
        <v>1461</v>
      </c>
      <c r="C436" s="191" t="s">
        <v>25</v>
      </c>
      <c r="D436" s="191" t="s">
        <v>1460</v>
      </c>
      <c r="E436" s="376" t="s">
        <v>1145</v>
      </c>
      <c r="F436" s="376"/>
      <c r="G436" s="58" t="s">
        <v>836</v>
      </c>
      <c r="H436" s="57">
        <v>1.3</v>
      </c>
      <c r="I436" s="56">
        <v>37.11</v>
      </c>
      <c r="J436" s="56">
        <v>48.24</v>
      </c>
    </row>
    <row r="437" spans="1:10" ht="24" customHeight="1" x14ac:dyDescent="0.2">
      <c r="A437" s="191" t="s">
        <v>1148</v>
      </c>
      <c r="B437" s="59" t="s">
        <v>1147</v>
      </c>
      <c r="C437" s="191" t="s">
        <v>25</v>
      </c>
      <c r="D437" s="191" t="s">
        <v>1146</v>
      </c>
      <c r="E437" s="376" t="s">
        <v>1145</v>
      </c>
      <c r="F437" s="376"/>
      <c r="G437" s="58" t="s">
        <v>836</v>
      </c>
      <c r="H437" s="57">
        <v>0.65</v>
      </c>
      <c r="I437" s="56">
        <v>28.88</v>
      </c>
      <c r="J437" s="56">
        <v>18.77</v>
      </c>
    </row>
    <row r="438" spans="1:10" ht="39" customHeight="1" x14ac:dyDescent="0.2">
      <c r="A438" s="192" t="s">
        <v>1142</v>
      </c>
      <c r="B438" s="55" t="s">
        <v>2763</v>
      </c>
      <c r="C438" s="192" t="s">
        <v>25</v>
      </c>
      <c r="D438" s="192" t="s">
        <v>2762</v>
      </c>
      <c r="E438" s="377" t="s">
        <v>1139</v>
      </c>
      <c r="F438" s="377"/>
      <c r="G438" s="54" t="s">
        <v>31</v>
      </c>
      <c r="H438" s="53">
        <v>0.42</v>
      </c>
      <c r="I438" s="52">
        <v>4.51</v>
      </c>
      <c r="J438" s="52">
        <v>1.89</v>
      </c>
    </row>
    <row r="439" spans="1:10" ht="26.1" customHeight="1" x14ac:dyDescent="0.2">
      <c r="A439" s="192" t="s">
        <v>1142</v>
      </c>
      <c r="B439" s="55" t="s">
        <v>2761</v>
      </c>
      <c r="C439" s="192" t="s">
        <v>25</v>
      </c>
      <c r="D439" s="192" t="s">
        <v>2760</v>
      </c>
      <c r="E439" s="377" t="s">
        <v>1139</v>
      </c>
      <c r="F439" s="377"/>
      <c r="G439" s="54" t="s">
        <v>156</v>
      </c>
      <c r="H439" s="53">
        <v>13.6</v>
      </c>
      <c r="I439" s="52">
        <v>4.26</v>
      </c>
      <c r="J439" s="52">
        <v>57.93</v>
      </c>
    </row>
    <row r="440" spans="1:10" ht="24" customHeight="1" x14ac:dyDescent="0.2">
      <c r="A440" s="192" t="s">
        <v>1142</v>
      </c>
      <c r="B440" s="55" t="s">
        <v>2400</v>
      </c>
      <c r="C440" s="192" t="s">
        <v>25</v>
      </c>
      <c r="D440" s="192" t="s">
        <v>2399</v>
      </c>
      <c r="E440" s="377" t="s">
        <v>1139</v>
      </c>
      <c r="F440" s="377"/>
      <c r="G440" s="54" t="s">
        <v>778</v>
      </c>
      <c r="H440" s="53">
        <v>0.01</v>
      </c>
      <c r="I440" s="52">
        <v>40.33</v>
      </c>
      <c r="J440" s="52">
        <v>0.4</v>
      </c>
    </row>
    <row r="441" spans="1:10" ht="25.5" x14ac:dyDescent="0.2">
      <c r="A441" s="193"/>
      <c r="B441" s="193"/>
      <c r="C441" s="193"/>
      <c r="D441" s="193"/>
      <c r="E441" s="193" t="s">
        <v>1138</v>
      </c>
      <c r="F441" s="51">
        <v>32.014189114288882</v>
      </c>
      <c r="G441" s="193" t="s">
        <v>1137</v>
      </c>
      <c r="H441" s="51">
        <v>25.75</v>
      </c>
      <c r="I441" s="193" t="s">
        <v>1136</v>
      </c>
      <c r="J441" s="51">
        <v>57.76</v>
      </c>
    </row>
    <row r="442" spans="1:10" ht="15" thickBot="1" x14ac:dyDescent="0.25">
      <c r="A442" s="193"/>
      <c r="B442" s="193"/>
      <c r="C442" s="193"/>
      <c r="D442" s="193"/>
      <c r="E442" s="193" t="s">
        <v>1135</v>
      </c>
      <c r="F442" s="51">
        <v>31.47</v>
      </c>
      <c r="G442" s="193"/>
      <c r="H442" s="378" t="s">
        <v>1134</v>
      </c>
      <c r="I442" s="378"/>
      <c r="J442" s="51">
        <v>165.18</v>
      </c>
    </row>
    <row r="443" spans="1:10" ht="0.95" customHeight="1" thickTop="1" x14ac:dyDescent="0.2">
      <c r="A443" s="50"/>
      <c r="B443" s="50"/>
      <c r="C443" s="50"/>
      <c r="D443" s="50"/>
      <c r="E443" s="50"/>
      <c r="F443" s="50"/>
      <c r="G443" s="50"/>
      <c r="H443" s="50"/>
      <c r="I443" s="50"/>
      <c r="J443" s="50"/>
    </row>
    <row r="444" spans="1:10" ht="18" customHeight="1" x14ac:dyDescent="0.2">
      <c r="A444" s="189" t="s">
        <v>143</v>
      </c>
      <c r="B444" s="64" t="s">
        <v>9</v>
      </c>
      <c r="C444" s="189" t="s">
        <v>10</v>
      </c>
      <c r="D444" s="189" t="s">
        <v>11</v>
      </c>
      <c r="E444" s="379" t="s">
        <v>1155</v>
      </c>
      <c r="F444" s="379"/>
      <c r="G444" s="65" t="s">
        <v>12</v>
      </c>
      <c r="H444" s="64" t="s">
        <v>13</v>
      </c>
      <c r="I444" s="64" t="s">
        <v>14</v>
      </c>
      <c r="J444" s="64" t="s">
        <v>16</v>
      </c>
    </row>
    <row r="445" spans="1:10" ht="39" customHeight="1" x14ac:dyDescent="0.2">
      <c r="A445" s="187" t="s">
        <v>1154</v>
      </c>
      <c r="B445" s="63" t="s">
        <v>144</v>
      </c>
      <c r="C445" s="187" t="s">
        <v>25</v>
      </c>
      <c r="D445" s="187" t="s">
        <v>145</v>
      </c>
      <c r="E445" s="380" t="s">
        <v>1525</v>
      </c>
      <c r="F445" s="380"/>
      <c r="G445" s="62" t="s">
        <v>27</v>
      </c>
      <c r="H445" s="61">
        <v>1</v>
      </c>
      <c r="I445" s="60">
        <v>22.71</v>
      </c>
      <c r="J445" s="60">
        <v>22.71</v>
      </c>
    </row>
    <row r="446" spans="1:10" ht="24" customHeight="1" x14ac:dyDescent="0.2">
      <c r="A446" s="191" t="s">
        <v>1148</v>
      </c>
      <c r="B446" s="59" t="s">
        <v>1541</v>
      </c>
      <c r="C446" s="191" t="s">
        <v>25</v>
      </c>
      <c r="D446" s="191" t="s">
        <v>1540</v>
      </c>
      <c r="E446" s="376" t="s">
        <v>1145</v>
      </c>
      <c r="F446" s="376"/>
      <c r="G446" s="58" t="s">
        <v>836</v>
      </c>
      <c r="H446" s="57">
        <v>0.374</v>
      </c>
      <c r="I446" s="56">
        <v>38.520000000000003</v>
      </c>
      <c r="J446" s="56">
        <v>14.4</v>
      </c>
    </row>
    <row r="447" spans="1:10" ht="24" customHeight="1" x14ac:dyDescent="0.2">
      <c r="A447" s="191" t="s">
        <v>1148</v>
      </c>
      <c r="B447" s="59" t="s">
        <v>1147</v>
      </c>
      <c r="C447" s="191" t="s">
        <v>25</v>
      </c>
      <c r="D447" s="191" t="s">
        <v>1146</v>
      </c>
      <c r="E447" s="376" t="s">
        <v>1145</v>
      </c>
      <c r="F447" s="376"/>
      <c r="G447" s="58" t="s">
        <v>836</v>
      </c>
      <c r="H447" s="57">
        <v>9.2999999999999999E-2</v>
      </c>
      <c r="I447" s="56">
        <v>28.88</v>
      </c>
      <c r="J447" s="56">
        <v>2.68</v>
      </c>
    </row>
    <row r="448" spans="1:10" ht="26.1" customHeight="1" x14ac:dyDescent="0.2">
      <c r="A448" s="192" t="s">
        <v>1142</v>
      </c>
      <c r="B448" s="55" t="s">
        <v>2759</v>
      </c>
      <c r="C448" s="192" t="s">
        <v>25</v>
      </c>
      <c r="D448" s="192" t="s">
        <v>2758</v>
      </c>
      <c r="E448" s="377" t="s">
        <v>1139</v>
      </c>
      <c r="F448" s="377"/>
      <c r="G448" s="54" t="s">
        <v>62</v>
      </c>
      <c r="H448" s="53">
        <v>0.78200000000000003</v>
      </c>
      <c r="I448" s="52">
        <v>7.21</v>
      </c>
      <c r="J448" s="52">
        <v>5.63</v>
      </c>
    </row>
    <row r="449" spans="1:10" ht="25.5" x14ac:dyDescent="0.2">
      <c r="A449" s="193"/>
      <c r="B449" s="193"/>
      <c r="C449" s="193"/>
      <c r="D449" s="193"/>
      <c r="E449" s="193" t="s">
        <v>1138</v>
      </c>
      <c r="F449" s="51">
        <v>7.7485866311938807</v>
      </c>
      <c r="G449" s="193" t="s">
        <v>1137</v>
      </c>
      <c r="H449" s="51">
        <v>6.23</v>
      </c>
      <c r="I449" s="193" t="s">
        <v>1136</v>
      </c>
      <c r="J449" s="51">
        <v>13.98</v>
      </c>
    </row>
    <row r="450" spans="1:10" ht="15" thickBot="1" x14ac:dyDescent="0.25">
      <c r="A450" s="193"/>
      <c r="B450" s="193"/>
      <c r="C450" s="193"/>
      <c r="D450" s="193"/>
      <c r="E450" s="193" t="s">
        <v>1135</v>
      </c>
      <c r="F450" s="51">
        <v>5.34</v>
      </c>
      <c r="G450" s="193"/>
      <c r="H450" s="378" t="s">
        <v>1134</v>
      </c>
      <c r="I450" s="378"/>
      <c r="J450" s="51">
        <v>28.05</v>
      </c>
    </row>
    <row r="451" spans="1:10" ht="0.95" customHeight="1" thickTop="1" x14ac:dyDescent="0.2">
      <c r="A451" s="50"/>
      <c r="B451" s="50"/>
      <c r="C451" s="50"/>
      <c r="D451" s="50"/>
      <c r="E451" s="50"/>
      <c r="F451" s="50"/>
      <c r="G451" s="50"/>
      <c r="H451" s="50"/>
      <c r="I451" s="50"/>
      <c r="J451" s="50"/>
    </row>
    <row r="452" spans="1:10" ht="18" customHeight="1" x14ac:dyDescent="0.2">
      <c r="A452" s="189" t="s">
        <v>146</v>
      </c>
      <c r="B452" s="64" t="s">
        <v>9</v>
      </c>
      <c r="C452" s="189" t="s">
        <v>10</v>
      </c>
      <c r="D452" s="189" t="s">
        <v>11</v>
      </c>
      <c r="E452" s="379" t="s">
        <v>1155</v>
      </c>
      <c r="F452" s="379"/>
      <c r="G452" s="65" t="s">
        <v>12</v>
      </c>
      <c r="H452" s="64" t="s">
        <v>13</v>
      </c>
      <c r="I452" s="64" t="s">
        <v>14</v>
      </c>
      <c r="J452" s="64" t="s">
        <v>16</v>
      </c>
    </row>
    <row r="453" spans="1:10" ht="39" customHeight="1" x14ac:dyDescent="0.2">
      <c r="A453" s="187" t="s">
        <v>1154</v>
      </c>
      <c r="B453" s="63" t="s">
        <v>147</v>
      </c>
      <c r="C453" s="187" t="s">
        <v>25</v>
      </c>
      <c r="D453" s="187" t="s">
        <v>148</v>
      </c>
      <c r="E453" s="380" t="s">
        <v>2405</v>
      </c>
      <c r="F453" s="380"/>
      <c r="G453" s="62" t="s">
        <v>27</v>
      </c>
      <c r="H453" s="61">
        <v>1</v>
      </c>
      <c r="I453" s="60">
        <v>264.47000000000003</v>
      </c>
      <c r="J453" s="60">
        <v>264.47000000000003</v>
      </c>
    </row>
    <row r="454" spans="1:10" ht="39" customHeight="1" x14ac:dyDescent="0.2">
      <c r="A454" s="191" t="s">
        <v>1148</v>
      </c>
      <c r="B454" s="59" t="s">
        <v>2388</v>
      </c>
      <c r="C454" s="191" t="s">
        <v>25</v>
      </c>
      <c r="D454" s="191" t="s">
        <v>2387</v>
      </c>
      <c r="E454" s="376" t="s">
        <v>1145</v>
      </c>
      <c r="F454" s="376"/>
      <c r="G454" s="58" t="s">
        <v>49</v>
      </c>
      <c r="H454" s="57">
        <v>0.01</v>
      </c>
      <c r="I454" s="56">
        <v>654.23</v>
      </c>
      <c r="J454" s="56">
        <v>6.54</v>
      </c>
    </row>
    <row r="455" spans="1:10" ht="24" customHeight="1" x14ac:dyDescent="0.2">
      <c r="A455" s="191" t="s">
        <v>1148</v>
      </c>
      <c r="B455" s="59" t="s">
        <v>1461</v>
      </c>
      <c r="C455" s="191" t="s">
        <v>25</v>
      </c>
      <c r="D455" s="191" t="s">
        <v>1460</v>
      </c>
      <c r="E455" s="376" t="s">
        <v>1145</v>
      </c>
      <c r="F455" s="376"/>
      <c r="G455" s="58" t="s">
        <v>836</v>
      </c>
      <c r="H455" s="57">
        <v>2.0550000000000002</v>
      </c>
      <c r="I455" s="56">
        <v>37.11</v>
      </c>
      <c r="J455" s="56">
        <v>76.260000000000005</v>
      </c>
    </row>
    <row r="456" spans="1:10" ht="24" customHeight="1" x14ac:dyDescent="0.2">
      <c r="A456" s="191" t="s">
        <v>1148</v>
      </c>
      <c r="B456" s="59" t="s">
        <v>1147</v>
      </c>
      <c r="C456" s="191" t="s">
        <v>25</v>
      </c>
      <c r="D456" s="191" t="s">
        <v>1146</v>
      </c>
      <c r="E456" s="376" t="s">
        <v>1145</v>
      </c>
      <c r="F456" s="376"/>
      <c r="G456" s="58" t="s">
        <v>836</v>
      </c>
      <c r="H456" s="57">
        <v>1.028</v>
      </c>
      <c r="I456" s="56">
        <v>28.88</v>
      </c>
      <c r="J456" s="56">
        <v>29.68</v>
      </c>
    </row>
    <row r="457" spans="1:10" ht="26.1" customHeight="1" x14ac:dyDescent="0.2">
      <c r="A457" s="192" t="s">
        <v>1142</v>
      </c>
      <c r="B457" s="55" t="s">
        <v>2757</v>
      </c>
      <c r="C457" s="192" t="s">
        <v>25</v>
      </c>
      <c r="D457" s="192" t="s">
        <v>2756</v>
      </c>
      <c r="E457" s="377" t="s">
        <v>1139</v>
      </c>
      <c r="F457" s="377"/>
      <c r="G457" s="54" t="s">
        <v>156</v>
      </c>
      <c r="H457" s="53">
        <v>3.95</v>
      </c>
      <c r="I457" s="52">
        <v>38.479999999999997</v>
      </c>
      <c r="J457" s="52">
        <v>151.99</v>
      </c>
    </row>
    <row r="458" spans="1:10" ht="25.5" x14ac:dyDescent="0.2">
      <c r="A458" s="193"/>
      <c r="B458" s="193"/>
      <c r="C458" s="193"/>
      <c r="D458" s="193"/>
      <c r="E458" s="193" t="s">
        <v>1138</v>
      </c>
      <c r="F458" s="51">
        <v>50.066511473229134</v>
      </c>
      <c r="G458" s="193" t="s">
        <v>1137</v>
      </c>
      <c r="H458" s="51">
        <v>40.26</v>
      </c>
      <c r="I458" s="193" t="s">
        <v>1136</v>
      </c>
      <c r="J458" s="51">
        <v>90.330000000000013</v>
      </c>
    </row>
    <row r="459" spans="1:10" ht="15" thickBot="1" x14ac:dyDescent="0.25">
      <c r="A459" s="193"/>
      <c r="B459" s="193"/>
      <c r="C459" s="193"/>
      <c r="D459" s="193"/>
      <c r="E459" s="193" t="s">
        <v>1135</v>
      </c>
      <c r="F459" s="51">
        <v>62.25</v>
      </c>
      <c r="G459" s="193"/>
      <c r="H459" s="378" t="s">
        <v>1134</v>
      </c>
      <c r="I459" s="378"/>
      <c r="J459" s="51">
        <v>326.72000000000003</v>
      </c>
    </row>
    <row r="460" spans="1:10" ht="0.95" customHeight="1" thickTop="1" x14ac:dyDescent="0.2">
      <c r="A460" s="50"/>
      <c r="B460" s="50"/>
      <c r="C460" s="50"/>
      <c r="D460" s="50"/>
      <c r="E460" s="50"/>
      <c r="F460" s="50"/>
      <c r="G460" s="50"/>
      <c r="H460" s="50"/>
      <c r="I460" s="50"/>
      <c r="J460" s="50"/>
    </row>
    <row r="461" spans="1:10" ht="18" customHeight="1" x14ac:dyDescent="0.2">
      <c r="A461" s="189" t="s">
        <v>150</v>
      </c>
      <c r="B461" s="64" t="s">
        <v>9</v>
      </c>
      <c r="C461" s="189" t="s">
        <v>10</v>
      </c>
      <c r="D461" s="189" t="s">
        <v>11</v>
      </c>
      <c r="E461" s="379" t="s">
        <v>1155</v>
      </c>
      <c r="F461" s="379"/>
      <c r="G461" s="65" t="s">
        <v>12</v>
      </c>
      <c r="H461" s="64" t="s">
        <v>13</v>
      </c>
      <c r="I461" s="64" t="s">
        <v>14</v>
      </c>
      <c r="J461" s="64" t="s">
        <v>16</v>
      </c>
    </row>
    <row r="462" spans="1:10" ht="39" customHeight="1" x14ac:dyDescent="0.2">
      <c r="A462" s="187" t="s">
        <v>1154</v>
      </c>
      <c r="B462" s="63" t="s">
        <v>151</v>
      </c>
      <c r="C462" s="187" t="s">
        <v>25</v>
      </c>
      <c r="D462" s="187" t="s">
        <v>152</v>
      </c>
      <c r="E462" s="380" t="s">
        <v>1297</v>
      </c>
      <c r="F462" s="380"/>
      <c r="G462" s="62" t="s">
        <v>31</v>
      </c>
      <c r="H462" s="61">
        <v>1</v>
      </c>
      <c r="I462" s="60">
        <v>12.11</v>
      </c>
      <c r="J462" s="60">
        <v>12.11</v>
      </c>
    </row>
    <row r="463" spans="1:10" ht="26.1" customHeight="1" x14ac:dyDescent="0.2">
      <c r="A463" s="191" t="s">
        <v>1148</v>
      </c>
      <c r="B463" s="59" t="s">
        <v>1296</v>
      </c>
      <c r="C463" s="191" t="s">
        <v>25</v>
      </c>
      <c r="D463" s="191" t="s">
        <v>1295</v>
      </c>
      <c r="E463" s="376" t="s">
        <v>1145</v>
      </c>
      <c r="F463" s="376"/>
      <c r="G463" s="58" t="s">
        <v>836</v>
      </c>
      <c r="H463" s="57">
        <v>9.4E-2</v>
      </c>
      <c r="I463" s="56">
        <v>31.39</v>
      </c>
      <c r="J463" s="56">
        <v>2.95</v>
      </c>
    </row>
    <row r="464" spans="1:10" ht="24" customHeight="1" x14ac:dyDescent="0.2">
      <c r="A464" s="191" t="s">
        <v>1148</v>
      </c>
      <c r="B464" s="59" t="s">
        <v>1294</v>
      </c>
      <c r="C464" s="191" t="s">
        <v>25</v>
      </c>
      <c r="D464" s="191" t="s">
        <v>1293</v>
      </c>
      <c r="E464" s="376" t="s">
        <v>1145</v>
      </c>
      <c r="F464" s="376"/>
      <c r="G464" s="58" t="s">
        <v>836</v>
      </c>
      <c r="H464" s="57">
        <v>9.4E-2</v>
      </c>
      <c r="I464" s="56">
        <v>38.78</v>
      </c>
      <c r="J464" s="56">
        <v>3.64</v>
      </c>
    </row>
    <row r="465" spans="1:10" ht="26.1" customHeight="1" x14ac:dyDescent="0.2">
      <c r="A465" s="192" t="s">
        <v>1142</v>
      </c>
      <c r="B465" s="55" t="s">
        <v>2440</v>
      </c>
      <c r="C465" s="192" t="s">
        <v>25</v>
      </c>
      <c r="D465" s="192" t="s">
        <v>2439</v>
      </c>
      <c r="E465" s="377" t="s">
        <v>1139</v>
      </c>
      <c r="F465" s="377"/>
      <c r="G465" s="54" t="s">
        <v>31</v>
      </c>
      <c r="H465" s="53">
        <v>1.0169999999999999</v>
      </c>
      <c r="I465" s="52">
        <v>5.39</v>
      </c>
      <c r="J465" s="52">
        <v>5.48</v>
      </c>
    </row>
    <row r="466" spans="1:10" ht="26.1" customHeight="1" x14ac:dyDescent="0.2">
      <c r="A466" s="192" t="s">
        <v>1142</v>
      </c>
      <c r="B466" s="55" t="s">
        <v>1727</v>
      </c>
      <c r="C466" s="192" t="s">
        <v>25</v>
      </c>
      <c r="D466" s="192" t="s">
        <v>1726</v>
      </c>
      <c r="E466" s="377" t="s">
        <v>1139</v>
      </c>
      <c r="F466" s="377"/>
      <c r="G466" s="54" t="s">
        <v>62</v>
      </c>
      <c r="H466" s="53">
        <v>1.8E-3</v>
      </c>
      <c r="I466" s="52">
        <v>24.95</v>
      </c>
      <c r="J466" s="52">
        <v>0.04</v>
      </c>
    </row>
    <row r="467" spans="1:10" ht="25.5" x14ac:dyDescent="0.2">
      <c r="A467" s="193"/>
      <c r="B467" s="193"/>
      <c r="C467" s="193"/>
      <c r="D467" s="193"/>
      <c r="E467" s="193" t="s">
        <v>1138</v>
      </c>
      <c r="F467" s="51">
        <v>3.0927835051546393</v>
      </c>
      <c r="G467" s="193" t="s">
        <v>1137</v>
      </c>
      <c r="H467" s="51">
        <v>2.4900000000000002</v>
      </c>
      <c r="I467" s="193" t="s">
        <v>1136</v>
      </c>
      <c r="J467" s="51">
        <v>5.58</v>
      </c>
    </row>
    <row r="468" spans="1:10" ht="15" thickBot="1" x14ac:dyDescent="0.25">
      <c r="A468" s="193"/>
      <c r="B468" s="193"/>
      <c r="C468" s="193"/>
      <c r="D468" s="193"/>
      <c r="E468" s="193" t="s">
        <v>1135</v>
      </c>
      <c r="F468" s="51">
        <v>2.85</v>
      </c>
      <c r="G468" s="193"/>
      <c r="H468" s="378" t="s">
        <v>1134</v>
      </c>
      <c r="I468" s="378"/>
      <c r="J468" s="51">
        <v>14.96</v>
      </c>
    </row>
    <row r="469" spans="1:10" ht="0.95" customHeight="1" thickTop="1" x14ac:dyDescent="0.2">
      <c r="A469" s="50"/>
      <c r="B469" s="50"/>
      <c r="C469" s="50"/>
      <c r="D469" s="50"/>
      <c r="E469" s="50"/>
      <c r="F469" s="50"/>
      <c r="G469" s="50"/>
      <c r="H469" s="50"/>
      <c r="I469" s="50"/>
      <c r="J469" s="50"/>
    </row>
    <row r="470" spans="1:10" ht="18" customHeight="1" x14ac:dyDescent="0.2">
      <c r="A470" s="189" t="s">
        <v>153</v>
      </c>
      <c r="B470" s="64" t="s">
        <v>9</v>
      </c>
      <c r="C470" s="189" t="s">
        <v>10</v>
      </c>
      <c r="D470" s="189" t="s">
        <v>11</v>
      </c>
      <c r="E470" s="379" t="s">
        <v>1155</v>
      </c>
      <c r="F470" s="379"/>
      <c r="G470" s="65" t="s">
        <v>12</v>
      </c>
      <c r="H470" s="64" t="s">
        <v>13</v>
      </c>
      <c r="I470" s="64" t="s">
        <v>14</v>
      </c>
      <c r="J470" s="64" t="s">
        <v>16</v>
      </c>
    </row>
    <row r="471" spans="1:10" ht="39" customHeight="1" x14ac:dyDescent="0.2">
      <c r="A471" s="187" t="s">
        <v>1154</v>
      </c>
      <c r="B471" s="63" t="s">
        <v>154</v>
      </c>
      <c r="C471" s="187" t="s">
        <v>25</v>
      </c>
      <c r="D471" s="187" t="s">
        <v>155</v>
      </c>
      <c r="E471" s="380" t="s">
        <v>1297</v>
      </c>
      <c r="F471" s="380"/>
      <c r="G471" s="62" t="s">
        <v>156</v>
      </c>
      <c r="H471" s="61">
        <v>1</v>
      </c>
      <c r="I471" s="60">
        <v>44.42</v>
      </c>
      <c r="J471" s="60">
        <v>44.42</v>
      </c>
    </row>
    <row r="472" spans="1:10" ht="39" customHeight="1" x14ac:dyDescent="0.2">
      <c r="A472" s="191" t="s">
        <v>1148</v>
      </c>
      <c r="B472" s="59" t="s">
        <v>1307</v>
      </c>
      <c r="C472" s="191" t="s">
        <v>25</v>
      </c>
      <c r="D472" s="191" t="s">
        <v>1306</v>
      </c>
      <c r="E472" s="376" t="s">
        <v>1297</v>
      </c>
      <c r="F472" s="376"/>
      <c r="G472" s="58" t="s">
        <v>156</v>
      </c>
      <c r="H472" s="57">
        <v>1</v>
      </c>
      <c r="I472" s="56">
        <v>13.34</v>
      </c>
      <c r="J472" s="56">
        <v>13.34</v>
      </c>
    </row>
    <row r="473" spans="1:10" ht="39" customHeight="1" x14ac:dyDescent="0.2">
      <c r="A473" s="191" t="s">
        <v>1148</v>
      </c>
      <c r="B473" s="59" t="s">
        <v>1919</v>
      </c>
      <c r="C473" s="191" t="s">
        <v>25</v>
      </c>
      <c r="D473" s="191" t="s">
        <v>1918</v>
      </c>
      <c r="E473" s="376" t="s">
        <v>1297</v>
      </c>
      <c r="F473" s="376"/>
      <c r="G473" s="58" t="s">
        <v>156</v>
      </c>
      <c r="H473" s="57">
        <v>1</v>
      </c>
      <c r="I473" s="56">
        <v>31.08</v>
      </c>
      <c r="J473" s="56">
        <v>31.08</v>
      </c>
    </row>
    <row r="474" spans="1:10" ht="25.5" x14ac:dyDescent="0.2">
      <c r="A474" s="193"/>
      <c r="B474" s="193"/>
      <c r="C474" s="193"/>
      <c r="D474" s="193"/>
      <c r="E474" s="193" t="s">
        <v>1138</v>
      </c>
      <c r="F474" s="51">
        <v>14.665779799999999</v>
      </c>
      <c r="G474" s="193" t="s">
        <v>1137</v>
      </c>
      <c r="H474" s="51">
        <v>11.79</v>
      </c>
      <c r="I474" s="193" t="s">
        <v>1136</v>
      </c>
      <c r="J474" s="51">
        <v>26.46</v>
      </c>
    </row>
    <row r="475" spans="1:10" ht="15" thickBot="1" x14ac:dyDescent="0.25">
      <c r="A475" s="193"/>
      <c r="B475" s="193"/>
      <c r="C475" s="193"/>
      <c r="D475" s="193"/>
      <c r="E475" s="193" t="s">
        <v>1135</v>
      </c>
      <c r="F475" s="51">
        <v>10.45</v>
      </c>
      <c r="G475" s="193"/>
      <c r="H475" s="378" t="s">
        <v>1134</v>
      </c>
      <c r="I475" s="378"/>
      <c r="J475" s="51">
        <v>54.87</v>
      </c>
    </row>
    <row r="476" spans="1:10" ht="0.95" customHeight="1" thickTop="1" x14ac:dyDescent="0.2">
      <c r="A476" s="50"/>
      <c r="B476" s="50"/>
      <c r="C476" s="50"/>
      <c r="D476" s="50"/>
      <c r="E476" s="50"/>
      <c r="F476" s="50"/>
      <c r="G476" s="50"/>
      <c r="H476" s="50"/>
      <c r="I476" s="50"/>
      <c r="J476" s="50"/>
    </row>
    <row r="477" spans="1:10" ht="18" customHeight="1" x14ac:dyDescent="0.2">
      <c r="A477" s="189" t="s">
        <v>157</v>
      </c>
      <c r="B477" s="64" t="s">
        <v>9</v>
      </c>
      <c r="C477" s="189" t="s">
        <v>10</v>
      </c>
      <c r="D477" s="189" t="s">
        <v>11</v>
      </c>
      <c r="E477" s="379" t="s">
        <v>1155</v>
      </c>
      <c r="F477" s="379"/>
      <c r="G477" s="65" t="s">
        <v>12</v>
      </c>
      <c r="H477" s="64" t="s">
        <v>13</v>
      </c>
      <c r="I477" s="64" t="s">
        <v>14</v>
      </c>
      <c r="J477" s="64" t="s">
        <v>16</v>
      </c>
    </row>
    <row r="478" spans="1:10" ht="39" customHeight="1" x14ac:dyDescent="0.2">
      <c r="A478" s="187" t="s">
        <v>1154</v>
      </c>
      <c r="B478" s="63" t="s">
        <v>158</v>
      </c>
      <c r="C478" s="187" t="s">
        <v>25</v>
      </c>
      <c r="D478" s="187" t="s">
        <v>159</v>
      </c>
      <c r="E478" s="380" t="s">
        <v>1297</v>
      </c>
      <c r="F478" s="380"/>
      <c r="G478" s="62" t="s">
        <v>31</v>
      </c>
      <c r="H478" s="61">
        <v>1</v>
      </c>
      <c r="I478" s="60">
        <v>18.309999999999999</v>
      </c>
      <c r="J478" s="60">
        <v>18.309999999999999</v>
      </c>
    </row>
    <row r="479" spans="1:10" ht="26.1" customHeight="1" x14ac:dyDescent="0.2">
      <c r="A479" s="191" t="s">
        <v>1148</v>
      </c>
      <c r="B479" s="59" t="s">
        <v>1296</v>
      </c>
      <c r="C479" s="191" t="s">
        <v>25</v>
      </c>
      <c r="D479" s="191" t="s">
        <v>1295</v>
      </c>
      <c r="E479" s="376" t="s">
        <v>1145</v>
      </c>
      <c r="F479" s="376"/>
      <c r="G479" s="58" t="s">
        <v>836</v>
      </c>
      <c r="H479" s="57">
        <v>0.13900000000000001</v>
      </c>
      <c r="I479" s="56">
        <v>31.39</v>
      </c>
      <c r="J479" s="56">
        <v>4.3600000000000003</v>
      </c>
    </row>
    <row r="480" spans="1:10" ht="24" customHeight="1" x14ac:dyDescent="0.2">
      <c r="A480" s="191" t="s">
        <v>1148</v>
      </c>
      <c r="B480" s="59" t="s">
        <v>1294</v>
      </c>
      <c r="C480" s="191" t="s">
        <v>25</v>
      </c>
      <c r="D480" s="191" t="s">
        <v>1293</v>
      </c>
      <c r="E480" s="376" t="s">
        <v>1145</v>
      </c>
      <c r="F480" s="376"/>
      <c r="G480" s="58" t="s">
        <v>836</v>
      </c>
      <c r="H480" s="57">
        <v>0.13900000000000001</v>
      </c>
      <c r="I480" s="56">
        <v>38.78</v>
      </c>
      <c r="J480" s="56">
        <v>5.39</v>
      </c>
    </row>
    <row r="481" spans="1:10" ht="26.1" customHeight="1" x14ac:dyDescent="0.2">
      <c r="A481" s="192" t="s">
        <v>1142</v>
      </c>
      <c r="B481" s="55" t="s">
        <v>2495</v>
      </c>
      <c r="C481" s="192" t="s">
        <v>25</v>
      </c>
      <c r="D481" s="192" t="s">
        <v>2494</v>
      </c>
      <c r="E481" s="377" t="s">
        <v>1139</v>
      </c>
      <c r="F481" s="377"/>
      <c r="G481" s="54" t="s">
        <v>31</v>
      </c>
      <c r="H481" s="53">
        <v>1.0169999999999999</v>
      </c>
      <c r="I481" s="52">
        <v>8.42</v>
      </c>
      <c r="J481" s="52">
        <v>8.56</v>
      </c>
    </row>
    <row r="482" spans="1:10" ht="25.5" x14ac:dyDescent="0.2">
      <c r="A482" s="193"/>
      <c r="B482" s="193"/>
      <c r="C482" s="193"/>
      <c r="D482" s="193"/>
      <c r="E482" s="193" t="s">
        <v>1138</v>
      </c>
      <c r="F482" s="51">
        <v>4.5782064072719209</v>
      </c>
      <c r="G482" s="193" t="s">
        <v>1137</v>
      </c>
      <c r="H482" s="51">
        <v>3.68</v>
      </c>
      <c r="I482" s="193" t="s">
        <v>1136</v>
      </c>
      <c r="J482" s="51">
        <v>8.26</v>
      </c>
    </row>
    <row r="483" spans="1:10" ht="15" thickBot="1" x14ac:dyDescent="0.25">
      <c r="A483" s="193"/>
      <c r="B483" s="193"/>
      <c r="C483" s="193"/>
      <c r="D483" s="193"/>
      <c r="E483" s="193" t="s">
        <v>1135</v>
      </c>
      <c r="F483" s="51">
        <v>4.3099999999999996</v>
      </c>
      <c r="G483" s="193"/>
      <c r="H483" s="378" t="s">
        <v>1134</v>
      </c>
      <c r="I483" s="378"/>
      <c r="J483" s="51">
        <v>22.62</v>
      </c>
    </row>
    <row r="484" spans="1:10" ht="0.95" customHeight="1" thickTop="1" x14ac:dyDescent="0.2">
      <c r="A484" s="50"/>
      <c r="B484" s="50"/>
      <c r="C484" s="50"/>
      <c r="D484" s="50"/>
      <c r="E484" s="50"/>
      <c r="F484" s="50"/>
      <c r="G484" s="50"/>
      <c r="H484" s="50"/>
      <c r="I484" s="50"/>
      <c r="J484" s="50"/>
    </row>
    <row r="485" spans="1:10" ht="18" customHeight="1" x14ac:dyDescent="0.2">
      <c r="A485" s="189" t="s">
        <v>160</v>
      </c>
      <c r="B485" s="64" t="s">
        <v>9</v>
      </c>
      <c r="C485" s="189" t="s">
        <v>10</v>
      </c>
      <c r="D485" s="189" t="s">
        <v>11</v>
      </c>
      <c r="E485" s="379" t="s">
        <v>1155</v>
      </c>
      <c r="F485" s="379"/>
      <c r="G485" s="65" t="s">
        <v>12</v>
      </c>
      <c r="H485" s="64" t="s">
        <v>13</v>
      </c>
      <c r="I485" s="64" t="s">
        <v>14</v>
      </c>
      <c r="J485" s="64" t="s">
        <v>16</v>
      </c>
    </row>
    <row r="486" spans="1:10" ht="39" customHeight="1" x14ac:dyDescent="0.2">
      <c r="A486" s="187" t="s">
        <v>1154</v>
      </c>
      <c r="B486" s="63" t="s">
        <v>161</v>
      </c>
      <c r="C486" s="187" t="s">
        <v>25</v>
      </c>
      <c r="D486" s="187" t="s">
        <v>162</v>
      </c>
      <c r="E486" s="380" t="s">
        <v>1297</v>
      </c>
      <c r="F486" s="380"/>
      <c r="G486" s="62" t="s">
        <v>31</v>
      </c>
      <c r="H486" s="61">
        <v>1</v>
      </c>
      <c r="I486" s="60">
        <v>31.2</v>
      </c>
      <c r="J486" s="60">
        <v>31.2</v>
      </c>
    </row>
    <row r="487" spans="1:10" ht="26.1" customHeight="1" x14ac:dyDescent="0.2">
      <c r="A487" s="191" t="s">
        <v>1148</v>
      </c>
      <c r="B487" s="59" t="s">
        <v>1296</v>
      </c>
      <c r="C487" s="191" t="s">
        <v>25</v>
      </c>
      <c r="D487" s="191" t="s">
        <v>1295</v>
      </c>
      <c r="E487" s="376" t="s">
        <v>1145</v>
      </c>
      <c r="F487" s="376"/>
      <c r="G487" s="58" t="s">
        <v>836</v>
      </c>
      <c r="H487" s="57">
        <v>0.129</v>
      </c>
      <c r="I487" s="56">
        <v>31.39</v>
      </c>
      <c r="J487" s="56">
        <v>4.04</v>
      </c>
    </row>
    <row r="488" spans="1:10" ht="24" customHeight="1" x14ac:dyDescent="0.2">
      <c r="A488" s="191" t="s">
        <v>1148</v>
      </c>
      <c r="B488" s="59" t="s">
        <v>1294</v>
      </c>
      <c r="C488" s="191" t="s">
        <v>25</v>
      </c>
      <c r="D488" s="191" t="s">
        <v>1293</v>
      </c>
      <c r="E488" s="376" t="s">
        <v>1145</v>
      </c>
      <c r="F488" s="376"/>
      <c r="G488" s="58" t="s">
        <v>836</v>
      </c>
      <c r="H488" s="57">
        <v>0.129</v>
      </c>
      <c r="I488" s="56">
        <v>38.78</v>
      </c>
      <c r="J488" s="56">
        <v>5</v>
      </c>
    </row>
    <row r="489" spans="1:10" ht="26.1" customHeight="1" x14ac:dyDescent="0.2">
      <c r="A489" s="192" t="s">
        <v>1142</v>
      </c>
      <c r="B489" s="55" t="s">
        <v>2755</v>
      </c>
      <c r="C489" s="192" t="s">
        <v>25</v>
      </c>
      <c r="D489" s="192" t="s">
        <v>2754</v>
      </c>
      <c r="E489" s="377" t="s">
        <v>1139</v>
      </c>
      <c r="F489" s="377"/>
      <c r="G489" s="54" t="s">
        <v>31</v>
      </c>
      <c r="H489" s="53">
        <v>1.1000000000000001</v>
      </c>
      <c r="I489" s="52">
        <v>20.149999999999999</v>
      </c>
      <c r="J489" s="52">
        <v>22.16</v>
      </c>
    </row>
    <row r="490" spans="1:10" ht="25.5" x14ac:dyDescent="0.2">
      <c r="A490" s="193"/>
      <c r="B490" s="193"/>
      <c r="C490" s="193"/>
      <c r="D490" s="193"/>
      <c r="E490" s="193" t="s">
        <v>1138</v>
      </c>
      <c r="F490" s="51">
        <v>4.2511916638953551</v>
      </c>
      <c r="G490" s="193" t="s">
        <v>1137</v>
      </c>
      <c r="H490" s="51">
        <v>3.42</v>
      </c>
      <c r="I490" s="193" t="s">
        <v>1136</v>
      </c>
      <c r="J490" s="51">
        <v>7.67</v>
      </c>
    </row>
    <row r="491" spans="1:10" ht="15" thickBot="1" x14ac:dyDescent="0.25">
      <c r="A491" s="193"/>
      <c r="B491" s="193"/>
      <c r="C491" s="193"/>
      <c r="D491" s="193"/>
      <c r="E491" s="193" t="s">
        <v>1135</v>
      </c>
      <c r="F491" s="51">
        <v>7.34</v>
      </c>
      <c r="G491" s="193"/>
      <c r="H491" s="378" t="s">
        <v>1134</v>
      </c>
      <c r="I491" s="378"/>
      <c r="J491" s="51">
        <v>38.54</v>
      </c>
    </row>
    <row r="492" spans="1:10" ht="0.95" customHeight="1" thickTop="1" x14ac:dyDescent="0.2">
      <c r="A492" s="50"/>
      <c r="B492" s="50"/>
      <c r="C492" s="50"/>
      <c r="D492" s="50"/>
      <c r="E492" s="50"/>
      <c r="F492" s="50"/>
      <c r="G492" s="50"/>
      <c r="H492" s="50"/>
      <c r="I492" s="50"/>
      <c r="J492" s="50"/>
    </row>
    <row r="493" spans="1:10" ht="18" customHeight="1" x14ac:dyDescent="0.2">
      <c r="A493" s="189" t="s">
        <v>163</v>
      </c>
      <c r="B493" s="64" t="s">
        <v>9</v>
      </c>
      <c r="C493" s="189" t="s">
        <v>10</v>
      </c>
      <c r="D493" s="189" t="s">
        <v>11</v>
      </c>
      <c r="E493" s="379" t="s">
        <v>1155</v>
      </c>
      <c r="F493" s="379"/>
      <c r="G493" s="65" t="s">
        <v>12</v>
      </c>
      <c r="H493" s="64" t="s">
        <v>13</v>
      </c>
      <c r="I493" s="64" t="s">
        <v>14</v>
      </c>
      <c r="J493" s="64" t="s">
        <v>16</v>
      </c>
    </row>
    <row r="494" spans="1:10" ht="39" customHeight="1" x14ac:dyDescent="0.2">
      <c r="A494" s="187" t="s">
        <v>1154</v>
      </c>
      <c r="B494" s="63" t="s">
        <v>164</v>
      </c>
      <c r="C494" s="187" t="s">
        <v>25</v>
      </c>
      <c r="D494" s="187" t="s">
        <v>165</v>
      </c>
      <c r="E494" s="380" t="s">
        <v>1297</v>
      </c>
      <c r="F494" s="380"/>
      <c r="G494" s="62" t="s">
        <v>31</v>
      </c>
      <c r="H494" s="61">
        <v>1</v>
      </c>
      <c r="I494" s="60">
        <v>12.26</v>
      </c>
      <c r="J494" s="60">
        <v>12.26</v>
      </c>
    </row>
    <row r="495" spans="1:10" ht="26.1" customHeight="1" x14ac:dyDescent="0.2">
      <c r="A495" s="191" t="s">
        <v>1148</v>
      </c>
      <c r="B495" s="59" t="s">
        <v>1296</v>
      </c>
      <c r="C495" s="191" t="s">
        <v>25</v>
      </c>
      <c r="D495" s="191" t="s">
        <v>1295</v>
      </c>
      <c r="E495" s="376" t="s">
        <v>1145</v>
      </c>
      <c r="F495" s="376"/>
      <c r="G495" s="58" t="s">
        <v>836</v>
      </c>
      <c r="H495" s="57">
        <v>0.13400000000000001</v>
      </c>
      <c r="I495" s="56">
        <v>31.39</v>
      </c>
      <c r="J495" s="56">
        <v>4.2</v>
      </c>
    </row>
    <row r="496" spans="1:10" ht="24" customHeight="1" x14ac:dyDescent="0.2">
      <c r="A496" s="191" t="s">
        <v>1148</v>
      </c>
      <c r="B496" s="59" t="s">
        <v>1294</v>
      </c>
      <c r="C496" s="191" t="s">
        <v>25</v>
      </c>
      <c r="D496" s="191" t="s">
        <v>1293</v>
      </c>
      <c r="E496" s="376" t="s">
        <v>1145</v>
      </c>
      <c r="F496" s="376"/>
      <c r="G496" s="58" t="s">
        <v>836</v>
      </c>
      <c r="H496" s="57">
        <v>0.13400000000000001</v>
      </c>
      <c r="I496" s="56">
        <v>38.78</v>
      </c>
      <c r="J496" s="56">
        <v>5.19</v>
      </c>
    </row>
    <row r="497" spans="1:10" ht="26.1" customHeight="1" x14ac:dyDescent="0.2">
      <c r="A497" s="192" t="s">
        <v>1142</v>
      </c>
      <c r="B497" s="55" t="s">
        <v>2753</v>
      </c>
      <c r="C497" s="192" t="s">
        <v>25</v>
      </c>
      <c r="D497" s="192" t="s">
        <v>2752</v>
      </c>
      <c r="E497" s="377" t="s">
        <v>1139</v>
      </c>
      <c r="F497" s="377"/>
      <c r="G497" s="54" t="s">
        <v>31</v>
      </c>
      <c r="H497" s="53">
        <v>1.0169999999999999</v>
      </c>
      <c r="I497" s="52">
        <v>2.83</v>
      </c>
      <c r="J497" s="52">
        <v>2.87</v>
      </c>
    </row>
    <row r="498" spans="1:10" ht="25.5" x14ac:dyDescent="0.2">
      <c r="A498" s="193"/>
      <c r="B498" s="193"/>
      <c r="C498" s="193"/>
      <c r="D498" s="193"/>
      <c r="E498" s="193" t="s">
        <v>1138</v>
      </c>
      <c r="F498" s="51">
        <v>4.4174703469681855</v>
      </c>
      <c r="G498" s="193" t="s">
        <v>1137</v>
      </c>
      <c r="H498" s="51">
        <v>3.55</v>
      </c>
      <c r="I498" s="193" t="s">
        <v>1136</v>
      </c>
      <c r="J498" s="51">
        <v>7.97</v>
      </c>
    </row>
    <row r="499" spans="1:10" ht="15" thickBot="1" x14ac:dyDescent="0.25">
      <c r="A499" s="193"/>
      <c r="B499" s="193"/>
      <c r="C499" s="193"/>
      <c r="D499" s="193"/>
      <c r="E499" s="193" t="s">
        <v>1135</v>
      </c>
      <c r="F499" s="51">
        <v>2.88</v>
      </c>
      <c r="G499" s="193"/>
      <c r="H499" s="378" t="s">
        <v>1134</v>
      </c>
      <c r="I499" s="378"/>
      <c r="J499" s="51">
        <v>15.14</v>
      </c>
    </row>
    <row r="500" spans="1:10" ht="0.95" customHeight="1" thickTop="1" x14ac:dyDescent="0.2">
      <c r="A500" s="50"/>
      <c r="B500" s="50"/>
      <c r="C500" s="50"/>
      <c r="D500" s="50"/>
      <c r="E500" s="50"/>
      <c r="F500" s="50"/>
      <c r="G500" s="50"/>
      <c r="H500" s="50"/>
      <c r="I500" s="50"/>
      <c r="J500" s="50"/>
    </row>
    <row r="501" spans="1:10" ht="18" customHeight="1" x14ac:dyDescent="0.2">
      <c r="A501" s="189" t="s">
        <v>166</v>
      </c>
      <c r="B501" s="64" t="s">
        <v>9</v>
      </c>
      <c r="C501" s="189" t="s">
        <v>10</v>
      </c>
      <c r="D501" s="189" t="s">
        <v>11</v>
      </c>
      <c r="E501" s="379" t="s">
        <v>1155</v>
      </c>
      <c r="F501" s="379"/>
      <c r="G501" s="65" t="s">
        <v>12</v>
      </c>
      <c r="H501" s="64" t="s">
        <v>13</v>
      </c>
      <c r="I501" s="64" t="s">
        <v>14</v>
      </c>
      <c r="J501" s="64" t="s">
        <v>16</v>
      </c>
    </row>
    <row r="502" spans="1:10" ht="39" customHeight="1" x14ac:dyDescent="0.2">
      <c r="A502" s="187" t="s">
        <v>1154</v>
      </c>
      <c r="B502" s="63" t="s">
        <v>167</v>
      </c>
      <c r="C502" s="187" t="s">
        <v>25</v>
      </c>
      <c r="D502" s="187" t="s">
        <v>168</v>
      </c>
      <c r="E502" s="380" t="s">
        <v>1297</v>
      </c>
      <c r="F502" s="380"/>
      <c r="G502" s="62" t="s">
        <v>31</v>
      </c>
      <c r="H502" s="61">
        <v>1</v>
      </c>
      <c r="I502" s="60">
        <v>78.83</v>
      </c>
      <c r="J502" s="60">
        <v>78.83</v>
      </c>
    </row>
    <row r="503" spans="1:10" ht="26.1" customHeight="1" x14ac:dyDescent="0.2">
      <c r="A503" s="191" t="s">
        <v>1148</v>
      </c>
      <c r="B503" s="59" t="s">
        <v>1296</v>
      </c>
      <c r="C503" s="191" t="s">
        <v>25</v>
      </c>
      <c r="D503" s="191" t="s">
        <v>1295</v>
      </c>
      <c r="E503" s="376" t="s">
        <v>1145</v>
      </c>
      <c r="F503" s="376"/>
      <c r="G503" s="58" t="s">
        <v>836</v>
      </c>
      <c r="H503" s="57">
        <v>0.21299999999999999</v>
      </c>
      <c r="I503" s="56">
        <v>31.39</v>
      </c>
      <c r="J503" s="56">
        <v>6.68</v>
      </c>
    </row>
    <row r="504" spans="1:10" ht="24" customHeight="1" x14ac:dyDescent="0.2">
      <c r="A504" s="191" t="s">
        <v>1148</v>
      </c>
      <c r="B504" s="59" t="s">
        <v>1294</v>
      </c>
      <c r="C504" s="191" t="s">
        <v>25</v>
      </c>
      <c r="D504" s="191" t="s">
        <v>1293</v>
      </c>
      <c r="E504" s="376" t="s">
        <v>1145</v>
      </c>
      <c r="F504" s="376"/>
      <c r="G504" s="58" t="s">
        <v>836</v>
      </c>
      <c r="H504" s="57">
        <v>0.21299999999999999</v>
      </c>
      <c r="I504" s="56">
        <v>38.78</v>
      </c>
      <c r="J504" s="56">
        <v>8.26</v>
      </c>
    </row>
    <row r="505" spans="1:10" ht="26.1" customHeight="1" x14ac:dyDescent="0.2">
      <c r="A505" s="192" t="s">
        <v>1142</v>
      </c>
      <c r="B505" s="55" t="s">
        <v>2751</v>
      </c>
      <c r="C505" s="192" t="s">
        <v>25</v>
      </c>
      <c r="D505" s="192" t="s">
        <v>2750</v>
      </c>
      <c r="E505" s="377" t="s">
        <v>1139</v>
      </c>
      <c r="F505" s="377"/>
      <c r="G505" s="54" t="s">
        <v>31</v>
      </c>
      <c r="H505" s="53">
        <v>1.1000000000000001</v>
      </c>
      <c r="I505" s="52">
        <v>58.09</v>
      </c>
      <c r="J505" s="52">
        <v>63.89</v>
      </c>
    </row>
    <row r="506" spans="1:10" ht="25.5" x14ac:dyDescent="0.2">
      <c r="A506" s="193"/>
      <c r="B506" s="193"/>
      <c r="C506" s="193"/>
      <c r="D506" s="193"/>
      <c r="E506" s="193" t="s">
        <v>1138</v>
      </c>
      <c r="F506" s="51">
        <v>7.016960425673429</v>
      </c>
      <c r="G506" s="193" t="s">
        <v>1137</v>
      </c>
      <c r="H506" s="51">
        <v>5.64</v>
      </c>
      <c r="I506" s="193" t="s">
        <v>1136</v>
      </c>
      <c r="J506" s="51">
        <v>12.66</v>
      </c>
    </row>
    <row r="507" spans="1:10" ht="15" thickBot="1" x14ac:dyDescent="0.25">
      <c r="A507" s="193"/>
      <c r="B507" s="193"/>
      <c r="C507" s="193"/>
      <c r="D507" s="193"/>
      <c r="E507" s="193" t="s">
        <v>1135</v>
      </c>
      <c r="F507" s="51">
        <v>18.55</v>
      </c>
      <c r="G507" s="193"/>
      <c r="H507" s="378" t="s">
        <v>1134</v>
      </c>
      <c r="I507" s="378"/>
      <c r="J507" s="51">
        <v>97.38</v>
      </c>
    </row>
    <row r="508" spans="1:10" ht="0.95" customHeight="1" thickTop="1" x14ac:dyDescent="0.2">
      <c r="A508" s="50"/>
      <c r="B508" s="50"/>
      <c r="C508" s="50"/>
      <c r="D508" s="50"/>
      <c r="E508" s="50"/>
      <c r="F508" s="50"/>
      <c r="G508" s="50"/>
      <c r="H508" s="50"/>
      <c r="I508" s="50"/>
      <c r="J508" s="50"/>
    </row>
    <row r="509" spans="1:10" ht="18" customHeight="1" x14ac:dyDescent="0.2">
      <c r="A509" s="189" t="s">
        <v>170</v>
      </c>
      <c r="B509" s="64" t="s">
        <v>9</v>
      </c>
      <c r="C509" s="189" t="s">
        <v>10</v>
      </c>
      <c r="D509" s="189" t="s">
        <v>11</v>
      </c>
      <c r="E509" s="379" t="s">
        <v>1155</v>
      </c>
      <c r="F509" s="379"/>
      <c r="G509" s="65" t="s">
        <v>12</v>
      </c>
      <c r="H509" s="64" t="s">
        <v>13</v>
      </c>
      <c r="I509" s="64" t="s">
        <v>14</v>
      </c>
      <c r="J509" s="64" t="s">
        <v>16</v>
      </c>
    </row>
    <row r="510" spans="1:10" ht="51.95" customHeight="1" x14ac:dyDescent="0.2">
      <c r="A510" s="187" t="s">
        <v>1154</v>
      </c>
      <c r="B510" s="63" t="s">
        <v>171</v>
      </c>
      <c r="C510" s="187" t="s">
        <v>25</v>
      </c>
      <c r="D510" s="187" t="s">
        <v>172</v>
      </c>
      <c r="E510" s="380" t="s">
        <v>1151</v>
      </c>
      <c r="F510" s="380"/>
      <c r="G510" s="62" t="s">
        <v>31</v>
      </c>
      <c r="H510" s="61">
        <v>1</v>
      </c>
      <c r="I510" s="60">
        <v>60.41</v>
      </c>
      <c r="J510" s="60">
        <v>60.41</v>
      </c>
    </row>
    <row r="511" spans="1:10" ht="26.1" customHeight="1" x14ac:dyDescent="0.2">
      <c r="A511" s="191" t="s">
        <v>1148</v>
      </c>
      <c r="B511" s="59" t="s">
        <v>1296</v>
      </c>
      <c r="C511" s="191" t="s">
        <v>25</v>
      </c>
      <c r="D511" s="191" t="s">
        <v>1295</v>
      </c>
      <c r="E511" s="376" t="s">
        <v>1145</v>
      </c>
      <c r="F511" s="376"/>
      <c r="G511" s="58" t="s">
        <v>836</v>
      </c>
      <c r="H511" s="57">
        <v>0.1711</v>
      </c>
      <c r="I511" s="56">
        <v>31.39</v>
      </c>
      <c r="J511" s="56">
        <v>5.37</v>
      </c>
    </row>
    <row r="512" spans="1:10" ht="24" customHeight="1" x14ac:dyDescent="0.2">
      <c r="A512" s="191" t="s">
        <v>1148</v>
      </c>
      <c r="B512" s="59" t="s">
        <v>1294</v>
      </c>
      <c r="C512" s="191" t="s">
        <v>25</v>
      </c>
      <c r="D512" s="191" t="s">
        <v>1293</v>
      </c>
      <c r="E512" s="376" t="s">
        <v>1145</v>
      </c>
      <c r="F512" s="376"/>
      <c r="G512" s="58" t="s">
        <v>836</v>
      </c>
      <c r="H512" s="57">
        <v>0.75280000000000002</v>
      </c>
      <c r="I512" s="56">
        <v>38.78</v>
      </c>
      <c r="J512" s="56">
        <v>29.19</v>
      </c>
    </row>
    <row r="513" spans="1:10" ht="39" customHeight="1" x14ac:dyDescent="0.2">
      <c r="A513" s="192" t="s">
        <v>1142</v>
      </c>
      <c r="B513" s="55" t="s">
        <v>914</v>
      </c>
      <c r="C513" s="192" t="s">
        <v>25</v>
      </c>
      <c r="D513" s="192" t="s">
        <v>915</v>
      </c>
      <c r="E513" s="377" t="s">
        <v>1139</v>
      </c>
      <c r="F513" s="377"/>
      <c r="G513" s="54" t="s">
        <v>156</v>
      </c>
      <c r="H513" s="53">
        <v>7</v>
      </c>
      <c r="I513" s="52">
        <v>1.56</v>
      </c>
      <c r="J513" s="52">
        <v>10.92</v>
      </c>
    </row>
    <row r="514" spans="1:10" ht="26.1" customHeight="1" x14ac:dyDescent="0.2">
      <c r="A514" s="192" t="s">
        <v>1142</v>
      </c>
      <c r="B514" s="55" t="s">
        <v>2749</v>
      </c>
      <c r="C514" s="192" t="s">
        <v>25</v>
      </c>
      <c r="D514" s="192" t="s">
        <v>2748</v>
      </c>
      <c r="E514" s="377" t="s">
        <v>1139</v>
      </c>
      <c r="F514" s="377"/>
      <c r="G514" s="54" t="s">
        <v>156</v>
      </c>
      <c r="H514" s="53">
        <v>2.2222</v>
      </c>
      <c r="I514" s="52">
        <v>1.2</v>
      </c>
      <c r="J514" s="52">
        <v>2.66</v>
      </c>
    </row>
    <row r="515" spans="1:10" ht="24" customHeight="1" x14ac:dyDescent="0.2">
      <c r="A515" s="192" t="s">
        <v>1142</v>
      </c>
      <c r="B515" s="55" t="s">
        <v>2747</v>
      </c>
      <c r="C515" s="192" t="s">
        <v>25</v>
      </c>
      <c r="D515" s="192" t="s">
        <v>2746</v>
      </c>
      <c r="E515" s="377" t="s">
        <v>1139</v>
      </c>
      <c r="F515" s="377"/>
      <c r="G515" s="54" t="s">
        <v>31</v>
      </c>
      <c r="H515" s="53">
        <v>0.5</v>
      </c>
      <c r="I515" s="52">
        <v>13.6</v>
      </c>
      <c r="J515" s="52">
        <v>6.8</v>
      </c>
    </row>
    <row r="516" spans="1:10" ht="24" customHeight="1" x14ac:dyDescent="0.2">
      <c r="A516" s="192" t="s">
        <v>1142</v>
      </c>
      <c r="B516" s="55" t="s">
        <v>780</v>
      </c>
      <c r="C516" s="192" t="s">
        <v>25</v>
      </c>
      <c r="D516" s="192" t="s">
        <v>781</v>
      </c>
      <c r="E516" s="377" t="s">
        <v>1139</v>
      </c>
      <c r="F516" s="377"/>
      <c r="G516" s="54" t="s">
        <v>31</v>
      </c>
      <c r="H516" s="53">
        <v>1.1111</v>
      </c>
      <c r="I516" s="52">
        <v>3.04</v>
      </c>
      <c r="J516" s="52">
        <v>3.37</v>
      </c>
    </row>
    <row r="517" spans="1:10" ht="24" customHeight="1" x14ac:dyDescent="0.2">
      <c r="A517" s="192" t="s">
        <v>1142</v>
      </c>
      <c r="B517" s="55" t="s">
        <v>2745</v>
      </c>
      <c r="C517" s="192" t="s">
        <v>25</v>
      </c>
      <c r="D517" s="192" t="s">
        <v>2744</v>
      </c>
      <c r="E517" s="377" t="s">
        <v>1139</v>
      </c>
      <c r="F517" s="377"/>
      <c r="G517" s="54" t="s">
        <v>156</v>
      </c>
      <c r="H517" s="53">
        <v>7</v>
      </c>
      <c r="I517" s="52">
        <v>0.3</v>
      </c>
      <c r="J517" s="52">
        <v>2.1</v>
      </c>
    </row>
    <row r="518" spans="1:10" ht="25.5" x14ac:dyDescent="0.2">
      <c r="A518" s="193"/>
      <c r="B518" s="193"/>
      <c r="C518" s="193"/>
      <c r="D518" s="193"/>
      <c r="E518" s="193" t="s">
        <v>1138</v>
      </c>
      <c r="F518" s="51">
        <v>16.417248642057423</v>
      </c>
      <c r="G518" s="193" t="s">
        <v>1137</v>
      </c>
      <c r="H518" s="51">
        <v>13.2</v>
      </c>
      <c r="I518" s="193" t="s">
        <v>1136</v>
      </c>
      <c r="J518" s="51">
        <v>29.62</v>
      </c>
    </row>
    <row r="519" spans="1:10" ht="15" thickBot="1" x14ac:dyDescent="0.25">
      <c r="A519" s="193"/>
      <c r="B519" s="193"/>
      <c r="C519" s="193"/>
      <c r="D519" s="193"/>
      <c r="E519" s="193" t="s">
        <v>1135</v>
      </c>
      <c r="F519" s="51">
        <v>14.22</v>
      </c>
      <c r="G519" s="193"/>
      <c r="H519" s="378" t="s">
        <v>1134</v>
      </c>
      <c r="I519" s="378"/>
      <c r="J519" s="51">
        <v>74.63</v>
      </c>
    </row>
    <row r="520" spans="1:10" ht="0.95" customHeight="1" thickTop="1" x14ac:dyDescent="0.2">
      <c r="A520" s="50"/>
      <c r="B520" s="50"/>
      <c r="C520" s="50"/>
      <c r="D520" s="50"/>
      <c r="E520" s="50"/>
      <c r="F520" s="50"/>
      <c r="G520" s="50"/>
      <c r="H520" s="50"/>
      <c r="I520" s="50"/>
      <c r="J520" s="50"/>
    </row>
    <row r="521" spans="1:10" ht="18" customHeight="1" x14ac:dyDescent="0.2">
      <c r="A521" s="189" t="s">
        <v>173</v>
      </c>
      <c r="B521" s="64" t="s">
        <v>9</v>
      </c>
      <c r="C521" s="189" t="s">
        <v>10</v>
      </c>
      <c r="D521" s="189" t="s">
        <v>11</v>
      </c>
      <c r="E521" s="379" t="s">
        <v>1155</v>
      </c>
      <c r="F521" s="379"/>
      <c r="G521" s="65" t="s">
        <v>12</v>
      </c>
      <c r="H521" s="64" t="s">
        <v>13</v>
      </c>
      <c r="I521" s="64" t="s">
        <v>14</v>
      </c>
      <c r="J521" s="64" t="s">
        <v>16</v>
      </c>
    </row>
    <row r="522" spans="1:10" ht="39" customHeight="1" x14ac:dyDescent="0.2">
      <c r="A522" s="187" t="s">
        <v>1154</v>
      </c>
      <c r="B522" s="63" t="s">
        <v>174</v>
      </c>
      <c r="C522" s="187" t="s">
        <v>25</v>
      </c>
      <c r="D522" s="187" t="s">
        <v>175</v>
      </c>
      <c r="E522" s="380" t="s">
        <v>1297</v>
      </c>
      <c r="F522" s="380"/>
      <c r="G522" s="62" t="s">
        <v>156</v>
      </c>
      <c r="H522" s="61">
        <v>1</v>
      </c>
      <c r="I522" s="60">
        <v>60.5</v>
      </c>
      <c r="J522" s="60">
        <v>60.5</v>
      </c>
    </row>
    <row r="523" spans="1:10" ht="26.1" customHeight="1" x14ac:dyDescent="0.2">
      <c r="A523" s="191" t="s">
        <v>1148</v>
      </c>
      <c r="B523" s="59" t="s">
        <v>1296</v>
      </c>
      <c r="C523" s="191" t="s">
        <v>25</v>
      </c>
      <c r="D523" s="191" t="s">
        <v>1295</v>
      </c>
      <c r="E523" s="376" t="s">
        <v>1145</v>
      </c>
      <c r="F523" s="376"/>
      <c r="G523" s="58" t="s">
        <v>836</v>
      </c>
      <c r="H523" s="57">
        <v>0.57199999999999995</v>
      </c>
      <c r="I523" s="56">
        <v>31.39</v>
      </c>
      <c r="J523" s="56">
        <v>17.95</v>
      </c>
    </row>
    <row r="524" spans="1:10" ht="24" customHeight="1" x14ac:dyDescent="0.2">
      <c r="A524" s="191" t="s">
        <v>1148</v>
      </c>
      <c r="B524" s="59" t="s">
        <v>1294</v>
      </c>
      <c r="C524" s="191" t="s">
        <v>25</v>
      </c>
      <c r="D524" s="191" t="s">
        <v>1293</v>
      </c>
      <c r="E524" s="376" t="s">
        <v>1145</v>
      </c>
      <c r="F524" s="376"/>
      <c r="G524" s="58" t="s">
        <v>836</v>
      </c>
      <c r="H524" s="57">
        <v>0.57199999999999995</v>
      </c>
      <c r="I524" s="56">
        <v>38.78</v>
      </c>
      <c r="J524" s="56">
        <v>22.18</v>
      </c>
    </row>
    <row r="525" spans="1:10" ht="24" customHeight="1" x14ac:dyDescent="0.2">
      <c r="A525" s="192" t="s">
        <v>1142</v>
      </c>
      <c r="B525" s="55" t="s">
        <v>1901</v>
      </c>
      <c r="C525" s="192" t="s">
        <v>25</v>
      </c>
      <c r="D525" s="192" t="s">
        <v>1900</v>
      </c>
      <c r="E525" s="377" t="s">
        <v>1139</v>
      </c>
      <c r="F525" s="377"/>
      <c r="G525" s="54" t="s">
        <v>156</v>
      </c>
      <c r="H525" s="53">
        <v>3</v>
      </c>
      <c r="I525" s="52">
        <v>6.79</v>
      </c>
      <c r="J525" s="52">
        <v>20.37</v>
      </c>
    </row>
    <row r="526" spans="1:10" ht="25.5" x14ac:dyDescent="0.2">
      <c r="A526" s="193"/>
      <c r="B526" s="193"/>
      <c r="C526" s="193"/>
      <c r="D526" s="193"/>
      <c r="E526" s="193" t="s">
        <v>1138</v>
      </c>
      <c r="F526" s="51">
        <v>18.85600266045893</v>
      </c>
      <c r="G526" s="193" t="s">
        <v>1137</v>
      </c>
      <c r="H526" s="51">
        <v>15.16</v>
      </c>
      <c r="I526" s="193" t="s">
        <v>1136</v>
      </c>
      <c r="J526" s="51">
        <v>34.020000000000003</v>
      </c>
    </row>
    <row r="527" spans="1:10" ht="15" thickBot="1" x14ac:dyDescent="0.25">
      <c r="A527" s="193"/>
      <c r="B527" s="193"/>
      <c r="C527" s="193"/>
      <c r="D527" s="193"/>
      <c r="E527" s="193" t="s">
        <v>1135</v>
      </c>
      <c r="F527" s="51">
        <v>14.24</v>
      </c>
      <c r="G527" s="193"/>
      <c r="H527" s="378" t="s">
        <v>1134</v>
      </c>
      <c r="I527" s="378"/>
      <c r="J527" s="51">
        <v>74.739999999999995</v>
      </c>
    </row>
    <row r="528" spans="1:10" ht="0.95" customHeight="1" thickTop="1" x14ac:dyDescent="0.2">
      <c r="A528" s="50"/>
      <c r="B528" s="50"/>
      <c r="C528" s="50"/>
      <c r="D528" s="50"/>
      <c r="E528" s="50"/>
      <c r="F528" s="50"/>
      <c r="G528" s="50"/>
      <c r="H528" s="50"/>
      <c r="I528" s="50"/>
      <c r="J528" s="50"/>
    </row>
    <row r="529" spans="1:10" ht="18" customHeight="1" x14ac:dyDescent="0.2">
      <c r="A529" s="189" t="s">
        <v>176</v>
      </c>
      <c r="B529" s="64" t="s">
        <v>9</v>
      </c>
      <c r="C529" s="189" t="s">
        <v>10</v>
      </c>
      <c r="D529" s="189" t="s">
        <v>11</v>
      </c>
      <c r="E529" s="379" t="s">
        <v>1155</v>
      </c>
      <c r="F529" s="379"/>
      <c r="G529" s="65" t="s">
        <v>12</v>
      </c>
      <c r="H529" s="64" t="s">
        <v>13</v>
      </c>
      <c r="I529" s="64" t="s">
        <v>14</v>
      </c>
      <c r="J529" s="64" t="s">
        <v>16</v>
      </c>
    </row>
    <row r="530" spans="1:10" ht="39" customHeight="1" x14ac:dyDescent="0.2">
      <c r="A530" s="187" t="s">
        <v>1154</v>
      </c>
      <c r="B530" s="63" t="s">
        <v>177</v>
      </c>
      <c r="C530" s="187" t="s">
        <v>25</v>
      </c>
      <c r="D530" s="187" t="s">
        <v>178</v>
      </c>
      <c r="E530" s="380" t="s">
        <v>1297</v>
      </c>
      <c r="F530" s="380"/>
      <c r="G530" s="62" t="s">
        <v>156</v>
      </c>
      <c r="H530" s="61">
        <v>1</v>
      </c>
      <c r="I530" s="60">
        <v>36.4</v>
      </c>
      <c r="J530" s="60">
        <v>36.4</v>
      </c>
    </row>
    <row r="531" spans="1:10" ht="39" customHeight="1" x14ac:dyDescent="0.2">
      <c r="A531" s="191" t="s">
        <v>1148</v>
      </c>
      <c r="B531" s="59" t="s">
        <v>1307</v>
      </c>
      <c r="C531" s="191" t="s">
        <v>25</v>
      </c>
      <c r="D531" s="191" t="s">
        <v>1306</v>
      </c>
      <c r="E531" s="376" t="s">
        <v>1297</v>
      </c>
      <c r="F531" s="376"/>
      <c r="G531" s="58" t="s">
        <v>156</v>
      </c>
      <c r="H531" s="57">
        <v>1</v>
      </c>
      <c r="I531" s="56">
        <v>13.34</v>
      </c>
      <c r="J531" s="56">
        <v>13.34</v>
      </c>
    </row>
    <row r="532" spans="1:10" ht="39" customHeight="1" x14ac:dyDescent="0.2">
      <c r="A532" s="191" t="s">
        <v>1148</v>
      </c>
      <c r="B532" s="59" t="s">
        <v>1905</v>
      </c>
      <c r="C532" s="191" t="s">
        <v>25</v>
      </c>
      <c r="D532" s="191" t="s">
        <v>1904</v>
      </c>
      <c r="E532" s="376" t="s">
        <v>1297</v>
      </c>
      <c r="F532" s="376"/>
      <c r="G532" s="58" t="s">
        <v>156</v>
      </c>
      <c r="H532" s="57">
        <v>1</v>
      </c>
      <c r="I532" s="56">
        <v>23.06</v>
      </c>
      <c r="J532" s="56">
        <v>23.06</v>
      </c>
    </row>
    <row r="533" spans="1:10" ht="25.5" x14ac:dyDescent="0.2">
      <c r="A533" s="193"/>
      <c r="B533" s="193"/>
      <c r="C533" s="193"/>
      <c r="D533" s="193"/>
      <c r="E533" s="193" t="s">
        <v>1138</v>
      </c>
      <c r="F533" s="51">
        <v>11.861212699999999</v>
      </c>
      <c r="G533" s="193" t="s">
        <v>1137</v>
      </c>
      <c r="H533" s="51">
        <v>9.5399999999999991</v>
      </c>
      <c r="I533" s="193" t="s">
        <v>1136</v>
      </c>
      <c r="J533" s="51">
        <v>21.4</v>
      </c>
    </row>
    <row r="534" spans="1:10" ht="15" thickBot="1" x14ac:dyDescent="0.25">
      <c r="A534" s="193"/>
      <c r="B534" s="193"/>
      <c r="C534" s="193"/>
      <c r="D534" s="193"/>
      <c r="E534" s="193" t="s">
        <v>1135</v>
      </c>
      <c r="F534" s="51">
        <v>8.56</v>
      </c>
      <c r="G534" s="193"/>
      <c r="H534" s="378" t="s">
        <v>1134</v>
      </c>
      <c r="I534" s="378"/>
      <c r="J534" s="51">
        <v>44.96</v>
      </c>
    </row>
    <row r="535" spans="1:10" ht="0.95" customHeight="1" thickTop="1" x14ac:dyDescent="0.2">
      <c r="A535" s="50"/>
      <c r="B535" s="50"/>
      <c r="C535" s="50"/>
      <c r="D535" s="50"/>
      <c r="E535" s="50"/>
      <c r="F535" s="50"/>
      <c r="G535" s="50"/>
      <c r="H535" s="50"/>
      <c r="I535" s="50"/>
      <c r="J535" s="50"/>
    </row>
    <row r="536" spans="1:10" ht="18" customHeight="1" x14ac:dyDescent="0.2">
      <c r="A536" s="189" t="s">
        <v>179</v>
      </c>
      <c r="B536" s="64" t="s">
        <v>9</v>
      </c>
      <c r="C536" s="189" t="s">
        <v>10</v>
      </c>
      <c r="D536" s="189" t="s">
        <v>11</v>
      </c>
      <c r="E536" s="379" t="s">
        <v>1155</v>
      </c>
      <c r="F536" s="379"/>
      <c r="G536" s="65" t="s">
        <v>12</v>
      </c>
      <c r="H536" s="64" t="s">
        <v>13</v>
      </c>
      <c r="I536" s="64" t="s">
        <v>14</v>
      </c>
      <c r="J536" s="64" t="s">
        <v>16</v>
      </c>
    </row>
    <row r="537" spans="1:10" ht="39" customHeight="1" x14ac:dyDescent="0.2">
      <c r="A537" s="187" t="s">
        <v>1154</v>
      </c>
      <c r="B537" s="63" t="s">
        <v>180</v>
      </c>
      <c r="C537" s="187" t="s">
        <v>25</v>
      </c>
      <c r="D537" s="187" t="s">
        <v>181</v>
      </c>
      <c r="E537" s="380" t="s">
        <v>1297</v>
      </c>
      <c r="F537" s="380"/>
      <c r="G537" s="62" t="s">
        <v>156</v>
      </c>
      <c r="H537" s="61">
        <v>1</v>
      </c>
      <c r="I537" s="60">
        <v>55.11</v>
      </c>
      <c r="J537" s="60">
        <v>55.11</v>
      </c>
    </row>
    <row r="538" spans="1:10" ht="39" customHeight="1" x14ac:dyDescent="0.2">
      <c r="A538" s="191" t="s">
        <v>1148</v>
      </c>
      <c r="B538" s="59" t="s">
        <v>1307</v>
      </c>
      <c r="C538" s="191" t="s">
        <v>25</v>
      </c>
      <c r="D538" s="191" t="s">
        <v>1306</v>
      </c>
      <c r="E538" s="376" t="s">
        <v>1297</v>
      </c>
      <c r="F538" s="376"/>
      <c r="G538" s="58" t="s">
        <v>156</v>
      </c>
      <c r="H538" s="57">
        <v>1</v>
      </c>
      <c r="I538" s="56">
        <v>13.34</v>
      </c>
      <c r="J538" s="56">
        <v>13.34</v>
      </c>
    </row>
    <row r="539" spans="1:10" ht="39" customHeight="1" x14ac:dyDescent="0.2">
      <c r="A539" s="191" t="s">
        <v>1148</v>
      </c>
      <c r="B539" s="59" t="s">
        <v>1903</v>
      </c>
      <c r="C539" s="191" t="s">
        <v>25</v>
      </c>
      <c r="D539" s="191" t="s">
        <v>1902</v>
      </c>
      <c r="E539" s="376" t="s">
        <v>1297</v>
      </c>
      <c r="F539" s="376"/>
      <c r="G539" s="58" t="s">
        <v>156</v>
      </c>
      <c r="H539" s="57">
        <v>1</v>
      </c>
      <c r="I539" s="56">
        <v>41.77</v>
      </c>
      <c r="J539" s="56">
        <v>41.77</v>
      </c>
    </row>
    <row r="540" spans="1:10" ht="25.5" x14ac:dyDescent="0.2">
      <c r="A540" s="193"/>
      <c r="B540" s="193"/>
      <c r="C540" s="193"/>
      <c r="D540" s="193"/>
      <c r="E540" s="193" t="s">
        <v>1138</v>
      </c>
      <c r="F540" s="51">
        <v>17.470347</v>
      </c>
      <c r="G540" s="193" t="s">
        <v>1137</v>
      </c>
      <c r="H540" s="51">
        <v>14.05</v>
      </c>
      <c r="I540" s="193" t="s">
        <v>1136</v>
      </c>
      <c r="J540" s="51">
        <v>31.52</v>
      </c>
    </row>
    <row r="541" spans="1:10" ht="15" thickBot="1" x14ac:dyDescent="0.25">
      <c r="A541" s="193"/>
      <c r="B541" s="193"/>
      <c r="C541" s="193"/>
      <c r="D541" s="193"/>
      <c r="E541" s="193" t="s">
        <v>1135</v>
      </c>
      <c r="F541" s="51">
        <v>12.97</v>
      </c>
      <c r="G541" s="193"/>
      <c r="H541" s="378" t="s">
        <v>1134</v>
      </c>
      <c r="I541" s="378"/>
      <c r="J541" s="51">
        <v>68.08</v>
      </c>
    </row>
    <row r="542" spans="1:10" ht="0.95" customHeight="1" thickTop="1" x14ac:dyDescent="0.2">
      <c r="A542" s="50"/>
      <c r="B542" s="50"/>
      <c r="C542" s="50"/>
      <c r="D542" s="50"/>
      <c r="E542" s="50"/>
      <c r="F542" s="50"/>
      <c r="G542" s="50"/>
      <c r="H542" s="50"/>
      <c r="I542" s="50"/>
      <c r="J542" s="50"/>
    </row>
    <row r="543" spans="1:10" ht="18" customHeight="1" x14ac:dyDescent="0.2">
      <c r="A543" s="189" t="s">
        <v>182</v>
      </c>
      <c r="B543" s="64" t="s">
        <v>9</v>
      </c>
      <c r="C543" s="189" t="s">
        <v>10</v>
      </c>
      <c r="D543" s="189" t="s">
        <v>11</v>
      </c>
      <c r="E543" s="379" t="s">
        <v>1155</v>
      </c>
      <c r="F543" s="379"/>
      <c r="G543" s="65" t="s">
        <v>12</v>
      </c>
      <c r="H543" s="64" t="s">
        <v>13</v>
      </c>
      <c r="I543" s="64" t="s">
        <v>14</v>
      </c>
      <c r="J543" s="64" t="s">
        <v>16</v>
      </c>
    </row>
    <row r="544" spans="1:10" ht="39" customHeight="1" x14ac:dyDescent="0.2">
      <c r="A544" s="187" t="s">
        <v>1154</v>
      </c>
      <c r="B544" s="63" t="s">
        <v>183</v>
      </c>
      <c r="C544" s="187" t="s">
        <v>25</v>
      </c>
      <c r="D544" s="187" t="s">
        <v>184</v>
      </c>
      <c r="E544" s="380" t="s">
        <v>1297</v>
      </c>
      <c r="F544" s="380"/>
      <c r="G544" s="62" t="s">
        <v>156</v>
      </c>
      <c r="H544" s="61">
        <v>1</v>
      </c>
      <c r="I544" s="60">
        <v>97.81</v>
      </c>
      <c r="J544" s="60">
        <v>97.81</v>
      </c>
    </row>
    <row r="545" spans="1:10" ht="39" customHeight="1" x14ac:dyDescent="0.2">
      <c r="A545" s="191" t="s">
        <v>1148</v>
      </c>
      <c r="B545" s="59" t="s">
        <v>1307</v>
      </c>
      <c r="C545" s="191" t="s">
        <v>25</v>
      </c>
      <c r="D545" s="191" t="s">
        <v>1306</v>
      </c>
      <c r="E545" s="376" t="s">
        <v>1297</v>
      </c>
      <c r="F545" s="376"/>
      <c r="G545" s="58" t="s">
        <v>156</v>
      </c>
      <c r="H545" s="57">
        <v>1</v>
      </c>
      <c r="I545" s="56">
        <v>13.34</v>
      </c>
      <c r="J545" s="56">
        <v>13.34</v>
      </c>
    </row>
    <row r="546" spans="1:10" ht="39" customHeight="1" x14ac:dyDescent="0.2">
      <c r="A546" s="191" t="s">
        <v>1148</v>
      </c>
      <c r="B546" s="59" t="s">
        <v>1915</v>
      </c>
      <c r="C546" s="191" t="s">
        <v>25</v>
      </c>
      <c r="D546" s="191" t="s">
        <v>1914</v>
      </c>
      <c r="E546" s="376" t="s">
        <v>1297</v>
      </c>
      <c r="F546" s="376"/>
      <c r="G546" s="58" t="s">
        <v>156</v>
      </c>
      <c r="H546" s="57">
        <v>1</v>
      </c>
      <c r="I546" s="56">
        <v>84.47</v>
      </c>
      <c r="J546" s="56">
        <v>84.47</v>
      </c>
    </row>
    <row r="547" spans="1:10" ht="25.5" x14ac:dyDescent="0.2">
      <c r="A547" s="193"/>
      <c r="B547" s="193"/>
      <c r="C547" s="193"/>
      <c r="D547" s="193"/>
      <c r="E547" s="193" t="s">
        <v>1138</v>
      </c>
      <c r="F547" s="51">
        <v>31.448841600000002</v>
      </c>
      <c r="G547" s="193" t="s">
        <v>1137</v>
      </c>
      <c r="H547" s="51">
        <v>25.29</v>
      </c>
      <c r="I547" s="193" t="s">
        <v>1136</v>
      </c>
      <c r="J547" s="51">
        <v>56.74</v>
      </c>
    </row>
    <row r="548" spans="1:10" ht="15" thickBot="1" x14ac:dyDescent="0.25">
      <c r="A548" s="193"/>
      <c r="B548" s="193"/>
      <c r="C548" s="193"/>
      <c r="D548" s="193"/>
      <c r="E548" s="193" t="s">
        <v>1135</v>
      </c>
      <c r="F548" s="51">
        <v>23.02</v>
      </c>
      <c r="G548" s="193"/>
      <c r="H548" s="378" t="s">
        <v>1134</v>
      </c>
      <c r="I548" s="378"/>
      <c r="J548" s="51">
        <v>120.83</v>
      </c>
    </row>
    <row r="549" spans="1:10" ht="0.95" customHeight="1" thickTop="1" x14ac:dyDescent="0.2">
      <c r="A549" s="50"/>
      <c r="B549" s="50"/>
      <c r="C549" s="50"/>
      <c r="D549" s="50"/>
      <c r="E549" s="50"/>
      <c r="F549" s="50"/>
      <c r="G549" s="50"/>
      <c r="H549" s="50"/>
      <c r="I549" s="50"/>
      <c r="J549" s="50"/>
    </row>
    <row r="550" spans="1:10" ht="18" customHeight="1" x14ac:dyDescent="0.2">
      <c r="A550" s="189" t="s">
        <v>185</v>
      </c>
      <c r="B550" s="64" t="s">
        <v>9</v>
      </c>
      <c r="C550" s="189" t="s">
        <v>10</v>
      </c>
      <c r="D550" s="189" t="s">
        <v>11</v>
      </c>
      <c r="E550" s="379" t="s">
        <v>1155</v>
      </c>
      <c r="F550" s="379"/>
      <c r="G550" s="65" t="s">
        <v>12</v>
      </c>
      <c r="H550" s="64" t="s">
        <v>13</v>
      </c>
      <c r="I550" s="64" t="s">
        <v>14</v>
      </c>
      <c r="J550" s="64" t="s">
        <v>16</v>
      </c>
    </row>
    <row r="551" spans="1:10" ht="39" customHeight="1" x14ac:dyDescent="0.2">
      <c r="A551" s="187" t="s">
        <v>1154</v>
      </c>
      <c r="B551" s="63" t="s">
        <v>186</v>
      </c>
      <c r="C551" s="187" t="s">
        <v>25</v>
      </c>
      <c r="D551" s="187" t="s">
        <v>187</v>
      </c>
      <c r="E551" s="380" t="s">
        <v>1297</v>
      </c>
      <c r="F551" s="380"/>
      <c r="G551" s="62" t="s">
        <v>156</v>
      </c>
      <c r="H551" s="61">
        <v>1</v>
      </c>
      <c r="I551" s="60">
        <v>71.150000000000006</v>
      </c>
      <c r="J551" s="60">
        <v>71.150000000000006</v>
      </c>
    </row>
    <row r="552" spans="1:10" ht="39" customHeight="1" x14ac:dyDescent="0.2">
      <c r="A552" s="191" t="s">
        <v>1148</v>
      </c>
      <c r="B552" s="59" t="s">
        <v>1307</v>
      </c>
      <c r="C552" s="191" t="s">
        <v>25</v>
      </c>
      <c r="D552" s="191" t="s">
        <v>1306</v>
      </c>
      <c r="E552" s="376" t="s">
        <v>1297</v>
      </c>
      <c r="F552" s="376"/>
      <c r="G552" s="58" t="s">
        <v>156</v>
      </c>
      <c r="H552" s="57">
        <v>1</v>
      </c>
      <c r="I552" s="56">
        <v>13.34</v>
      </c>
      <c r="J552" s="56">
        <v>13.34</v>
      </c>
    </row>
    <row r="553" spans="1:10" ht="39" customHeight="1" x14ac:dyDescent="0.2">
      <c r="A553" s="191" t="s">
        <v>1148</v>
      </c>
      <c r="B553" s="59" t="s">
        <v>1917</v>
      </c>
      <c r="C553" s="191" t="s">
        <v>25</v>
      </c>
      <c r="D553" s="191" t="s">
        <v>1916</v>
      </c>
      <c r="E553" s="376" t="s">
        <v>1297</v>
      </c>
      <c r="F553" s="376"/>
      <c r="G553" s="58" t="s">
        <v>156</v>
      </c>
      <c r="H553" s="57">
        <v>1</v>
      </c>
      <c r="I553" s="56">
        <v>57.81</v>
      </c>
      <c r="J553" s="56">
        <v>57.81</v>
      </c>
    </row>
    <row r="554" spans="1:10" ht="25.5" x14ac:dyDescent="0.2">
      <c r="A554" s="193"/>
      <c r="B554" s="193"/>
      <c r="C554" s="193"/>
      <c r="D554" s="193"/>
      <c r="E554" s="193" t="s">
        <v>1138</v>
      </c>
      <c r="F554" s="51">
        <v>23.073938600000002</v>
      </c>
      <c r="G554" s="193" t="s">
        <v>1137</v>
      </c>
      <c r="H554" s="51">
        <v>18.559999999999999</v>
      </c>
      <c r="I554" s="193" t="s">
        <v>1136</v>
      </c>
      <c r="J554" s="51">
        <v>41.63</v>
      </c>
    </row>
    <row r="555" spans="1:10" ht="15" thickBot="1" x14ac:dyDescent="0.25">
      <c r="A555" s="193"/>
      <c r="B555" s="193"/>
      <c r="C555" s="193"/>
      <c r="D555" s="193"/>
      <c r="E555" s="193" t="s">
        <v>1135</v>
      </c>
      <c r="F555" s="51">
        <v>16.739999999999998</v>
      </c>
      <c r="G555" s="193"/>
      <c r="H555" s="378" t="s">
        <v>1134</v>
      </c>
      <c r="I555" s="378"/>
      <c r="J555" s="51">
        <v>87.89</v>
      </c>
    </row>
    <row r="556" spans="1:10" ht="0.95" customHeight="1" thickTop="1" x14ac:dyDescent="0.2">
      <c r="A556" s="50"/>
      <c r="B556" s="50"/>
      <c r="C556" s="50"/>
      <c r="D556" s="50"/>
      <c r="E556" s="50"/>
      <c r="F556" s="50"/>
      <c r="G556" s="50"/>
      <c r="H556" s="50"/>
      <c r="I556" s="50"/>
      <c r="J556" s="50"/>
    </row>
    <row r="557" spans="1:10" ht="18" customHeight="1" x14ac:dyDescent="0.2">
      <c r="A557" s="189" t="s">
        <v>188</v>
      </c>
      <c r="B557" s="64" t="s">
        <v>9</v>
      </c>
      <c r="C557" s="189" t="s">
        <v>10</v>
      </c>
      <c r="D557" s="189" t="s">
        <v>11</v>
      </c>
      <c r="E557" s="379" t="s">
        <v>1155</v>
      </c>
      <c r="F557" s="379"/>
      <c r="G557" s="65" t="s">
        <v>12</v>
      </c>
      <c r="H557" s="64" t="s">
        <v>13</v>
      </c>
      <c r="I557" s="64" t="s">
        <v>14</v>
      </c>
      <c r="J557" s="64" t="s">
        <v>16</v>
      </c>
    </row>
    <row r="558" spans="1:10" ht="39" customHeight="1" x14ac:dyDescent="0.2">
      <c r="A558" s="187" t="s">
        <v>1154</v>
      </c>
      <c r="B558" s="63" t="s">
        <v>189</v>
      </c>
      <c r="C558" s="187" t="s">
        <v>25</v>
      </c>
      <c r="D558" s="187" t="s">
        <v>190</v>
      </c>
      <c r="E558" s="380" t="s">
        <v>1297</v>
      </c>
      <c r="F558" s="380"/>
      <c r="G558" s="62" t="s">
        <v>156</v>
      </c>
      <c r="H558" s="61">
        <v>1</v>
      </c>
      <c r="I558" s="60">
        <v>89.79</v>
      </c>
      <c r="J558" s="60">
        <v>89.79</v>
      </c>
    </row>
    <row r="559" spans="1:10" ht="39" customHeight="1" x14ac:dyDescent="0.2">
      <c r="A559" s="191" t="s">
        <v>1148</v>
      </c>
      <c r="B559" s="59" t="s">
        <v>1307</v>
      </c>
      <c r="C559" s="191" t="s">
        <v>25</v>
      </c>
      <c r="D559" s="191" t="s">
        <v>1306</v>
      </c>
      <c r="E559" s="376" t="s">
        <v>1297</v>
      </c>
      <c r="F559" s="376"/>
      <c r="G559" s="58" t="s">
        <v>156</v>
      </c>
      <c r="H559" s="57">
        <v>1</v>
      </c>
      <c r="I559" s="56">
        <v>13.34</v>
      </c>
      <c r="J559" s="56">
        <v>13.34</v>
      </c>
    </row>
    <row r="560" spans="1:10" ht="39" customHeight="1" x14ac:dyDescent="0.2">
      <c r="A560" s="191" t="s">
        <v>1148</v>
      </c>
      <c r="B560" s="59" t="s">
        <v>1909</v>
      </c>
      <c r="C560" s="191" t="s">
        <v>25</v>
      </c>
      <c r="D560" s="191" t="s">
        <v>1908</v>
      </c>
      <c r="E560" s="376" t="s">
        <v>1297</v>
      </c>
      <c r="F560" s="376"/>
      <c r="G560" s="58" t="s">
        <v>156</v>
      </c>
      <c r="H560" s="57">
        <v>1</v>
      </c>
      <c r="I560" s="56">
        <v>76.45</v>
      </c>
      <c r="J560" s="56">
        <v>76.45</v>
      </c>
    </row>
    <row r="561" spans="1:10" ht="25.5" x14ac:dyDescent="0.2">
      <c r="A561" s="193"/>
      <c r="B561" s="193"/>
      <c r="C561" s="193"/>
      <c r="D561" s="193"/>
      <c r="E561" s="193" t="s">
        <v>1138</v>
      </c>
      <c r="F561" s="51">
        <v>28.644274500000002</v>
      </c>
      <c r="G561" s="193" t="s">
        <v>1137</v>
      </c>
      <c r="H561" s="51">
        <v>23.04</v>
      </c>
      <c r="I561" s="193" t="s">
        <v>1136</v>
      </c>
      <c r="J561" s="51">
        <v>51.68</v>
      </c>
    </row>
    <row r="562" spans="1:10" ht="15" thickBot="1" x14ac:dyDescent="0.25">
      <c r="A562" s="193"/>
      <c r="B562" s="193"/>
      <c r="C562" s="193"/>
      <c r="D562" s="193"/>
      <c r="E562" s="193" t="s">
        <v>1135</v>
      </c>
      <c r="F562" s="51">
        <v>21.13</v>
      </c>
      <c r="G562" s="193"/>
      <c r="H562" s="378" t="s">
        <v>1134</v>
      </c>
      <c r="I562" s="378"/>
      <c r="J562" s="51">
        <v>110.92</v>
      </c>
    </row>
    <row r="563" spans="1:10" ht="0.95" customHeight="1" thickTop="1" x14ac:dyDescent="0.2">
      <c r="A563" s="50"/>
      <c r="B563" s="50"/>
      <c r="C563" s="50"/>
      <c r="D563" s="50"/>
      <c r="E563" s="50"/>
      <c r="F563" s="50"/>
      <c r="G563" s="50"/>
      <c r="H563" s="50"/>
      <c r="I563" s="50"/>
      <c r="J563" s="50"/>
    </row>
    <row r="564" spans="1:10" ht="18" customHeight="1" x14ac:dyDescent="0.2">
      <c r="A564" s="189" t="s">
        <v>191</v>
      </c>
      <c r="B564" s="64" t="s">
        <v>9</v>
      </c>
      <c r="C564" s="189" t="s">
        <v>10</v>
      </c>
      <c r="D564" s="189" t="s">
        <v>11</v>
      </c>
      <c r="E564" s="379" t="s">
        <v>1155</v>
      </c>
      <c r="F564" s="379"/>
      <c r="G564" s="65" t="s">
        <v>12</v>
      </c>
      <c r="H564" s="64" t="s">
        <v>13</v>
      </c>
      <c r="I564" s="64" t="s">
        <v>14</v>
      </c>
      <c r="J564" s="64" t="s">
        <v>16</v>
      </c>
    </row>
    <row r="565" spans="1:10" ht="26.1" customHeight="1" x14ac:dyDescent="0.2">
      <c r="A565" s="187" t="s">
        <v>1154</v>
      </c>
      <c r="B565" s="63" t="s">
        <v>192</v>
      </c>
      <c r="C565" s="187" t="s">
        <v>25</v>
      </c>
      <c r="D565" s="187" t="s">
        <v>193</v>
      </c>
      <c r="E565" s="380" t="s">
        <v>1297</v>
      </c>
      <c r="F565" s="380"/>
      <c r="G565" s="62" t="s">
        <v>156</v>
      </c>
      <c r="H565" s="61">
        <v>1</v>
      </c>
      <c r="I565" s="60">
        <v>115.59</v>
      </c>
      <c r="J565" s="60">
        <v>115.59</v>
      </c>
    </row>
    <row r="566" spans="1:10" ht="26.1" customHeight="1" x14ac:dyDescent="0.2">
      <c r="A566" s="191" t="s">
        <v>1148</v>
      </c>
      <c r="B566" s="59" t="s">
        <v>1296</v>
      </c>
      <c r="C566" s="191" t="s">
        <v>25</v>
      </c>
      <c r="D566" s="191" t="s">
        <v>1295</v>
      </c>
      <c r="E566" s="376" t="s">
        <v>1145</v>
      </c>
      <c r="F566" s="376"/>
      <c r="G566" s="58" t="s">
        <v>836</v>
      </c>
      <c r="H566" s="57">
        <v>0.23519999999999999</v>
      </c>
      <c r="I566" s="56">
        <v>31.39</v>
      </c>
      <c r="J566" s="56">
        <v>7.38</v>
      </c>
    </row>
    <row r="567" spans="1:10" ht="24" customHeight="1" x14ac:dyDescent="0.2">
      <c r="A567" s="191" t="s">
        <v>1148</v>
      </c>
      <c r="B567" s="59" t="s">
        <v>1294</v>
      </c>
      <c r="C567" s="191" t="s">
        <v>25</v>
      </c>
      <c r="D567" s="191" t="s">
        <v>1293</v>
      </c>
      <c r="E567" s="376" t="s">
        <v>1145</v>
      </c>
      <c r="F567" s="376"/>
      <c r="G567" s="58" t="s">
        <v>836</v>
      </c>
      <c r="H567" s="57">
        <v>0.56440000000000001</v>
      </c>
      <c r="I567" s="56">
        <v>38.78</v>
      </c>
      <c r="J567" s="56">
        <v>21.88</v>
      </c>
    </row>
    <row r="568" spans="1:10" ht="39" customHeight="1" x14ac:dyDescent="0.2">
      <c r="A568" s="192" t="s">
        <v>1142</v>
      </c>
      <c r="B568" s="55" t="s">
        <v>2743</v>
      </c>
      <c r="C568" s="192" t="s">
        <v>25</v>
      </c>
      <c r="D568" s="192" t="s">
        <v>2742</v>
      </c>
      <c r="E568" s="377" t="s">
        <v>1139</v>
      </c>
      <c r="F568" s="377"/>
      <c r="G568" s="54" t="s">
        <v>156</v>
      </c>
      <c r="H568" s="53">
        <v>1</v>
      </c>
      <c r="I568" s="52">
        <v>86.33</v>
      </c>
      <c r="J568" s="52">
        <v>86.33</v>
      </c>
    </row>
    <row r="569" spans="1:10" ht="25.5" x14ac:dyDescent="0.2">
      <c r="A569" s="193"/>
      <c r="B569" s="193"/>
      <c r="C569" s="193"/>
      <c r="D569" s="193"/>
      <c r="E569" s="193" t="s">
        <v>1138</v>
      </c>
      <c r="F569" s="51">
        <v>13.851014299966744</v>
      </c>
      <c r="G569" s="193" t="s">
        <v>1137</v>
      </c>
      <c r="H569" s="51">
        <v>11.14</v>
      </c>
      <c r="I569" s="193" t="s">
        <v>1136</v>
      </c>
      <c r="J569" s="51">
        <v>24.99</v>
      </c>
    </row>
    <row r="570" spans="1:10" ht="15" thickBot="1" x14ac:dyDescent="0.25">
      <c r="A570" s="193"/>
      <c r="B570" s="193"/>
      <c r="C570" s="193"/>
      <c r="D570" s="193"/>
      <c r="E570" s="193" t="s">
        <v>1135</v>
      </c>
      <c r="F570" s="51">
        <v>27.2</v>
      </c>
      <c r="G570" s="193"/>
      <c r="H570" s="378" t="s">
        <v>1134</v>
      </c>
      <c r="I570" s="378"/>
      <c r="J570" s="51">
        <v>142.79</v>
      </c>
    </row>
    <row r="571" spans="1:10" ht="0.95" customHeight="1" thickTop="1" x14ac:dyDescent="0.2">
      <c r="A571" s="50"/>
      <c r="B571" s="50"/>
      <c r="C571" s="50"/>
      <c r="D571" s="50"/>
      <c r="E571" s="50"/>
      <c r="F571" s="50"/>
      <c r="G571" s="50"/>
      <c r="H571" s="50"/>
      <c r="I571" s="50"/>
      <c r="J571" s="50"/>
    </row>
    <row r="572" spans="1:10" ht="18" customHeight="1" x14ac:dyDescent="0.2">
      <c r="A572" s="189" t="s">
        <v>194</v>
      </c>
      <c r="B572" s="64" t="s">
        <v>9</v>
      </c>
      <c r="C572" s="189" t="s">
        <v>10</v>
      </c>
      <c r="D572" s="189" t="s">
        <v>11</v>
      </c>
      <c r="E572" s="379" t="s">
        <v>1155</v>
      </c>
      <c r="F572" s="379"/>
      <c r="G572" s="65" t="s">
        <v>12</v>
      </c>
      <c r="H572" s="64" t="s">
        <v>13</v>
      </c>
      <c r="I572" s="64" t="s">
        <v>14</v>
      </c>
      <c r="J572" s="64" t="s">
        <v>16</v>
      </c>
    </row>
    <row r="573" spans="1:10" ht="39" customHeight="1" x14ac:dyDescent="0.2">
      <c r="A573" s="187" t="s">
        <v>1154</v>
      </c>
      <c r="B573" s="63" t="s">
        <v>195</v>
      </c>
      <c r="C573" s="187" t="s">
        <v>25</v>
      </c>
      <c r="D573" s="187" t="s">
        <v>196</v>
      </c>
      <c r="E573" s="380" t="s">
        <v>1297</v>
      </c>
      <c r="F573" s="380"/>
      <c r="G573" s="62" t="s">
        <v>156</v>
      </c>
      <c r="H573" s="61">
        <v>1</v>
      </c>
      <c r="I573" s="60">
        <v>36.909999999999997</v>
      </c>
      <c r="J573" s="60">
        <v>36.909999999999997</v>
      </c>
    </row>
    <row r="574" spans="1:10" ht="26.1" customHeight="1" x14ac:dyDescent="0.2">
      <c r="A574" s="191" t="s">
        <v>1148</v>
      </c>
      <c r="B574" s="59" t="s">
        <v>1296</v>
      </c>
      <c r="C574" s="191" t="s">
        <v>25</v>
      </c>
      <c r="D574" s="191" t="s">
        <v>1295</v>
      </c>
      <c r="E574" s="376" t="s">
        <v>1145</v>
      </c>
      <c r="F574" s="376"/>
      <c r="G574" s="58" t="s">
        <v>836</v>
      </c>
      <c r="H574" s="57">
        <v>0.37</v>
      </c>
      <c r="I574" s="56">
        <v>31.39</v>
      </c>
      <c r="J574" s="56">
        <v>11.61</v>
      </c>
    </row>
    <row r="575" spans="1:10" ht="24" customHeight="1" x14ac:dyDescent="0.2">
      <c r="A575" s="191" t="s">
        <v>1148</v>
      </c>
      <c r="B575" s="59" t="s">
        <v>1294</v>
      </c>
      <c r="C575" s="191" t="s">
        <v>25</v>
      </c>
      <c r="D575" s="191" t="s">
        <v>1293</v>
      </c>
      <c r="E575" s="376" t="s">
        <v>1145</v>
      </c>
      <c r="F575" s="376"/>
      <c r="G575" s="58" t="s">
        <v>836</v>
      </c>
      <c r="H575" s="57">
        <v>0.37</v>
      </c>
      <c r="I575" s="56">
        <v>38.78</v>
      </c>
      <c r="J575" s="56">
        <v>14.34</v>
      </c>
    </row>
    <row r="576" spans="1:10" ht="26.1" customHeight="1" x14ac:dyDescent="0.2">
      <c r="A576" s="192" t="s">
        <v>1142</v>
      </c>
      <c r="B576" s="55" t="s">
        <v>2741</v>
      </c>
      <c r="C576" s="192" t="s">
        <v>25</v>
      </c>
      <c r="D576" s="192" t="s">
        <v>2740</v>
      </c>
      <c r="E576" s="377" t="s">
        <v>1139</v>
      </c>
      <c r="F576" s="377"/>
      <c r="G576" s="54" t="s">
        <v>156</v>
      </c>
      <c r="H576" s="53">
        <v>1</v>
      </c>
      <c r="I576" s="52">
        <v>10.96</v>
      </c>
      <c r="J576" s="52">
        <v>10.96</v>
      </c>
    </row>
    <row r="577" spans="1:10" ht="25.5" x14ac:dyDescent="0.2">
      <c r="A577" s="193"/>
      <c r="B577" s="193"/>
      <c r="C577" s="193"/>
      <c r="D577" s="193"/>
      <c r="E577" s="193" t="s">
        <v>1138</v>
      </c>
      <c r="F577" s="51">
        <v>12.193770092007538</v>
      </c>
      <c r="G577" s="193" t="s">
        <v>1137</v>
      </c>
      <c r="H577" s="51">
        <v>9.81</v>
      </c>
      <c r="I577" s="193" t="s">
        <v>1136</v>
      </c>
      <c r="J577" s="51">
        <v>22</v>
      </c>
    </row>
    <row r="578" spans="1:10" ht="15" thickBot="1" x14ac:dyDescent="0.25">
      <c r="A578" s="193"/>
      <c r="B578" s="193"/>
      <c r="C578" s="193"/>
      <c r="D578" s="193"/>
      <c r="E578" s="193" t="s">
        <v>1135</v>
      </c>
      <c r="F578" s="51">
        <v>8.68</v>
      </c>
      <c r="G578" s="193"/>
      <c r="H578" s="378" t="s">
        <v>1134</v>
      </c>
      <c r="I578" s="378"/>
      <c r="J578" s="51">
        <v>45.59</v>
      </c>
    </row>
    <row r="579" spans="1:10" ht="0.95" customHeight="1" thickTop="1" x14ac:dyDescent="0.2">
      <c r="A579" s="50"/>
      <c r="B579" s="50"/>
      <c r="C579" s="50"/>
      <c r="D579" s="50"/>
      <c r="E579" s="50"/>
      <c r="F579" s="50"/>
      <c r="G579" s="50"/>
      <c r="H579" s="50"/>
      <c r="I579" s="50"/>
      <c r="J579" s="50"/>
    </row>
    <row r="580" spans="1:10" ht="18" customHeight="1" x14ac:dyDescent="0.2">
      <c r="A580" s="189" t="s">
        <v>197</v>
      </c>
      <c r="B580" s="64" t="s">
        <v>9</v>
      </c>
      <c r="C580" s="189" t="s">
        <v>10</v>
      </c>
      <c r="D580" s="189" t="s">
        <v>11</v>
      </c>
      <c r="E580" s="379" t="s">
        <v>1155</v>
      </c>
      <c r="F580" s="379"/>
      <c r="G580" s="65" t="s">
        <v>12</v>
      </c>
      <c r="H580" s="64" t="s">
        <v>13</v>
      </c>
      <c r="I580" s="64" t="s">
        <v>14</v>
      </c>
      <c r="J580" s="64" t="s">
        <v>16</v>
      </c>
    </row>
    <row r="581" spans="1:10" ht="39" customHeight="1" x14ac:dyDescent="0.2">
      <c r="A581" s="187" t="s">
        <v>1154</v>
      </c>
      <c r="B581" s="63" t="s">
        <v>198</v>
      </c>
      <c r="C581" s="187" t="s">
        <v>25</v>
      </c>
      <c r="D581" s="187" t="s">
        <v>199</v>
      </c>
      <c r="E581" s="380" t="s">
        <v>1297</v>
      </c>
      <c r="F581" s="380"/>
      <c r="G581" s="62" t="s">
        <v>156</v>
      </c>
      <c r="H581" s="61">
        <v>1</v>
      </c>
      <c r="I581" s="60">
        <v>105.68</v>
      </c>
      <c r="J581" s="60">
        <v>105.68</v>
      </c>
    </row>
    <row r="582" spans="1:10" ht="26.1" customHeight="1" x14ac:dyDescent="0.2">
      <c r="A582" s="191" t="s">
        <v>1148</v>
      </c>
      <c r="B582" s="59" t="s">
        <v>1296</v>
      </c>
      <c r="C582" s="191" t="s">
        <v>25</v>
      </c>
      <c r="D582" s="191" t="s">
        <v>1295</v>
      </c>
      <c r="E582" s="376" t="s">
        <v>1145</v>
      </c>
      <c r="F582" s="376"/>
      <c r="G582" s="58" t="s">
        <v>836</v>
      </c>
      <c r="H582" s="57">
        <v>0.22309999999999999</v>
      </c>
      <c r="I582" s="56">
        <v>31.39</v>
      </c>
      <c r="J582" s="56">
        <v>7</v>
      </c>
    </row>
    <row r="583" spans="1:10" ht="24" customHeight="1" x14ac:dyDescent="0.2">
      <c r="A583" s="191" t="s">
        <v>1148</v>
      </c>
      <c r="B583" s="59" t="s">
        <v>1294</v>
      </c>
      <c r="C583" s="191" t="s">
        <v>25</v>
      </c>
      <c r="D583" s="191" t="s">
        <v>1293</v>
      </c>
      <c r="E583" s="376" t="s">
        <v>1145</v>
      </c>
      <c r="F583" s="376"/>
      <c r="G583" s="58" t="s">
        <v>836</v>
      </c>
      <c r="H583" s="57">
        <v>0.53549999999999998</v>
      </c>
      <c r="I583" s="56">
        <v>38.78</v>
      </c>
      <c r="J583" s="56">
        <v>20.76</v>
      </c>
    </row>
    <row r="584" spans="1:10" ht="39" customHeight="1" x14ac:dyDescent="0.2">
      <c r="A584" s="192" t="s">
        <v>1142</v>
      </c>
      <c r="B584" s="55" t="s">
        <v>2739</v>
      </c>
      <c r="C584" s="192" t="s">
        <v>25</v>
      </c>
      <c r="D584" s="192" t="s">
        <v>2738</v>
      </c>
      <c r="E584" s="377" t="s">
        <v>1139</v>
      </c>
      <c r="F584" s="377"/>
      <c r="G584" s="54" t="s">
        <v>156</v>
      </c>
      <c r="H584" s="53">
        <v>1</v>
      </c>
      <c r="I584" s="52">
        <v>68.2</v>
      </c>
      <c r="J584" s="52">
        <v>68.2</v>
      </c>
    </row>
    <row r="585" spans="1:10" ht="26.1" customHeight="1" x14ac:dyDescent="0.2">
      <c r="A585" s="192" t="s">
        <v>1142</v>
      </c>
      <c r="B585" s="55" t="s">
        <v>1817</v>
      </c>
      <c r="C585" s="192" t="s">
        <v>25</v>
      </c>
      <c r="D585" s="192" t="s">
        <v>1816</v>
      </c>
      <c r="E585" s="377" t="s">
        <v>1139</v>
      </c>
      <c r="F585" s="377"/>
      <c r="G585" s="54" t="s">
        <v>156</v>
      </c>
      <c r="H585" s="53">
        <v>1</v>
      </c>
      <c r="I585" s="52">
        <v>9.7200000000000006</v>
      </c>
      <c r="J585" s="52">
        <v>9.7200000000000006</v>
      </c>
    </row>
    <row r="586" spans="1:10" ht="25.5" x14ac:dyDescent="0.2">
      <c r="A586" s="193"/>
      <c r="B586" s="193"/>
      <c r="C586" s="193"/>
      <c r="D586" s="193"/>
      <c r="E586" s="193" t="s">
        <v>1138</v>
      </c>
      <c r="F586" s="51">
        <v>13.14155858552267</v>
      </c>
      <c r="G586" s="193" t="s">
        <v>1137</v>
      </c>
      <c r="H586" s="51">
        <v>10.57</v>
      </c>
      <c r="I586" s="193" t="s">
        <v>1136</v>
      </c>
      <c r="J586" s="51">
        <v>23.71</v>
      </c>
    </row>
    <row r="587" spans="1:10" ht="15" thickBot="1" x14ac:dyDescent="0.25">
      <c r="A587" s="193"/>
      <c r="B587" s="193"/>
      <c r="C587" s="193"/>
      <c r="D587" s="193"/>
      <c r="E587" s="193" t="s">
        <v>1135</v>
      </c>
      <c r="F587" s="51">
        <v>24.87</v>
      </c>
      <c r="G587" s="193"/>
      <c r="H587" s="378" t="s">
        <v>1134</v>
      </c>
      <c r="I587" s="378"/>
      <c r="J587" s="51">
        <v>130.55000000000001</v>
      </c>
    </row>
    <row r="588" spans="1:10" ht="0.95" customHeight="1" thickTop="1" x14ac:dyDescent="0.2">
      <c r="A588" s="50"/>
      <c r="B588" s="50"/>
      <c r="C588" s="50"/>
      <c r="D588" s="50"/>
      <c r="E588" s="50"/>
      <c r="F588" s="50"/>
      <c r="G588" s="50"/>
      <c r="H588" s="50"/>
      <c r="I588" s="50"/>
      <c r="J588" s="50"/>
    </row>
    <row r="589" spans="1:10" ht="18" customHeight="1" x14ac:dyDescent="0.2">
      <c r="A589" s="189" t="s">
        <v>201</v>
      </c>
      <c r="B589" s="64" t="s">
        <v>9</v>
      </c>
      <c r="C589" s="189" t="s">
        <v>10</v>
      </c>
      <c r="D589" s="189" t="s">
        <v>11</v>
      </c>
      <c r="E589" s="379" t="s">
        <v>1155</v>
      </c>
      <c r="F589" s="379"/>
      <c r="G589" s="65" t="s">
        <v>12</v>
      </c>
      <c r="H589" s="64" t="s">
        <v>13</v>
      </c>
      <c r="I589" s="64" t="s">
        <v>14</v>
      </c>
      <c r="J589" s="64" t="s">
        <v>16</v>
      </c>
    </row>
    <row r="590" spans="1:10" ht="26.1" customHeight="1" x14ac:dyDescent="0.2">
      <c r="A590" s="187" t="s">
        <v>1154</v>
      </c>
      <c r="B590" s="63" t="s">
        <v>202</v>
      </c>
      <c r="C590" s="187" t="s">
        <v>25</v>
      </c>
      <c r="D590" s="187" t="s">
        <v>203</v>
      </c>
      <c r="E590" s="380" t="s">
        <v>1297</v>
      </c>
      <c r="F590" s="380"/>
      <c r="G590" s="62" t="s">
        <v>156</v>
      </c>
      <c r="H590" s="61">
        <v>1</v>
      </c>
      <c r="I590" s="60">
        <v>27.5</v>
      </c>
      <c r="J590" s="60">
        <v>27.5</v>
      </c>
    </row>
    <row r="591" spans="1:10" ht="26.1" customHeight="1" x14ac:dyDescent="0.2">
      <c r="A591" s="191" t="s">
        <v>1148</v>
      </c>
      <c r="B591" s="59" t="s">
        <v>1296</v>
      </c>
      <c r="C591" s="191" t="s">
        <v>25</v>
      </c>
      <c r="D591" s="191" t="s">
        <v>1295</v>
      </c>
      <c r="E591" s="376" t="s">
        <v>1145</v>
      </c>
      <c r="F591" s="376"/>
      <c r="G591" s="58" t="s">
        <v>836</v>
      </c>
      <c r="H591" s="57">
        <v>0.1033</v>
      </c>
      <c r="I591" s="56">
        <v>31.39</v>
      </c>
      <c r="J591" s="56">
        <v>3.24</v>
      </c>
    </row>
    <row r="592" spans="1:10" ht="24" customHeight="1" x14ac:dyDescent="0.2">
      <c r="A592" s="191" t="s">
        <v>1148</v>
      </c>
      <c r="B592" s="59" t="s">
        <v>1294</v>
      </c>
      <c r="C592" s="191" t="s">
        <v>25</v>
      </c>
      <c r="D592" s="191" t="s">
        <v>1293</v>
      </c>
      <c r="E592" s="376" t="s">
        <v>1145</v>
      </c>
      <c r="F592" s="376"/>
      <c r="G592" s="58" t="s">
        <v>836</v>
      </c>
      <c r="H592" s="57">
        <v>0.24779999999999999</v>
      </c>
      <c r="I592" s="56">
        <v>38.78</v>
      </c>
      <c r="J592" s="56">
        <v>9.6</v>
      </c>
    </row>
    <row r="593" spans="1:10" ht="24" customHeight="1" x14ac:dyDescent="0.2">
      <c r="A593" s="192" t="s">
        <v>1142</v>
      </c>
      <c r="B593" s="55" t="s">
        <v>1813</v>
      </c>
      <c r="C593" s="192" t="s">
        <v>25</v>
      </c>
      <c r="D593" s="192" t="s">
        <v>1812</v>
      </c>
      <c r="E593" s="377" t="s">
        <v>1139</v>
      </c>
      <c r="F593" s="377"/>
      <c r="G593" s="54" t="s">
        <v>156</v>
      </c>
      <c r="H593" s="53">
        <v>2</v>
      </c>
      <c r="I593" s="52">
        <v>2.76</v>
      </c>
      <c r="J593" s="52">
        <v>5.52</v>
      </c>
    </row>
    <row r="594" spans="1:10" ht="24" customHeight="1" x14ac:dyDescent="0.2">
      <c r="A594" s="192" t="s">
        <v>1142</v>
      </c>
      <c r="B594" s="55" t="s">
        <v>2737</v>
      </c>
      <c r="C594" s="192" t="s">
        <v>25</v>
      </c>
      <c r="D594" s="192" t="s">
        <v>2736</v>
      </c>
      <c r="E594" s="377" t="s">
        <v>1139</v>
      </c>
      <c r="F594" s="377"/>
      <c r="G594" s="54" t="s">
        <v>156</v>
      </c>
      <c r="H594" s="53">
        <v>1</v>
      </c>
      <c r="I594" s="52">
        <v>9.14</v>
      </c>
      <c r="J594" s="52">
        <v>9.14</v>
      </c>
    </row>
    <row r="595" spans="1:10" ht="25.5" x14ac:dyDescent="0.2">
      <c r="A595" s="193"/>
      <c r="B595" s="193"/>
      <c r="C595" s="193"/>
      <c r="D595" s="193"/>
      <c r="E595" s="193" t="s">
        <v>1138</v>
      </c>
      <c r="F595" s="51">
        <v>6.0802571776964855</v>
      </c>
      <c r="G595" s="193" t="s">
        <v>1137</v>
      </c>
      <c r="H595" s="51">
        <v>4.8899999999999997</v>
      </c>
      <c r="I595" s="193" t="s">
        <v>1136</v>
      </c>
      <c r="J595" s="51">
        <v>10.969999999999999</v>
      </c>
    </row>
    <row r="596" spans="1:10" ht="15" thickBot="1" x14ac:dyDescent="0.25">
      <c r="A596" s="193"/>
      <c r="B596" s="193"/>
      <c r="C596" s="193"/>
      <c r="D596" s="193"/>
      <c r="E596" s="193" t="s">
        <v>1135</v>
      </c>
      <c r="F596" s="51">
        <v>6.47</v>
      </c>
      <c r="G596" s="193"/>
      <c r="H596" s="378" t="s">
        <v>1134</v>
      </c>
      <c r="I596" s="378"/>
      <c r="J596" s="51">
        <v>33.97</v>
      </c>
    </row>
    <row r="597" spans="1:10" ht="0.95" customHeight="1" thickTop="1" x14ac:dyDescent="0.2">
      <c r="A597" s="50"/>
      <c r="B597" s="50"/>
      <c r="C597" s="50"/>
      <c r="D597" s="50"/>
      <c r="E597" s="50"/>
      <c r="F597" s="50"/>
      <c r="G597" s="50"/>
      <c r="H597" s="50"/>
      <c r="I597" s="50"/>
      <c r="J597" s="50"/>
    </row>
    <row r="598" spans="1:10" ht="18" customHeight="1" x14ac:dyDescent="0.2">
      <c r="A598" s="189" t="s">
        <v>204</v>
      </c>
      <c r="B598" s="64" t="s">
        <v>9</v>
      </c>
      <c r="C598" s="189" t="s">
        <v>10</v>
      </c>
      <c r="D598" s="189" t="s">
        <v>11</v>
      </c>
      <c r="E598" s="379" t="s">
        <v>1155</v>
      </c>
      <c r="F598" s="379"/>
      <c r="G598" s="65" t="s">
        <v>12</v>
      </c>
      <c r="H598" s="64" t="s">
        <v>13</v>
      </c>
      <c r="I598" s="64" t="s">
        <v>14</v>
      </c>
      <c r="J598" s="64" t="s">
        <v>16</v>
      </c>
    </row>
    <row r="599" spans="1:10" ht="51.95" customHeight="1" x14ac:dyDescent="0.2">
      <c r="A599" s="187" t="s">
        <v>1154</v>
      </c>
      <c r="B599" s="63" t="s">
        <v>205</v>
      </c>
      <c r="C599" s="187" t="s">
        <v>25</v>
      </c>
      <c r="D599" s="187" t="s">
        <v>206</v>
      </c>
      <c r="E599" s="380" t="s">
        <v>1297</v>
      </c>
      <c r="F599" s="380"/>
      <c r="G599" s="62" t="s">
        <v>156</v>
      </c>
      <c r="H599" s="61">
        <v>1</v>
      </c>
      <c r="I599" s="60">
        <v>128.01</v>
      </c>
      <c r="J599" s="60">
        <v>128.01</v>
      </c>
    </row>
    <row r="600" spans="1:10" ht="26.1" customHeight="1" x14ac:dyDescent="0.2">
      <c r="A600" s="191" t="s">
        <v>1148</v>
      </c>
      <c r="B600" s="59" t="s">
        <v>1296</v>
      </c>
      <c r="C600" s="191" t="s">
        <v>25</v>
      </c>
      <c r="D600" s="191" t="s">
        <v>1295</v>
      </c>
      <c r="E600" s="376" t="s">
        <v>1145</v>
      </c>
      <c r="F600" s="376"/>
      <c r="G600" s="58" t="s">
        <v>836</v>
      </c>
      <c r="H600" s="57">
        <v>0.17269999999999999</v>
      </c>
      <c r="I600" s="56">
        <v>31.39</v>
      </c>
      <c r="J600" s="56">
        <v>5.42</v>
      </c>
    </row>
    <row r="601" spans="1:10" ht="24" customHeight="1" x14ac:dyDescent="0.2">
      <c r="A601" s="191" t="s">
        <v>1148</v>
      </c>
      <c r="B601" s="59" t="s">
        <v>1294</v>
      </c>
      <c r="C601" s="191" t="s">
        <v>25</v>
      </c>
      <c r="D601" s="191" t="s">
        <v>1293</v>
      </c>
      <c r="E601" s="376" t="s">
        <v>1145</v>
      </c>
      <c r="F601" s="376"/>
      <c r="G601" s="58" t="s">
        <v>836</v>
      </c>
      <c r="H601" s="57">
        <v>0.41439999999999999</v>
      </c>
      <c r="I601" s="56">
        <v>38.78</v>
      </c>
      <c r="J601" s="56">
        <v>16.07</v>
      </c>
    </row>
    <row r="602" spans="1:10" ht="39" customHeight="1" x14ac:dyDescent="0.2">
      <c r="A602" s="192" t="s">
        <v>1142</v>
      </c>
      <c r="B602" s="55" t="s">
        <v>2735</v>
      </c>
      <c r="C602" s="192" t="s">
        <v>25</v>
      </c>
      <c r="D602" s="192" t="s">
        <v>2734</v>
      </c>
      <c r="E602" s="377" t="s">
        <v>1139</v>
      </c>
      <c r="F602" s="377"/>
      <c r="G602" s="54" t="s">
        <v>156</v>
      </c>
      <c r="H602" s="53">
        <v>1</v>
      </c>
      <c r="I602" s="52">
        <v>106.52</v>
      </c>
      <c r="J602" s="52">
        <v>106.52</v>
      </c>
    </row>
    <row r="603" spans="1:10" ht="25.5" x14ac:dyDescent="0.2">
      <c r="A603" s="193"/>
      <c r="B603" s="193"/>
      <c r="C603" s="193"/>
      <c r="D603" s="193"/>
      <c r="E603" s="193" t="s">
        <v>1138</v>
      </c>
      <c r="F603" s="51">
        <v>10.165170158519011</v>
      </c>
      <c r="G603" s="193" t="s">
        <v>1137</v>
      </c>
      <c r="H603" s="51">
        <v>8.17</v>
      </c>
      <c r="I603" s="193" t="s">
        <v>1136</v>
      </c>
      <c r="J603" s="51">
        <v>18.34</v>
      </c>
    </row>
    <row r="604" spans="1:10" ht="15" thickBot="1" x14ac:dyDescent="0.25">
      <c r="A604" s="193"/>
      <c r="B604" s="193"/>
      <c r="C604" s="193"/>
      <c r="D604" s="193"/>
      <c r="E604" s="193" t="s">
        <v>1135</v>
      </c>
      <c r="F604" s="51">
        <v>30.13</v>
      </c>
      <c r="G604" s="193"/>
      <c r="H604" s="378" t="s">
        <v>1134</v>
      </c>
      <c r="I604" s="378"/>
      <c r="J604" s="51">
        <v>158.13999999999999</v>
      </c>
    </row>
    <row r="605" spans="1:10" ht="0.95" customHeight="1" thickTop="1" x14ac:dyDescent="0.2">
      <c r="A605" s="50"/>
      <c r="B605" s="50"/>
      <c r="C605" s="50"/>
      <c r="D605" s="50"/>
      <c r="E605" s="50"/>
      <c r="F605" s="50"/>
      <c r="G605" s="50"/>
      <c r="H605" s="50"/>
      <c r="I605" s="50"/>
      <c r="J605" s="50"/>
    </row>
    <row r="606" spans="1:10" ht="18" customHeight="1" x14ac:dyDescent="0.2">
      <c r="A606" s="189" t="s">
        <v>207</v>
      </c>
      <c r="B606" s="64" t="s">
        <v>9</v>
      </c>
      <c r="C606" s="189" t="s">
        <v>10</v>
      </c>
      <c r="D606" s="189" t="s">
        <v>11</v>
      </c>
      <c r="E606" s="379" t="s">
        <v>1155</v>
      </c>
      <c r="F606" s="379"/>
      <c r="G606" s="65" t="s">
        <v>12</v>
      </c>
      <c r="H606" s="64" t="s">
        <v>13</v>
      </c>
      <c r="I606" s="64" t="s">
        <v>14</v>
      </c>
      <c r="J606" s="64" t="s">
        <v>16</v>
      </c>
    </row>
    <row r="607" spans="1:10" ht="26.1" customHeight="1" x14ac:dyDescent="0.2">
      <c r="A607" s="187" t="s">
        <v>1154</v>
      </c>
      <c r="B607" s="63" t="s">
        <v>208</v>
      </c>
      <c r="C607" s="187" t="s">
        <v>25</v>
      </c>
      <c r="D607" s="187" t="s">
        <v>209</v>
      </c>
      <c r="E607" s="380" t="s">
        <v>1297</v>
      </c>
      <c r="F607" s="380"/>
      <c r="G607" s="62" t="s">
        <v>156</v>
      </c>
      <c r="H607" s="61">
        <v>1</v>
      </c>
      <c r="I607" s="60">
        <v>22.34</v>
      </c>
      <c r="J607" s="60">
        <v>22.34</v>
      </c>
    </row>
    <row r="608" spans="1:10" ht="26.1" customHeight="1" x14ac:dyDescent="0.2">
      <c r="A608" s="191" t="s">
        <v>1148</v>
      </c>
      <c r="B608" s="59" t="s">
        <v>1296</v>
      </c>
      <c r="C608" s="191" t="s">
        <v>25</v>
      </c>
      <c r="D608" s="191" t="s">
        <v>1295</v>
      </c>
      <c r="E608" s="376" t="s">
        <v>1145</v>
      </c>
      <c r="F608" s="376"/>
      <c r="G608" s="58" t="s">
        <v>836</v>
      </c>
      <c r="H608" s="57">
        <v>0.222</v>
      </c>
      <c r="I608" s="56">
        <v>31.39</v>
      </c>
      <c r="J608" s="56">
        <v>6.96</v>
      </c>
    </row>
    <row r="609" spans="1:10" ht="24" customHeight="1" x14ac:dyDescent="0.2">
      <c r="A609" s="191" t="s">
        <v>1148</v>
      </c>
      <c r="B609" s="59" t="s">
        <v>1294</v>
      </c>
      <c r="C609" s="191" t="s">
        <v>25</v>
      </c>
      <c r="D609" s="191" t="s">
        <v>1293</v>
      </c>
      <c r="E609" s="376" t="s">
        <v>1145</v>
      </c>
      <c r="F609" s="376"/>
      <c r="G609" s="58" t="s">
        <v>836</v>
      </c>
      <c r="H609" s="57">
        <v>0.222</v>
      </c>
      <c r="I609" s="56">
        <v>38.78</v>
      </c>
      <c r="J609" s="56">
        <v>8.6</v>
      </c>
    </row>
    <row r="610" spans="1:10" ht="26.1" customHeight="1" x14ac:dyDescent="0.2">
      <c r="A610" s="192" t="s">
        <v>1142</v>
      </c>
      <c r="B610" s="55" t="s">
        <v>2733</v>
      </c>
      <c r="C610" s="192" t="s">
        <v>25</v>
      </c>
      <c r="D610" s="192" t="s">
        <v>2732</v>
      </c>
      <c r="E610" s="377" t="s">
        <v>1139</v>
      </c>
      <c r="F610" s="377"/>
      <c r="G610" s="54" t="s">
        <v>156</v>
      </c>
      <c r="H610" s="53">
        <v>1</v>
      </c>
      <c r="I610" s="52">
        <v>6.78</v>
      </c>
      <c r="J610" s="52">
        <v>6.78</v>
      </c>
    </row>
    <row r="611" spans="1:10" ht="25.5" x14ac:dyDescent="0.2">
      <c r="A611" s="193"/>
      <c r="B611" s="193"/>
      <c r="C611" s="193"/>
      <c r="D611" s="193"/>
      <c r="E611" s="193" t="s">
        <v>1138</v>
      </c>
      <c r="F611" s="51">
        <v>7.3162620552045228</v>
      </c>
      <c r="G611" s="193" t="s">
        <v>1137</v>
      </c>
      <c r="H611" s="51">
        <v>5.88</v>
      </c>
      <c r="I611" s="193" t="s">
        <v>1136</v>
      </c>
      <c r="J611" s="51">
        <v>13.2</v>
      </c>
    </row>
    <row r="612" spans="1:10" ht="15" thickBot="1" x14ac:dyDescent="0.25">
      <c r="A612" s="193"/>
      <c r="B612" s="193"/>
      <c r="C612" s="193"/>
      <c r="D612" s="193"/>
      <c r="E612" s="193" t="s">
        <v>1135</v>
      </c>
      <c r="F612" s="51">
        <v>5.25</v>
      </c>
      <c r="G612" s="193"/>
      <c r="H612" s="378" t="s">
        <v>1134</v>
      </c>
      <c r="I612" s="378"/>
      <c r="J612" s="51">
        <v>27.59</v>
      </c>
    </row>
    <row r="613" spans="1:10" ht="0.95" customHeight="1" thickTop="1" x14ac:dyDescent="0.2">
      <c r="A613" s="50"/>
      <c r="B613" s="50"/>
      <c r="C613" s="50"/>
      <c r="D613" s="50"/>
      <c r="E613" s="50"/>
      <c r="F613" s="50"/>
      <c r="G613" s="50"/>
      <c r="H613" s="50"/>
      <c r="I613" s="50"/>
      <c r="J613" s="50"/>
    </row>
    <row r="614" spans="1:10" ht="18" customHeight="1" x14ac:dyDescent="0.2">
      <c r="A614" s="189" t="s">
        <v>210</v>
      </c>
      <c r="B614" s="64" t="s">
        <v>9</v>
      </c>
      <c r="C614" s="189" t="s">
        <v>10</v>
      </c>
      <c r="D614" s="189" t="s">
        <v>11</v>
      </c>
      <c r="E614" s="379" t="s">
        <v>1155</v>
      </c>
      <c r="F614" s="379"/>
      <c r="G614" s="65" t="s">
        <v>12</v>
      </c>
      <c r="H614" s="64" t="s">
        <v>13</v>
      </c>
      <c r="I614" s="64" t="s">
        <v>14</v>
      </c>
      <c r="J614" s="64" t="s">
        <v>16</v>
      </c>
    </row>
    <row r="615" spans="1:10" ht="39" customHeight="1" x14ac:dyDescent="0.2">
      <c r="A615" s="187" t="s">
        <v>1154</v>
      </c>
      <c r="B615" s="63" t="s">
        <v>211</v>
      </c>
      <c r="C615" s="187" t="s">
        <v>25</v>
      </c>
      <c r="D615" s="187" t="s">
        <v>212</v>
      </c>
      <c r="E615" s="380" t="s">
        <v>1297</v>
      </c>
      <c r="F615" s="380"/>
      <c r="G615" s="62" t="s">
        <v>156</v>
      </c>
      <c r="H615" s="61">
        <v>1</v>
      </c>
      <c r="I615" s="60">
        <v>23.75</v>
      </c>
      <c r="J615" s="60">
        <v>23.75</v>
      </c>
    </row>
    <row r="616" spans="1:10" ht="26.1" customHeight="1" x14ac:dyDescent="0.2">
      <c r="A616" s="191" t="s">
        <v>1148</v>
      </c>
      <c r="B616" s="59" t="s">
        <v>1296</v>
      </c>
      <c r="C616" s="191" t="s">
        <v>25</v>
      </c>
      <c r="D616" s="191" t="s">
        <v>1295</v>
      </c>
      <c r="E616" s="376" t="s">
        <v>1145</v>
      </c>
      <c r="F616" s="376"/>
      <c r="G616" s="58" t="s">
        <v>836</v>
      </c>
      <c r="H616" s="57">
        <v>0.29099999999999998</v>
      </c>
      <c r="I616" s="56">
        <v>31.39</v>
      </c>
      <c r="J616" s="56">
        <v>9.1300000000000008</v>
      </c>
    </row>
    <row r="617" spans="1:10" ht="24" customHeight="1" x14ac:dyDescent="0.2">
      <c r="A617" s="191" t="s">
        <v>1148</v>
      </c>
      <c r="B617" s="59" t="s">
        <v>1294</v>
      </c>
      <c r="C617" s="191" t="s">
        <v>25</v>
      </c>
      <c r="D617" s="191" t="s">
        <v>1293</v>
      </c>
      <c r="E617" s="376" t="s">
        <v>1145</v>
      </c>
      <c r="F617" s="376"/>
      <c r="G617" s="58" t="s">
        <v>836</v>
      </c>
      <c r="H617" s="57">
        <v>0.29099999999999998</v>
      </c>
      <c r="I617" s="56">
        <v>38.78</v>
      </c>
      <c r="J617" s="56">
        <v>11.28</v>
      </c>
    </row>
    <row r="618" spans="1:10" ht="26.1" customHeight="1" x14ac:dyDescent="0.2">
      <c r="A618" s="191" t="s">
        <v>1148</v>
      </c>
      <c r="B618" s="59" t="s">
        <v>1897</v>
      </c>
      <c r="C618" s="191" t="s">
        <v>25</v>
      </c>
      <c r="D618" s="191" t="s">
        <v>1896</v>
      </c>
      <c r="E618" s="376" t="s">
        <v>1145</v>
      </c>
      <c r="F618" s="376"/>
      <c r="G618" s="58" t="s">
        <v>49</v>
      </c>
      <c r="H618" s="57">
        <v>8.9999999999999998E-4</v>
      </c>
      <c r="I618" s="56">
        <v>803.5</v>
      </c>
      <c r="J618" s="56">
        <v>0.72</v>
      </c>
    </row>
    <row r="619" spans="1:10" ht="26.1" customHeight="1" x14ac:dyDescent="0.2">
      <c r="A619" s="192" t="s">
        <v>1142</v>
      </c>
      <c r="B619" s="55" t="s">
        <v>759</v>
      </c>
      <c r="C619" s="192" t="s">
        <v>25</v>
      </c>
      <c r="D619" s="192" t="s">
        <v>760</v>
      </c>
      <c r="E619" s="377" t="s">
        <v>1139</v>
      </c>
      <c r="F619" s="377"/>
      <c r="G619" s="54" t="s">
        <v>156</v>
      </c>
      <c r="H619" s="53">
        <v>1</v>
      </c>
      <c r="I619" s="52">
        <v>2.62</v>
      </c>
      <c r="J619" s="52">
        <v>2.62</v>
      </c>
    </row>
    <row r="620" spans="1:10" ht="25.5" x14ac:dyDescent="0.2">
      <c r="A620" s="193"/>
      <c r="B620" s="193"/>
      <c r="C620" s="193"/>
      <c r="D620" s="193"/>
      <c r="E620" s="193" t="s">
        <v>1138</v>
      </c>
      <c r="F620" s="51">
        <v>9.6940472231459935</v>
      </c>
      <c r="G620" s="193" t="s">
        <v>1137</v>
      </c>
      <c r="H620" s="51">
        <v>7.8</v>
      </c>
      <c r="I620" s="193" t="s">
        <v>1136</v>
      </c>
      <c r="J620" s="51">
        <v>17.489999999999998</v>
      </c>
    </row>
    <row r="621" spans="1:10" ht="15" thickBot="1" x14ac:dyDescent="0.25">
      <c r="A621" s="193"/>
      <c r="B621" s="193"/>
      <c r="C621" s="193"/>
      <c r="D621" s="193"/>
      <c r="E621" s="193" t="s">
        <v>1135</v>
      </c>
      <c r="F621" s="51">
        <v>5.59</v>
      </c>
      <c r="G621" s="193"/>
      <c r="H621" s="378" t="s">
        <v>1134</v>
      </c>
      <c r="I621" s="378"/>
      <c r="J621" s="51">
        <v>29.34</v>
      </c>
    </row>
    <row r="622" spans="1:10" ht="0.95" customHeight="1" thickTop="1" x14ac:dyDescent="0.2">
      <c r="A622" s="50"/>
      <c r="B622" s="50"/>
      <c r="C622" s="50"/>
      <c r="D622" s="50"/>
      <c r="E622" s="50"/>
      <c r="F622" s="50"/>
      <c r="G622" s="50"/>
      <c r="H622" s="50"/>
      <c r="I622" s="50"/>
      <c r="J622" s="50"/>
    </row>
    <row r="623" spans="1:10" ht="18" customHeight="1" x14ac:dyDescent="0.2">
      <c r="A623" s="189" t="s">
        <v>213</v>
      </c>
      <c r="B623" s="64" t="s">
        <v>9</v>
      </c>
      <c r="C623" s="189" t="s">
        <v>10</v>
      </c>
      <c r="D623" s="189" t="s">
        <v>11</v>
      </c>
      <c r="E623" s="379" t="s">
        <v>1155</v>
      </c>
      <c r="F623" s="379"/>
      <c r="G623" s="65" t="s">
        <v>12</v>
      </c>
      <c r="H623" s="64" t="s">
        <v>13</v>
      </c>
      <c r="I623" s="64" t="s">
        <v>14</v>
      </c>
      <c r="J623" s="64" t="s">
        <v>16</v>
      </c>
    </row>
    <row r="624" spans="1:10" ht="39" customHeight="1" x14ac:dyDescent="0.2">
      <c r="A624" s="187" t="s">
        <v>1154</v>
      </c>
      <c r="B624" s="63" t="s">
        <v>214</v>
      </c>
      <c r="C624" s="187" t="s">
        <v>25</v>
      </c>
      <c r="D624" s="187" t="s">
        <v>215</v>
      </c>
      <c r="E624" s="380" t="s">
        <v>1297</v>
      </c>
      <c r="F624" s="380"/>
      <c r="G624" s="62" t="s">
        <v>156</v>
      </c>
      <c r="H624" s="61">
        <v>1</v>
      </c>
      <c r="I624" s="60">
        <v>38.04</v>
      </c>
      <c r="J624" s="60">
        <v>38.04</v>
      </c>
    </row>
    <row r="625" spans="1:10" ht="39" customHeight="1" x14ac:dyDescent="0.2">
      <c r="A625" s="191" t="s">
        <v>1148</v>
      </c>
      <c r="B625" s="59" t="s">
        <v>1307</v>
      </c>
      <c r="C625" s="191" t="s">
        <v>25</v>
      </c>
      <c r="D625" s="191" t="s">
        <v>1306</v>
      </c>
      <c r="E625" s="376" t="s">
        <v>1297</v>
      </c>
      <c r="F625" s="376"/>
      <c r="G625" s="58" t="s">
        <v>156</v>
      </c>
      <c r="H625" s="57">
        <v>1</v>
      </c>
      <c r="I625" s="56">
        <v>13.34</v>
      </c>
      <c r="J625" s="56">
        <v>13.34</v>
      </c>
    </row>
    <row r="626" spans="1:10" ht="39" customHeight="1" x14ac:dyDescent="0.2">
      <c r="A626" s="191" t="s">
        <v>1148</v>
      </c>
      <c r="B626" s="59" t="s">
        <v>1311</v>
      </c>
      <c r="C626" s="191" t="s">
        <v>25</v>
      </c>
      <c r="D626" s="191" t="s">
        <v>1310</v>
      </c>
      <c r="E626" s="376" t="s">
        <v>1297</v>
      </c>
      <c r="F626" s="376"/>
      <c r="G626" s="58" t="s">
        <v>156</v>
      </c>
      <c r="H626" s="57">
        <v>1</v>
      </c>
      <c r="I626" s="56">
        <v>24.7</v>
      </c>
      <c r="J626" s="56">
        <v>24.7</v>
      </c>
    </row>
    <row r="627" spans="1:10" ht="25.5" x14ac:dyDescent="0.2">
      <c r="A627" s="193"/>
      <c r="B627" s="193"/>
      <c r="C627" s="193"/>
      <c r="D627" s="193"/>
      <c r="E627" s="193" t="s">
        <v>1138</v>
      </c>
      <c r="F627" s="51">
        <v>12.1937701</v>
      </c>
      <c r="G627" s="193" t="s">
        <v>1137</v>
      </c>
      <c r="H627" s="51">
        <v>9.81</v>
      </c>
      <c r="I627" s="193" t="s">
        <v>1136</v>
      </c>
      <c r="J627" s="51">
        <v>22</v>
      </c>
    </row>
    <row r="628" spans="1:10" ht="15" thickBot="1" x14ac:dyDescent="0.25">
      <c r="A628" s="193"/>
      <c r="B628" s="193"/>
      <c r="C628" s="193"/>
      <c r="D628" s="193"/>
      <c r="E628" s="193" t="s">
        <v>1135</v>
      </c>
      <c r="F628" s="51">
        <v>8.9499999999999993</v>
      </c>
      <c r="G628" s="193"/>
      <c r="H628" s="378" t="s">
        <v>1134</v>
      </c>
      <c r="I628" s="378"/>
      <c r="J628" s="51">
        <v>46.99</v>
      </c>
    </row>
    <row r="629" spans="1:10" ht="0.95" customHeight="1" thickTop="1" x14ac:dyDescent="0.2">
      <c r="A629" s="50"/>
      <c r="B629" s="50"/>
      <c r="C629" s="50"/>
      <c r="D629" s="50"/>
      <c r="E629" s="50"/>
      <c r="F629" s="50"/>
      <c r="G629" s="50"/>
      <c r="H629" s="50"/>
      <c r="I629" s="50"/>
      <c r="J629" s="50"/>
    </row>
    <row r="630" spans="1:10" ht="18" customHeight="1" x14ac:dyDescent="0.2">
      <c r="A630" s="189" t="s">
        <v>216</v>
      </c>
      <c r="B630" s="64" t="s">
        <v>9</v>
      </c>
      <c r="C630" s="189" t="s">
        <v>10</v>
      </c>
      <c r="D630" s="189" t="s">
        <v>11</v>
      </c>
      <c r="E630" s="379" t="s">
        <v>1155</v>
      </c>
      <c r="F630" s="379"/>
      <c r="G630" s="65" t="s">
        <v>12</v>
      </c>
      <c r="H630" s="64" t="s">
        <v>13</v>
      </c>
      <c r="I630" s="64" t="s">
        <v>14</v>
      </c>
      <c r="J630" s="64" t="s">
        <v>16</v>
      </c>
    </row>
    <row r="631" spans="1:10" ht="39" customHeight="1" x14ac:dyDescent="0.2">
      <c r="A631" s="187" t="s">
        <v>1154</v>
      </c>
      <c r="B631" s="63" t="s">
        <v>217</v>
      </c>
      <c r="C631" s="187" t="s">
        <v>25</v>
      </c>
      <c r="D631" s="187" t="s">
        <v>218</v>
      </c>
      <c r="E631" s="380" t="s">
        <v>1297</v>
      </c>
      <c r="F631" s="380"/>
      <c r="G631" s="62" t="s">
        <v>156</v>
      </c>
      <c r="H631" s="61">
        <v>1</v>
      </c>
      <c r="I631" s="60">
        <v>68.930000000000007</v>
      </c>
      <c r="J631" s="60">
        <v>68.930000000000007</v>
      </c>
    </row>
    <row r="632" spans="1:10" ht="39" customHeight="1" x14ac:dyDescent="0.2">
      <c r="A632" s="191" t="s">
        <v>1148</v>
      </c>
      <c r="B632" s="59" t="s">
        <v>1307</v>
      </c>
      <c r="C632" s="191" t="s">
        <v>25</v>
      </c>
      <c r="D632" s="191" t="s">
        <v>1306</v>
      </c>
      <c r="E632" s="376" t="s">
        <v>1297</v>
      </c>
      <c r="F632" s="376"/>
      <c r="G632" s="58" t="s">
        <v>156</v>
      </c>
      <c r="H632" s="57">
        <v>1</v>
      </c>
      <c r="I632" s="56">
        <v>13.34</v>
      </c>
      <c r="J632" s="56">
        <v>13.34</v>
      </c>
    </row>
    <row r="633" spans="1:10" ht="39" customHeight="1" x14ac:dyDescent="0.2">
      <c r="A633" s="191" t="s">
        <v>1148</v>
      </c>
      <c r="B633" s="59" t="s">
        <v>1299</v>
      </c>
      <c r="C633" s="191" t="s">
        <v>25</v>
      </c>
      <c r="D633" s="191" t="s">
        <v>1298</v>
      </c>
      <c r="E633" s="376" t="s">
        <v>1297</v>
      </c>
      <c r="F633" s="376"/>
      <c r="G633" s="58" t="s">
        <v>156</v>
      </c>
      <c r="H633" s="57">
        <v>1</v>
      </c>
      <c r="I633" s="56">
        <v>55.59</v>
      </c>
      <c r="J633" s="56">
        <v>55.59</v>
      </c>
    </row>
    <row r="634" spans="1:10" ht="25.5" x14ac:dyDescent="0.2">
      <c r="A634" s="193"/>
      <c r="B634" s="193"/>
      <c r="C634" s="193"/>
      <c r="D634" s="193"/>
      <c r="E634" s="193" t="s">
        <v>1138</v>
      </c>
      <c r="F634" s="51">
        <v>23.073938600000002</v>
      </c>
      <c r="G634" s="193" t="s">
        <v>1137</v>
      </c>
      <c r="H634" s="51">
        <v>18.559999999999999</v>
      </c>
      <c r="I634" s="193" t="s">
        <v>1136</v>
      </c>
      <c r="J634" s="51">
        <v>41.63</v>
      </c>
    </row>
    <row r="635" spans="1:10" ht="15" thickBot="1" x14ac:dyDescent="0.25">
      <c r="A635" s="193"/>
      <c r="B635" s="193"/>
      <c r="C635" s="193"/>
      <c r="D635" s="193"/>
      <c r="E635" s="193" t="s">
        <v>1135</v>
      </c>
      <c r="F635" s="51">
        <v>16.22</v>
      </c>
      <c r="G635" s="193"/>
      <c r="H635" s="378" t="s">
        <v>1134</v>
      </c>
      <c r="I635" s="378"/>
      <c r="J635" s="51">
        <v>85.15</v>
      </c>
    </row>
    <row r="636" spans="1:10" ht="0.95" customHeight="1" thickTop="1" x14ac:dyDescent="0.2">
      <c r="A636" s="50"/>
      <c r="B636" s="50"/>
      <c r="C636" s="50"/>
      <c r="D636" s="50"/>
      <c r="E636" s="50"/>
      <c r="F636" s="50"/>
      <c r="G636" s="50"/>
      <c r="H636" s="50"/>
      <c r="I636" s="50"/>
      <c r="J636" s="50"/>
    </row>
    <row r="637" spans="1:10" ht="18" customHeight="1" x14ac:dyDescent="0.2">
      <c r="A637" s="189" t="s">
        <v>219</v>
      </c>
      <c r="B637" s="64" t="s">
        <v>9</v>
      </c>
      <c r="C637" s="189" t="s">
        <v>10</v>
      </c>
      <c r="D637" s="189" t="s">
        <v>11</v>
      </c>
      <c r="E637" s="379" t="s">
        <v>1155</v>
      </c>
      <c r="F637" s="379"/>
      <c r="G637" s="65" t="s">
        <v>12</v>
      </c>
      <c r="H637" s="64" t="s">
        <v>13</v>
      </c>
      <c r="I637" s="64" t="s">
        <v>14</v>
      </c>
      <c r="J637" s="64" t="s">
        <v>16</v>
      </c>
    </row>
    <row r="638" spans="1:10" ht="39" customHeight="1" x14ac:dyDescent="0.2">
      <c r="A638" s="187" t="s">
        <v>1154</v>
      </c>
      <c r="B638" s="63" t="s">
        <v>220</v>
      </c>
      <c r="C638" s="187" t="s">
        <v>25</v>
      </c>
      <c r="D638" s="187" t="s">
        <v>221</v>
      </c>
      <c r="E638" s="380" t="s">
        <v>1297</v>
      </c>
      <c r="F638" s="380"/>
      <c r="G638" s="62" t="s">
        <v>156</v>
      </c>
      <c r="H638" s="61">
        <v>1</v>
      </c>
      <c r="I638" s="60">
        <v>45.46</v>
      </c>
      <c r="J638" s="60">
        <v>45.46</v>
      </c>
    </row>
    <row r="639" spans="1:10" ht="39" customHeight="1" x14ac:dyDescent="0.2">
      <c r="A639" s="191" t="s">
        <v>1148</v>
      </c>
      <c r="B639" s="59" t="s">
        <v>1307</v>
      </c>
      <c r="C639" s="191" t="s">
        <v>25</v>
      </c>
      <c r="D639" s="191" t="s">
        <v>1306</v>
      </c>
      <c r="E639" s="376" t="s">
        <v>1297</v>
      </c>
      <c r="F639" s="376"/>
      <c r="G639" s="58" t="s">
        <v>156</v>
      </c>
      <c r="H639" s="57">
        <v>1</v>
      </c>
      <c r="I639" s="56">
        <v>13.34</v>
      </c>
      <c r="J639" s="56">
        <v>13.34</v>
      </c>
    </row>
    <row r="640" spans="1:10" ht="39" customHeight="1" x14ac:dyDescent="0.2">
      <c r="A640" s="191" t="s">
        <v>1148</v>
      </c>
      <c r="B640" s="59" t="s">
        <v>1303</v>
      </c>
      <c r="C640" s="191" t="s">
        <v>25</v>
      </c>
      <c r="D640" s="191" t="s">
        <v>1302</v>
      </c>
      <c r="E640" s="376" t="s">
        <v>1297</v>
      </c>
      <c r="F640" s="376"/>
      <c r="G640" s="58" t="s">
        <v>156</v>
      </c>
      <c r="H640" s="57">
        <v>1</v>
      </c>
      <c r="I640" s="56">
        <v>32.119999999999997</v>
      </c>
      <c r="J640" s="56">
        <v>32.119999999999997</v>
      </c>
    </row>
    <row r="641" spans="1:10" ht="25.5" x14ac:dyDescent="0.2">
      <c r="A641" s="193"/>
      <c r="B641" s="193"/>
      <c r="C641" s="193"/>
      <c r="D641" s="193"/>
      <c r="E641" s="193" t="s">
        <v>1138</v>
      </c>
      <c r="F641" s="51">
        <v>14.665779799999999</v>
      </c>
      <c r="G641" s="193" t="s">
        <v>1137</v>
      </c>
      <c r="H641" s="51">
        <v>11.79</v>
      </c>
      <c r="I641" s="193" t="s">
        <v>1136</v>
      </c>
      <c r="J641" s="51">
        <v>26.46</v>
      </c>
    </row>
    <row r="642" spans="1:10" ht="15" thickBot="1" x14ac:dyDescent="0.25">
      <c r="A642" s="193"/>
      <c r="B642" s="193"/>
      <c r="C642" s="193"/>
      <c r="D642" s="193"/>
      <c r="E642" s="193" t="s">
        <v>1135</v>
      </c>
      <c r="F642" s="51">
        <v>10.7</v>
      </c>
      <c r="G642" s="193"/>
      <c r="H642" s="378" t="s">
        <v>1134</v>
      </c>
      <c r="I642" s="378"/>
      <c r="J642" s="51">
        <v>56.16</v>
      </c>
    </row>
    <row r="643" spans="1:10" ht="0.95" customHeight="1" thickTop="1" x14ac:dyDescent="0.2">
      <c r="A643" s="50"/>
      <c r="B643" s="50"/>
      <c r="C643" s="50"/>
      <c r="D643" s="50"/>
      <c r="E643" s="50"/>
      <c r="F643" s="50"/>
      <c r="G643" s="50"/>
      <c r="H643" s="50"/>
      <c r="I643" s="50"/>
      <c r="J643" s="50"/>
    </row>
    <row r="644" spans="1:10" ht="18" customHeight="1" x14ac:dyDescent="0.2">
      <c r="A644" s="189" t="s">
        <v>222</v>
      </c>
      <c r="B644" s="64" t="s">
        <v>9</v>
      </c>
      <c r="C644" s="189" t="s">
        <v>10</v>
      </c>
      <c r="D644" s="189" t="s">
        <v>11</v>
      </c>
      <c r="E644" s="379" t="s">
        <v>1155</v>
      </c>
      <c r="F644" s="379"/>
      <c r="G644" s="65" t="s">
        <v>12</v>
      </c>
      <c r="H644" s="64" t="s">
        <v>13</v>
      </c>
      <c r="I644" s="64" t="s">
        <v>14</v>
      </c>
      <c r="J644" s="64" t="s">
        <v>16</v>
      </c>
    </row>
    <row r="645" spans="1:10" ht="39" customHeight="1" x14ac:dyDescent="0.2">
      <c r="A645" s="187" t="s">
        <v>1154</v>
      </c>
      <c r="B645" s="63" t="s">
        <v>223</v>
      </c>
      <c r="C645" s="187" t="s">
        <v>25</v>
      </c>
      <c r="D645" s="187" t="s">
        <v>224</v>
      </c>
      <c r="E645" s="380" t="s">
        <v>1297</v>
      </c>
      <c r="F645" s="380"/>
      <c r="G645" s="62" t="s">
        <v>31</v>
      </c>
      <c r="H645" s="61">
        <v>1</v>
      </c>
      <c r="I645" s="60">
        <v>5.09</v>
      </c>
      <c r="J645" s="60">
        <v>5.09</v>
      </c>
    </row>
    <row r="646" spans="1:10" ht="26.1" customHeight="1" x14ac:dyDescent="0.2">
      <c r="A646" s="191" t="s">
        <v>1148</v>
      </c>
      <c r="B646" s="59" t="s">
        <v>1296</v>
      </c>
      <c r="C646" s="191" t="s">
        <v>25</v>
      </c>
      <c r="D646" s="191" t="s">
        <v>1295</v>
      </c>
      <c r="E646" s="376" t="s">
        <v>1145</v>
      </c>
      <c r="F646" s="376"/>
      <c r="G646" s="58" t="s">
        <v>836</v>
      </c>
      <c r="H646" s="57">
        <v>2.9000000000000001E-2</v>
      </c>
      <c r="I646" s="56">
        <v>31.39</v>
      </c>
      <c r="J646" s="56">
        <v>0.91</v>
      </c>
    </row>
    <row r="647" spans="1:10" ht="24" customHeight="1" x14ac:dyDescent="0.2">
      <c r="A647" s="191" t="s">
        <v>1148</v>
      </c>
      <c r="B647" s="59" t="s">
        <v>1294</v>
      </c>
      <c r="C647" s="191" t="s">
        <v>25</v>
      </c>
      <c r="D647" s="191" t="s">
        <v>1293</v>
      </c>
      <c r="E647" s="376" t="s">
        <v>1145</v>
      </c>
      <c r="F647" s="376"/>
      <c r="G647" s="58" t="s">
        <v>836</v>
      </c>
      <c r="H647" s="57">
        <v>2.9000000000000001E-2</v>
      </c>
      <c r="I647" s="56">
        <v>38.78</v>
      </c>
      <c r="J647" s="56">
        <v>1.1200000000000001</v>
      </c>
    </row>
    <row r="648" spans="1:10" ht="51.95" customHeight="1" x14ac:dyDescent="0.2">
      <c r="A648" s="192" t="s">
        <v>1142</v>
      </c>
      <c r="B648" s="55" t="s">
        <v>2731</v>
      </c>
      <c r="C648" s="192" t="s">
        <v>25</v>
      </c>
      <c r="D648" s="192" t="s">
        <v>2730</v>
      </c>
      <c r="E648" s="377" t="s">
        <v>1139</v>
      </c>
      <c r="F648" s="377"/>
      <c r="G648" s="54" t="s">
        <v>31</v>
      </c>
      <c r="H648" s="53">
        <v>1.2434000000000001</v>
      </c>
      <c r="I648" s="52">
        <v>2.4300000000000002</v>
      </c>
      <c r="J648" s="52">
        <v>3.02</v>
      </c>
    </row>
    <row r="649" spans="1:10" ht="26.1" customHeight="1" x14ac:dyDescent="0.2">
      <c r="A649" s="192" t="s">
        <v>1142</v>
      </c>
      <c r="B649" s="55" t="s">
        <v>2316</v>
      </c>
      <c r="C649" s="192" t="s">
        <v>25</v>
      </c>
      <c r="D649" s="192" t="s">
        <v>2315</v>
      </c>
      <c r="E649" s="377" t="s">
        <v>1139</v>
      </c>
      <c r="F649" s="377"/>
      <c r="G649" s="54" t="s">
        <v>156</v>
      </c>
      <c r="H649" s="53">
        <v>9.4000000000000004E-3</v>
      </c>
      <c r="I649" s="52">
        <v>4.91</v>
      </c>
      <c r="J649" s="52">
        <v>0.04</v>
      </c>
    </row>
    <row r="650" spans="1:10" ht="25.5" x14ac:dyDescent="0.2">
      <c r="A650" s="193"/>
      <c r="B650" s="193"/>
      <c r="C650" s="193"/>
      <c r="D650" s="193"/>
      <c r="E650" s="193" t="s">
        <v>1138</v>
      </c>
      <c r="F650" s="51">
        <v>0.94778849351513139</v>
      </c>
      <c r="G650" s="193" t="s">
        <v>1137</v>
      </c>
      <c r="H650" s="51">
        <v>0.76</v>
      </c>
      <c r="I650" s="193" t="s">
        <v>1136</v>
      </c>
      <c r="J650" s="51">
        <v>1.71</v>
      </c>
    </row>
    <row r="651" spans="1:10" ht="15" thickBot="1" x14ac:dyDescent="0.25">
      <c r="A651" s="193"/>
      <c r="B651" s="193"/>
      <c r="C651" s="193"/>
      <c r="D651" s="193"/>
      <c r="E651" s="193" t="s">
        <v>1135</v>
      </c>
      <c r="F651" s="51">
        <v>1.19</v>
      </c>
      <c r="G651" s="193"/>
      <c r="H651" s="378" t="s">
        <v>1134</v>
      </c>
      <c r="I651" s="378"/>
      <c r="J651" s="51">
        <v>6.28</v>
      </c>
    </row>
    <row r="652" spans="1:10" ht="0.95" customHeight="1" thickTop="1" x14ac:dyDescent="0.2">
      <c r="A652" s="50"/>
      <c r="B652" s="50"/>
      <c r="C652" s="50"/>
      <c r="D652" s="50"/>
      <c r="E652" s="50"/>
      <c r="F652" s="50"/>
      <c r="G652" s="50"/>
      <c r="H652" s="50"/>
      <c r="I652" s="50"/>
      <c r="J652" s="50"/>
    </row>
    <row r="653" spans="1:10" ht="18" customHeight="1" x14ac:dyDescent="0.2">
      <c r="A653" s="189" t="s">
        <v>225</v>
      </c>
      <c r="B653" s="64" t="s">
        <v>9</v>
      </c>
      <c r="C653" s="189" t="s">
        <v>10</v>
      </c>
      <c r="D653" s="189" t="s">
        <v>11</v>
      </c>
      <c r="E653" s="379" t="s">
        <v>1155</v>
      </c>
      <c r="F653" s="379"/>
      <c r="G653" s="65" t="s">
        <v>12</v>
      </c>
      <c r="H653" s="64" t="s">
        <v>13</v>
      </c>
      <c r="I653" s="64" t="s">
        <v>14</v>
      </c>
      <c r="J653" s="64" t="s">
        <v>16</v>
      </c>
    </row>
    <row r="654" spans="1:10" ht="39" customHeight="1" x14ac:dyDescent="0.2">
      <c r="A654" s="187" t="s">
        <v>1154</v>
      </c>
      <c r="B654" s="63" t="s">
        <v>226</v>
      </c>
      <c r="C654" s="187" t="s">
        <v>25</v>
      </c>
      <c r="D654" s="187" t="s">
        <v>227</v>
      </c>
      <c r="E654" s="380" t="s">
        <v>1297</v>
      </c>
      <c r="F654" s="380"/>
      <c r="G654" s="62" t="s">
        <v>31</v>
      </c>
      <c r="H654" s="61">
        <v>1</v>
      </c>
      <c r="I654" s="60">
        <v>7.4</v>
      </c>
      <c r="J654" s="60">
        <v>7.4</v>
      </c>
    </row>
    <row r="655" spans="1:10" ht="26.1" customHeight="1" x14ac:dyDescent="0.2">
      <c r="A655" s="191" t="s">
        <v>1148</v>
      </c>
      <c r="B655" s="59" t="s">
        <v>1296</v>
      </c>
      <c r="C655" s="191" t="s">
        <v>25</v>
      </c>
      <c r="D655" s="191" t="s">
        <v>1295</v>
      </c>
      <c r="E655" s="376" t="s">
        <v>1145</v>
      </c>
      <c r="F655" s="376"/>
      <c r="G655" s="58" t="s">
        <v>836</v>
      </c>
      <c r="H655" s="57">
        <v>3.9E-2</v>
      </c>
      <c r="I655" s="56">
        <v>31.39</v>
      </c>
      <c r="J655" s="56">
        <v>1.22</v>
      </c>
    </row>
    <row r="656" spans="1:10" ht="24" customHeight="1" x14ac:dyDescent="0.2">
      <c r="A656" s="191" t="s">
        <v>1148</v>
      </c>
      <c r="B656" s="59" t="s">
        <v>1294</v>
      </c>
      <c r="C656" s="191" t="s">
        <v>25</v>
      </c>
      <c r="D656" s="191" t="s">
        <v>1293</v>
      </c>
      <c r="E656" s="376" t="s">
        <v>1145</v>
      </c>
      <c r="F656" s="376"/>
      <c r="G656" s="58" t="s">
        <v>836</v>
      </c>
      <c r="H656" s="57">
        <v>3.9E-2</v>
      </c>
      <c r="I656" s="56">
        <v>38.78</v>
      </c>
      <c r="J656" s="56">
        <v>1.51</v>
      </c>
    </row>
    <row r="657" spans="1:10" ht="51.95" customHeight="1" x14ac:dyDescent="0.2">
      <c r="A657" s="192" t="s">
        <v>1142</v>
      </c>
      <c r="B657" s="55" t="s">
        <v>2729</v>
      </c>
      <c r="C657" s="192" t="s">
        <v>25</v>
      </c>
      <c r="D657" s="192" t="s">
        <v>2728</v>
      </c>
      <c r="E657" s="377" t="s">
        <v>1139</v>
      </c>
      <c r="F657" s="377"/>
      <c r="G657" s="54" t="s">
        <v>31</v>
      </c>
      <c r="H657" s="53">
        <v>1.2434000000000001</v>
      </c>
      <c r="I657" s="52">
        <v>3.73</v>
      </c>
      <c r="J657" s="52">
        <v>4.63</v>
      </c>
    </row>
    <row r="658" spans="1:10" ht="26.1" customHeight="1" x14ac:dyDescent="0.2">
      <c r="A658" s="192" t="s">
        <v>1142</v>
      </c>
      <c r="B658" s="55" t="s">
        <v>2316</v>
      </c>
      <c r="C658" s="192" t="s">
        <v>25</v>
      </c>
      <c r="D658" s="192" t="s">
        <v>2315</v>
      </c>
      <c r="E658" s="377" t="s">
        <v>1139</v>
      </c>
      <c r="F658" s="377"/>
      <c r="G658" s="54" t="s">
        <v>156</v>
      </c>
      <c r="H658" s="53">
        <v>9.4000000000000004E-3</v>
      </c>
      <c r="I658" s="52">
        <v>4.91</v>
      </c>
      <c r="J658" s="52">
        <v>0.04</v>
      </c>
    </row>
    <row r="659" spans="1:10" ht="25.5" x14ac:dyDescent="0.2">
      <c r="A659" s="193"/>
      <c r="B659" s="193"/>
      <c r="C659" s="193"/>
      <c r="D659" s="193"/>
      <c r="E659" s="193" t="s">
        <v>1138</v>
      </c>
      <c r="F659" s="51">
        <v>1.2803458596607915</v>
      </c>
      <c r="G659" s="193" t="s">
        <v>1137</v>
      </c>
      <c r="H659" s="51">
        <v>1.03</v>
      </c>
      <c r="I659" s="193" t="s">
        <v>1136</v>
      </c>
      <c r="J659" s="51">
        <v>2.31</v>
      </c>
    </row>
    <row r="660" spans="1:10" ht="15" thickBot="1" x14ac:dyDescent="0.25">
      <c r="A660" s="193"/>
      <c r="B660" s="193"/>
      <c r="C660" s="193"/>
      <c r="D660" s="193"/>
      <c r="E660" s="193" t="s">
        <v>1135</v>
      </c>
      <c r="F660" s="51">
        <v>1.74</v>
      </c>
      <c r="G660" s="193"/>
      <c r="H660" s="378" t="s">
        <v>1134</v>
      </c>
      <c r="I660" s="378"/>
      <c r="J660" s="51">
        <v>9.14</v>
      </c>
    </row>
    <row r="661" spans="1:10" ht="0.95" customHeight="1" thickTop="1" x14ac:dyDescent="0.2">
      <c r="A661" s="50"/>
      <c r="B661" s="50"/>
      <c r="C661" s="50"/>
      <c r="D661" s="50"/>
      <c r="E661" s="50"/>
      <c r="F661" s="50"/>
      <c r="G661" s="50"/>
      <c r="H661" s="50"/>
      <c r="I661" s="50"/>
      <c r="J661" s="50"/>
    </row>
    <row r="662" spans="1:10" ht="18" customHeight="1" x14ac:dyDescent="0.2">
      <c r="A662" s="189" t="s">
        <v>228</v>
      </c>
      <c r="B662" s="64" t="s">
        <v>9</v>
      </c>
      <c r="C662" s="189" t="s">
        <v>10</v>
      </c>
      <c r="D662" s="189" t="s">
        <v>11</v>
      </c>
      <c r="E662" s="379" t="s">
        <v>1155</v>
      </c>
      <c r="F662" s="379"/>
      <c r="G662" s="65" t="s">
        <v>12</v>
      </c>
      <c r="H662" s="64" t="s">
        <v>13</v>
      </c>
      <c r="I662" s="64" t="s">
        <v>14</v>
      </c>
      <c r="J662" s="64" t="s">
        <v>16</v>
      </c>
    </row>
    <row r="663" spans="1:10" ht="39" customHeight="1" x14ac:dyDescent="0.2">
      <c r="A663" s="187" t="s">
        <v>1154</v>
      </c>
      <c r="B663" s="63" t="s">
        <v>229</v>
      </c>
      <c r="C663" s="187" t="s">
        <v>25</v>
      </c>
      <c r="D663" s="187" t="s">
        <v>230</v>
      </c>
      <c r="E663" s="380" t="s">
        <v>1297</v>
      </c>
      <c r="F663" s="380"/>
      <c r="G663" s="62" t="s">
        <v>31</v>
      </c>
      <c r="H663" s="61">
        <v>1</v>
      </c>
      <c r="I663" s="60">
        <v>25.66</v>
      </c>
      <c r="J663" s="60">
        <v>25.66</v>
      </c>
    </row>
    <row r="664" spans="1:10" ht="26.1" customHeight="1" x14ac:dyDescent="0.2">
      <c r="A664" s="191" t="s">
        <v>1148</v>
      </c>
      <c r="B664" s="59" t="s">
        <v>1296</v>
      </c>
      <c r="C664" s="191" t="s">
        <v>25</v>
      </c>
      <c r="D664" s="191" t="s">
        <v>1295</v>
      </c>
      <c r="E664" s="376" t="s">
        <v>1145</v>
      </c>
      <c r="F664" s="376"/>
      <c r="G664" s="58" t="s">
        <v>836</v>
      </c>
      <c r="H664" s="57">
        <v>0.114</v>
      </c>
      <c r="I664" s="56">
        <v>31.39</v>
      </c>
      <c r="J664" s="56">
        <v>3.57</v>
      </c>
    </row>
    <row r="665" spans="1:10" ht="24" customHeight="1" x14ac:dyDescent="0.2">
      <c r="A665" s="191" t="s">
        <v>1148</v>
      </c>
      <c r="B665" s="59" t="s">
        <v>1294</v>
      </c>
      <c r="C665" s="191" t="s">
        <v>25</v>
      </c>
      <c r="D665" s="191" t="s">
        <v>1293</v>
      </c>
      <c r="E665" s="376" t="s">
        <v>1145</v>
      </c>
      <c r="F665" s="376"/>
      <c r="G665" s="58" t="s">
        <v>836</v>
      </c>
      <c r="H665" s="57">
        <v>0.114</v>
      </c>
      <c r="I665" s="56">
        <v>38.78</v>
      </c>
      <c r="J665" s="56">
        <v>4.42</v>
      </c>
    </row>
    <row r="666" spans="1:10" ht="51.95" customHeight="1" x14ac:dyDescent="0.2">
      <c r="A666" s="192" t="s">
        <v>1142</v>
      </c>
      <c r="B666" s="55" t="s">
        <v>2448</v>
      </c>
      <c r="C666" s="192" t="s">
        <v>25</v>
      </c>
      <c r="D666" s="192" t="s">
        <v>2447</v>
      </c>
      <c r="E666" s="377" t="s">
        <v>1139</v>
      </c>
      <c r="F666" s="377"/>
      <c r="G666" s="54" t="s">
        <v>31</v>
      </c>
      <c r="H666" s="53">
        <v>1.2434000000000001</v>
      </c>
      <c r="I666" s="52">
        <v>14.18</v>
      </c>
      <c r="J666" s="52">
        <v>17.63</v>
      </c>
    </row>
    <row r="667" spans="1:10" ht="26.1" customHeight="1" x14ac:dyDescent="0.2">
      <c r="A667" s="192" t="s">
        <v>1142</v>
      </c>
      <c r="B667" s="55" t="s">
        <v>2316</v>
      </c>
      <c r="C667" s="192" t="s">
        <v>25</v>
      </c>
      <c r="D667" s="192" t="s">
        <v>2315</v>
      </c>
      <c r="E667" s="377" t="s">
        <v>1139</v>
      </c>
      <c r="F667" s="377"/>
      <c r="G667" s="54" t="s">
        <v>156</v>
      </c>
      <c r="H667" s="53">
        <v>9.4000000000000004E-3</v>
      </c>
      <c r="I667" s="52">
        <v>4.91</v>
      </c>
      <c r="J667" s="52">
        <v>0.04</v>
      </c>
    </row>
    <row r="668" spans="1:10" ht="25.5" x14ac:dyDescent="0.2">
      <c r="A668" s="193"/>
      <c r="B668" s="193"/>
      <c r="C668" s="193"/>
      <c r="D668" s="193"/>
      <c r="E668" s="193" t="s">
        <v>1138</v>
      </c>
      <c r="F668" s="51">
        <v>3.7523556146768651</v>
      </c>
      <c r="G668" s="193" t="s">
        <v>1137</v>
      </c>
      <c r="H668" s="51">
        <v>3.02</v>
      </c>
      <c r="I668" s="193" t="s">
        <v>1136</v>
      </c>
      <c r="J668" s="51">
        <v>6.77</v>
      </c>
    </row>
    <row r="669" spans="1:10" ht="15" thickBot="1" x14ac:dyDescent="0.25">
      <c r="A669" s="193"/>
      <c r="B669" s="193"/>
      <c r="C669" s="193"/>
      <c r="D669" s="193"/>
      <c r="E669" s="193" t="s">
        <v>1135</v>
      </c>
      <c r="F669" s="51">
        <v>6.04</v>
      </c>
      <c r="G669" s="193"/>
      <c r="H669" s="378" t="s">
        <v>1134</v>
      </c>
      <c r="I669" s="378"/>
      <c r="J669" s="51">
        <v>31.7</v>
      </c>
    </row>
    <row r="670" spans="1:10" ht="0.95" customHeight="1" thickTop="1" x14ac:dyDescent="0.2">
      <c r="A670" s="50"/>
      <c r="B670" s="50"/>
      <c r="C670" s="50"/>
      <c r="D670" s="50"/>
      <c r="E670" s="50"/>
      <c r="F670" s="50"/>
      <c r="G670" s="50"/>
      <c r="H670" s="50"/>
      <c r="I670" s="50"/>
      <c r="J670" s="50"/>
    </row>
    <row r="671" spans="1:10" ht="18" customHeight="1" x14ac:dyDescent="0.2">
      <c r="A671" s="189" t="s">
        <v>231</v>
      </c>
      <c r="B671" s="64" t="s">
        <v>9</v>
      </c>
      <c r="C671" s="189" t="s">
        <v>10</v>
      </c>
      <c r="D671" s="189" t="s">
        <v>11</v>
      </c>
      <c r="E671" s="379" t="s">
        <v>1155</v>
      </c>
      <c r="F671" s="379"/>
      <c r="G671" s="65" t="s">
        <v>12</v>
      </c>
      <c r="H671" s="64" t="s">
        <v>13</v>
      </c>
      <c r="I671" s="64" t="s">
        <v>14</v>
      </c>
      <c r="J671" s="64" t="s">
        <v>16</v>
      </c>
    </row>
    <row r="672" spans="1:10" ht="39" customHeight="1" x14ac:dyDescent="0.2">
      <c r="A672" s="187" t="s">
        <v>1154</v>
      </c>
      <c r="B672" s="63" t="s">
        <v>232</v>
      </c>
      <c r="C672" s="187" t="s">
        <v>25</v>
      </c>
      <c r="D672" s="187" t="s">
        <v>233</v>
      </c>
      <c r="E672" s="380" t="s">
        <v>1297</v>
      </c>
      <c r="F672" s="380"/>
      <c r="G672" s="62" t="s">
        <v>31</v>
      </c>
      <c r="H672" s="61">
        <v>1</v>
      </c>
      <c r="I672" s="60">
        <v>10.36</v>
      </c>
      <c r="J672" s="60">
        <v>10.36</v>
      </c>
    </row>
    <row r="673" spans="1:10" ht="26.1" customHeight="1" x14ac:dyDescent="0.2">
      <c r="A673" s="191" t="s">
        <v>1148</v>
      </c>
      <c r="B673" s="59" t="s">
        <v>1296</v>
      </c>
      <c r="C673" s="191" t="s">
        <v>25</v>
      </c>
      <c r="D673" s="191" t="s">
        <v>1295</v>
      </c>
      <c r="E673" s="376" t="s">
        <v>1145</v>
      </c>
      <c r="F673" s="376"/>
      <c r="G673" s="58" t="s">
        <v>836</v>
      </c>
      <c r="H673" s="57">
        <v>5.0999999999999997E-2</v>
      </c>
      <c r="I673" s="56">
        <v>31.39</v>
      </c>
      <c r="J673" s="56">
        <v>1.6</v>
      </c>
    </row>
    <row r="674" spans="1:10" ht="24" customHeight="1" x14ac:dyDescent="0.2">
      <c r="A674" s="191" t="s">
        <v>1148</v>
      </c>
      <c r="B674" s="59" t="s">
        <v>1294</v>
      </c>
      <c r="C674" s="191" t="s">
        <v>25</v>
      </c>
      <c r="D674" s="191" t="s">
        <v>1293</v>
      </c>
      <c r="E674" s="376" t="s">
        <v>1145</v>
      </c>
      <c r="F674" s="376"/>
      <c r="G674" s="58" t="s">
        <v>836</v>
      </c>
      <c r="H674" s="57">
        <v>5.0999999999999997E-2</v>
      </c>
      <c r="I674" s="56">
        <v>38.78</v>
      </c>
      <c r="J674" s="56">
        <v>1.97</v>
      </c>
    </row>
    <row r="675" spans="1:10" ht="51.95" customHeight="1" x14ac:dyDescent="0.2">
      <c r="A675" s="192" t="s">
        <v>1142</v>
      </c>
      <c r="B675" s="55" t="s">
        <v>2727</v>
      </c>
      <c r="C675" s="192" t="s">
        <v>25</v>
      </c>
      <c r="D675" s="192" t="s">
        <v>2726</v>
      </c>
      <c r="E675" s="377" t="s">
        <v>1139</v>
      </c>
      <c r="F675" s="377"/>
      <c r="G675" s="54" t="s">
        <v>31</v>
      </c>
      <c r="H675" s="53">
        <v>1.2434000000000001</v>
      </c>
      <c r="I675" s="52">
        <v>5.43</v>
      </c>
      <c r="J675" s="52">
        <v>6.75</v>
      </c>
    </row>
    <row r="676" spans="1:10" ht="26.1" customHeight="1" x14ac:dyDescent="0.2">
      <c r="A676" s="192" t="s">
        <v>1142</v>
      </c>
      <c r="B676" s="55" t="s">
        <v>2316</v>
      </c>
      <c r="C676" s="192" t="s">
        <v>25</v>
      </c>
      <c r="D676" s="192" t="s">
        <v>2315</v>
      </c>
      <c r="E676" s="377" t="s">
        <v>1139</v>
      </c>
      <c r="F676" s="377"/>
      <c r="G676" s="54" t="s">
        <v>156</v>
      </c>
      <c r="H676" s="53">
        <v>9.4000000000000004E-3</v>
      </c>
      <c r="I676" s="52">
        <v>4.91</v>
      </c>
      <c r="J676" s="52">
        <v>0.04</v>
      </c>
    </row>
    <row r="677" spans="1:10" ht="25.5" x14ac:dyDescent="0.2">
      <c r="A677" s="193"/>
      <c r="B677" s="193"/>
      <c r="C677" s="193"/>
      <c r="D677" s="193"/>
      <c r="E677" s="193" t="s">
        <v>1138</v>
      </c>
      <c r="F677" s="51">
        <v>1.6738720762664894</v>
      </c>
      <c r="G677" s="193" t="s">
        <v>1137</v>
      </c>
      <c r="H677" s="51">
        <v>1.35</v>
      </c>
      <c r="I677" s="193" t="s">
        <v>1136</v>
      </c>
      <c r="J677" s="51">
        <v>3.02</v>
      </c>
    </row>
    <row r="678" spans="1:10" ht="15" thickBot="1" x14ac:dyDescent="0.25">
      <c r="A678" s="193"/>
      <c r="B678" s="193"/>
      <c r="C678" s="193"/>
      <c r="D678" s="193"/>
      <c r="E678" s="193" t="s">
        <v>1135</v>
      </c>
      <c r="F678" s="51">
        <v>2.4300000000000002</v>
      </c>
      <c r="G678" s="193"/>
      <c r="H678" s="378" t="s">
        <v>1134</v>
      </c>
      <c r="I678" s="378"/>
      <c r="J678" s="51">
        <v>12.79</v>
      </c>
    </row>
    <row r="679" spans="1:10" ht="0.95" customHeight="1" thickTop="1" x14ac:dyDescent="0.2">
      <c r="A679" s="50"/>
      <c r="B679" s="50"/>
      <c r="C679" s="50"/>
      <c r="D679" s="50"/>
      <c r="E679" s="50"/>
      <c r="F679" s="50"/>
      <c r="G679" s="50"/>
      <c r="H679" s="50"/>
      <c r="I679" s="50"/>
      <c r="J679" s="50"/>
    </row>
    <row r="680" spans="1:10" ht="18" customHeight="1" x14ac:dyDescent="0.2">
      <c r="A680" s="189" t="s">
        <v>234</v>
      </c>
      <c r="B680" s="64" t="s">
        <v>9</v>
      </c>
      <c r="C680" s="189" t="s">
        <v>10</v>
      </c>
      <c r="D680" s="189" t="s">
        <v>11</v>
      </c>
      <c r="E680" s="379" t="s">
        <v>1155</v>
      </c>
      <c r="F680" s="379"/>
      <c r="G680" s="65" t="s">
        <v>12</v>
      </c>
      <c r="H680" s="64" t="s">
        <v>13</v>
      </c>
      <c r="I680" s="64" t="s">
        <v>14</v>
      </c>
      <c r="J680" s="64" t="s">
        <v>16</v>
      </c>
    </row>
    <row r="681" spans="1:10" ht="51.95" customHeight="1" x14ac:dyDescent="0.2">
      <c r="A681" s="187" t="s">
        <v>1154</v>
      </c>
      <c r="B681" s="63" t="s">
        <v>235</v>
      </c>
      <c r="C681" s="187" t="s">
        <v>25</v>
      </c>
      <c r="D681" s="187" t="s">
        <v>236</v>
      </c>
      <c r="E681" s="380" t="s">
        <v>1297</v>
      </c>
      <c r="F681" s="380"/>
      <c r="G681" s="62" t="s">
        <v>31</v>
      </c>
      <c r="H681" s="61">
        <v>1</v>
      </c>
      <c r="I681" s="60">
        <v>36.450000000000003</v>
      </c>
      <c r="J681" s="60">
        <v>36.450000000000003</v>
      </c>
    </row>
    <row r="682" spans="1:10" ht="26.1" customHeight="1" x14ac:dyDescent="0.2">
      <c r="A682" s="191" t="s">
        <v>1148</v>
      </c>
      <c r="B682" s="59" t="s">
        <v>1296</v>
      </c>
      <c r="C682" s="191" t="s">
        <v>25</v>
      </c>
      <c r="D682" s="191" t="s">
        <v>1295</v>
      </c>
      <c r="E682" s="376" t="s">
        <v>1145</v>
      </c>
      <c r="F682" s="376"/>
      <c r="G682" s="58" t="s">
        <v>836</v>
      </c>
      <c r="H682" s="57">
        <v>6.9699999999999998E-2</v>
      </c>
      <c r="I682" s="56">
        <v>31.39</v>
      </c>
      <c r="J682" s="56">
        <v>2.1800000000000002</v>
      </c>
    </row>
    <row r="683" spans="1:10" ht="24" customHeight="1" x14ac:dyDescent="0.2">
      <c r="A683" s="191" t="s">
        <v>1148</v>
      </c>
      <c r="B683" s="59" t="s">
        <v>1294</v>
      </c>
      <c r="C683" s="191" t="s">
        <v>25</v>
      </c>
      <c r="D683" s="191" t="s">
        <v>1293</v>
      </c>
      <c r="E683" s="376" t="s">
        <v>1145</v>
      </c>
      <c r="F683" s="376"/>
      <c r="G683" s="58" t="s">
        <v>836</v>
      </c>
      <c r="H683" s="57">
        <v>6.9699999999999998E-2</v>
      </c>
      <c r="I683" s="56">
        <v>38.78</v>
      </c>
      <c r="J683" s="56">
        <v>2.7</v>
      </c>
    </row>
    <row r="684" spans="1:10" ht="51.95" customHeight="1" x14ac:dyDescent="0.2">
      <c r="A684" s="192" t="s">
        <v>1142</v>
      </c>
      <c r="B684" s="55" t="s">
        <v>2725</v>
      </c>
      <c r="C684" s="192" t="s">
        <v>25</v>
      </c>
      <c r="D684" s="192" t="s">
        <v>2724</v>
      </c>
      <c r="E684" s="377" t="s">
        <v>1139</v>
      </c>
      <c r="F684" s="377"/>
      <c r="G684" s="54" t="s">
        <v>31</v>
      </c>
      <c r="H684" s="53">
        <v>1.0149999999999999</v>
      </c>
      <c r="I684" s="52">
        <v>31.07</v>
      </c>
      <c r="J684" s="52">
        <v>31.53</v>
      </c>
    </row>
    <row r="685" spans="1:10" ht="26.1" customHeight="1" x14ac:dyDescent="0.2">
      <c r="A685" s="192" t="s">
        <v>1142</v>
      </c>
      <c r="B685" s="55" t="s">
        <v>2316</v>
      </c>
      <c r="C685" s="192" t="s">
        <v>25</v>
      </c>
      <c r="D685" s="192" t="s">
        <v>2315</v>
      </c>
      <c r="E685" s="377" t="s">
        <v>1139</v>
      </c>
      <c r="F685" s="377"/>
      <c r="G685" s="54" t="s">
        <v>156</v>
      </c>
      <c r="H685" s="53">
        <v>8.9999999999999993E-3</v>
      </c>
      <c r="I685" s="52">
        <v>4.91</v>
      </c>
      <c r="J685" s="52">
        <v>0.04</v>
      </c>
    </row>
    <row r="686" spans="1:10" ht="25.5" x14ac:dyDescent="0.2">
      <c r="A686" s="193"/>
      <c r="B686" s="193"/>
      <c r="C686" s="193"/>
      <c r="D686" s="193"/>
      <c r="E686" s="193" t="s">
        <v>1138</v>
      </c>
      <c r="F686" s="51">
        <v>2.2946458264050547</v>
      </c>
      <c r="G686" s="193" t="s">
        <v>1137</v>
      </c>
      <c r="H686" s="51">
        <v>1.85</v>
      </c>
      <c r="I686" s="193" t="s">
        <v>1136</v>
      </c>
      <c r="J686" s="51">
        <v>4.1399999999999997</v>
      </c>
    </row>
    <row r="687" spans="1:10" ht="15" thickBot="1" x14ac:dyDescent="0.25">
      <c r="A687" s="193"/>
      <c r="B687" s="193"/>
      <c r="C687" s="193"/>
      <c r="D687" s="193"/>
      <c r="E687" s="193" t="s">
        <v>1135</v>
      </c>
      <c r="F687" s="51">
        <v>8.58</v>
      </c>
      <c r="G687" s="193"/>
      <c r="H687" s="378" t="s">
        <v>1134</v>
      </c>
      <c r="I687" s="378"/>
      <c r="J687" s="51">
        <v>45.03</v>
      </c>
    </row>
    <row r="688" spans="1:10" ht="0.95" customHeight="1" thickTop="1" x14ac:dyDescent="0.2">
      <c r="A688" s="50"/>
      <c r="B688" s="50"/>
      <c r="C688" s="50"/>
      <c r="D688" s="50"/>
      <c r="E688" s="50"/>
      <c r="F688" s="50"/>
      <c r="G688" s="50"/>
      <c r="H688" s="50"/>
      <c r="I688" s="50"/>
      <c r="J688" s="50"/>
    </row>
    <row r="689" spans="1:10" ht="18" customHeight="1" x14ac:dyDescent="0.2">
      <c r="A689" s="189" t="s">
        <v>237</v>
      </c>
      <c r="B689" s="64" t="s">
        <v>9</v>
      </c>
      <c r="C689" s="189" t="s">
        <v>10</v>
      </c>
      <c r="D689" s="189" t="s">
        <v>11</v>
      </c>
      <c r="E689" s="379" t="s">
        <v>1155</v>
      </c>
      <c r="F689" s="379"/>
      <c r="G689" s="65" t="s">
        <v>12</v>
      </c>
      <c r="H689" s="64" t="s">
        <v>13</v>
      </c>
      <c r="I689" s="64" t="s">
        <v>14</v>
      </c>
      <c r="J689" s="64" t="s">
        <v>16</v>
      </c>
    </row>
    <row r="690" spans="1:10" ht="39" customHeight="1" x14ac:dyDescent="0.2">
      <c r="A690" s="187" t="s">
        <v>1154</v>
      </c>
      <c r="B690" s="63" t="s">
        <v>238</v>
      </c>
      <c r="C690" s="187" t="s">
        <v>25</v>
      </c>
      <c r="D690" s="187" t="s">
        <v>239</v>
      </c>
      <c r="E690" s="380" t="s">
        <v>1297</v>
      </c>
      <c r="F690" s="380"/>
      <c r="G690" s="62" t="s">
        <v>31</v>
      </c>
      <c r="H690" s="61">
        <v>1</v>
      </c>
      <c r="I690" s="60">
        <v>16.420000000000002</v>
      </c>
      <c r="J690" s="60">
        <v>16.420000000000002</v>
      </c>
    </row>
    <row r="691" spans="1:10" ht="26.1" customHeight="1" x14ac:dyDescent="0.2">
      <c r="A691" s="191" t="s">
        <v>1148</v>
      </c>
      <c r="B691" s="59" t="s">
        <v>1296</v>
      </c>
      <c r="C691" s="191" t="s">
        <v>25</v>
      </c>
      <c r="D691" s="191" t="s">
        <v>1295</v>
      </c>
      <c r="E691" s="376" t="s">
        <v>1145</v>
      </c>
      <c r="F691" s="376"/>
      <c r="G691" s="58" t="s">
        <v>836</v>
      </c>
      <c r="H691" s="57">
        <v>7.5999999999999998E-2</v>
      </c>
      <c r="I691" s="56">
        <v>31.39</v>
      </c>
      <c r="J691" s="56">
        <v>2.38</v>
      </c>
    </row>
    <row r="692" spans="1:10" ht="24" customHeight="1" x14ac:dyDescent="0.2">
      <c r="A692" s="191" t="s">
        <v>1148</v>
      </c>
      <c r="B692" s="59" t="s">
        <v>1294</v>
      </c>
      <c r="C692" s="191" t="s">
        <v>25</v>
      </c>
      <c r="D692" s="191" t="s">
        <v>1293</v>
      </c>
      <c r="E692" s="376" t="s">
        <v>1145</v>
      </c>
      <c r="F692" s="376"/>
      <c r="G692" s="58" t="s">
        <v>836</v>
      </c>
      <c r="H692" s="57">
        <v>7.5999999999999998E-2</v>
      </c>
      <c r="I692" s="56">
        <v>38.78</v>
      </c>
      <c r="J692" s="56">
        <v>2.94</v>
      </c>
    </row>
    <row r="693" spans="1:10" ht="51.95" customHeight="1" x14ac:dyDescent="0.2">
      <c r="A693" s="192" t="s">
        <v>1142</v>
      </c>
      <c r="B693" s="55" t="s">
        <v>2723</v>
      </c>
      <c r="C693" s="192" t="s">
        <v>25</v>
      </c>
      <c r="D693" s="192" t="s">
        <v>2722</v>
      </c>
      <c r="E693" s="377" t="s">
        <v>1139</v>
      </c>
      <c r="F693" s="377"/>
      <c r="G693" s="54" t="s">
        <v>31</v>
      </c>
      <c r="H693" s="53">
        <v>1.2434000000000001</v>
      </c>
      <c r="I693" s="52">
        <v>8.9</v>
      </c>
      <c r="J693" s="52">
        <v>11.06</v>
      </c>
    </row>
    <row r="694" spans="1:10" ht="26.1" customHeight="1" x14ac:dyDescent="0.2">
      <c r="A694" s="192" t="s">
        <v>1142</v>
      </c>
      <c r="B694" s="55" t="s">
        <v>2316</v>
      </c>
      <c r="C694" s="192" t="s">
        <v>25</v>
      </c>
      <c r="D694" s="192" t="s">
        <v>2315</v>
      </c>
      <c r="E694" s="377" t="s">
        <v>1139</v>
      </c>
      <c r="F694" s="377"/>
      <c r="G694" s="54" t="s">
        <v>156</v>
      </c>
      <c r="H694" s="53">
        <v>9.4000000000000004E-3</v>
      </c>
      <c r="I694" s="52">
        <v>4.91</v>
      </c>
      <c r="J694" s="52">
        <v>0.04</v>
      </c>
    </row>
    <row r="695" spans="1:10" ht="25.5" x14ac:dyDescent="0.2">
      <c r="A695" s="193"/>
      <c r="B695" s="193"/>
      <c r="C695" s="193"/>
      <c r="D695" s="193"/>
      <c r="E695" s="193" t="s">
        <v>1138</v>
      </c>
      <c r="F695" s="51">
        <v>2.4997228688615452</v>
      </c>
      <c r="G695" s="193" t="s">
        <v>1137</v>
      </c>
      <c r="H695" s="51">
        <v>2.0099999999999998</v>
      </c>
      <c r="I695" s="193" t="s">
        <v>1136</v>
      </c>
      <c r="J695" s="51">
        <v>4.51</v>
      </c>
    </row>
    <row r="696" spans="1:10" ht="15" thickBot="1" x14ac:dyDescent="0.25">
      <c r="A696" s="193"/>
      <c r="B696" s="193"/>
      <c r="C696" s="193"/>
      <c r="D696" s="193"/>
      <c r="E696" s="193" t="s">
        <v>1135</v>
      </c>
      <c r="F696" s="51">
        <v>3.86</v>
      </c>
      <c r="G696" s="193"/>
      <c r="H696" s="378" t="s">
        <v>1134</v>
      </c>
      <c r="I696" s="378"/>
      <c r="J696" s="51">
        <v>20.28</v>
      </c>
    </row>
    <row r="697" spans="1:10" ht="0.95" customHeight="1" thickTop="1" x14ac:dyDescent="0.2">
      <c r="A697" s="50"/>
      <c r="B697" s="50"/>
      <c r="C697" s="50"/>
      <c r="D697" s="50"/>
      <c r="E697" s="50"/>
      <c r="F697" s="50"/>
      <c r="G697" s="50"/>
      <c r="H697" s="50"/>
      <c r="I697" s="50"/>
      <c r="J697" s="50"/>
    </row>
    <row r="698" spans="1:10" ht="18" customHeight="1" x14ac:dyDescent="0.2">
      <c r="A698" s="189" t="s">
        <v>240</v>
      </c>
      <c r="B698" s="64" t="s">
        <v>9</v>
      </c>
      <c r="C698" s="189" t="s">
        <v>10</v>
      </c>
      <c r="D698" s="189" t="s">
        <v>11</v>
      </c>
      <c r="E698" s="379" t="s">
        <v>1155</v>
      </c>
      <c r="F698" s="379"/>
      <c r="G698" s="65" t="s">
        <v>12</v>
      </c>
      <c r="H698" s="64" t="s">
        <v>13</v>
      </c>
      <c r="I698" s="64" t="s">
        <v>14</v>
      </c>
      <c r="J698" s="64" t="s">
        <v>16</v>
      </c>
    </row>
    <row r="699" spans="1:10" ht="39" customHeight="1" x14ac:dyDescent="0.2">
      <c r="A699" s="187" t="s">
        <v>1154</v>
      </c>
      <c r="B699" s="63" t="s">
        <v>241</v>
      </c>
      <c r="C699" s="187" t="s">
        <v>25</v>
      </c>
      <c r="D699" s="187" t="s">
        <v>242</v>
      </c>
      <c r="E699" s="380" t="s">
        <v>1297</v>
      </c>
      <c r="F699" s="380"/>
      <c r="G699" s="62" t="s">
        <v>31</v>
      </c>
      <c r="H699" s="61">
        <v>1</v>
      </c>
      <c r="I699" s="60">
        <v>23.45</v>
      </c>
      <c r="J699" s="60">
        <v>23.45</v>
      </c>
    </row>
    <row r="700" spans="1:10" ht="26.1" customHeight="1" x14ac:dyDescent="0.2">
      <c r="A700" s="191" t="s">
        <v>1148</v>
      </c>
      <c r="B700" s="59" t="s">
        <v>1296</v>
      </c>
      <c r="C700" s="191" t="s">
        <v>25</v>
      </c>
      <c r="D700" s="191" t="s">
        <v>1295</v>
      </c>
      <c r="E700" s="376" t="s">
        <v>1145</v>
      </c>
      <c r="F700" s="376"/>
      <c r="G700" s="58" t="s">
        <v>836</v>
      </c>
      <c r="H700" s="57">
        <v>1.1900000000000001E-2</v>
      </c>
      <c r="I700" s="56">
        <v>31.39</v>
      </c>
      <c r="J700" s="56">
        <v>0.37</v>
      </c>
    </row>
    <row r="701" spans="1:10" ht="24" customHeight="1" x14ac:dyDescent="0.2">
      <c r="A701" s="191" t="s">
        <v>1148</v>
      </c>
      <c r="B701" s="59" t="s">
        <v>1294</v>
      </c>
      <c r="C701" s="191" t="s">
        <v>25</v>
      </c>
      <c r="D701" s="191" t="s">
        <v>1293</v>
      </c>
      <c r="E701" s="376" t="s">
        <v>1145</v>
      </c>
      <c r="F701" s="376"/>
      <c r="G701" s="58" t="s">
        <v>836</v>
      </c>
      <c r="H701" s="57">
        <v>1.1900000000000001E-2</v>
      </c>
      <c r="I701" s="56">
        <v>38.78</v>
      </c>
      <c r="J701" s="56">
        <v>0.46</v>
      </c>
    </row>
    <row r="702" spans="1:10" ht="51.95" customHeight="1" x14ac:dyDescent="0.2">
      <c r="A702" s="192" t="s">
        <v>1142</v>
      </c>
      <c r="B702" s="55" t="s">
        <v>2721</v>
      </c>
      <c r="C702" s="192" t="s">
        <v>25</v>
      </c>
      <c r="D702" s="192" t="s">
        <v>2720</v>
      </c>
      <c r="E702" s="377" t="s">
        <v>1139</v>
      </c>
      <c r="F702" s="377"/>
      <c r="G702" s="54" t="s">
        <v>31</v>
      </c>
      <c r="H702" s="53">
        <v>1.0269999999999999</v>
      </c>
      <c r="I702" s="52">
        <v>21.99</v>
      </c>
      <c r="J702" s="52">
        <v>22.58</v>
      </c>
    </row>
    <row r="703" spans="1:10" ht="26.1" customHeight="1" x14ac:dyDescent="0.2">
      <c r="A703" s="192" t="s">
        <v>1142</v>
      </c>
      <c r="B703" s="55" t="s">
        <v>2316</v>
      </c>
      <c r="C703" s="192" t="s">
        <v>25</v>
      </c>
      <c r="D703" s="192" t="s">
        <v>2315</v>
      </c>
      <c r="E703" s="377" t="s">
        <v>1139</v>
      </c>
      <c r="F703" s="377"/>
      <c r="G703" s="54" t="s">
        <v>156</v>
      </c>
      <c r="H703" s="53">
        <v>0.01</v>
      </c>
      <c r="I703" s="52">
        <v>4.91</v>
      </c>
      <c r="J703" s="52">
        <v>0.04</v>
      </c>
    </row>
    <row r="704" spans="1:10" ht="25.5" x14ac:dyDescent="0.2">
      <c r="A704" s="193"/>
      <c r="B704" s="193"/>
      <c r="C704" s="193"/>
      <c r="D704" s="193"/>
      <c r="E704" s="193" t="s">
        <v>1138</v>
      </c>
      <c r="F704" s="51">
        <v>0.38244097106750913</v>
      </c>
      <c r="G704" s="193" t="s">
        <v>1137</v>
      </c>
      <c r="H704" s="51">
        <v>0.31</v>
      </c>
      <c r="I704" s="193" t="s">
        <v>1136</v>
      </c>
      <c r="J704" s="51">
        <v>0.69</v>
      </c>
    </row>
    <row r="705" spans="1:10" ht="15" thickBot="1" x14ac:dyDescent="0.25">
      <c r="A705" s="193"/>
      <c r="B705" s="193"/>
      <c r="C705" s="193"/>
      <c r="D705" s="193"/>
      <c r="E705" s="193" t="s">
        <v>1135</v>
      </c>
      <c r="F705" s="51">
        <v>5.52</v>
      </c>
      <c r="G705" s="193"/>
      <c r="H705" s="378" t="s">
        <v>1134</v>
      </c>
      <c r="I705" s="378"/>
      <c r="J705" s="51">
        <v>28.97</v>
      </c>
    </row>
    <row r="706" spans="1:10" ht="0.95" customHeight="1" thickTop="1" x14ac:dyDescent="0.2">
      <c r="A706" s="50"/>
      <c r="B706" s="50"/>
      <c r="C706" s="50"/>
      <c r="D706" s="50"/>
      <c r="E706" s="50"/>
      <c r="F706" s="50"/>
      <c r="G706" s="50"/>
      <c r="H706" s="50"/>
      <c r="I706" s="50"/>
      <c r="J706" s="50"/>
    </row>
    <row r="707" spans="1:10" ht="18" customHeight="1" x14ac:dyDescent="0.2">
      <c r="A707" s="189" t="s">
        <v>243</v>
      </c>
      <c r="B707" s="64" t="s">
        <v>9</v>
      </c>
      <c r="C707" s="189" t="s">
        <v>10</v>
      </c>
      <c r="D707" s="189" t="s">
        <v>11</v>
      </c>
      <c r="E707" s="379" t="s">
        <v>1155</v>
      </c>
      <c r="F707" s="379"/>
      <c r="G707" s="65" t="s">
        <v>12</v>
      </c>
      <c r="H707" s="64" t="s">
        <v>13</v>
      </c>
      <c r="I707" s="64" t="s">
        <v>14</v>
      </c>
      <c r="J707" s="64" t="s">
        <v>16</v>
      </c>
    </row>
    <row r="708" spans="1:10" ht="51.95" customHeight="1" x14ac:dyDescent="0.2">
      <c r="A708" s="187" t="s">
        <v>1154</v>
      </c>
      <c r="B708" s="63" t="s">
        <v>244</v>
      </c>
      <c r="C708" s="187" t="s">
        <v>25</v>
      </c>
      <c r="D708" s="187" t="s">
        <v>245</v>
      </c>
      <c r="E708" s="380" t="s">
        <v>1297</v>
      </c>
      <c r="F708" s="380"/>
      <c r="G708" s="62" t="s">
        <v>31</v>
      </c>
      <c r="H708" s="61">
        <v>1</v>
      </c>
      <c r="I708" s="60">
        <v>179.1</v>
      </c>
      <c r="J708" s="60">
        <v>179.1</v>
      </c>
    </row>
    <row r="709" spans="1:10" ht="26.1" customHeight="1" x14ac:dyDescent="0.2">
      <c r="A709" s="191" t="s">
        <v>1148</v>
      </c>
      <c r="B709" s="59" t="s">
        <v>1296</v>
      </c>
      <c r="C709" s="191" t="s">
        <v>25</v>
      </c>
      <c r="D709" s="191" t="s">
        <v>1295</v>
      </c>
      <c r="E709" s="376" t="s">
        <v>1145</v>
      </c>
      <c r="F709" s="376"/>
      <c r="G709" s="58" t="s">
        <v>836</v>
      </c>
      <c r="H709" s="57">
        <v>0.20250000000000001</v>
      </c>
      <c r="I709" s="56">
        <v>31.39</v>
      </c>
      <c r="J709" s="56">
        <v>6.35</v>
      </c>
    </row>
    <row r="710" spans="1:10" ht="24" customHeight="1" x14ac:dyDescent="0.2">
      <c r="A710" s="191" t="s">
        <v>1148</v>
      </c>
      <c r="B710" s="59" t="s">
        <v>1294</v>
      </c>
      <c r="C710" s="191" t="s">
        <v>25</v>
      </c>
      <c r="D710" s="191" t="s">
        <v>1293</v>
      </c>
      <c r="E710" s="376" t="s">
        <v>1145</v>
      </c>
      <c r="F710" s="376"/>
      <c r="G710" s="58" t="s">
        <v>836</v>
      </c>
      <c r="H710" s="57">
        <v>0.20250000000000001</v>
      </c>
      <c r="I710" s="56">
        <v>38.78</v>
      </c>
      <c r="J710" s="56">
        <v>7.85</v>
      </c>
    </row>
    <row r="711" spans="1:10" ht="51.95" customHeight="1" x14ac:dyDescent="0.2">
      <c r="A711" s="192" t="s">
        <v>1142</v>
      </c>
      <c r="B711" s="55" t="s">
        <v>2719</v>
      </c>
      <c r="C711" s="192" t="s">
        <v>25</v>
      </c>
      <c r="D711" s="192" t="s">
        <v>2718</v>
      </c>
      <c r="E711" s="377" t="s">
        <v>1139</v>
      </c>
      <c r="F711" s="377"/>
      <c r="G711" s="54" t="s">
        <v>31</v>
      </c>
      <c r="H711" s="53">
        <v>1.0149999999999999</v>
      </c>
      <c r="I711" s="52">
        <v>162.43</v>
      </c>
      <c r="J711" s="52">
        <v>164.86</v>
      </c>
    </row>
    <row r="712" spans="1:10" ht="26.1" customHeight="1" x14ac:dyDescent="0.2">
      <c r="A712" s="192" t="s">
        <v>1142</v>
      </c>
      <c r="B712" s="55" t="s">
        <v>2316</v>
      </c>
      <c r="C712" s="192" t="s">
        <v>25</v>
      </c>
      <c r="D712" s="192" t="s">
        <v>2315</v>
      </c>
      <c r="E712" s="377" t="s">
        <v>1139</v>
      </c>
      <c r="F712" s="377"/>
      <c r="G712" s="54" t="s">
        <v>156</v>
      </c>
      <c r="H712" s="53">
        <v>8.9999999999999993E-3</v>
      </c>
      <c r="I712" s="52">
        <v>4.91</v>
      </c>
      <c r="J712" s="52">
        <v>0.04</v>
      </c>
    </row>
    <row r="713" spans="1:10" ht="25.5" x14ac:dyDescent="0.2">
      <c r="A713" s="193"/>
      <c r="B713" s="193"/>
      <c r="C713" s="193"/>
      <c r="D713" s="193"/>
      <c r="E713" s="193" t="s">
        <v>1138</v>
      </c>
      <c r="F713" s="51">
        <v>6.6733178139895797</v>
      </c>
      <c r="G713" s="193" t="s">
        <v>1137</v>
      </c>
      <c r="H713" s="51">
        <v>5.37</v>
      </c>
      <c r="I713" s="193" t="s">
        <v>1136</v>
      </c>
      <c r="J713" s="51">
        <v>12.04</v>
      </c>
    </row>
    <row r="714" spans="1:10" ht="15" thickBot="1" x14ac:dyDescent="0.25">
      <c r="A714" s="193"/>
      <c r="B714" s="193"/>
      <c r="C714" s="193"/>
      <c r="D714" s="193"/>
      <c r="E714" s="193" t="s">
        <v>1135</v>
      </c>
      <c r="F714" s="51">
        <v>42.16</v>
      </c>
      <c r="G714" s="193"/>
      <c r="H714" s="378" t="s">
        <v>1134</v>
      </c>
      <c r="I714" s="378"/>
      <c r="J714" s="51">
        <v>221.26</v>
      </c>
    </row>
    <row r="715" spans="1:10" ht="0.95" customHeight="1" thickTop="1" x14ac:dyDescent="0.2">
      <c r="A715" s="50"/>
      <c r="B715" s="50"/>
      <c r="C715" s="50"/>
      <c r="D715" s="50"/>
      <c r="E715" s="50"/>
      <c r="F715" s="50"/>
      <c r="G715" s="50"/>
      <c r="H715" s="50"/>
      <c r="I715" s="50"/>
      <c r="J715" s="50"/>
    </row>
    <row r="716" spans="1:10" ht="18" customHeight="1" x14ac:dyDescent="0.2">
      <c r="A716" s="189" t="s">
        <v>246</v>
      </c>
      <c r="B716" s="64" t="s">
        <v>9</v>
      </c>
      <c r="C716" s="189" t="s">
        <v>10</v>
      </c>
      <c r="D716" s="189" t="s">
        <v>11</v>
      </c>
      <c r="E716" s="379" t="s">
        <v>1155</v>
      </c>
      <c r="F716" s="379"/>
      <c r="G716" s="65" t="s">
        <v>12</v>
      </c>
      <c r="H716" s="64" t="s">
        <v>13</v>
      </c>
      <c r="I716" s="64" t="s">
        <v>14</v>
      </c>
      <c r="J716" s="64" t="s">
        <v>16</v>
      </c>
    </row>
    <row r="717" spans="1:10" ht="51.95" customHeight="1" x14ac:dyDescent="0.2">
      <c r="A717" s="187" t="s">
        <v>1154</v>
      </c>
      <c r="B717" s="63" t="s">
        <v>247</v>
      </c>
      <c r="C717" s="187" t="s">
        <v>25</v>
      </c>
      <c r="D717" s="187" t="s">
        <v>248</v>
      </c>
      <c r="E717" s="380" t="s">
        <v>1297</v>
      </c>
      <c r="F717" s="380"/>
      <c r="G717" s="62" t="s">
        <v>31</v>
      </c>
      <c r="H717" s="61">
        <v>1</v>
      </c>
      <c r="I717" s="60">
        <v>93.37</v>
      </c>
      <c r="J717" s="60">
        <v>93.37</v>
      </c>
    </row>
    <row r="718" spans="1:10" ht="26.1" customHeight="1" x14ac:dyDescent="0.2">
      <c r="A718" s="191" t="s">
        <v>1148</v>
      </c>
      <c r="B718" s="59" t="s">
        <v>1296</v>
      </c>
      <c r="C718" s="191" t="s">
        <v>25</v>
      </c>
      <c r="D718" s="191" t="s">
        <v>1295</v>
      </c>
      <c r="E718" s="376" t="s">
        <v>1145</v>
      </c>
      <c r="F718" s="376"/>
      <c r="G718" s="58" t="s">
        <v>836</v>
      </c>
      <c r="H718" s="57">
        <v>0.12280000000000001</v>
      </c>
      <c r="I718" s="56">
        <v>31.39</v>
      </c>
      <c r="J718" s="56">
        <v>3.85</v>
      </c>
    </row>
    <row r="719" spans="1:10" ht="24" customHeight="1" x14ac:dyDescent="0.2">
      <c r="A719" s="191" t="s">
        <v>1148</v>
      </c>
      <c r="B719" s="59" t="s">
        <v>1294</v>
      </c>
      <c r="C719" s="191" t="s">
        <v>25</v>
      </c>
      <c r="D719" s="191" t="s">
        <v>1293</v>
      </c>
      <c r="E719" s="376" t="s">
        <v>1145</v>
      </c>
      <c r="F719" s="376"/>
      <c r="G719" s="58" t="s">
        <v>836</v>
      </c>
      <c r="H719" s="57">
        <v>0.12280000000000001</v>
      </c>
      <c r="I719" s="56">
        <v>38.78</v>
      </c>
      <c r="J719" s="56">
        <v>4.76</v>
      </c>
    </row>
    <row r="720" spans="1:10" ht="51.95" customHeight="1" x14ac:dyDescent="0.2">
      <c r="A720" s="192" t="s">
        <v>1142</v>
      </c>
      <c r="B720" s="55" t="s">
        <v>2717</v>
      </c>
      <c r="C720" s="192" t="s">
        <v>25</v>
      </c>
      <c r="D720" s="192" t="s">
        <v>2716</v>
      </c>
      <c r="E720" s="377" t="s">
        <v>1139</v>
      </c>
      <c r="F720" s="377"/>
      <c r="G720" s="54" t="s">
        <v>31</v>
      </c>
      <c r="H720" s="53">
        <v>1.0149999999999999</v>
      </c>
      <c r="I720" s="52">
        <v>83.47</v>
      </c>
      <c r="J720" s="52">
        <v>84.72</v>
      </c>
    </row>
    <row r="721" spans="1:10" ht="26.1" customHeight="1" x14ac:dyDescent="0.2">
      <c r="A721" s="192" t="s">
        <v>1142</v>
      </c>
      <c r="B721" s="55" t="s">
        <v>2316</v>
      </c>
      <c r="C721" s="192" t="s">
        <v>25</v>
      </c>
      <c r="D721" s="192" t="s">
        <v>2315</v>
      </c>
      <c r="E721" s="377" t="s">
        <v>1139</v>
      </c>
      <c r="F721" s="377"/>
      <c r="G721" s="54" t="s">
        <v>156</v>
      </c>
      <c r="H721" s="53">
        <v>8.9999999999999993E-3</v>
      </c>
      <c r="I721" s="52">
        <v>4.91</v>
      </c>
      <c r="J721" s="52">
        <v>0.04</v>
      </c>
    </row>
    <row r="722" spans="1:10" ht="25.5" x14ac:dyDescent="0.2">
      <c r="A722" s="193"/>
      <c r="B722" s="193"/>
      <c r="C722" s="193"/>
      <c r="D722" s="193"/>
      <c r="E722" s="193" t="s">
        <v>1138</v>
      </c>
      <c r="F722" s="51">
        <v>4.0405719986697708</v>
      </c>
      <c r="G722" s="193" t="s">
        <v>1137</v>
      </c>
      <c r="H722" s="51">
        <v>3.25</v>
      </c>
      <c r="I722" s="193" t="s">
        <v>1136</v>
      </c>
      <c r="J722" s="51">
        <v>7.29</v>
      </c>
    </row>
    <row r="723" spans="1:10" ht="15" thickBot="1" x14ac:dyDescent="0.25">
      <c r="A723" s="193"/>
      <c r="B723" s="193"/>
      <c r="C723" s="193"/>
      <c r="D723" s="193"/>
      <c r="E723" s="193" t="s">
        <v>1135</v>
      </c>
      <c r="F723" s="51">
        <v>21.97</v>
      </c>
      <c r="G723" s="193"/>
      <c r="H723" s="378" t="s">
        <v>1134</v>
      </c>
      <c r="I723" s="378"/>
      <c r="J723" s="51">
        <v>115.34</v>
      </c>
    </row>
    <row r="724" spans="1:10" ht="0.95" customHeight="1" thickTop="1" x14ac:dyDescent="0.2">
      <c r="A724" s="50"/>
      <c r="B724" s="50"/>
      <c r="C724" s="50"/>
      <c r="D724" s="50"/>
      <c r="E724" s="50"/>
      <c r="F724" s="50"/>
      <c r="G724" s="50"/>
      <c r="H724" s="50"/>
      <c r="I724" s="50"/>
      <c r="J724" s="50"/>
    </row>
    <row r="725" spans="1:10" ht="18" customHeight="1" x14ac:dyDescent="0.2">
      <c r="A725" s="189" t="s">
        <v>249</v>
      </c>
      <c r="B725" s="64" t="s">
        <v>9</v>
      </c>
      <c r="C725" s="189" t="s">
        <v>10</v>
      </c>
      <c r="D725" s="189" t="s">
        <v>11</v>
      </c>
      <c r="E725" s="379" t="s">
        <v>1155</v>
      </c>
      <c r="F725" s="379"/>
      <c r="G725" s="65" t="s">
        <v>12</v>
      </c>
      <c r="H725" s="64" t="s">
        <v>13</v>
      </c>
      <c r="I725" s="64" t="s">
        <v>14</v>
      </c>
      <c r="J725" s="64" t="s">
        <v>16</v>
      </c>
    </row>
    <row r="726" spans="1:10" ht="51.95" customHeight="1" x14ac:dyDescent="0.2">
      <c r="A726" s="187" t="s">
        <v>1154</v>
      </c>
      <c r="B726" s="63" t="s">
        <v>250</v>
      </c>
      <c r="C726" s="187" t="s">
        <v>25</v>
      </c>
      <c r="D726" s="187" t="s">
        <v>251</v>
      </c>
      <c r="E726" s="380" t="s">
        <v>1297</v>
      </c>
      <c r="F726" s="380"/>
      <c r="G726" s="62" t="s">
        <v>156</v>
      </c>
      <c r="H726" s="61">
        <v>1</v>
      </c>
      <c r="I726" s="60">
        <v>1102.21</v>
      </c>
      <c r="J726" s="60">
        <v>1102.21</v>
      </c>
    </row>
    <row r="727" spans="1:10" ht="51.95" customHeight="1" x14ac:dyDescent="0.2">
      <c r="A727" s="191" t="s">
        <v>1148</v>
      </c>
      <c r="B727" s="59" t="s">
        <v>1435</v>
      </c>
      <c r="C727" s="191" t="s">
        <v>25</v>
      </c>
      <c r="D727" s="191" t="s">
        <v>1434</v>
      </c>
      <c r="E727" s="376" t="s">
        <v>1145</v>
      </c>
      <c r="F727" s="376"/>
      <c r="G727" s="58" t="s">
        <v>49</v>
      </c>
      <c r="H727" s="57">
        <v>1.89E-2</v>
      </c>
      <c r="I727" s="56">
        <v>826.28</v>
      </c>
      <c r="J727" s="56">
        <v>15.61</v>
      </c>
    </row>
    <row r="728" spans="1:10" ht="26.1" customHeight="1" x14ac:dyDescent="0.2">
      <c r="A728" s="191" t="s">
        <v>1148</v>
      </c>
      <c r="B728" s="59" t="s">
        <v>1296</v>
      </c>
      <c r="C728" s="191" t="s">
        <v>25</v>
      </c>
      <c r="D728" s="191" t="s">
        <v>1295</v>
      </c>
      <c r="E728" s="376" t="s">
        <v>1145</v>
      </c>
      <c r="F728" s="376"/>
      <c r="G728" s="58" t="s">
        <v>836</v>
      </c>
      <c r="H728" s="57">
        <v>0.63839999999999997</v>
      </c>
      <c r="I728" s="56">
        <v>31.39</v>
      </c>
      <c r="J728" s="56">
        <v>20.03</v>
      </c>
    </row>
    <row r="729" spans="1:10" ht="24" customHeight="1" x14ac:dyDescent="0.2">
      <c r="A729" s="191" t="s">
        <v>1148</v>
      </c>
      <c r="B729" s="59" t="s">
        <v>1294</v>
      </c>
      <c r="C729" s="191" t="s">
        <v>25</v>
      </c>
      <c r="D729" s="191" t="s">
        <v>1293</v>
      </c>
      <c r="E729" s="376" t="s">
        <v>1145</v>
      </c>
      <c r="F729" s="376"/>
      <c r="G729" s="58" t="s">
        <v>836</v>
      </c>
      <c r="H729" s="57">
        <v>0.63839999999999997</v>
      </c>
      <c r="I729" s="56">
        <v>38.78</v>
      </c>
      <c r="J729" s="56">
        <v>24.75</v>
      </c>
    </row>
    <row r="730" spans="1:10" ht="39" customHeight="1" x14ac:dyDescent="0.2">
      <c r="A730" s="192" t="s">
        <v>1142</v>
      </c>
      <c r="B730" s="55" t="s">
        <v>2715</v>
      </c>
      <c r="C730" s="192" t="s">
        <v>25</v>
      </c>
      <c r="D730" s="192" t="s">
        <v>2714</v>
      </c>
      <c r="E730" s="377" t="s">
        <v>1139</v>
      </c>
      <c r="F730" s="377"/>
      <c r="G730" s="54" t="s">
        <v>156</v>
      </c>
      <c r="H730" s="53">
        <v>1</v>
      </c>
      <c r="I730" s="52">
        <v>1041.82</v>
      </c>
      <c r="J730" s="52">
        <v>1041.82</v>
      </c>
    </row>
    <row r="731" spans="1:10" ht="25.5" x14ac:dyDescent="0.2">
      <c r="A731" s="193"/>
      <c r="B731" s="193"/>
      <c r="C731" s="193"/>
      <c r="D731" s="193"/>
      <c r="E731" s="193" t="s">
        <v>1138</v>
      </c>
      <c r="F731" s="51">
        <v>23.822192661567453</v>
      </c>
      <c r="G731" s="193" t="s">
        <v>1137</v>
      </c>
      <c r="H731" s="51">
        <v>19.16</v>
      </c>
      <c r="I731" s="193" t="s">
        <v>1136</v>
      </c>
      <c r="J731" s="51">
        <v>42.98</v>
      </c>
    </row>
    <row r="732" spans="1:10" ht="15" thickBot="1" x14ac:dyDescent="0.25">
      <c r="A732" s="193"/>
      <c r="B732" s="193"/>
      <c r="C732" s="193"/>
      <c r="D732" s="193"/>
      <c r="E732" s="193" t="s">
        <v>1135</v>
      </c>
      <c r="F732" s="51">
        <v>259.45999999999998</v>
      </c>
      <c r="G732" s="193"/>
      <c r="H732" s="378" t="s">
        <v>1134</v>
      </c>
      <c r="I732" s="378"/>
      <c r="J732" s="51">
        <v>1361.67</v>
      </c>
    </row>
    <row r="733" spans="1:10" ht="0.95" customHeight="1" thickTop="1" x14ac:dyDescent="0.2">
      <c r="A733" s="50"/>
      <c r="B733" s="50"/>
      <c r="C733" s="50"/>
      <c r="D733" s="50"/>
      <c r="E733" s="50"/>
      <c r="F733" s="50"/>
      <c r="G733" s="50"/>
      <c r="H733" s="50"/>
      <c r="I733" s="50"/>
      <c r="J733" s="50"/>
    </row>
    <row r="734" spans="1:10" ht="18" customHeight="1" x14ac:dyDescent="0.2">
      <c r="A734" s="189" t="s">
        <v>252</v>
      </c>
      <c r="B734" s="64" t="s">
        <v>9</v>
      </c>
      <c r="C734" s="189" t="s">
        <v>10</v>
      </c>
      <c r="D734" s="189" t="s">
        <v>11</v>
      </c>
      <c r="E734" s="379" t="s">
        <v>1155</v>
      </c>
      <c r="F734" s="379"/>
      <c r="G734" s="65" t="s">
        <v>12</v>
      </c>
      <c r="H734" s="64" t="s">
        <v>13</v>
      </c>
      <c r="I734" s="64" t="s">
        <v>14</v>
      </c>
      <c r="J734" s="64" t="s">
        <v>16</v>
      </c>
    </row>
    <row r="735" spans="1:10" ht="26.1" customHeight="1" x14ac:dyDescent="0.2">
      <c r="A735" s="187" t="s">
        <v>1154</v>
      </c>
      <c r="B735" s="63" t="s">
        <v>253</v>
      </c>
      <c r="C735" s="187" t="s">
        <v>25</v>
      </c>
      <c r="D735" s="187" t="s">
        <v>254</v>
      </c>
      <c r="E735" s="380" t="s">
        <v>1297</v>
      </c>
      <c r="F735" s="380"/>
      <c r="G735" s="62" t="s">
        <v>156</v>
      </c>
      <c r="H735" s="61">
        <v>1</v>
      </c>
      <c r="I735" s="60">
        <v>11.7</v>
      </c>
      <c r="J735" s="60">
        <v>11.7</v>
      </c>
    </row>
    <row r="736" spans="1:10" ht="26.1" customHeight="1" x14ac:dyDescent="0.2">
      <c r="A736" s="191" t="s">
        <v>1148</v>
      </c>
      <c r="B736" s="59" t="s">
        <v>1296</v>
      </c>
      <c r="C736" s="191" t="s">
        <v>25</v>
      </c>
      <c r="D736" s="191" t="s">
        <v>1295</v>
      </c>
      <c r="E736" s="376" t="s">
        <v>1145</v>
      </c>
      <c r="F736" s="376"/>
      <c r="G736" s="58" t="s">
        <v>836</v>
      </c>
      <c r="H736" s="57">
        <v>3.5200000000000002E-2</v>
      </c>
      <c r="I736" s="56">
        <v>31.39</v>
      </c>
      <c r="J736" s="56">
        <v>1.1000000000000001</v>
      </c>
    </row>
    <row r="737" spans="1:10" ht="24" customHeight="1" x14ac:dyDescent="0.2">
      <c r="A737" s="191" t="s">
        <v>1148</v>
      </c>
      <c r="B737" s="59" t="s">
        <v>1294</v>
      </c>
      <c r="C737" s="191" t="s">
        <v>25</v>
      </c>
      <c r="D737" s="191" t="s">
        <v>1293</v>
      </c>
      <c r="E737" s="376" t="s">
        <v>1145</v>
      </c>
      <c r="F737" s="376"/>
      <c r="G737" s="58" t="s">
        <v>836</v>
      </c>
      <c r="H737" s="57">
        <v>3.5200000000000002E-2</v>
      </c>
      <c r="I737" s="56">
        <v>38.78</v>
      </c>
      <c r="J737" s="56">
        <v>1.36</v>
      </c>
    </row>
    <row r="738" spans="1:10" ht="39" customHeight="1" x14ac:dyDescent="0.2">
      <c r="A738" s="192" t="s">
        <v>1142</v>
      </c>
      <c r="B738" s="55" t="s">
        <v>2711</v>
      </c>
      <c r="C738" s="192" t="s">
        <v>25</v>
      </c>
      <c r="D738" s="192" t="s">
        <v>2710</v>
      </c>
      <c r="E738" s="377" t="s">
        <v>1139</v>
      </c>
      <c r="F738" s="377"/>
      <c r="G738" s="54" t="s">
        <v>156</v>
      </c>
      <c r="H738" s="53">
        <v>1</v>
      </c>
      <c r="I738" s="52">
        <v>1.1399999999999999</v>
      </c>
      <c r="J738" s="52">
        <v>1.1399999999999999</v>
      </c>
    </row>
    <row r="739" spans="1:10" ht="26.1" customHeight="1" x14ac:dyDescent="0.2">
      <c r="A739" s="192" t="s">
        <v>1142</v>
      </c>
      <c r="B739" s="55" t="s">
        <v>2713</v>
      </c>
      <c r="C739" s="192" t="s">
        <v>25</v>
      </c>
      <c r="D739" s="192" t="s">
        <v>2712</v>
      </c>
      <c r="E739" s="377" t="s">
        <v>1139</v>
      </c>
      <c r="F739" s="377"/>
      <c r="G739" s="54" t="s">
        <v>156</v>
      </c>
      <c r="H739" s="53">
        <v>1</v>
      </c>
      <c r="I739" s="52">
        <v>8.1</v>
      </c>
      <c r="J739" s="52">
        <v>8.1</v>
      </c>
    </row>
    <row r="740" spans="1:10" ht="25.5" x14ac:dyDescent="0.2">
      <c r="A740" s="193"/>
      <c r="B740" s="193"/>
      <c r="C740" s="193"/>
      <c r="D740" s="193"/>
      <c r="E740" s="193" t="s">
        <v>1138</v>
      </c>
      <c r="F740" s="51">
        <v>1.1528655359716218</v>
      </c>
      <c r="G740" s="193" t="s">
        <v>1137</v>
      </c>
      <c r="H740" s="51">
        <v>0.93</v>
      </c>
      <c r="I740" s="193" t="s">
        <v>1136</v>
      </c>
      <c r="J740" s="51">
        <v>2.08</v>
      </c>
    </row>
    <row r="741" spans="1:10" ht="15" thickBot="1" x14ac:dyDescent="0.25">
      <c r="A741" s="193"/>
      <c r="B741" s="193"/>
      <c r="C741" s="193"/>
      <c r="D741" s="193"/>
      <c r="E741" s="193" t="s">
        <v>1135</v>
      </c>
      <c r="F741" s="51">
        <v>2.75</v>
      </c>
      <c r="G741" s="193"/>
      <c r="H741" s="378" t="s">
        <v>1134</v>
      </c>
      <c r="I741" s="378"/>
      <c r="J741" s="51">
        <v>14.45</v>
      </c>
    </row>
    <row r="742" spans="1:10" ht="0.95" customHeight="1" thickTop="1" x14ac:dyDescent="0.2">
      <c r="A742" s="50"/>
      <c r="B742" s="50"/>
      <c r="C742" s="50"/>
      <c r="D742" s="50"/>
      <c r="E742" s="50"/>
      <c r="F742" s="50"/>
      <c r="G742" s="50"/>
      <c r="H742" s="50"/>
      <c r="I742" s="50"/>
      <c r="J742" s="50"/>
    </row>
    <row r="743" spans="1:10" ht="18" customHeight="1" x14ac:dyDescent="0.2">
      <c r="A743" s="189" t="s">
        <v>255</v>
      </c>
      <c r="B743" s="64" t="s">
        <v>9</v>
      </c>
      <c r="C743" s="189" t="s">
        <v>10</v>
      </c>
      <c r="D743" s="189" t="s">
        <v>11</v>
      </c>
      <c r="E743" s="379" t="s">
        <v>1155</v>
      </c>
      <c r="F743" s="379"/>
      <c r="G743" s="65" t="s">
        <v>12</v>
      </c>
      <c r="H743" s="64" t="s">
        <v>13</v>
      </c>
      <c r="I743" s="64" t="s">
        <v>14</v>
      </c>
      <c r="J743" s="64" t="s">
        <v>16</v>
      </c>
    </row>
    <row r="744" spans="1:10" ht="26.1" customHeight="1" x14ac:dyDescent="0.2">
      <c r="A744" s="187" t="s">
        <v>1154</v>
      </c>
      <c r="B744" s="63" t="s">
        <v>256</v>
      </c>
      <c r="C744" s="187" t="s">
        <v>25</v>
      </c>
      <c r="D744" s="187" t="s">
        <v>257</v>
      </c>
      <c r="E744" s="380" t="s">
        <v>1297</v>
      </c>
      <c r="F744" s="380"/>
      <c r="G744" s="62" t="s">
        <v>156</v>
      </c>
      <c r="H744" s="61">
        <v>1</v>
      </c>
      <c r="I744" s="60">
        <v>12.57</v>
      </c>
      <c r="J744" s="60">
        <v>12.57</v>
      </c>
    </row>
    <row r="745" spans="1:10" ht="26.1" customHeight="1" x14ac:dyDescent="0.2">
      <c r="A745" s="191" t="s">
        <v>1148</v>
      </c>
      <c r="B745" s="59" t="s">
        <v>1296</v>
      </c>
      <c r="C745" s="191" t="s">
        <v>25</v>
      </c>
      <c r="D745" s="191" t="s">
        <v>1295</v>
      </c>
      <c r="E745" s="376" t="s">
        <v>1145</v>
      </c>
      <c r="F745" s="376"/>
      <c r="G745" s="58" t="s">
        <v>836</v>
      </c>
      <c r="H745" s="57">
        <v>4.7600000000000003E-2</v>
      </c>
      <c r="I745" s="56">
        <v>31.39</v>
      </c>
      <c r="J745" s="56">
        <v>1.49</v>
      </c>
    </row>
    <row r="746" spans="1:10" ht="24" customHeight="1" x14ac:dyDescent="0.2">
      <c r="A746" s="191" t="s">
        <v>1148</v>
      </c>
      <c r="B746" s="59" t="s">
        <v>1294</v>
      </c>
      <c r="C746" s="191" t="s">
        <v>25</v>
      </c>
      <c r="D746" s="191" t="s">
        <v>1293</v>
      </c>
      <c r="E746" s="376" t="s">
        <v>1145</v>
      </c>
      <c r="F746" s="376"/>
      <c r="G746" s="58" t="s">
        <v>836</v>
      </c>
      <c r="H746" s="57">
        <v>4.7600000000000003E-2</v>
      </c>
      <c r="I746" s="56">
        <v>38.78</v>
      </c>
      <c r="J746" s="56">
        <v>1.84</v>
      </c>
    </row>
    <row r="747" spans="1:10" ht="39" customHeight="1" x14ac:dyDescent="0.2">
      <c r="A747" s="192" t="s">
        <v>1142</v>
      </c>
      <c r="B747" s="55" t="s">
        <v>2711</v>
      </c>
      <c r="C747" s="192" t="s">
        <v>25</v>
      </c>
      <c r="D747" s="192" t="s">
        <v>2710</v>
      </c>
      <c r="E747" s="377" t="s">
        <v>1139</v>
      </c>
      <c r="F747" s="377"/>
      <c r="G747" s="54" t="s">
        <v>156</v>
      </c>
      <c r="H747" s="53">
        <v>1</v>
      </c>
      <c r="I747" s="52">
        <v>1.1399999999999999</v>
      </c>
      <c r="J747" s="52">
        <v>1.1399999999999999</v>
      </c>
    </row>
    <row r="748" spans="1:10" ht="26.1" customHeight="1" x14ac:dyDescent="0.2">
      <c r="A748" s="192" t="s">
        <v>1142</v>
      </c>
      <c r="B748" s="55" t="s">
        <v>2713</v>
      </c>
      <c r="C748" s="192" t="s">
        <v>25</v>
      </c>
      <c r="D748" s="192" t="s">
        <v>2712</v>
      </c>
      <c r="E748" s="377" t="s">
        <v>1139</v>
      </c>
      <c r="F748" s="377"/>
      <c r="G748" s="54" t="s">
        <v>156</v>
      </c>
      <c r="H748" s="53">
        <v>1</v>
      </c>
      <c r="I748" s="52">
        <v>8.1</v>
      </c>
      <c r="J748" s="52">
        <v>8.1</v>
      </c>
    </row>
    <row r="749" spans="1:10" ht="25.5" x14ac:dyDescent="0.2">
      <c r="A749" s="193"/>
      <c r="B749" s="193"/>
      <c r="C749" s="193"/>
      <c r="D749" s="193"/>
      <c r="E749" s="193" t="s">
        <v>1138</v>
      </c>
      <c r="F749" s="51">
        <v>1.5630196208846026</v>
      </c>
      <c r="G749" s="193" t="s">
        <v>1137</v>
      </c>
      <c r="H749" s="51">
        <v>1.26</v>
      </c>
      <c r="I749" s="193" t="s">
        <v>1136</v>
      </c>
      <c r="J749" s="51">
        <v>2.82</v>
      </c>
    </row>
    <row r="750" spans="1:10" ht="15" thickBot="1" x14ac:dyDescent="0.25">
      <c r="A750" s="193"/>
      <c r="B750" s="193"/>
      <c r="C750" s="193"/>
      <c r="D750" s="193"/>
      <c r="E750" s="193" t="s">
        <v>1135</v>
      </c>
      <c r="F750" s="51">
        <v>2.95</v>
      </c>
      <c r="G750" s="193"/>
      <c r="H750" s="378" t="s">
        <v>1134</v>
      </c>
      <c r="I750" s="378"/>
      <c r="J750" s="51">
        <v>15.52</v>
      </c>
    </row>
    <row r="751" spans="1:10" ht="0.95" customHeight="1" thickTop="1" x14ac:dyDescent="0.2">
      <c r="A751" s="50"/>
      <c r="B751" s="50"/>
      <c r="C751" s="50"/>
      <c r="D751" s="50"/>
      <c r="E751" s="50"/>
      <c r="F751" s="50"/>
      <c r="G751" s="50"/>
      <c r="H751" s="50"/>
      <c r="I751" s="50"/>
      <c r="J751" s="50"/>
    </row>
    <row r="752" spans="1:10" ht="18" customHeight="1" x14ac:dyDescent="0.2">
      <c r="A752" s="189" t="s">
        <v>258</v>
      </c>
      <c r="B752" s="64" t="s">
        <v>9</v>
      </c>
      <c r="C752" s="189" t="s">
        <v>10</v>
      </c>
      <c r="D752" s="189" t="s">
        <v>11</v>
      </c>
      <c r="E752" s="379" t="s">
        <v>1155</v>
      </c>
      <c r="F752" s="379"/>
      <c r="G752" s="65" t="s">
        <v>12</v>
      </c>
      <c r="H752" s="64" t="s">
        <v>13</v>
      </c>
      <c r="I752" s="64" t="s">
        <v>14</v>
      </c>
      <c r="J752" s="64" t="s">
        <v>16</v>
      </c>
    </row>
    <row r="753" spans="1:10" ht="26.1" customHeight="1" x14ac:dyDescent="0.2">
      <c r="A753" s="187" t="s">
        <v>1154</v>
      </c>
      <c r="B753" s="63" t="s">
        <v>259</v>
      </c>
      <c r="C753" s="187" t="s">
        <v>25</v>
      </c>
      <c r="D753" s="187" t="s">
        <v>260</v>
      </c>
      <c r="E753" s="380" t="s">
        <v>1297</v>
      </c>
      <c r="F753" s="380"/>
      <c r="G753" s="62" t="s">
        <v>156</v>
      </c>
      <c r="H753" s="61">
        <v>1</v>
      </c>
      <c r="I753" s="60">
        <v>14.24</v>
      </c>
      <c r="J753" s="60">
        <v>14.24</v>
      </c>
    </row>
    <row r="754" spans="1:10" ht="26.1" customHeight="1" x14ac:dyDescent="0.2">
      <c r="A754" s="191" t="s">
        <v>1148</v>
      </c>
      <c r="B754" s="59" t="s">
        <v>1296</v>
      </c>
      <c r="C754" s="191" t="s">
        <v>25</v>
      </c>
      <c r="D754" s="191" t="s">
        <v>1295</v>
      </c>
      <c r="E754" s="376" t="s">
        <v>1145</v>
      </c>
      <c r="F754" s="376"/>
      <c r="G754" s="58" t="s">
        <v>836</v>
      </c>
      <c r="H754" s="57">
        <v>6.6299999999999998E-2</v>
      </c>
      <c r="I754" s="56">
        <v>31.39</v>
      </c>
      <c r="J754" s="56">
        <v>2.08</v>
      </c>
    </row>
    <row r="755" spans="1:10" ht="24" customHeight="1" x14ac:dyDescent="0.2">
      <c r="A755" s="191" t="s">
        <v>1148</v>
      </c>
      <c r="B755" s="59" t="s">
        <v>1294</v>
      </c>
      <c r="C755" s="191" t="s">
        <v>25</v>
      </c>
      <c r="D755" s="191" t="s">
        <v>1293</v>
      </c>
      <c r="E755" s="376" t="s">
        <v>1145</v>
      </c>
      <c r="F755" s="376"/>
      <c r="G755" s="58" t="s">
        <v>836</v>
      </c>
      <c r="H755" s="57">
        <v>6.6299999999999998E-2</v>
      </c>
      <c r="I755" s="56">
        <v>38.78</v>
      </c>
      <c r="J755" s="56">
        <v>2.57</v>
      </c>
    </row>
    <row r="756" spans="1:10" ht="39" customHeight="1" x14ac:dyDescent="0.2">
      <c r="A756" s="192" t="s">
        <v>1142</v>
      </c>
      <c r="B756" s="55" t="s">
        <v>2703</v>
      </c>
      <c r="C756" s="192" t="s">
        <v>25</v>
      </c>
      <c r="D756" s="192" t="s">
        <v>2702</v>
      </c>
      <c r="E756" s="377" t="s">
        <v>1139</v>
      </c>
      <c r="F756" s="377"/>
      <c r="G756" s="54" t="s">
        <v>156</v>
      </c>
      <c r="H756" s="53">
        <v>1</v>
      </c>
      <c r="I756" s="52">
        <v>1.49</v>
      </c>
      <c r="J756" s="52">
        <v>1.49</v>
      </c>
    </row>
    <row r="757" spans="1:10" ht="26.1" customHeight="1" x14ac:dyDescent="0.2">
      <c r="A757" s="192" t="s">
        <v>1142</v>
      </c>
      <c r="B757" s="55" t="s">
        <v>2713</v>
      </c>
      <c r="C757" s="192" t="s">
        <v>25</v>
      </c>
      <c r="D757" s="192" t="s">
        <v>2712</v>
      </c>
      <c r="E757" s="377" t="s">
        <v>1139</v>
      </c>
      <c r="F757" s="377"/>
      <c r="G757" s="54" t="s">
        <v>156</v>
      </c>
      <c r="H757" s="53">
        <v>1</v>
      </c>
      <c r="I757" s="52">
        <v>8.1</v>
      </c>
      <c r="J757" s="52">
        <v>8.1</v>
      </c>
    </row>
    <row r="758" spans="1:10" ht="25.5" x14ac:dyDescent="0.2">
      <c r="A758" s="193"/>
      <c r="B758" s="193"/>
      <c r="C758" s="193"/>
      <c r="D758" s="193"/>
      <c r="E758" s="193" t="s">
        <v>1138</v>
      </c>
      <c r="F758" s="51">
        <v>2.1782507482540736</v>
      </c>
      <c r="G758" s="193" t="s">
        <v>1137</v>
      </c>
      <c r="H758" s="51">
        <v>1.75</v>
      </c>
      <c r="I758" s="193" t="s">
        <v>1136</v>
      </c>
      <c r="J758" s="51">
        <v>3.93</v>
      </c>
    </row>
    <row r="759" spans="1:10" ht="15" thickBot="1" x14ac:dyDescent="0.25">
      <c r="A759" s="193"/>
      <c r="B759" s="193"/>
      <c r="C759" s="193"/>
      <c r="D759" s="193"/>
      <c r="E759" s="193" t="s">
        <v>1135</v>
      </c>
      <c r="F759" s="51">
        <v>3.35</v>
      </c>
      <c r="G759" s="193"/>
      <c r="H759" s="378" t="s">
        <v>1134</v>
      </c>
      <c r="I759" s="378"/>
      <c r="J759" s="51">
        <v>17.59</v>
      </c>
    </row>
    <row r="760" spans="1:10" ht="0.95" customHeight="1" thickTop="1" x14ac:dyDescent="0.2">
      <c r="A760" s="50"/>
      <c r="B760" s="50"/>
      <c r="C760" s="50"/>
      <c r="D760" s="50"/>
      <c r="E760" s="50"/>
      <c r="F760" s="50"/>
      <c r="G760" s="50"/>
      <c r="H760" s="50"/>
      <c r="I760" s="50"/>
      <c r="J760" s="50"/>
    </row>
    <row r="761" spans="1:10" ht="18" customHeight="1" x14ac:dyDescent="0.2">
      <c r="A761" s="189" t="s">
        <v>261</v>
      </c>
      <c r="B761" s="64" t="s">
        <v>9</v>
      </c>
      <c r="C761" s="189" t="s">
        <v>10</v>
      </c>
      <c r="D761" s="189" t="s">
        <v>11</v>
      </c>
      <c r="E761" s="379" t="s">
        <v>1155</v>
      </c>
      <c r="F761" s="379"/>
      <c r="G761" s="65" t="s">
        <v>12</v>
      </c>
      <c r="H761" s="64" t="s">
        <v>13</v>
      </c>
      <c r="I761" s="64" t="s">
        <v>14</v>
      </c>
      <c r="J761" s="64" t="s">
        <v>16</v>
      </c>
    </row>
    <row r="762" spans="1:10" ht="26.1" customHeight="1" x14ac:dyDescent="0.2">
      <c r="A762" s="187" t="s">
        <v>1154</v>
      </c>
      <c r="B762" s="63" t="s">
        <v>262</v>
      </c>
      <c r="C762" s="187" t="s">
        <v>25</v>
      </c>
      <c r="D762" s="187" t="s">
        <v>263</v>
      </c>
      <c r="E762" s="380" t="s">
        <v>1297</v>
      </c>
      <c r="F762" s="380"/>
      <c r="G762" s="62" t="s">
        <v>156</v>
      </c>
      <c r="H762" s="61">
        <v>1</v>
      </c>
      <c r="I762" s="60">
        <v>14.24</v>
      </c>
      <c r="J762" s="60">
        <v>14.24</v>
      </c>
    </row>
    <row r="763" spans="1:10" ht="26.1" customHeight="1" x14ac:dyDescent="0.2">
      <c r="A763" s="191" t="s">
        <v>1148</v>
      </c>
      <c r="B763" s="59" t="s">
        <v>1296</v>
      </c>
      <c r="C763" s="191" t="s">
        <v>25</v>
      </c>
      <c r="D763" s="191" t="s">
        <v>1295</v>
      </c>
      <c r="E763" s="376" t="s">
        <v>1145</v>
      </c>
      <c r="F763" s="376"/>
      <c r="G763" s="58" t="s">
        <v>836</v>
      </c>
      <c r="H763" s="57">
        <v>6.6299999999999998E-2</v>
      </c>
      <c r="I763" s="56">
        <v>31.39</v>
      </c>
      <c r="J763" s="56">
        <v>2.08</v>
      </c>
    </row>
    <row r="764" spans="1:10" ht="24" customHeight="1" x14ac:dyDescent="0.2">
      <c r="A764" s="191" t="s">
        <v>1148</v>
      </c>
      <c r="B764" s="59" t="s">
        <v>1294</v>
      </c>
      <c r="C764" s="191" t="s">
        <v>25</v>
      </c>
      <c r="D764" s="191" t="s">
        <v>1293</v>
      </c>
      <c r="E764" s="376" t="s">
        <v>1145</v>
      </c>
      <c r="F764" s="376"/>
      <c r="G764" s="58" t="s">
        <v>836</v>
      </c>
      <c r="H764" s="57">
        <v>6.6299999999999998E-2</v>
      </c>
      <c r="I764" s="56">
        <v>38.78</v>
      </c>
      <c r="J764" s="56">
        <v>2.57</v>
      </c>
    </row>
    <row r="765" spans="1:10" ht="39" customHeight="1" x14ac:dyDescent="0.2">
      <c r="A765" s="192" t="s">
        <v>1142</v>
      </c>
      <c r="B765" s="55" t="s">
        <v>2703</v>
      </c>
      <c r="C765" s="192" t="s">
        <v>25</v>
      </c>
      <c r="D765" s="192" t="s">
        <v>2702</v>
      </c>
      <c r="E765" s="377" t="s">
        <v>1139</v>
      </c>
      <c r="F765" s="377"/>
      <c r="G765" s="54" t="s">
        <v>156</v>
      </c>
      <c r="H765" s="53">
        <v>1</v>
      </c>
      <c r="I765" s="52">
        <v>1.49</v>
      </c>
      <c r="J765" s="52">
        <v>1.49</v>
      </c>
    </row>
    <row r="766" spans="1:10" ht="26.1" customHeight="1" x14ac:dyDescent="0.2">
      <c r="A766" s="192" t="s">
        <v>1142</v>
      </c>
      <c r="B766" s="55" t="s">
        <v>2713</v>
      </c>
      <c r="C766" s="192" t="s">
        <v>25</v>
      </c>
      <c r="D766" s="192" t="s">
        <v>2712</v>
      </c>
      <c r="E766" s="377" t="s">
        <v>1139</v>
      </c>
      <c r="F766" s="377"/>
      <c r="G766" s="54" t="s">
        <v>156</v>
      </c>
      <c r="H766" s="53">
        <v>1</v>
      </c>
      <c r="I766" s="52">
        <v>8.1</v>
      </c>
      <c r="J766" s="52">
        <v>8.1</v>
      </c>
    </row>
    <row r="767" spans="1:10" ht="25.5" x14ac:dyDescent="0.2">
      <c r="A767" s="193"/>
      <c r="B767" s="193"/>
      <c r="C767" s="193"/>
      <c r="D767" s="193"/>
      <c r="E767" s="193" t="s">
        <v>1138</v>
      </c>
      <c r="F767" s="51">
        <v>2.1782507482540736</v>
      </c>
      <c r="G767" s="193" t="s">
        <v>1137</v>
      </c>
      <c r="H767" s="51">
        <v>1.75</v>
      </c>
      <c r="I767" s="193" t="s">
        <v>1136</v>
      </c>
      <c r="J767" s="51">
        <v>3.93</v>
      </c>
    </row>
    <row r="768" spans="1:10" ht="15" thickBot="1" x14ac:dyDescent="0.25">
      <c r="A768" s="193"/>
      <c r="B768" s="193"/>
      <c r="C768" s="193"/>
      <c r="D768" s="193"/>
      <c r="E768" s="193" t="s">
        <v>1135</v>
      </c>
      <c r="F768" s="51">
        <v>3.35</v>
      </c>
      <c r="G768" s="193"/>
      <c r="H768" s="378" t="s">
        <v>1134</v>
      </c>
      <c r="I768" s="378"/>
      <c r="J768" s="51">
        <v>17.59</v>
      </c>
    </row>
    <row r="769" spans="1:10" ht="0.95" customHeight="1" thickTop="1" x14ac:dyDescent="0.2">
      <c r="A769" s="50"/>
      <c r="B769" s="50"/>
      <c r="C769" s="50"/>
      <c r="D769" s="50"/>
      <c r="E769" s="50"/>
      <c r="F769" s="50"/>
      <c r="G769" s="50"/>
      <c r="H769" s="50"/>
      <c r="I769" s="50"/>
      <c r="J769" s="50"/>
    </row>
    <row r="770" spans="1:10" ht="18" customHeight="1" x14ac:dyDescent="0.2">
      <c r="A770" s="189" t="s">
        <v>264</v>
      </c>
      <c r="B770" s="64" t="s">
        <v>9</v>
      </c>
      <c r="C770" s="189" t="s">
        <v>10</v>
      </c>
      <c r="D770" s="189" t="s">
        <v>11</v>
      </c>
      <c r="E770" s="379" t="s">
        <v>1155</v>
      </c>
      <c r="F770" s="379"/>
      <c r="G770" s="65" t="s">
        <v>12</v>
      </c>
      <c r="H770" s="64" t="s">
        <v>13</v>
      </c>
      <c r="I770" s="64" t="s">
        <v>14</v>
      </c>
      <c r="J770" s="64" t="s">
        <v>16</v>
      </c>
    </row>
    <row r="771" spans="1:10" ht="26.1" customHeight="1" x14ac:dyDescent="0.2">
      <c r="A771" s="187" t="s">
        <v>1154</v>
      </c>
      <c r="B771" s="63" t="s">
        <v>265</v>
      </c>
      <c r="C771" s="187" t="s">
        <v>25</v>
      </c>
      <c r="D771" s="187" t="s">
        <v>266</v>
      </c>
      <c r="E771" s="380" t="s">
        <v>1297</v>
      </c>
      <c r="F771" s="380"/>
      <c r="G771" s="62" t="s">
        <v>156</v>
      </c>
      <c r="H771" s="61">
        <v>1</v>
      </c>
      <c r="I771" s="60">
        <v>53.62</v>
      </c>
      <c r="J771" s="60">
        <v>53.62</v>
      </c>
    </row>
    <row r="772" spans="1:10" ht="26.1" customHeight="1" x14ac:dyDescent="0.2">
      <c r="A772" s="191" t="s">
        <v>1148</v>
      </c>
      <c r="B772" s="59" t="s">
        <v>1296</v>
      </c>
      <c r="C772" s="191" t="s">
        <v>25</v>
      </c>
      <c r="D772" s="191" t="s">
        <v>1295</v>
      </c>
      <c r="E772" s="376" t="s">
        <v>1145</v>
      </c>
      <c r="F772" s="376"/>
      <c r="G772" s="58" t="s">
        <v>836</v>
      </c>
      <c r="H772" s="57">
        <v>7.0300000000000001E-2</v>
      </c>
      <c r="I772" s="56">
        <v>31.39</v>
      </c>
      <c r="J772" s="56">
        <v>2.2000000000000002</v>
      </c>
    </row>
    <row r="773" spans="1:10" ht="24" customHeight="1" x14ac:dyDescent="0.2">
      <c r="A773" s="191" t="s">
        <v>1148</v>
      </c>
      <c r="B773" s="59" t="s">
        <v>1294</v>
      </c>
      <c r="C773" s="191" t="s">
        <v>25</v>
      </c>
      <c r="D773" s="191" t="s">
        <v>1293</v>
      </c>
      <c r="E773" s="376" t="s">
        <v>1145</v>
      </c>
      <c r="F773" s="376"/>
      <c r="G773" s="58" t="s">
        <v>836</v>
      </c>
      <c r="H773" s="57">
        <v>7.0300000000000001E-2</v>
      </c>
      <c r="I773" s="56">
        <v>38.78</v>
      </c>
      <c r="J773" s="56">
        <v>2.72</v>
      </c>
    </row>
    <row r="774" spans="1:10" ht="39" customHeight="1" x14ac:dyDescent="0.2">
      <c r="A774" s="192" t="s">
        <v>1142</v>
      </c>
      <c r="B774" s="55" t="s">
        <v>2711</v>
      </c>
      <c r="C774" s="192" t="s">
        <v>25</v>
      </c>
      <c r="D774" s="192" t="s">
        <v>2710</v>
      </c>
      <c r="E774" s="377" t="s">
        <v>1139</v>
      </c>
      <c r="F774" s="377"/>
      <c r="G774" s="54" t="s">
        <v>156</v>
      </c>
      <c r="H774" s="53">
        <v>2</v>
      </c>
      <c r="I774" s="52">
        <v>1.1399999999999999</v>
      </c>
      <c r="J774" s="52">
        <v>2.2799999999999998</v>
      </c>
    </row>
    <row r="775" spans="1:10" ht="26.1" customHeight="1" x14ac:dyDescent="0.2">
      <c r="A775" s="192" t="s">
        <v>1142</v>
      </c>
      <c r="B775" s="55" t="s">
        <v>2709</v>
      </c>
      <c r="C775" s="192" t="s">
        <v>25</v>
      </c>
      <c r="D775" s="192" t="s">
        <v>2708</v>
      </c>
      <c r="E775" s="377" t="s">
        <v>1139</v>
      </c>
      <c r="F775" s="377"/>
      <c r="G775" s="54" t="s">
        <v>156</v>
      </c>
      <c r="H775" s="53">
        <v>1</v>
      </c>
      <c r="I775" s="52">
        <v>46.42</v>
      </c>
      <c r="J775" s="52">
        <v>46.42</v>
      </c>
    </row>
    <row r="776" spans="1:10" ht="25.5" x14ac:dyDescent="0.2">
      <c r="A776" s="193"/>
      <c r="B776" s="193"/>
      <c r="C776" s="193"/>
      <c r="D776" s="193"/>
      <c r="E776" s="193" t="s">
        <v>1138</v>
      </c>
      <c r="F776" s="51">
        <v>2.316816317481432</v>
      </c>
      <c r="G776" s="193" t="s">
        <v>1137</v>
      </c>
      <c r="H776" s="51">
        <v>1.86</v>
      </c>
      <c r="I776" s="193" t="s">
        <v>1136</v>
      </c>
      <c r="J776" s="51">
        <v>4.18</v>
      </c>
    </row>
    <row r="777" spans="1:10" ht="15" thickBot="1" x14ac:dyDescent="0.25">
      <c r="A777" s="193"/>
      <c r="B777" s="193"/>
      <c r="C777" s="193"/>
      <c r="D777" s="193"/>
      <c r="E777" s="193" t="s">
        <v>1135</v>
      </c>
      <c r="F777" s="51">
        <v>12.62</v>
      </c>
      <c r="G777" s="193"/>
      <c r="H777" s="378" t="s">
        <v>1134</v>
      </c>
      <c r="I777" s="378"/>
      <c r="J777" s="51">
        <v>66.239999999999995</v>
      </c>
    </row>
    <row r="778" spans="1:10" ht="0.95" customHeight="1" thickTop="1" x14ac:dyDescent="0.2">
      <c r="A778" s="50"/>
      <c r="B778" s="50"/>
      <c r="C778" s="50"/>
      <c r="D778" s="50"/>
      <c r="E778" s="50"/>
      <c r="F778" s="50"/>
      <c r="G778" s="50"/>
      <c r="H778" s="50"/>
      <c r="I778" s="50"/>
      <c r="J778" s="50"/>
    </row>
    <row r="779" spans="1:10" ht="18" customHeight="1" x14ac:dyDescent="0.2">
      <c r="A779" s="189" t="s">
        <v>267</v>
      </c>
      <c r="B779" s="64" t="s">
        <v>9</v>
      </c>
      <c r="C779" s="189" t="s">
        <v>10</v>
      </c>
      <c r="D779" s="189" t="s">
        <v>11</v>
      </c>
      <c r="E779" s="379" t="s">
        <v>1155</v>
      </c>
      <c r="F779" s="379"/>
      <c r="G779" s="65" t="s">
        <v>12</v>
      </c>
      <c r="H779" s="64" t="s">
        <v>13</v>
      </c>
      <c r="I779" s="64" t="s">
        <v>14</v>
      </c>
      <c r="J779" s="64" t="s">
        <v>16</v>
      </c>
    </row>
    <row r="780" spans="1:10" ht="26.1" customHeight="1" x14ac:dyDescent="0.2">
      <c r="A780" s="187" t="s">
        <v>1154</v>
      </c>
      <c r="B780" s="63" t="s">
        <v>268</v>
      </c>
      <c r="C780" s="187" t="s">
        <v>25</v>
      </c>
      <c r="D780" s="187" t="s">
        <v>269</v>
      </c>
      <c r="E780" s="380" t="s">
        <v>1297</v>
      </c>
      <c r="F780" s="380"/>
      <c r="G780" s="62" t="s">
        <v>156</v>
      </c>
      <c r="H780" s="61">
        <v>1</v>
      </c>
      <c r="I780" s="60">
        <v>55.37</v>
      </c>
      <c r="J780" s="60">
        <v>55.37</v>
      </c>
    </row>
    <row r="781" spans="1:10" ht="26.1" customHeight="1" x14ac:dyDescent="0.2">
      <c r="A781" s="191" t="s">
        <v>1148</v>
      </c>
      <c r="B781" s="59" t="s">
        <v>1296</v>
      </c>
      <c r="C781" s="191" t="s">
        <v>25</v>
      </c>
      <c r="D781" s="191" t="s">
        <v>1295</v>
      </c>
      <c r="E781" s="376" t="s">
        <v>1145</v>
      </c>
      <c r="F781" s="376"/>
      <c r="G781" s="58" t="s">
        <v>836</v>
      </c>
      <c r="H781" s="57">
        <v>9.5200000000000007E-2</v>
      </c>
      <c r="I781" s="56">
        <v>31.39</v>
      </c>
      <c r="J781" s="56">
        <v>2.98</v>
      </c>
    </row>
    <row r="782" spans="1:10" ht="24" customHeight="1" x14ac:dyDescent="0.2">
      <c r="A782" s="191" t="s">
        <v>1148</v>
      </c>
      <c r="B782" s="59" t="s">
        <v>1294</v>
      </c>
      <c r="C782" s="191" t="s">
        <v>25</v>
      </c>
      <c r="D782" s="191" t="s">
        <v>1293</v>
      </c>
      <c r="E782" s="376" t="s">
        <v>1145</v>
      </c>
      <c r="F782" s="376"/>
      <c r="G782" s="58" t="s">
        <v>836</v>
      </c>
      <c r="H782" s="57">
        <v>9.5200000000000007E-2</v>
      </c>
      <c r="I782" s="56">
        <v>38.78</v>
      </c>
      <c r="J782" s="56">
        <v>3.69</v>
      </c>
    </row>
    <row r="783" spans="1:10" ht="39" customHeight="1" x14ac:dyDescent="0.2">
      <c r="A783" s="192" t="s">
        <v>1142</v>
      </c>
      <c r="B783" s="55" t="s">
        <v>2711</v>
      </c>
      <c r="C783" s="192" t="s">
        <v>25</v>
      </c>
      <c r="D783" s="192" t="s">
        <v>2710</v>
      </c>
      <c r="E783" s="377" t="s">
        <v>1139</v>
      </c>
      <c r="F783" s="377"/>
      <c r="G783" s="54" t="s">
        <v>156</v>
      </c>
      <c r="H783" s="53">
        <v>2</v>
      </c>
      <c r="I783" s="52">
        <v>1.1399999999999999</v>
      </c>
      <c r="J783" s="52">
        <v>2.2799999999999998</v>
      </c>
    </row>
    <row r="784" spans="1:10" ht="26.1" customHeight="1" x14ac:dyDescent="0.2">
      <c r="A784" s="192" t="s">
        <v>1142</v>
      </c>
      <c r="B784" s="55" t="s">
        <v>2709</v>
      </c>
      <c r="C784" s="192" t="s">
        <v>25</v>
      </c>
      <c r="D784" s="192" t="s">
        <v>2708</v>
      </c>
      <c r="E784" s="377" t="s">
        <v>1139</v>
      </c>
      <c r="F784" s="377"/>
      <c r="G784" s="54" t="s">
        <v>156</v>
      </c>
      <c r="H784" s="53">
        <v>1</v>
      </c>
      <c r="I784" s="52">
        <v>46.42</v>
      </c>
      <c r="J784" s="52">
        <v>46.42</v>
      </c>
    </row>
    <row r="785" spans="1:10" ht="25.5" x14ac:dyDescent="0.2">
      <c r="A785" s="193"/>
      <c r="B785" s="193"/>
      <c r="C785" s="193"/>
      <c r="D785" s="193"/>
      <c r="E785" s="193" t="s">
        <v>1138</v>
      </c>
      <c r="F785" s="51">
        <v>3.1315818645382993</v>
      </c>
      <c r="G785" s="193" t="s">
        <v>1137</v>
      </c>
      <c r="H785" s="51">
        <v>2.52</v>
      </c>
      <c r="I785" s="193" t="s">
        <v>1136</v>
      </c>
      <c r="J785" s="51">
        <v>5.65</v>
      </c>
    </row>
    <row r="786" spans="1:10" ht="15" thickBot="1" x14ac:dyDescent="0.25">
      <c r="A786" s="193"/>
      <c r="B786" s="193"/>
      <c r="C786" s="193"/>
      <c r="D786" s="193"/>
      <c r="E786" s="193" t="s">
        <v>1135</v>
      </c>
      <c r="F786" s="51">
        <v>13.03</v>
      </c>
      <c r="G786" s="193"/>
      <c r="H786" s="378" t="s">
        <v>1134</v>
      </c>
      <c r="I786" s="378"/>
      <c r="J786" s="51">
        <v>68.400000000000006</v>
      </c>
    </row>
    <row r="787" spans="1:10" ht="0.95" customHeight="1" thickTop="1" x14ac:dyDescent="0.2">
      <c r="A787" s="50"/>
      <c r="B787" s="50"/>
      <c r="C787" s="50"/>
      <c r="D787" s="50"/>
      <c r="E787" s="50"/>
      <c r="F787" s="50"/>
      <c r="G787" s="50"/>
      <c r="H787" s="50"/>
      <c r="I787" s="50"/>
      <c r="J787" s="50"/>
    </row>
    <row r="788" spans="1:10" ht="18" customHeight="1" x14ac:dyDescent="0.2">
      <c r="A788" s="189" t="s">
        <v>270</v>
      </c>
      <c r="B788" s="64" t="s">
        <v>9</v>
      </c>
      <c r="C788" s="189" t="s">
        <v>10</v>
      </c>
      <c r="D788" s="189" t="s">
        <v>11</v>
      </c>
      <c r="E788" s="379" t="s">
        <v>1155</v>
      </c>
      <c r="F788" s="379"/>
      <c r="G788" s="65" t="s">
        <v>12</v>
      </c>
      <c r="H788" s="64" t="s">
        <v>13</v>
      </c>
      <c r="I788" s="64" t="s">
        <v>14</v>
      </c>
      <c r="J788" s="64" t="s">
        <v>16</v>
      </c>
    </row>
    <row r="789" spans="1:10" ht="26.1" customHeight="1" x14ac:dyDescent="0.2">
      <c r="A789" s="187" t="s">
        <v>1154</v>
      </c>
      <c r="B789" s="63" t="s">
        <v>271</v>
      </c>
      <c r="C789" s="187" t="s">
        <v>25</v>
      </c>
      <c r="D789" s="187" t="s">
        <v>272</v>
      </c>
      <c r="E789" s="380" t="s">
        <v>1297</v>
      </c>
      <c r="F789" s="380"/>
      <c r="G789" s="62" t="s">
        <v>156</v>
      </c>
      <c r="H789" s="61">
        <v>1</v>
      </c>
      <c r="I789" s="60">
        <v>62.76</v>
      </c>
      <c r="J789" s="60">
        <v>62.76</v>
      </c>
    </row>
    <row r="790" spans="1:10" ht="26.1" customHeight="1" x14ac:dyDescent="0.2">
      <c r="A790" s="191" t="s">
        <v>1148</v>
      </c>
      <c r="B790" s="59" t="s">
        <v>1296</v>
      </c>
      <c r="C790" s="191" t="s">
        <v>25</v>
      </c>
      <c r="D790" s="191" t="s">
        <v>1295</v>
      </c>
      <c r="E790" s="376" t="s">
        <v>1145</v>
      </c>
      <c r="F790" s="376"/>
      <c r="G790" s="58" t="s">
        <v>836</v>
      </c>
      <c r="H790" s="57">
        <v>0.18229999999999999</v>
      </c>
      <c r="I790" s="56">
        <v>31.39</v>
      </c>
      <c r="J790" s="56">
        <v>5.72</v>
      </c>
    </row>
    <row r="791" spans="1:10" ht="24" customHeight="1" x14ac:dyDescent="0.2">
      <c r="A791" s="191" t="s">
        <v>1148</v>
      </c>
      <c r="B791" s="59" t="s">
        <v>1294</v>
      </c>
      <c r="C791" s="191" t="s">
        <v>25</v>
      </c>
      <c r="D791" s="191" t="s">
        <v>1293</v>
      </c>
      <c r="E791" s="376" t="s">
        <v>1145</v>
      </c>
      <c r="F791" s="376"/>
      <c r="G791" s="58" t="s">
        <v>836</v>
      </c>
      <c r="H791" s="57">
        <v>0.18229999999999999</v>
      </c>
      <c r="I791" s="56">
        <v>38.78</v>
      </c>
      <c r="J791" s="56">
        <v>7.06</v>
      </c>
    </row>
    <row r="792" spans="1:10" ht="39" customHeight="1" x14ac:dyDescent="0.2">
      <c r="A792" s="192" t="s">
        <v>1142</v>
      </c>
      <c r="B792" s="55" t="s">
        <v>2701</v>
      </c>
      <c r="C792" s="192" t="s">
        <v>25</v>
      </c>
      <c r="D792" s="192" t="s">
        <v>2700</v>
      </c>
      <c r="E792" s="377" t="s">
        <v>1139</v>
      </c>
      <c r="F792" s="377"/>
      <c r="G792" s="54" t="s">
        <v>156</v>
      </c>
      <c r="H792" s="53">
        <v>2</v>
      </c>
      <c r="I792" s="52">
        <v>1.78</v>
      </c>
      <c r="J792" s="52">
        <v>3.56</v>
      </c>
    </row>
    <row r="793" spans="1:10" ht="26.1" customHeight="1" x14ac:dyDescent="0.2">
      <c r="A793" s="192" t="s">
        <v>1142</v>
      </c>
      <c r="B793" s="55" t="s">
        <v>2709</v>
      </c>
      <c r="C793" s="192" t="s">
        <v>25</v>
      </c>
      <c r="D793" s="192" t="s">
        <v>2708</v>
      </c>
      <c r="E793" s="377" t="s">
        <v>1139</v>
      </c>
      <c r="F793" s="377"/>
      <c r="G793" s="54" t="s">
        <v>156</v>
      </c>
      <c r="H793" s="53">
        <v>1</v>
      </c>
      <c r="I793" s="52">
        <v>46.42</v>
      </c>
      <c r="J793" s="52">
        <v>46.42</v>
      </c>
    </row>
    <row r="794" spans="1:10" ht="25.5" x14ac:dyDescent="0.2">
      <c r="A794" s="193"/>
      <c r="B794" s="193"/>
      <c r="C794" s="193"/>
      <c r="D794" s="193"/>
      <c r="E794" s="193" t="s">
        <v>1138</v>
      </c>
      <c r="F794" s="51">
        <v>6.0026604589291654</v>
      </c>
      <c r="G794" s="193" t="s">
        <v>1137</v>
      </c>
      <c r="H794" s="51">
        <v>4.83</v>
      </c>
      <c r="I794" s="193" t="s">
        <v>1136</v>
      </c>
      <c r="J794" s="51">
        <v>10.83</v>
      </c>
    </row>
    <row r="795" spans="1:10" ht="15" thickBot="1" x14ac:dyDescent="0.25">
      <c r="A795" s="193"/>
      <c r="B795" s="193"/>
      <c r="C795" s="193"/>
      <c r="D795" s="193"/>
      <c r="E795" s="193" t="s">
        <v>1135</v>
      </c>
      <c r="F795" s="51">
        <v>14.77</v>
      </c>
      <c r="G795" s="193"/>
      <c r="H795" s="378" t="s">
        <v>1134</v>
      </c>
      <c r="I795" s="378"/>
      <c r="J795" s="51">
        <v>77.53</v>
      </c>
    </row>
    <row r="796" spans="1:10" ht="0.95" customHeight="1" thickTop="1" x14ac:dyDescent="0.2">
      <c r="A796" s="50"/>
      <c r="B796" s="50"/>
      <c r="C796" s="50"/>
      <c r="D796" s="50"/>
      <c r="E796" s="50"/>
      <c r="F796" s="50"/>
      <c r="G796" s="50"/>
      <c r="H796" s="50"/>
      <c r="I796" s="50"/>
      <c r="J796" s="50"/>
    </row>
    <row r="797" spans="1:10" ht="18" customHeight="1" x14ac:dyDescent="0.2">
      <c r="A797" s="189" t="s">
        <v>273</v>
      </c>
      <c r="B797" s="64" t="s">
        <v>9</v>
      </c>
      <c r="C797" s="189" t="s">
        <v>10</v>
      </c>
      <c r="D797" s="189" t="s">
        <v>11</v>
      </c>
      <c r="E797" s="379" t="s">
        <v>1155</v>
      </c>
      <c r="F797" s="379"/>
      <c r="G797" s="65" t="s">
        <v>12</v>
      </c>
      <c r="H797" s="64" t="s">
        <v>13</v>
      </c>
      <c r="I797" s="64" t="s">
        <v>14</v>
      </c>
      <c r="J797" s="64" t="s">
        <v>16</v>
      </c>
    </row>
    <row r="798" spans="1:10" ht="26.1" customHeight="1" x14ac:dyDescent="0.2">
      <c r="A798" s="187" t="s">
        <v>1154</v>
      </c>
      <c r="B798" s="63" t="s">
        <v>274</v>
      </c>
      <c r="C798" s="187" t="s">
        <v>25</v>
      </c>
      <c r="D798" s="187" t="s">
        <v>275</v>
      </c>
      <c r="E798" s="380" t="s">
        <v>1297</v>
      </c>
      <c r="F798" s="380"/>
      <c r="G798" s="62" t="s">
        <v>156</v>
      </c>
      <c r="H798" s="61">
        <v>1</v>
      </c>
      <c r="I798" s="60">
        <v>76.81</v>
      </c>
      <c r="J798" s="60">
        <v>76.81</v>
      </c>
    </row>
    <row r="799" spans="1:10" ht="26.1" customHeight="1" x14ac:dyDescent="0.2">
      <c r="A799" s="191" t="s">
        <v>1148</v>
      </c>
      <c r="B799" s="59" t="s">
        <v>1296</v>
      </c>
      <c r="C799" s="191" t="s">
        <v>25</v>
      </c>
      <c r="D799" s="191" t="s">
        <v>1295</v>
      </c>
      <c r="E799" s="376" t="s">
        <v>1145</v>
      </c>
      <c r="F799" s="376"/>
      <c r="G799" s="58" t="s">
        <v>836</v>
      </c>
      <c r="H799" s="57">
        <v>0.37840000000000001</v>
      </c>
      <c r="I799" s="56">
        <v>31.39</v>
      </c>
      <c r="J799" s="56">
        <v>11.87</v>
      </c>
    </row>
    <row r="800" spans="1:10" ht="24" customHeight="1" x14ac:dyDescent="0.2">
      <c r="A800" s="191" t="s">
        <v>1148</v>
      </c>
      <c r="B800" s="59" t="s">
        <v>1294</v>
      </c>
      <c r="C800" s="191" t="s">
        <v>25</v>
      </c>
      <c r="D800" s="191" t="s">
        <v>1293</v>
      </c>
      <c r="E800" s="376" t="s">
        <v>1145</v>
      </c>
      <c r="F800" s="376"/>
      <c r="G800" s="58" t="s">
        <v>836</v>
      </c>
      <c r="H800" s="57">
        <v>0.37840000000000001</v>
      </c>
      <c r="I800" s="56">
        <v>38.78</v>
      </c>
      <c r="J800" s="56">
        <v>14.67</v>
      </c>
    </row>
    <row r="801" spans="1:10" ht="39" customHeight="1" x14ac:dyDescent="0.2">
      <c r="A801" s="192" t="s">
        <v>1142</v>
      </c>
      <c r="B801" s="55" t="s">
        <v>2707</v>
      </c>
      <c r="C801" s="192" t="s">
        <v>25</v>
      </c>
      <c r="D801" s="192" t="s">
        <v>2706</v>
      </c>
      <c r="E801" s="377" t="s">
        <v>1139</v>
      </c>
      <c r="F801" s="377"/>
      <c r="G801" s="54" t="s">
        <v>156</v>
      </c>
      <c r="H801" s="53">
        <v>2</v>
      </c>
      <c r="I801" s="52">
        <v>2.2799999999999998</v>
      </c>
      <c r="J801" s="52">
        <v>4.5599999999999996</v>
      </c>
    </row>
    <row r="802" spans="1:10" ht="26.1" customHeight="1" x14ac:dyDescent="0.2">
      <c r="A802" s="192" t="s">
        <v>1142</v>
      </c>
      <c r="B802" s="55" t="s">
        <v>2705</v>
      </c>
      <c r="C802" s="192" t="s">
        <v>25</v>
      </c>
      <c r="D802" s="192" t="s">
        <v>2704</v>
      </c>
      <c r="E802" s="377" t="s">
        <v>1139</v>
      </c>
      <c r="F802" s="377"/>
      <c r="G802" s="54" t="s">
        <v>156</v>
      </c>
      <c r="H802" s="53">
        <v>1</v>
      </c>
      <c r="I802" s="52">
        <v>45.71</v>
      </c>
      <c r="J802" s="52">
        <v>45.71</v>
      </c>
    </row>
    <row r="803" spans="1:10" ht="25.5" x14ac:dyDescent="0.2">
      <c r="A803" s="193"/>
      <c r="B803" s="193"/>
      <c r="C803" s="193"/>
      <c r="D803" s="193"/>
      <c r="E803" s="193" t="s">
        <v>1138</v>
      </c>
      <c r="F803" s="51">
        <v>12.470901230462255</v>
      </c>
      <c r="G803" s="193" t="s">
        <v>1137</v>
      </c>
      <c r="H803" s="51">
        <v>10.029999999999999</v>
      </c>
      <c r="I803" s="193" t="s">
        <v>1136</v>
      </c>
      <c r="J803" s="51">
        <v>22.5</v>
      </c>
    </row>
    <row r="804" spans="1:10" ht="15" thickBot="1" x14ac:dyDescent="0.25">
      <c r="A804" s="193"/>
      <c r="B804" s="193"/>
      <c r="C804" s="193"/>
      <c r="D804" s="193"/>
      <c r="E804" s="193" t="s">
        <v>1135</v>
      </c>
      <c r="F804" s="51">
        <v>18.079999999999998</v>
      </c>
      <c r="G804" s="193"/>
      <c r="H804" s="378" t="s">
        <v>1134</v>
      </c>
      <c r="I804" s="378"/>
      <c r="J804" s="51">
        <v>94.89</v>
      </c>
    </row>
    <row r="805" spans="1:10" ht="0.95" customHeight="1" thickTop="1" x14ac:dyDescent="0.2">
      <c r="A805" s="50"/>
      <c r="B805" s="50"/>
      <c r="C805" s="50"/>
      <c r="D805" s="50"/>
      <c r="E805" s="50"/>
      <c r="F805" s="50"/>
      <c r="G805" s="50"/>
      <c r="H805" s="50"/>
      <c r="I805" s="50"/>
      <c r="J805" s="50"/>
    </row>
    <row r="806" spans="1:10" ht="18" customHeight="1" x14ac:dyDescent="0.2">
      <c r="A806" s="189" t="s">
        <v>276</v>
      </c>
      <c r="B806" s="64" t="s">
        <v>9</v>
      </c>
      <c r="C806" s="189" t="s">
        <v>10</v>
      </c>
      <c r="D806" s="189" t="s">
        <v>11</v>
      </c>
      <c r="E806" s="379" t="s">
        <v>1155</v>
      </c>
      <c r="F806" s="379"/>
      <c r="G806" s="65" t="s">
        <v>12</v>
      </c>
      <c r="H806" s="64" t="s">
        <v>13</v>
      </c>
      <c r="I806" s="64" t="s">
        <v>14</v>
      </c>
      <c r="J806" s="64" t="s">
        <v>16</v>
      </c>
    </row>
    <row r="807" spans="1:10" ht="26.1" customHeight="1" x14ac:dyDescent="0.2">
      <c r="A807" s="187" t="s">
        <v>1154</v>
      </c>
      <c r="B807" s="63" t="s">
        <v>277</v>
      </c>
      <c r="C807" s="187" t="s">
        <v>25</v>
      </c>
      <c r="D807" s="187" t="s">
        <v>278</v>
      </c>
      <c r="E807" s="380" t="s">
        <v>1297</v>
      </c>
      <c r="F807" s="380"/>
      <c r="G807" s="62" t="s">
        <v>156</v>
      </c>
      <c r="H807" s="61">
        <v>1</v>
      </c>
      <c r="I807" s="60">
        <v>75.290000000000006</v>
      </c>
      <c r="J807" s="60">
        <v>75.290000000000006</v>
      </c>
    </row>
    <row r="808" spans="1:10" ht="26.1" customHeight="1" x14ac:dyDescent="0.2">
      <c r="A808" s="191" t="s">
        <v>1148</v>
      </c>
      <c r="B808" s="59" t="s">
        <v>1296</v>
      </c>
      <c r="C808" s="191" t="s">
        <v>25</v>
      </c>
      <c r="D808" s="191" t="s">
        <v>1295</v>
      </c>
      <c r="E808" s="376" t="s">
        <v>1145</v>
      </c>
      <c r="F808" s="376"/>
      <c r="G808" s="58" t="s">
        <v>836</v>
      </c>
      <c r="H808" s="57">
        <v>0.1988</v>
      </c>
      <c r="I808" s="56">
        <v>31.39</v>
      </c>
      <c r="J808" s="56">
        <v>6.24</v>
      </c>
    </row>
    <row r="809" spans="1:10" ht="24" customHeight="1" x14ac:dyDescent="0.2">
      <c r="A809" s="191" t="s">
        <v>1148</v>
      </c>
      <c r="B809" s="59" t="s">
        <v>1294</v>
      </c>
      <c r="C809" s="191" t="s">
        <v>25</v>
      </c>
      <c r="D809" s="191" t="s">
        <v>1293</v>
      </c>
      <c r="E809" s="376" t="s">
        <v>1145</v>
      </c>
      <c r="F809" s="376"/>
      <c r="G809" s="58" t="s">
        <v>836</v>
      </c>
      <c r="H809" s="57">
        <v>0.1988</v>
      </c>
      <c r="I809" s="56">
        <v>38.78</v>
      </c>
      <c r="J809" s="56">
        <v>7.7</v>
      </c>
    </row>
    <row r="810" spans="1:10" ht="39" customHeight="1" x14ac:dyDescent="0.2">
      <c r="A810" s="192" t="s">
        <v>1142</v>
      </c>
      <c r="B810" s="55" t="s">
        <v>2703</v>
      </c>
      <c r="C810" s="192" t="s">
        <v>25</v>
      </c>
      <c r="D810" s="192" t="s">
        <v>2702</v>
      </c>
      <c r="E810" s="377" t="s">
        <v>1139</v>
      </c>
      <c r="F810" s="377"/>
      <c r="G810" s="54" t="s">
        <v>156</v>
      </c>
      <c r="H810" s="53">
        <v>3</v>
      </c>
      <c r="I810" s="52">
        <v>1.49</v>
      </c>
      <c r="J810" s="52">
        <v>4.47</v>
      </c>
    </row>
    <row r="811" spans="1:10" ht="26.1" customHeight="1" x14ac:dyDescent="0.2">
      <c r="A811" s="192" t="s">
        <v>1142</v>
      </c>
      <c r="B811" s="55" t="s">
        <v>2699</v>
      </c>
      <c r="C811" s="192" t="s">
        <v>25</v>
      </c>
      <c r="D811" s="192" t="s">
        <v>2698</v>
      </c>
      <c r="E811" s="377" t="s">
        <v>1139</v>
      </c>
      <c r="F811" s="377"/>
      <c r="G811" s="54" t="s">
        <v>156</v>
      </c>
      <c r="H811" s="53">
        <v>1</v>
      </c>
      <c r="I811" s="52">
        <v>56.88</v>
      </c>
      <c r="J811" s="52">
        <v>56.88</v>
      </c>
    </row>
    <row r="812" spans="1:10" ht="25.5" x14ac:dyDescent="0.2">
      <c r="A812" s="193"/>
      <c r="B812" s="193"/>
      <c r="C812" s="193"/>
      <c r="D812" s="193"/>
      <c r="E812" s="193" t="s">
        <v>1138</v>
      </c>
      <c r="F812" s="51">
        <v>6.5458374903004097</v>
      </c>
      <c r="G812" s="193" t="s">
        <v>1137</v>
      </c>
      <c r="H812" s="51">
        <v>5.26</v>
      </c>
      <c r="I812" s="193" t="s">
        <v>1136</v>
      </c>
      <c r="J812" s="51">
        <v>11.81</v>
      </c>
    </row>
    <row r="813" spans="1:10" ht="15" thickBot="1" x14ac:dyDescent="0.25">
      <c r="A813" s="193"/>
      <c r="B813" s="193"/>
      <c r="C813" s="193"/>
      <c r="D813" s="193"/>
      <c r="E813" s="193" t="s">
        <v>1135</v>
      </c>
      <c r="F813" s="51">
        <v>17.72</v>
      </c>
      <c r="G813" s="193"/>
      <c r="H813" s="378" t="s">
        <v>1134</v>
      </c>
      <c r="I813" s="378"/>
      <c r="J813" s="51">
        <v>93.01</v>
      </c>
    </row>
    <row r="814" spans="1:10" ht="0.95" customHeight="1" thickTop="1" x14ac:dyDescent="0.2">
      <c r="A814" s="50"/>
      <c r="B814" s="50"/>
      <c r="C814" s="50"/>
      <c r="D814" s="50"/>
      <c r="E814" s="50"/>
      <c r="F814" s="50"/>
      <c r="G814" s="50"/>
      <c r="H814" s="50"/>
      <c r="I814" s="50"/>
      <c r="J814" s="50"/>
    </row>
    <row r="815" spans="1:10" ht="18" customHeight="1" x14ac:dyDescent="0.2">
      <c r="A815" s="189" t="s">
        <v>279</v>
      </c>
      <c r="B815" s="64" t="s">
        <v>9</v>
      </c>
      <c r="C815" s="189" t="s">
        <v>10</v>
      </c>
      <c r="D815" s="189" t="s">
        <v>11</v>
      </c>
      <c r="E815" s="379" t="s">
        <v>1155</v>
      </c>
      <c r="F815" s="379"/>
      <c r="G815" s="65" t="s">
        <v>12</v>
      </c>
      <c r="H815" s="64" t="s">
        <v>13</v>
      </c>
      <c r="I815" s="64" t="s">
        <v>14</v>
      </c>
      <c r="J815" s="64" t="s">
        <v>16</v>
      </c>
    </row>
    <row r="816" spans="1:10" ht="26.1" customHeight="1" x14ac:dyDescent="0.2">
      <c r="A816" s="187" t="s">
        <v>1154</v>
      </c>
      <c r="B816" s="63" t="s">
        <v>280</v>
      </c>
      <c r="C816" s="187" t="s">
        <v>25</v>
      </c>
      <c r="D816" s="187" t="s">
        <v>281</v>
      </c>
      <c r="E816" s="380" t="s">
        <v>1297</v>
      </c>
      <c r="F816" s="380"/>
      <c r="G816" s="62" t="s">
        <v>156</v>
      </c>
      <c r="H816" s="61">
        <v>1</v>
      </c>
      <c r="I816" s="60">
        <v>81.400000000000006</v>
      </c>
      <c r="J816" s="60">
        <v>81.400000000000006</v>
      </c>
    </row>
    <row r="817" spans="1:10" ht="26.1" customHeight="1" x14ac:dyDescent="0.2">
      <c r="A817" s="191" t="s">
        <v>1148</v>
      </c>
      <c r="B817" s="59" t="s">
        <v>1296</v>
      </c>
      <c r="C817" s="191" t="s">
        <v>25</v>
      </c>
      <c r="D817" s="191" t="s">
        <v>1295</v>
      </c>
      <c r="E817" s="376" t="s">
        <v>1145</v>
      </c>
      <c r="F817" s="376"/>
      <c r="G817" s="58" t="s">
        <v>836</v>
      </c>
      <c r="H817" s="57">
        <v>0.27339999999999998</v>
      </c>
      <c r="I817" s="56">
        <v>31.39</v>
      </c>
      <c r="J817" s="56">
        <v>8.58</v>
      </c>
    </row>
    <row r="818" spans="1:10" ht="24" customHeight="1" x14ac:dyDescent="0.2">
      <c r="A818" s="191" t="s">
        <v>1148</v>
      </c>
      <c r="B818" s="59" t="s">
        <v>1294</v>
      </c>
      <c r="C818" s="191" t="s">
        <v>25</v>
      </c>
      <c r="D818" s="191" t="s">
        <v>1293</v>
      </c>
      <c r="E818" s="376" t="s">
        <v>1145</v>
      </c>
      <c r="F818" s="376"/>
      <c r="G818" s="58" t="s">
        <v>836</v>
      </c>
      <c r="H818" s="57">
        <v>0.27339999999999998</v>
      </c>
      <c r="I818" s="56">
        <v>38.78</v>
      </c>
      <c r="J818" s="56">
        <v>10.6</v>
      </c>
    </row>
    <row r="819" spans="1:10" ht="39" customHeight="1" x14ac:dyDescent="0.2">
      <c r="A819" s="192" t="s">
        <v>1142</v>
      </c>
      <c r="B819" s="55" t="s">
        <v>2701</v>
      </c>
      <c r="C819" s="192" t="s">
        <v>25</v>
      </c>
      <c r="D819" s="192" t="s">
        <v>2700</v>
      </c>
      <c r="E819" s="377" t="s">
        <v>1139</v>
      </c>
      <c r="F819" s="377"/>
      <c r="G819" s="54" t="s">
        <v>156</v>
      </c>
      <c r="H819" s="53">
        <v>3</v>
      </c>
      <c r="I819" s="52">
        <v>1.78</v>
      </c>
      <c r="J819" s="52">
        <v>5.34</v>
      </c>
    </row>
    <row r="820" spans="1:10" ht="26.1" customHeight="1" x14ac:dyDescent="0.2">
      <c r="A820" s="192" t="s">
        <v>1142</v>
      </c>
      <c r="B820" s="55" t="s">
        <v>2699</v>
      </c>
      <c r="C820" s="192" t="s">
        <v>25</v>
      </c>
      <c r="D820" s="192" t="s">
        <v>2698</v>
      </c>
      <c r="E820" s="377" t="s">
        <v>1139</v>
      </c>
      <c r="F820" s="377"/>
      <c r="G820" s="54" t="s">
        <v>156</v>
      </c>
      <c r="H820" s="53">
        <v>1</v>
      </c>
      <c r="I820" s="52">
        <v>56.88</v>
      </c>
      <c r="J820" s="52">
        <v>56.88</v>
      </c>
    </row>
    <row r="821" spans="1:10" ht="25.5" x14ac:dyDescent="0.2">
      <c r="A821" s="193"/>
      <c r="B821" s="193"/>
      <c r="C821" s="193"/>
      <c r="D821" s="193"/>
      <c r="E821" s="193" t="s">
        <v>1138</v>
      </c>
      <c r="F821" s="51">
        <v>9.01230462254739</v>
      </c>
      <c r="G821" s="193" t="s">
        <v>1137</v>
      </c>
      <c r="H821" s="51">
        <v>7.25</v>
      </c>
      <c r="I821" s="193" t="s">
        <v>1136</v>
      </c>
      <c r="J821" s="51">
        <v>16.260000000000002</v>
      </c>
    </row>
    <row r="822" spans="1:10" ht="15" thickBot="1" x14ac:dyDescent="0.25">
      <c r="A822" s="193"/>
      <c r="B822" s="193"/>
      <c r="C822" s="193"/>
      <c r="D822" s="193"/>
      <c r="E822" s="193" t="s">
        <v>1135</v>
      </c>
      <c r="F822" s="51">
        <v>19.16</v>
      </c>
      <c r="G822" s="193"/>
      <c r="H822" s="378" t="s">
        <v>1134</v>
      </c>
      <c r="I822" s="378"/>
      <c r="J822" s="51">
        <v>100.56</v>
      </c>
    </row>
    <row r="823" spans="1:10" ht="0.95" customHeight="1" thickTop="1" x14ac:dyDescent="0.2">
      <c r="A823" s="50"/>
      <c r="B823" s="50"/>
      <c r="C823" s="50"/>
      <c r="D823" s="50"/>
      <c r="E823" s="50"/>
      <c r="F823" s="50"/>
      <c r="G823" s="50"/>
      <c r="H823" s="50"/>
      <c r="I823" s="50"/>
      <c r="J823" s="50"/>
    </row>
    <row r="824" spans="1:10" ht="18" customHeight="1" x14ac:dyDescent="0.2">
      <c r="A824" s="189" t="s">
        <v>282</v>
      </c>
      <c r="B824" s="64" t="s">
        <v>9</v>
      </c>
      <c r="C824" s="189" t="s">
        <v>10</v>
      </c>
      <c r="D824" s="189" t="s">
        <v>11</v>
      </c>
      <c r="E824" s="379" t="s">
        <v>1155</v>
      </c>
      <c r="F824" s="379"/>
      <c r="G824" s="65" t="s">
        <v>12</v>
      </c>
      <c r="H824" s="64" t="s">
        <v>13</v>
      </c>
      <c r="I824" s="64" t="s">
        <v>14</v>
      </c>
      <c r="J824" s="64" t="s">
        <v>16</v>
      </c>
    </row>
    <row r="825" spans="1:10" ht="39" customHeight="1" x14ac:dyDescent="0.2">
      <c r="A825" s="187" t="s">
        <v>1154</v>
      </c>
      <c r="B825" s="63" t="s">
        <v>283</v>
      </c>
      <c r="C825" s="187" t="s">
        <v>25</v>
      </c>
      <c r="D825" s="187" t="s">
        <v>284</v>
      </c>
      <c r="E825" s="380" t="s">
        <v>1297</v>
      </c>
      <c r="F825" s="380"/>
      <c r="G825" s="62" t="s">
        <v>156</v>
      </c>
      <c r="H825" s="61">
        <v>1</v>
      </c>
      <c r="I825" s="60">
        <v>163.62</v>
      </c>
      <c r="J825" s="60">
        <v>163.62</v>
      </c>
    </row>
    <row r="826" spans="1:10" ht="26.1" customHeight="1" x14ac:dyDescent="0.2">
      <c r="A826" s="191" t="s">
        <v>1148</v>
      </c>
      <c r="B826" s="59" t="s">
        <v>1296</v>
      </c>
      <c r="C826" s="191" t="s">
        <v>25</v>
      </c>
      <c r="D826" s="191" t="s">
        <v>1295</v>
      </c>
      <c r="E826" s="376" t="s">
        <v>1145</v>
      </c>
      <c r="F826" s="376"/>
      <c r="G826" s="58" t="s">
        <v>836</v>
      </c>
      <c r="H826" s="57">
        <v>0.78300000000000003</v>
      </c>
      <c r="I826" s="56">
        <v>31.39</v>
      </c>
      <c r="J826" s="56">
        <v>24.57</v>
      </c>
    </row>
    <row r="827" spans="1:10" ht="24" customHeight="1" x14ac:dyDescent="0.2">
      <c r="A827" s="191" t="s">
        <v>1148</v>
      </c>
      <c r="B827" s="59" t="s">
        <v>1294</v>
      </c>
      <c r="C827" s="191" t="s">
        <v>25</v>
      </c>
      <c r="D827" s="191" t="s">
        <v>1293</v>
      </c>
      <c r="E827" s="376" t="s">
        <v>1145</v>
      </c>
      <c r="F827" s="376"/>
      <c r="G827" s="58" t="s">
        <v>836</v>
      </c>
      <c r="H827" s="57">
        <v>0.78300000000000003</v>
      </c>
      <c r="I827" s="56">
        <v>38.78</v>
      </c>
      <c r="J827" s="56">
        <v>30.36</v>
      </c>
    </row>
    <row r="828" spans="1:10" ht="39" customHeight="1" x14ac:dyDescent="0.2">
      <c r="A828" s="192" t="s">
        <v>1142</v>
      </c>
      <c r="B828" s="55" t="s">
        <v>2697</v>
      </c>
      <c r="C828" s="192" t="s">
        <v>25</v>
      </c>
      <c r="D828" s="192" t="s">
        <v>2696</v>
      </c>
      <c r="E828" s="377" t="s">
        <v>1139</v>
      </c>
      <c r="F828" s="377"/>
      <c r="G828" s="54" t="s">
        <v>156</v>
      </c>
      <c r="H828" s="53">
        <v>3</v>
      </c>
      <c r="I828" s="52">
        <v>3.16</v>
      </c>
      <c r="J828" s="52">
        <v>9.48</v>
      </c>
    </row>
    <row r="829" spans="1:10" ht="26.1" customHeight="1" x14ac:dyDescent="0.2">
      <c r="A829" s="192" t="s">
        <v>1142</v>
      </c>
      <c r="B829" s="55" t="s">
        <v>2695</v>
      </c>
      <c r="C829" s="192" t="s">
        <v>25</v>
      </c>
      <c r="D829" s="192" t="s">
        <v>2694</v>
      </c>
      <c r="E829" s="377" t="s">
        <v>1139</v>
      </c>
      <c r="F829" s="377"/>
      <c r="G829" s="54" t="s">
        <v>156</v>
      </c>
      <c r="H829" s="53">
        <v>1</v>
      </c>
      <c r="I829" s="52">
        <v>99.21</v>
      </c>
      <c r="J829" s="52">
        <v>99.21</v>
      </c>
    </row>
    <row r="830" spans="1:10" ht="25.5" x14ac:dyDescent="0.2">
      <c r="A830" s="193"/>
      <c r="B830" s="193"/>
      <c r="C830" s="193"/>
      <c r="D830" s="193"/>
      <c r="E830" s="193" t="s">
        <v>1138</v>
      </c>
      <c r="F830" s="51">
        <v>25.811994235672319</v>
      </c>
      <c r="G830" s="193" t="s">
        <v>1137</v>
      </c>
      <c r="H830" s="51">
        <v>20.76</v>
      </c>
      <c r="I830" s="193" t="s">
        <v>1136</v>
      </c>
      <c r="J830" s="51">
        <v>46.57</v>
      </c>
    </row>
    <row r="831" spans="1:10" ht="15" thickBot="1" x14ac:dyDescent="0.25">
      <c r="A831" s="193"/>
      <c r="B831" s="193"/>
      <c r="C831" s="193"/>
      <c r="D831" s="193"/>
      <c r="E831" s="193" t="s">
        <v>1135</v>
      </c>
      <c r="F831" s="51">
        <v>38.51</v>
      </c>
      <c r="G831" s="193"/>
      <c r="H831" s="378" t="s">
        <v>1134</v>
      </c>
      <c r="I831" s="378"/>
      <c r="J831" s="51">
        <v>202.13</v>
      </c>
    </row>
    <row r="832" spans="1:10" ht="0.95" customHeight="1" thickTop="1" x14ac:dyDescent="0.2">
      <c r="A832" s="50"/>
      <c r="B832" s="50"/>
      <c r="C832" s="50"/>
      <c r="D832" s="50"/>
      <c r="E832" s="50"/>
      <c r="F832" s="50"/>
      <c r="G832" s="50"/>
      <c r="H832" s="50"/>
      <c r="I832" s="50"/>
      <c r="J832" s="50"/>
    </row>
    <row r="833" spans="1:10" ht="18" customHeight="1" x14ac:dyDescent="0.2">
      <c r="A833" s="189" t="s">
        <v>285</v>
      </c>
      <c r="B833" s="64" t="s">
        <v>9</v>
      </c>
      <c r="C833" s="189" t="s">
        <v>10</v>
      </c>
      <c r="D833" s="189" t="s">
        <v>11</v>
      </c>
      <c r="E833" s="379" t="s">
        <v>1155</v>
      </c>
      <c r="F833" s="379"/>
      <c r="G833" s="65" t="s">
        <v>12</v>
      </c>
      <c r="H833" s="64" t="s">
        <v>13</v>
      </c>
      <c r="I833" s="64" t="s">
        <v>14</v>
      </c>
      <c r="J833" s="64" t="s">
        <v>16</v>
      </c>
    </row>
    <row r="834" spans="1:10" ht="39" customHeight="1" x14ac:dyDescent="0.2">
      <c r="A834" s="187" t="s">
        <v>1154</v>
      </c>
      <c r="B834" s="63" t="s">
        <v>286</v>
      </c>
      <c r="C834" s="187" t="s">
        <v>25</v>
      </c>
      <c r="D834" s="187" t="s">
        <v>287</v>
      </c>
      <c r="E834" s="380" t="s">
        <v>1297</v>
      </c>
      <c r="F834" s="380"/>
      <c r="G834" s="62" t="s">
        <v>156</v>
      </c>
      <c r="H834" s="61">
        <v>1</v>
      </c>
      <c r="I834" s="60">
        <v>2004.35</v>
      </c>
      <c r="J834" s="60">
        <v>2004.35</v>
      </c>
    </row>
    <row r="835" spans="1:10" ht="26.1" customHeight="1" x14ac:dyDescent="0.2">
      <c r="A835" s="191" t="s">
        <v>1148</v>
      </c>
      <c r="B835" s="59" t="s">
        <v>1296</v>
      </c>
      <c r="C835" s="191" t="s">
        <v>25</v>
      </c>
      <c r="D835" s="191" t="s">
        <v>1295</v>
      </c>
      <c r="E835" s="376" t="s">
        <v>1145</v>
      </c>
      <c r="F835" s="376"/>
      <c r="G835" s="58" t="s">
        <v>836</v>
      </c>
      <c r="H835" s="57">
        <v>1.3231999999999999</v>
      </c>
      <c r="I835" s="56">
        <v>31.39</v>
      </c>
      <c r="J835" s="56">
        <v>41.53</v>
      </c>
    </row>
    <row r="836" spans="1:10" ht="24" customHeight="1" x14ac:dyDescent="0.2">
      <c r="A836" s="191" t="s">
        <v>1148</v>
      </c>
      <c r="B836" s="59" t="s">
        <v>1294</v>
      </c>
      <c r="C836" s="191" t="s">
        <v>25</v>
      </c>
      <c r="D836" s="191" t="s">
        <v>1293</v>
      </c>
      <c r="E836" s="376" t="s">
        <v>1145</v>
      </c>
      <c r="F836" s="376"/>
      <c r="G836" s="58" t="s">
        <v>836</v>
      </c>
      <c r="H836" s="57">
        <v>1.3231999999999999</v>
      </c>
      <c r="I836" s="56">
        <v>38.78</v>
      </c>
      <c r="J836" s="56">
        <v>51.31</v>
      </c>
    </row>
    <row r="837" spans="1:10" ht="39" customHeight="1" x14ac:dyDescent="0.2">
      <c r="A837" s="192" t="s">
        <v>1142</v>
      </c>
      <c r="B837" s="55" t="s">
        <v>2693</v>
      </c>
      <c r="C837" s="192" t="s">
        <v>25</v>
      </c>
      <c r="D837" s="192" t="s">
        <v>2692</v>
      </c>
      <c r="E837" s="377" t="s">
        <v>1139</v>
      </c>
      <c r="F837" s="377"/>
      <c r="G837" s="54" t="s">
        <v>156</v>
      </c>
      <c r="H837" s="53">
        <v>3</v>
      </c>
      <c r="I837" s="52">
        <v>13.33</v>
      </c>
      <c r="J837" s="52">
        <v>39.99</v>
      </c>
    </row>
    <row r="838" spans="1:10" ht="26.1" customHeight="1" x14ac:dyDescent="0.2">
      <c r="A838" s="192" t="s">
        <v>1142</v>
      </c>
      <c r="B838" s="55" t="s">
        <v>2691</v>
      </c>
      <c r="C838" s="192" t="s">
        <v>25</v>
      </c>
      <c r="D838" s="192" t="s">
        <v>2690</v>
      </c>
      <c r="E838" s="377" t="s">
        <v>1139</v>
      </c>
      <c r="F838" s="377"/>
      <c r="G838" s="54" t="s">
        <v>156</v>
      </c>
      <c r="H838" s="53">
        <v>1</v>
      </c>
      <c r="I838" s="52">
        <v>1871.52</v>
      </c>
      <c r="J838" s="52">
        <v>1871.52</v>
      </c>
    </row>
    <row r="839" spans="1:10" ht="25.5" x14ac:dyDescent="0.2">
      <c r="A839" s="193"/>
      <c r="B839" s="193"/>
      <c r="C839" s="193"/>
      <c r="D839" s="193"/>
      <c r="E839" s="193" t="s">
        <v>1138</v>
      </c>
      <c r="F839" s="51">
        <v>43.620441192772418</v>
      </c>
      <c r="G839" s="193" t="s">
        <v>1137</v>
      </c>
      <c r="H839" s="51">
        <v>35.08</v>
      </c>
      <c r="I839" s="193" t="s">
        <v>1136</v>
      </c>
      <c r="J839" s="51">
        <v>78.7</v>
      </c>
    </row>
    <row r="840" spans="1:10" ht="15" thickBot="1" x14ac:dyDescent="0.25">
      <c r="A840" s="193"/>
      <c r="B840" s="193"/>
      <c r="C840" s="193"/>
      <c r="D840" s="193"/>
      <c r="E840" s="193" t="s">
        <v>1135</v>
      </c>
      <c r="F840" s="51">
        <v>471.82</v>
      </c>
      <c r="G840" s="193"/>
      <c r="H840" s="378" t="s">
        <v>1134</v>
      </c>
      <c r="I840" s="378"/>
      <c r="J840" s="51">
        <v>2476.17</v>
      </c>
    </row>
    <row r="841" spans="1:10" ht="0.95" customHeight="1" thickTop="1" x14ac:dyDescent="0.2">
      <c r="A841" s="50"/>
      <c r="B841" s="50"/>
      <c r="C841" s="50"/>
      <c r="D841" s="50"/>
      <c r="E841" s="50"/>
      <c r="F841" s="50"/>
      <c r="G841" s="50"/>
      <c r="H841" s="50"/>
      <c r="I841" s="50"/>
      <c r="J841" s="50"/>
    </row>
    <row r="842" spans="1:10" ht="18" customHeight="1" x14ac:dyDescent="0.2">
      <c r="A842" s="189" t="s">
        <v>293</v>
      </c>
      <c r="B842" s="64" t="s">
        <v>9</v>
      </c>
      <c r="C842" s="189" t="s">
        <v>10</v>
      </c>
      <c r="D842" s="189" t="s">
        <v>11</v>
      </c>
      <c r="E842" s="379" t="s">
        <v>1155</v>
      </c>
      <c r="F842" s="379"/>
      <c r="G842" s="65" t="s">
        <v>12</v>
      </c>
      <c r="H842" s="64" t="s">
        <v>13</v>
      </c>
      <c r="I842" s="64" t="s">
        <v>14</v>
      </c>
      <c r="J842" s="64" t="s">
        <v>16</v>
      </c>
    </row>
    <row r="843" spans="1:10" ht="39" customHeight="1" x14ac:dyDescent="0.2">
      <c r="A843" s="187" t="s">
        <v>1154</v>
      </c>
      <c r="B843" s="63" t="s">
        <v>294</v>
      </c>
      <c r="C843" s="187" t="s">
        <v>25</v>
      </c>
      <c r="D843" s="187" t="s">
        <v>295</v>
      </c>
      <c r="E843" s="380" t="s">
        <v>1297</v>
      </c>
      <c r="F843" s="380"/>
      <c r="G843" s="62" t="s">
        <v>156</v>
      </c>
      <c r="H843" s="61">
        <v>1</v>
      </c>
      <c r="I843" s="60">
        <v>21.28</v>
      </c>
      <c r="J843" s="60">
        <v>21.28</v>
      </c>
    </row>
    <row r="844" spans="1:10" ht="26.1" customHeight="1" x14ac:dyDescent="0.2">
      <c r="A844" s="191" t="s">
        <v>1148</v>
      </c>
      <c r="B844" s="59" t="s">
        <v>1296</v>
      </c>
      <c r="C844" s="191" t="s">
        <v>25</v>
      </c>
      <c r="D844" s="191" t="s">
        <v>1295</v>
      </c>
      <c r="E844" s="376" t="s">
        <v>1145</v>
      </c>
      <c r="F844" s="376"/>
      <c r="G844" s="58" t="s">
        <v>836</v>
      </c>
      <c r="H844" s="57">
        <v>7.4800000000000005E-2</v>
      </c>
      <c r="I844" s="56">
        <v>31.39</v>
      </c>
      <c r="J844" s="56">
        <v>2.34</v>
      </c>
    </row>
    <row r="845" spans="1:10" ht="24" customHeight="1" x14ac:dyDescent="0.2">
      <c r="A845" s="191" t="s">
        <v>1148</v>
      </c>
      <c r="B845" s="59" t="s">
        <v>1294</v>
      </c>
      <c r="C845" s="191" t="s">
        <v>25</v>
      </c>
      <c r="D845" s="191" t="s">
        <v>1293</v>
      </c>
      <c r="E845" s="376" t="s">
        <v>1145</v>
      </c>
      <c r="F845" s="376"/>
      <c r="G845" s="58" t="s">
        <v>836</v>
      </c>
      <c r="H845" s="57">
        <v>0.17949999999999999</v>
      </c>
      <c r="I845" s="56">
        <v>38.78</v>
      </c>
      <c r="J845" s="56">
        <v>6.96</v>
      </c>
    </row>
    <row r="846" spans="1:10" ht="26.1" customHeight="1" x14ac:dyDescent="0.2">
      <c r="A846" s="192" t="s">
        <v>1142</v>
      </c>
      <c r="B846" s="55" t="s">
        <v>2689</v>
      </c>
      <c r="C846" s="192" t="s">
        <v>25</v>
      </c>
      <c r="D846" s="192" t="s">
        <v>2688</v>
      </c>
      <c r="E846" s="377" t="s">
        <v>1139</v>
      </c>
      <c r="F846" s="377"/>
      <c r="G846" s="54" t="s">
        <v>156</v>
      </c>
      <c r="H846" s="53">
        <v>1</v>
      </c>
      <c r="I846" s="52">
        <v>11.98</v>
      </c>
      <c r="J846" s="52">
        <v>11.98</v>
      </c>
    </row>
    <row r="847" spans="1:10" ht="25.5" x14ac:dyDescent="0.2">
      <c r="A847" s="193"/>
      <c r="B847" s="193"/>
      <c r="C847" s="193"/>
      <c r="D847" s="193"/>
      <c r="E847" s="193" t="s">
        <v>1138</v>
      </c>
      <c r="F847" s="51">
        <v>4.4008424786609019</v>
      </c>
      <c r="G847" s="193" t="s">
        <v>1137</v>
      </c>
      <c r="H847" s="51">
        <v>3.54</v>
      </c>
      <c r="I847" s="193" t="s">
        <v>1136</v>
      </c>
      <c r="J847" s="51">
        <v>7.94</v>
      </c>
    </row>
    <row r="848" spans="1:10" ht="15" thickBot="1" x14ac:dyDescent="0.25">
      <c r="A848" s="193"/>
      <c r="B848" s="193"/>
      <c r="C848" s="193"/>
      <c r="D848" s="193"/>
      <c r="E848" s="193" t="s">
        <v>1135</v>
      </c>
      <c r="F848" s="51">
        <v>5</v>
      </c>
      <c r="G848" s="193"/>
      <c r="H848" s="378" t="s">
        <v>1134</v>
      </c>
      <c r="I848" s="378"/>
      <c r="J848" s="51">
        <v>26.28</v>
      </c>
    </row>
    <row r="849" spans="1:10" ht="0.95" customHeight="1" thickTop="1" x14ac:dyDescent="0.2">
      <c r="A849" s="50"/>
      <c r="B849" s="50"/>
      <c r="C849" s="50"/>
      <c r="D849" s="50"/>
      <c r="E849" s="50"/>
      <c r="F849" s="50"/>
      <c r="G849" s="50"/>
      <c r="H849" s="50"/>
      <c r="I849" s="50"/>
      <c r="J849" s="50"/>
    </row>
    <row r="850" spans="1:10" ht="18" customHeight="1" x14ac:dyDescent="0.2">
      <c r="A850" s="189" t="s">
        <v>307</v>
      </c>
      <c r="B850" s="64" t="s">
        <v>9</v>
      </c>
      <c r="C850" s="189" t="s">
        <v>10</v>
      </c>
      <c r="D850" s="189" t="s">
        <v>11</v>
      </c>
      <c r="E850" s="379" t="s">
        <v>1155</v>
      </c>
      <c r="F850" s="379"/>
      <c r="G850" s="65" t="s">
        <v>12</v>
      </c>
      <c r="H850" s="64" t="s">
        <v>13</v>
      </c>
      <c r="I850" s="64" t="s">
        <v>14</v>
      </c>
      <c r="J850" s="64" t="s">
        <v>16</v>
      </c>
    </row>
    <row r="851" spans="1:10" ht="39" customHeight="1" x14ac:dyDescent="0.2">
      <c r="A851" s="187" t="s">
        <v>1154</v>
      </c>
      <c r="B851" s="63" t="s">
        <v>308</v>
      </c>
      <c r="C851" s="187" t="s">
        <v>25</v>
      </c>
      <c r="D851" s="187" t="s">
        <v>309</v>
      </c>
      <c r="E851" s="380" t="s">
        <v>2308</v>
      </c>
      <c r="F851" s="380"/>
      <c r="G851" s="62" t="s">
        <v>156</v>
      </c>
      <c r="H851" s="61">
        <v>1</v>
      </c>
      <c r="I851" s="60">
        <v>779.84</v>
      </c>
      <c r="J851" s="60">
        <v>779.84</v>
      </c>
    </row>
    <row r="852" spans="1:10" ht="26.1" customHeight="1" x14ac:dyDescent="0.2">
      <c r="A852" s="191" t="s">
        <v>1148</v>
      </c>
      <c r="B852" s="59" t="s">
        <v>1227</v>
      </c>
      <c r="C852" s="191" t="s">
        <v>25</v>
      </c>
      <c r="D852" s="191" t="s">
        <v>1226</v>
      </c>
      <c r="E852" s="376" t="s">
        <v>1145</v>
      </c>
      <c r="F852" s="376"/>
      <c r="G852" s="58" t="s">
        <v>836</v>
      </c>
      <c r="H852" s="57">
        <v>0.45739999999999997</v>
      </c>
      <c r="I852" s="56">
        <v>30.15</v>
      </c>
      <c r="J852" s="56">
        <v>13.79</v>
      </c>
    </row>
    <row r="853" spans="1:10" ht="26.1" customHeight="1" x14ac:dyDescent="0.2">
      <c r="A853" s="191" t="s">
        <v>1148</v>
      </c>
      <c r="B853" s="59" t="s">
        <v>1150</v>
      </c>
      <c r="C853" s="191" t="s">
        <v>25</v>
      </c>
      <c r="D853" s="191" t="s">
        <v>1149</v>
      </c>
      <c r="E853" s="376" t="s">
        <v>1145</v>
      </c>
      <c r="F853" s="376"/>
      <c r="G853" s="58" t="s">
        <v>836</v>
      </c>
      <c r="H853" s="57">
        <v>0.45739999999999997</v>
      </c>
      <c r="I853" s="56">
        <v>37.39</v>
      </c>
      <c r="J853" s="56">
        <v>17.100000000000001</v>
      </c>
    </row>
    <row r="854" spans="1:10" ht="39" customHeight="1" x14ac:dyDescent="0.2">
      <c r="A854" s="192" t="s">
        <v>1142</v>
      </c>
      <c r="B854" s="55" t="s">
        <v>2685</v>
      </c>
      <c r="C854" s="192" t="s">
        <v>25</v>
      </c>
      <c r="D854" s="192" t="s">
        <v>2684</v>
      </c>
      <c r="E854" s="377" t="s">
        <v>1139</v>
      </c>
      <c r="F854" s="377"/>
      <c r="G854" s="54" t="s">
        <v>156</v>
      </c>
      <c r="H854" s="53">
        <v>2</v>
      </c>
      <c r="I854" s="52">
        <v>0.63</v>
      </c>
      <c r="J854" s="52">
        <v>1.26</v>
      </c>
    </row>
    <row r="855" spans="1:10" ht="26.1" customHeight="1" x14ac:dyDescent="0.2">
      <c r="A855" s="192" t="s">
        <v>1142</v>
      </c>
      <c r="B855" s="55" t="s">
        <v>2687</v>
      </c>
      <c r="C855" s="192" t="s">
        <v>25</v>
      </c>
      <c r="D855" s="192" t="s">
        <v>2686</v>
      </c>
      <c r="E855" s="377" t="s">
        <v>1139</v>
      </c>
      <c r="F855" s="377"/>
      <c r="G855" s="54" t="s">
        <v>156</v>
      </c>
      <c r="H855" s="53">
        <v>1</v>
      </c>
      <c r="I855" s="52">
        <v>747.69</v>
      </c>
      <c r="J855" s="52">
        <v>747.69</v>
      </c>
    </row>
    <row r="856" spans="1:10" ht="25.5" x14ac:dyDescent="0.2">
      <c r="A856" s="193"/>
      <c r="B856" s="193"/>
      <c r="C856" s="193"/>
      <c r="D856" s="193"/>
      <c r="E856" s="193" t="s">
        <v>1138</v>
      </c>
      <c r="F856" s="51">
        <v>14.75446181132912</v>
      </c>
      <c r="G856" s="193" t="s">
        <v>1137</v>
      </c>
      <c r="H856" s="51">
        <v>11.87</v>
      </c>
      <c r="I856" s="193" t="s">
        <v>1136</v>
      </c>
      <c r="J856" s="51">
        <v>26.62</v>
      </c>
    </row>
    <row r="857" spans="1:10" ht="15" thickBot="1" x14ac:dyDescent="0.25">
      <c r="A857" s="193"/>
      <c r="B857" s="193"/>
      <c r="C857" s="193"/>
      <c r="D857" s="193"/>
      <c r="E857" s="193" t="s">
        <v>1135</v>
      </c>
      <c r="F857" s="51">
        <v>183.57</v>
      </c>
      <c r="G857" s="193"/>
      <c r="H857" s="378" t="s">
        <v>1134</v>
      </c>
      <c r="I857" s="378"/>
      <c r="J857" s="51">
        <v>963.41</v>
      </c>
    </row>
    <row r="858" spans="1:10" ht="0.95" customHeight="1" thickTop="1" x14ac:dyDescent="0.2">
      <c r="A858" s="50"/>
      <c r="B858" s="50"/>
      <c r="C858" s="50"/>
      <c r="D858" s="50"/>
      <c r="E858" s="50"/>
      <c r="F858" s="50"/>
      <c r="G858" s="50"/>
      <c r="H858" s="50"/>
      <c r="I858" s="50"/>
      <c r="J858" s="50"/>
    </row>
    <row r="859" spans="1:10" ht="18" customHeight="1" x14ac:dyDescent="0.2">
      <c r="A859" s="189" t="s">
        <v>310</v>
      </c>
      <c r="B859" s="64" t="s">
        <v>9</v>
      </c>
      <c r="C859" s="189" t="s">
        <v>10</v>
      </c>
      <c r="D859" s="189" t="s">
        <v>11</v>
      </c>
      <c r="E859" s="379" t="s">
        <v>1155</v>
      </c>
      <c r="F859" s="379"/>
      <c r="G859" s="65" t="s">
        <v>12</v>
      </c>
      <c r="H859" s="64" t="s">
        <v>13</v>
      </c>
      <c r="I859" s="64" t="s">
        <v>14</v>
      </c>
      <c r="J859" s="64" t="s">
        <v>16</v>
      </c>
    </row>
    <row r="860" spans="1:10" ht="39" customHeight="1" x14ac:dyDescent="0.2">
      <c r="A860" s="187" t="s">
        <v>1154</v>
      </c>
      <c r="B860" s="63" t="s">
        <v>311</v>
      </c>
      <c r="C860" s="187" t="s">
        <v>25</v>
      </c>
      <c r="D860" s="187" t="s">
        <v>312</v>
      </c>
      <c r="E860" s="380" t="s">
        <v>2308</v>
      </c>
      <c r="F860" s="380"/>
      <c r="G860" s="62" t="s">
        <v>156</v>
      </c>
      <c r="H860" s="61">
        <v>1</v>
      </c>
      <c r="I860" s="60">
        <v>842.15</v>
      </c>
      <c r="J860" s="60">
        <v>842.15</v>
      </c>
    </row>
    <row r="861" spans="1:10" ht="26.1" customHeight="1" x14ac:dyDescent="0.2">
      <c r="A861" s="191" t="s">
        <v>1148</v>
      </c>
      <c r="B861" s="59" t="s">
        <v>1227</v>
      </c>
      <c r="C861" s="191" t="s">
        <v>25</v>
      </c>
      <c r="D861" s="191" t="s">
        <v>1226</v>
      </c>
      <c r="E861" s="376" t="s">
        <v>1145</v>
      </c>
      <c r="F861" s="376"/>
      <c r="G861" s="58" t="s">
        <v>836</v>
      </c>
      <c r="H861" s="57">
        <v>0.45739999999999997</v>
      </c>
      <c r="I861" s="56">
        <v>30.15</v>
      </c>
      <c r="J861" s="56">
        <v>13.79</v>
      </c>
    </row>
    <row r="862" spans="1:10" ht="26.1" customHeight="1" x14ac:dyDescent="0.2">
      <c r="A862" s="191" t="s">
        <v>1148</v>
      </c>
      <c r="B862" s="59" t="s">
        <v>1150</v>
      </c>
      <c r="C862" s="191" t="s">
        <v>25</v>
      </c>
      <c r="D862" s="191" t="s">
        <v>1149</v>
      </c>
      <c r="E862" s="376" t="s">
        <v>1145</v>
      </c>
      <c r="F862" s="376"/>
      <c r="G862" s="58" t="s">
        <v>836</v>
      </c>
      <c r="H862" s="57">
        <v>0.45739999999999997</v>
      </c>
      <c r="I862" s="56">
        <v>37.39</v>
      </c>
      <c r="J862" s="56">
        <v>17.100000000000001</v>
      </c>
    </row>
    <row r="863" spans="1:10" ht="39" customHeight="1" x14ac:dyDescent="0.2">
      <c r="A863" s="192" t="s">
        <v>1142</v>
      </c>
      <c r="B863" s="55" t="s">
        <v>2685</v>
      </c>
      <c r="C863" s="192" t="s">
        <v>25</v>
      </c>
      <c r="D863" s="192" t="s">
        <v>2684</v>
      </c>
      <c r="E863" s="377" t="s">
        <v>1139</v>
      </c>
      <c r="F863" s="377"/>
      <c r="G863" s="54" t="s">
        <v>156</v>
      </c>
      <c r="H863" s="53">
        <v>2</v>
      </c>
      <c r="I863" s="52">
        <v>0.63</v>
      </c>
      <c r="J863" s="52">
        <v>1.26</v>
      </c>
    </row>
    <row r="864" spans="1:10" ht="26.1" customHeight="1" x14ac:dyDescent="0.2">
      <c r="A864" s="192" t="s">
        <v>1142</v>
      </c>
      <c r="B864" s="55" t="s">
        <v>2683</v>
      </c>
      <c r="C864" s="192" t="s">
        <v>25</v>
      </c>
      <c r="D864" s="192" t="s">
        <v>2682</v>
      </c>
      <c r="E864" s="377" t="s">
        <v>1139</v>
      </c>
      <c r="F864" s="377"/>
      <c r="G864" s="54" t="s">
        <v>156</v>
      </c>
      <c r="H864" s="53">
        <v>1</v>
      </c>
      <c r="I864" s="52">
        <v>810</v>
      </c>
      <c r="J864" s="52">
        <v>810</v>
      </c>
    </row>
    <row r="865" spans="1:10" ht="25.5" x14ac:dyDescent="0.2">
      <c r="A865" s="193"/>
      <c r="B865" s="193"/>
      <c r="C865" s="193"/>
      <c r="D865" s="193"/>
      <c r="E865" s="193" t="s">
        <v>1138</v>
      </c>
      <c r="F865" s="51">
        <v>14.75446181132912</v>
      </c>
      <c r="G865" s="193" t="s">
        <v>1137</v>
      </c>
      <c r="H865" s="51">
        <v>11.87</v>
      </c>
      <c r="I865" s="193" t="s">
        <v>1136</v>
      </c>
      <c r="J865" s="51">
        <v>26.62</v>
      </c>
    </row>
    <row r="866" spans="1:10" ht="15" thickBot="1" x14ac:dyDescent="0.25">
      <c r="A866" s="193"/>
      <c r="B866" s="193"/>
      <c r="C866" s="193"/>
      <c r="D866" s="193"/>
      <c r="E866" s="193" t="s">
        <v>1135</v>
      </c>
      <c r="F866" s="51">
        <v>198.24</v>
      </c>
      <c r="G866" s="193"/>
      <c r="H866" s="378" t="s">
        <v>1134</v>
      </c>
      <c r="I866" s="378"/>
      <c r="J866" s="51">
        <v>1040.3900000000001</v>
      </c>
    </row>
    <row r="867" spans="1:10" ht="0.95" customHeight="1" thickTop="1" x14ac:dyDescent="0.2">
      <c r="A867" s="50"/>
      <c r="B867" s="50"/>
      <c r="C867" s="50"/>
      <c r="D867" s="50"/>
      <c r="E867" s="50"/>
      <c r="F867" s="50"/>
      <c r="G867" s="50"/>
      <c r="H867" s="50"/>
      <c r="I867" s="50"/>
      <c r="J867" s="50"/>
    </row>
    <row r="868" spans="1:10" ht="18" customHeight="1" x14ac:dyDescent="0.2">
      <c r="A868" s="189" t="s">
        <v>313</v>
      </c>
      <c r="B868" s="64" t="s">
        <v>9</v>
      </c>
      <c r="C868" s="189" t="s">
        <v>10</v>
      </c>
      <c r="D868" s="189" t="s">
        <v>11</v>
      </c>
      <c r="E868" s="379" t="s">
        <v>1155</v>
      </c>
      <c r="F868" s="379"/>
      <c r="G868" s="65" t="s">
        <v>12</v>
      </c>
      <c r="H868" s="64" t="s">
        <v>13</v>
      </c>
      <c r="I868" s="64" t="s">
        <v>14</v>
      </c>
      <c r="J868" s="64" t="s">
        <v>16</v>
      </c>
    </row>
    <row r="869" spans="1:10" ht="65.099999999999994" customHeight="1" x14ac:dyDescent="0.2">
      <c r="A869" s="187" t="s">
        <v>1154</v>
      </c>
      <c r="B869" s="63" t="s">
        <v>314</v>
      </c>
      <c r="C869" s="187" t="s">
        <v>25</v>
      </c>
      <c r="D869" s="187" t="s">
        <v>315</v>
      </c>
      <c r="E869" s="380" t="s">
        <v>2308</v>
      </c>
      <c r="F869" s="380"/>
      <c r="G869" s="62" t="s">
        <v>156</v>
      </c>
      <c r="H869" s="61">
        <v>1</v>
      </c>
      <c r="I869" s="60">
        <v>2015.5</v>
      </c>
      <c r="J869" s="60">
        <v>2015.5</v>
      </c>
    </row>
    <row r="870" spans="1:10" ht="51.95" customHeight="1" x14ac:dyDescent="0.2">
      <c r="A870" s="191" t="s">
        <v>1148</v>
      </c>
      <c r="B870" s="59" t="s">
        <v>1435</v>
      </c>
      <c r="C870" s="191" t="s">
        <v>25</v>
      </c>
      <c r="D870" s="191" t="s">
        <v>1434</v>
      </c>
      <c r="E870" s="376" t="s">
        <v>1145</v>
      </c>
      <c r="F870" s="376"/>
      <c r="G870" s="58" t="s">
        <v>49</v>
      </c>
      <c r="H870" s="57">
        <v>0.29399999999999998</v>
      </c>
      <c r="I870" s="56">
        <v>826.28</v>
      </c>
      <c r="J870" s="56">
        <v>242.92</v>
      </c>
    </row>
    <row r="871" spans="1:10" ht="26.1" customHeight="1" x14ac:dyDescent="0.2">
      <c r="A871" s="191" t="s">
        <v>1148</v>
      </c>
      <c r="B871" s="59" t="s">
        <v>1227</v>
      </c>
      <c r="C871" s="191" t="s">
        <v>25</v>
      </c>
      <c r="D871" s="191" t="s">
        <v>1226</v>
      </c>
      <c r="E871" s="376" t="s">
        <v>1145</v>
      </c>
      <c r="F871" s="376"/>
      <c r="G871" s="58" t="s">
        <v>836</v>
      </c>
      <c r="H871" s="57">
        <v>1.9053</v>
      </c>
      <c r="I871" s="56">
        <v>30.15</v>
      </c>
      <c r="J871" s="56">
        <v>57.44</v>
      </c>
    </row>
    <row r="872" spans="1:10" ht="26.1" customHeight="1" x14ac:dyDescent="0.2">
      <c r="A872" s="191" t="s">
        <v>1148</v>
      </c>
      <c r="B872" s="59" t="s">
        <v>1150</v>
      </c>
      <c r="C872" s="191" t="s">
        <v>25</v>
      </c>
      <c r="D872" s="191" t="s">
        <v>1149</v>
      </c>
      <c r="E872" s="376" t="s">
        <v>1145</v>
      </c>
      <c r="F872" s="376"/>
      <c r="G872" s="58" t="s">
        <v>836</v>
      </c>
      <c r="H872" s="57">
        <v>1.9053</v>
      </c>
      <c r="I872" s="56">
        <v>37.39</v>
      </c>
      <c r="J872" s="56">
        <v>71.23</v>
      </c>
    </row>
    <row r="873" spans="1:10" ht="65.099999999999994" customHeight="1" x14ac:dyDescent="0.2">
      <c r="A873" s="192" t="s">
        <v>1142</v>
      </c>
      <c r="B873" s="55" t="s">
        <v>2681</v>
      </c>
      <c r="C873" s="192" t="s">
        <v>25</v>
      </c>
      <c r="D873" s="192" t="s">
        <v>2680</v>
      </c>
      <c r="E873" s="377" t="s">
        <v>1139</v>
      </c>
      <c r="F873" s="377"/>
      <c r="G873" s="54" t="s">
        <v>156</v>
      </c>
      <c r="H873" s="53">
        <v>1</v>
      </c>
      <c r="I873" s="52">
        <v>272.97000000000003</v>
      </c>
      <c r="J873" s="52">
        <v>272.97000000000003</v>
      </c>
    </row>
    <row r="874" spans="1:10" ht="39" customHeight="1" x14ac:dyDescent="0.2">
      <c r="A874" s="192" t="s">
        <v>1142</v>
      </c>
      <c r="B874" s="55" t="s">
        <v>323</v>
      </c>
      <c r="C874" s="192" t="s">
        <v>25</v>
      </c>
      <c r="D874" s="192" t="s">
        <v>2679</v>
      </c>
      <c r="E874" s="377" t="s">
        <v>1139</v>
      </c>
      <c r="F874" s="377"/>
      <c r="G874" s="54" t="s">
        <v>156</v>
      </c>
      <c r="H874" s="53">
        <v>1</v>
      </c>
      <c r="I874" s="52">
        <v>78.849999999999994</v>
      </c>
      <c r="J874" s="52">
        <v>78.849999999999994</v>
      </c>
    </row>
    <row r="875" spans="1:10" ht="51.95" customHeight="1" x14ac:dyDescent="0.2">
      <c r="A875" s="192" t="s">
        <v>1142</v>
      </c>
      <c r="B875" s="55" t="s">
        <v>320</v>
      </c>
      <c r="C875" s="192" t="s">
        <v>25</v>
      </c>
      <c r="D875" s="192" t="s">
        <v>321</v>
      </c>
      <c r="E875" s="377" t="s">
        <v>1139</v>
      </c>
      <c r="F875" s="377"/>
      <c r="G875" s="54" t="s">
        <v>156</v>
      </c>
      <c r="H875" s="53">
        <v>1</v>
      </c>
      <c r="I875" s="52">
        <v>180</v>
      </c>
      <c r="J875" s="52">
        <v>180</v>
      </c>
    </row>
    <row r="876" spans="1:10" ht="39" customHeight="1" x14ac:dyDescent="0.2">
      <c r="A876" s="192" t="s">
        <v>1142</v>
      </c>
      <c r="B876" s="55" t="s">
        <v>318</v>
      </c>
      <c r="C876" s="192" t="s">
        <v>25</v>
      </c>
      <c r="D876" s="192" t="s">
        <v>319</v>
      </c>
      <c r="E876" s="377" t="s">
        <v>1139</v>
      </c>
      <c r="F876" s="377"/>
      <c r="G876" s="54" t="s">
        <v>156</v>
      </c>
      <c r="H876" s="53">
        <v>1</v>
      </c>
      <c r="I876" s="52">
        <v>17.14</v>
      </c>
      <c r="J876" s="52">
        <v>17.14</v>
      </c>
    </row>
    <row r="877" spans="1:10" ht="51.95" customHeight="1" x14ac:dyDescent="0.2">
      <c r="A877" s="192" t="s">
        <v>1142</v>
      </c>
      <c r="B877" s="55" t="s">
        <v>2678</v>
      </c>
      <c r="C877" s="192" t="s">
        <v>25</v>
      </c>
      <c r="D877" s="192" t="s">
        <v>2677</v>
      </c>
      <c r="E877" s="377" t="s">
        <v>1139</v>
      </c>
      <c r="F877" s="377"/>
      <c r="G877" s="54" t="s">
        <v>156</v>
      </c>
      <c r="H877" s="53">
        <v>1</v>
      </c>
      <c r="I877" s="52">
        <v>837.81</v>
      </c>
      <c r="J877" s="52">
        <v>837.81</v>
      </c>
    </row>
    <row r="878" spans="1:10" ht="26.1" customHeight="1" x14ac:dyDescent="0.2">
      <c r="A878" s="192" t="s">
        <v>1142</v>
      </c>
      <c r="B878" s="55" t="s">
        <v>2676</v>
      </c>
      <c r="C878" s="192" t="s">
        <v>25</v>
      </c>
      <c r="D878" s="192" t="s">
        <v>2675</v>
      </c>
      <c r="E878" s="377" t="s">
        <v>1139</v>
      </c>
      <c r="F878" s="377"/>
      <c r="G878" s="54" t="s">
        <v>156</v>
      </c>
      <c r="H878" s="53">
        <v>1</v>
      </c>
      <c r="I878" s="52">
        <v>257.14</v>
      </c>
      <c r="J878" s="52">
        <v>257.14</v>
      </c>
    </row>
    <row r="879" spans="1:10" ht="25.5" x14ac:dyDescent="0.2">
      <c r="A879" s="193"/>
      <c r="B879" s="193"/>
      <c r="C879" s="193"/>
      <c r="D879" s="193"/>
      <c r="E879" s="193" t="s">
        <v>1138</v>
      </c>
      <c r="F879" s="51">
        <v>104.75557033588294</v>
      </c>
      <c r="G879" s="193" t="s">
        <v>1137</v>
      </c>
      <c r="H879" s="51">
        <v>84.24</v>
      </c>
      <c r="I879" s="193" t="s">
        <v>1136</v>
      </c>
      <c r="J879" s="51">
        <v>189</v>
      </c>
    </row>
    <row r="880" spans="1:10" ht="15" thickBot="1" x14ac:dyDescent="0.25">
      <c r="A880" s="193"/>
      <c r="B880" s="193"/>
      <c r="C880" s="193"/>
      <c r="D880" s="193"/>
      <c r="E880" s="193" t="s">
        <v>1135</v>
      </c>
      <c r="F880" s="51">
        <v>474.44</v>
      </c>
      <c r="G880" s="193"/>
      <c r="H880" s="378" t="s">
        <v>1134</v>
      </c>
      <c r="I880" s="378"/>
      <c r="J880" s="51">
        <v>2489.94</v>
      </c>
    </row>
    <row r="881" spans="1:10" ht="0.95" customHeight="1" thickTop="1" x14ac:dyDescent="0.2">
      <c r="A881" s="50"/>
      <c r="B881" s="50"/>
      <c r="C881" s="50"/>
      <c r="D881" s="50"/>
      <c r="E881" s="50"/>
      <c r="F881" s="50"/>
      <c r="G881" s="50"/>
      <c r="H881" s="50"/>
      <c r="I881" s="50"/>
      <c r="J881" s="50"/>
    </row>
    <row r="882" spans="1:10" ht="18" customHeight="1" x14ac:dyDescent="0.2">
      <c r="A882" s="189" t="s">
        <v>363</v>
      </c>
      <c r="B882" s="64" t="s">
        <v>9</v>
      </c>
      <c r="C882" s="189" t="s">
        <v>10</v>
      </c>
      <c r="D882" s="189" t="s">
        <v>11</v>
      </c>
      <c r="E882" s="379" t="s">
        <v>1155</v>
      </c>
      <c r="F882" s="379"/>
      <c r="G882" s="65" t="s">
        <v>12</v>
      </c>
      <c r="H882" s="64" t="s">
        <v>13</v>
      </c>
      <c r="I882" s="64" t="s">
        <v>14</v>
      </c>
      <c r="J882" s="64" t="s">
        <v>16</v>
      </c>
    </row>
    <row r="883" spans="1:10" ht="26.1" customHeight="1" x14ac:dyDescent="0.2">
      <c r="A883" s="187" t="s">
        <v>1154</v>
      </c>
      <c r="B883" s="63" t="s">
        <v>364</v>
      </c>
      <c r="C883" s="187" t="s">
        <v>25</v>
      </c>
      <c r="D883" s="187" t="s">
        <v>365</v>
      </c>
      <c r="E883" s="380" t="s">
        <v>1151</v>
      </c>
      <c r="F883" s="380"/>
      <c r="G883" s="62" t="s">
        <v>156</v>
      </c>
      <c r="H883" s="61">
        <v>1</v>
      </c>
      <c r="I883" s="60">
        <v>110.74</v>
      </c>
      <c r="J883" s="60">
        <v>110.74</v>
      </c>
    </row>
    <row r="884" spans="1:10" ht="26.1" customHeight="1" x14ac:dyDescent="0.2">
      <c r="A884" s="191" t="s">
        <v>1148</v>
      </c>
      <c r="B884" s="59" t="s">
        <v>1150</v>
      </c>
      <c r="C884" s="191" t="s">
        <v>25</v>
      </c>
      <c r="D884" s="191" t="s">
        <v>1149</v>
      </c>
      <c r="E884" s="376" t="s">
        <v>1145</v>
      </c>
      <c r="F884" s="376"/>
      <c r="G884" s="58" t="s">
        <v>836</v>
      </c>
      <c r="H884" s="57">
        <v>0.44669999999999999</v>
      </c>
      <c r="I884" s="56">
        <v>37.39</v>
      </c>
      <c r="J884" s="56">
        <v>16.7</v>
      </c>
    </row>
    <row r="885" spans="1:10" ht="24" customHeight="1" x14ac:dyDescent="0.2">
      <c r="A885" s="191" t="s">
        <v>1148</v>
      </c>
      <c r="B885" s="59" t="s">
        <v>1147</v>
      </c>
      <c r="C885" s="191" t="s">
        <v>25</v>
      </c>
      <c r="D885" s="191" t="s">
        <v>1146</v>
      </c>
      <c r="E885" s="376" t="s">
        <v>1145</v>
      </c>
      <c r="F885" s="376"/>
      <c r="G885" s="58" t="s">
        <v>836</v>
      </c>
      <c r="H885" s="57">
        <v>0.14069999999999999</v>
      </c>
      <c r="I885" s="56">
        <v>28.88</v>
      </c>
      <c r="J885" s="56">
        <v>4.0599999999999996</v>
      </c>
    </row>
    <row r="886" spans="1:10" ht="26.1" customHeight="1" x14ac:dyDescent="0.2">
      <c r="A886" s="192" t="s">
        <v>1142</v>
      </c>
      <c r="B886" s="55" t="s">
        <v>2674</v>
      </c>
      <c r="C886" s="192" t="s">
        <v>25</v>
      </c>
      <c r="D886" s="192" t="s">
        <v>2673</v>
      </c>
      <c r="E886" s="377" t="s">
        <v>1139</v>
      </c>
      <c r="F886" s="377"/>
      <c r="G886" s="54" t="s">
        <v>156</v>
      </c>
      <c r="H886" s="53">
        <v>1</v>
      </c>
      <c r="I886" s="52">
        <v>89.9</v>
      </c>
      <c r="J886" s="52">
        <v>89.9</v>
      </c>
    </row>
    <row r="887" spans="1:10" ht="24" customHeight="1" x14ac:dyDescent="0.2">
      <c r="A887" s="192" t="s">
        <v>1142</v>
      </c>
      <c r="B887" s="55" t="s">
        <v>1144</v>
      </c>
      <c r="C887" s="192" t="s">
        <v>25</v>
      </c>
      <c r="D887" s="192" t="s">
        <v>1143</v>
      </c>
      <c r="E887" s="377" t="s">
        <v>1139</v>
      </c>
      <c r="F887" s="377"/>
      <c r="G887" s="54" t="s">
        <v>156</v>
      </c>
      <c r="H887" s="53">
        <v>2.1000000000000001E-2</v>
      </c>
      <c r="I887" s="52">
        <v>4.0599999999999996</v>
      </c>
      <c r="J887" s="52">
        <v>0.08</v>
      </c>
    </row>
    <row r="888" spans="1:10" ht="25.5" x14ac:dyDescent="0.2">
      <c r="A888" s="193"/>
      <c r="B888" s="193"/>
      <c r="C888" s="193"/>
      <c r="D888" s="193"/>
      <c r="E888" s="193" t="s">
        <v>1138</v>
      </c>
      <c r="F888" s="51">
        <v>9.9434652477552383</v>
      </c>
      <c r="G888" s="193" t="s">
        <v>1137</v>
      </c>
      <c r="H888" s="51">
        <v>8</v>
      </c>
      <c r="I888" s="193" t="s">
        <v>1136</v>
      </c>
      <c r="J888" s="51">
        <v>17.940000000000001</v>
      </c>
    </row>
    <row r="889" spans="1:10" ht="15" thickBot="1" x14ac:dyDescent="0.25">
      <c r="A889" s="193"/>
      <c r="B889" s="193"/>
      <c r="C889" s="193"/>
      <c r="D889" s="193"/>
      <c r="E889" s="193" t="s">
        <v>1135</v>
      </c>
      <c r="F889" s="51">
        <v>26.06</v>
      </c>
      <c r="G889" s="193"/>
      <c r="H889" s="378" t="s">
        <v>1134</v>
      </c>
      <c r="I889" s="378"/>
      <c r="J889" s="51">
        <v>136.80000000000001</v>
      </c>
    </row>
    <row r="890" spans="1:10" ht="0.95" customHeight="1" thickTop="1" x14ac:dyDescent="0.2">
      <c r="A890" s="50"/>
      <c r="B890" s="50"/>
      <c r="C890" s="50"/>
      <c r="D890" s="50"/>
      <c r="E890" s="50"/>
      <c r="F890" s="50"/>
      <c r="G890" s="50"/>
      <c r="H890" s="50"/>
      <c r="I890" s="50"/>
      <c r="J890" s="50"/>
    </row>
    <row r="891" spans="1:10" ht="18" customHeight="1" x14ac:dyDescent="0.2">
      <c r="A891" s="189" t="s">
        <v>366</v>
      </c>
      <c r="B891" s="64" t="s">
        <v>9</v>
      </c>
      <c r="C891" s="189" t="s">
        <v>10</v>
      </c>
      <c r="D891" s="189" t="s">
        <v>11</v>
      </c>
      <c r="E891" s="379" t="s">
        <v>1155</v>
      </c>
      <c r="F891" s="379"/>
      <c r="G891" s="65" t="s">
        <v>12</v>
      </c>
      <c r="H891" s="64" t="s">
        <v>13</v>
      </c>
      <c r="I891" s="64" t="s">
        <v>14</v>
      </c>
      <c r="J891" s="64" t="s">
        <v>16</v>
      </c>
    </row>
    <row r="892" spans="1:10" ht="26.1" customHeight="1" x14ac:dyDescent="0.2">
      <c r="A892" s="187" t="s">
        <v>1154</v>
      </c>
      <c r="B892" s="63" t="s">
        <v>367</v>
      </c>
      <c r="C892" s="187" t="s">
        <v>25</v>
      </c>
      <c r="D892" s="187" t="s">
        <v>368</v>
      </c>
      <c r="E892" s="380" t="s">
        <v>1151</v>
      </c>
      <c r="F892" s="380"/>
      <c r="G892" s="62" t="s">
        <v>156</v>
      </c>
      <c r="H892" s="61">
        <v>1</v>
      </c>
      <c r="I892" s="60">
        <v>570.87</v>
      </c>
      <c r="J892" s="60">
        <v>570.87</v>
      </c>
    </row>
    <row r="893" spans="1:10" ht="26.1" customHeight="1" x14ac:dyDescent="0.2">
      <c r="A893" s="191" t="s">
        <v>1148</v>
      </c>
      <c r="B893" s="59" t="s">
        <v>1150</v>
      </c>
      <c r="C893" s="191" t="s">
        <v>25</v>
      </c>
      <c r="D893" s="191" t="s">
        <v>1149</v>
      </c>
      <c r="E893" s="376" t="s">
        <v>1145</v>
      </c>
      <c r="F893" s="376"/>
      <c r="G893" s="58" t="s">
        <v>836</v>
      </c>
      <c r="H893" s="57">
        <v>1.0089999999999999</v>
      </c>
      <c r="I893" s="56">
        <v>37.39</v>
      </c>
      <c r="J893" s="56">
        <v>37.72</v>
      </c>
    </row>
    <row r="894" spans="1:10" ht="24" customHeight="1" x14ac:dyDescent="0.2">
      <c r="A894" s="191" t="s">
        <v>1148</v>
      </c>
      <c r="B894" s="59" t="s">
        <v>1147</v>
      </c>
      <c r="C894" s="191" t="s">
        <v>25</v>
      </c>
      <c r="D894" s="191" t="s">
        <v>1146</v>
      </c>
      <c r="E894" s="376" t="s">
        <v>1145</v>
      </c>
      <c r="F894" s="376"/>
      <c r="G894" s="58" t="s">
        <v>836</v>
      </c>
      <c r="H894" s="57">
        <v>0.31790000000000002</v>
      </c>
      <c r="I894" s="56">
        <v>28.88</v>
      </c>
      <c r="J894" s="56">
        <v>9.18</v>
      </c>
    </row>
    <row r="895" spans="1:10" ht="24" customHeight="1" x14ac:dyDescent="0.2">
      <c r="A895" s="192" t="s">
        <v>1142</v>
      </c>
      <c r="B895" s="55" t="s">
        <v>1144</v>
      </c>
      <c r="C895" s="192" t="s">
        <v>25</v>
      </c>
      <c r="D895" s="192" t="s">
        <v>1143</v>
      </c>
      <c r="E895" s="377" t="s">
        <v>1139</v>
      </c>
      <c r="F895" s="377"/>
      <c r="G895" s="54" t="s">
        <v>156</v>
      </c>
      <c r="H895" s="53">
        <v>3.6499999999999998E-2</v>
      </c>
      <c r="I895" s="52">
        <v>4.0599999999999996</v>
      </c>
      <c r="J895" s="52">
        <v>0.14000000000000001</v>
      </c>
    </row>
    <row r="896" spans="1:10" ht="39" customHeight="1" x14ac:dyDescent="0.2">
      <c r="A896" s="192" t="s">
        <v>1142</v>
      </c>
      <c r="B896" s="55" t="s">
        <v>1837</v>
      </c>
      <c r="C896" s="192" t="s">
        <v>25</v>
      </c>
      <c r="D896" s="192" t="s">
        <v>1836</v>
      </c>
      <c r="E896" s="377" t="s">
        <v>1139</v>
      </c>
      <c r="F896" s="377"/>
      <c r="G896" s="54" t="s">
        <v>156</v>
      </c>
      <c r="H896" s="53">
        <v>2</v>
      </c>
      <c r="I896" s="52">
        <v>16.64</v>
      </c>
      <c r="J896" s="52">
        <v>33.28</v>
      </c>
    </row>
    <row r="897" spans="1:10" ht="39" customHeight="1" x14ac:dyDescent="0.2">
      <c r="A897" s="192" t="s">
        <v>1142</v>
      </c>
      <c r="B897" s="55" t="s">
        <v>2662</v>
      </c>
      <c r="C897" s="192" t="s">
        <v>25</v>
      </c>
      <c r="D897" s="192" t="s">
        <v>2661</v>
      </c>
      <c r="E897" s="377" t="s">
        <v>1139</v>
      </c>
      <c r="F897" s="377"/>
      <c r="G897" s="54" t="s">
        <v>156</v>
      </c>
      <c r="H897" s="53">
        <v>1</v>
      </c>
      <c r="I897" s="52">
        <v>7.83</v>
      </c>
      <c r="J897" s="52">
        <v>7.83</v>
      </c>
    </row>
    <row r="898" spans="1:10" ht="26.1" customHeight="1" x14ac:dyDescent="0.2">
      <c r="A898" s="192" t="s">
        <v>1142</v>
      </c>
      <c r="B898" s="55" t="s">
        <v>2672</v>
      </c>
      <c r="C898" s="192" t="s">
        <v>25</v>
      </c>
      <c r="D898" s="192" t="s">
        <v>2671</v>
      </c>
      <c r="E898" s="377" t="s">
        <v>1139</v>
      </c>
      <c r="F898" s="377"/>
      <c r="G898" s="54" t="s">
        <v>156</v>
      </c>
      <c r="H898" s="53">
        <v>1</v>
      </c>
      <c r="I898" s="52">
        <v>346.3</v>
      </c>
      <c r="J898" s="52">
        <v>346.3</v>
      </c>
    </row>
    <row r="899" spans="1:10" ht="39" customHeight="1" x14ac:dyDescent="0.2">
      <c r="A899" s="192" t="s">
        <v>1142</v>
      </c>
      <c r="B899" s="55" t="s">
        <v>369</v>
      </c>
      <c r="C899" s="192" t="s">
        <v>25</v>
      </c>
      <c r="D899" s="192" t="s">
        <v>370</v>
      </c>
      <c r="E899" s="377" t="s">
        <v>1139</v>
      </c>
      <c r="F899" s="377"/>
      <c r="G899" s="54" t="s">
        <v>156</v>
      </c>
      <c r="H899" s="53">
        <v>1</v>
      </c>
      <c r="I899" s="52">
        <v>136.41999999999999</v>
      </c>
      <c r="J899" s="52">
        <v>136.41999999999999</v>
      </c>
    </row>
    <row r="900" spans="1:10" ht="25.5" x14ac:dyDescent="0.2">
      <c r="A900" s="193"/>
      <c r="B900" s="193"/>
      <c r="C900" s="193"/>
      <c r="D900" s="193"/>
      <c r="E900" s="193" t="s">
        <v>1138</v>
      </c>
      <c r="F900" s="51">
        <v>22.464250083139341</v>
      </c>
      <c r="G900" s="193" t="s">
        <v>1137</v>
      </c>
      <c r="H900" s="51">
        <v>18.07</v>
      </c>
      <c r="I900" s="193" t="s">
        <v>1136</v>
      </c>
      <c r="J900" s="51">
        <v>40.53</v>
      </c>
    </row>
    <row r="901" spans="1:10" ht="15" thickBot="1" x14ac:dyDescent="0.25">
      <c r="A901" s="193"/>
      <c r="B901" s="193"/>
      <c r="C901" s="193"/>
      <c r="D901" s="193"/>
      <c r="E901" s="193" t="s">
        <v>1135</v>
      </c>
      <c r="F901" s="51">
        <v>134.38</v>
      </c>
      <c r="G901" s="193"/>
      <c r="H901" s="378" t="s">
        <v>1134</v>
      </c>
      <c r="I901" s="378"/>
      <c r="J901" s="51">
        <v>705.25</v>
      </c>
    </row>
    <row r="902" spans="1:10" ht="0.95" customHeight="1" thickTop="1" x14ac:dyDescent="0.2">
      <c r="A902" s="50"/>
      <c r="B902" s="50"/>
      <c r="C902" s="50"/>
      <c r="D902" s="50"/>
      <c r="E902" s="50"/>
      <c r="F902" s="50"/>
      <c r="G902" s="50"/>
      <c r="H902" s="50"/>
      <c r="I902" s="50"/>
      <c r="J902" s="50"/>
    </row>
    <row r="903" spans="1:10" ht="18" customHeight="1" x14ac:dyDescent="0.2">
      <c r="A903" s="189" t="s">
        <v>371</v>
      </c>
      <c r="B903" s="64" t="s">
        <v>9</v>
      </c>
      <c r="C903" s="189" t="s">
        <v>10</v>
      </c>
      <c r="D903" s="189" t="s">
        <v>11</v>
      </c>
      <c r="E903" s="379" t="s">
        <v>1155</v>
      </c>
      <c r="F903" s="379"/>
      <c r="G903" s="65" t="s">
        <v>12</v>
      </c>
      <c r="H903" s="64" t="s">
        <v>13</v>
      </c>
      <c r="I903" s="64" t="s">
        <v>14</v>
      </c>
      <c r="J903" s="64" t="s">
        <v>16</v>
      </c>
    </row>
    <row r="904" spans="1:10" ht="39" customHeight="1" x14ac:dyDescent="0.2">
      <c r="A904" s="187" t="s">
        <v>1154</v>
      </c>
      <c r="B904" s="63" t="s">
        <v>372</v>
      </c>
      <c r="C904" s="187" t="s">
        <v>25</v>
      </c>
      <c r="D904" s="187" t="s">
        <v>373</v>
      </c>
      <c r="E904" s="380" t="s">
        <v>1151</v>
      </c>
      <c r="F904" s="380"/>
      <c r="G904" s="62" t="s">
        <v>156</v>
      </c>
      <c r="H904" s="61">
        <v>1</v>
      </c>
      <c r="I904" s="60">
        <v>137.16</v>
      </c>
      <c r="J904" s="60">
        <v>137.16</v>
      </c>
    </row>
    <row r="905" spans="1:10" ht="26.1" customHeight="1" x14ac:dyDescent="0.2">
      <c r="A905" s="191" t="s">
        <v>1148</v>
      </c>
      <c r="B905" s="59" t="s">
        <v>1150</v>
      </c>
      <c r="C905" s="191" t="s">
        <v>25</v>
      </c>
      <c r="D905" s="191" t="s">
        <v>1149</v>
      </c>
      <c r="E905" s="376" t="s">
        <v>1145</v>
      </c>
      <c r="F905" s="376"/>
      <c r="G905" s="58" t="s">
        <v>836</v>
      </c>
      <c r="H905" s="57">
        <v>0.16669999999999999</v>
      </c>
      <c r="I905" s="56">
        <v>37.39</v>
      </c>
      <c r="J905" s="56">
        <v>6.23</v>
      </c>
    </row>
    <row r="906" spans="1:10" ht="24" customHeight="1" x14ac:dyDescent="0.2">
      <c r="A906" s="191" t="s">
        <v>1148</v>
      </c>
      <c r="B906" s="59" t="s">
        <v>1147</v>
      </c>
      <c r="C906" s="191" t="s">
        <v>25</v>
      </c>
      <c r="D906" s="191" t="s">
        <v>1146</v>
      </c>
      <c r="E906" s="376" t="s">
        <v>1145</v>
      </c>
      <c r="F906" s="376"/>
      <c r="G906" s="58" t="s">
        <v>836</v>
      </c>
      <c r="H906" s="57">
        <v>5.2499999999999998E-2</v>
      </c>
      <c r="I906" s="56">
        <v>28.88</v>
      </c>
      <c r="J906" s="56">
        <v>1.51</v>
      </c>
    </row>
    <row r="907" spans="1:10" ht="24" customHeight="1" x14ac:dyDescent="0.2">
      <c r="A907" s="192" t="s">
        <v>1142</v>
      </c>
      <c r="B907" s="55" t="s">
        <v>1144</v>
      </c>
      <c r="C907" s="192" t="s">
        <v>25</v>
      </c>
      <c r="D907" s="192" t="s">
        <v>1143</v>
      </c>
      <c r="E907" s="377" t="s">
        <v>1139</v>
      </c>
      <c r="F907" s="377"/>
      <c r="G907" s="54" t="s">
        <v>156</v>
      </c>
      <c r="H907" s="53">
        <v>2.1000000000000001E-2</v>
      </c>
      <c r="I907" s="52">
        <v>4.0599999999999996</v>
      </c>
      <c r="J907" s="52">
        <v>0.08</v>
      </c>
    </row>
    <row r="908" spans="1:10" ht="39" customHeight="1" x14ac:dyDescent="0.2">
      <c r="A908" s="192" t="s">
        <v>1142</v>
      </c>
      <c r="B908" s="55" t="s">
        <v>2670</v>
      </c>
      <c r="C908" s="192" t="s">
        <v>25</v>
      </c>
      <c r="D908" s="192" t="s">
        <v>2669</v>
      </c>
      <c r="E908" s="377" t="s">
        <v>1139</v>
      </c>
      <c r="F908" s="377"/>
      <c r="G908" s="54" t="s">
        <v>156</v>
      </c>
      <c r="H908" s="53">
        <v>1</v>
      </c>
      <c r="I908" s="52">
        <v>129.34</v>
      </c>
      <c r="J908" s="52">
        <v>129.34</v>
      </c>
    </row>
    <row r="909" spans="1:10" ht="25.5" x14ac:dyDescent="0.2">
      <c r="A909" s="193"/>
      <c r="B909" s="193"/>
      <c r="C909" s="193"/>
      <c r="D909" s="193"/>
      <c r="E909" s="193" t="s">
        <v>1138</v>
      </c>
      <c r="F909" s="51">
        <v>3.7080146325241103</v>
      </c>
      <c r="G909" s="193" t="s">
        <v>1137</v>
      </c>
      <c r="H909" s="51">
        <v>2.98</v>
      </c>
      <c r="I909" s="193" t="s">
        <v>1136</v>
      </c>
      <c r="J909" s="51">
        <v>6.69</v>
      </c>
    </row>
    <row r="910" spans="1:10" ht="15" thickBot="1" x14ac:dyDescent="0.25">
      <c r="A910" s="193"/>
      <c r="B910" s="193"/>
      <c r="C910" s="193"/>
      <c r="D910" s="193"/>
      <c r="E910" s="193" t="s">
        <v>1135</v>
      </c>
      <c r="F910" s="51">
        <v>32.28</v>
      </c>
      <c r="G910" s="193"/>
      <c r="H910" s="378" t="s">
        <v>1134</v>
      </c>
      <c r="I910" s="378"/>
      <c r="J910" s="51">
        <v>169.44</v>
      </c>
    </row>
    <row r="911" spans="1:10" ht="0.95" customHeight="1" thickTop="1" x14ac:dyDescent="0.2">
      <c r="A911" s="50"/>
      <c r="B911" s="50"/>
      <c r="C911" s="50"/>
      <c r="D911" s="50"/>
      <c r="E911" s="50"/>
      <c r="F911" s="50"/>
      <c r="G911" s="50"/>
      <c r="H911" s="50"/>
      <c r="I911" s="50"/>
      <c r="J911" s="50"/>
    </row>
    <row r="912" spans="1:10" ht="18" customHeight="1" x14ac:dyDescent="0.2">
      <c r="A912" s="189" t="s">
        <v>374</v>
      </c>
      <c r="B912" s="64" t="s">
        <v>9</v>
      </c>
      <c r="C912" s="189" t="s">
        <v>10</v>
      </c>
      <c r="D912" s="189" t="s">
        <v>11</v>
      </c>
      <c r="E912" s="379" t="s">
        <v>1155</v>
      </c>
      <c r="F912" s="379"/>
      <c r="G912" s="65" t="s">
        <v>12</v>
      </c>
      <c r="H912" s="64" t="s">
        <v>13</v>
      </c>
      <c r="I912" s="64" t="s">
        <v>14</v>
      </c>
      <c r="J912" s="64" t="s">
        <v>16</v>
      </c>
    </row>
    <row r="913" spans="1:10" ht="26.1" customHeight="1" x14ac:dyDescent="0.2">
      <c r="A913" s="187" t="s">
        <v>1154</v>
      </c>
      <c r="B913" s="63" t="s">
        <v>375</v>
      </c>
      <c r="C913" s="187" t="s">
        <v>25</v>
      </c>
      <c r="D913" s="187" t="s">
        <v>376</v>
      </c>
      <c r="E913" s="380" t="s">
        <v>1151</v>
      </c>
      <c r="F913" s="380"/>
      <c r="G913" s="62" t="s">
        <v>156</v>
      </c>
      <c r="H913" s="61">
        <v>1</v>
      </c>
      <c r="I913" s="60">
        <v>104.12</v>
      </c>
      <c r="J913" s="60">
        <v>104.12</v>
      </c>
    </row>
    <row r="914" spans="1:10" ht="26.1" customHeight="1" x14ac:dyDescent="0.2">
      <c r="A914" s="191" t="s">
        <v>1148</v>
      </c>
      <c r="B914" s="59" t="s">
        <v>1150</v>
      </c>
      <c r="C914" s="191" t="s">
        <v>25</v>
      </c>
      <c r="D914" s="191" t="s">
        <v>1149</v>
      </c>
      <c r="E914" s="376" t="s">
        <v>1145</v>
      </c>
      <c r="F914" s="376"/>
      <c r="G914" s="58" t="s">
        <v>836</v>
      </c>
      <c r="H914" s="57">
        <v>0.1525</v>
      </c>
      <c r="I914" s="56">
        <v>37.39</v>
      </c>
      <c r="J914" s="56">
        <v>5.7</v>
      </c>
    </row>
    <row r="915" spans="1:10" ht="24" customHeight="1" x14ac:dyDescent="0.2">
      <c r="A915" s="191" t="s">
        <v>1148</v>
      </c>
      <c r="B915" s="59" t="s">
        <v>1147</v>
      </c>
      <c r="C915" s="191" t="s">
        <v>25</v>
      </c>
      <c r="D915" s="191" t="s">
        <v>1146</v>
      </c>
      <c r="E915" s="376" t="s">
        <v>1145</v>
      </c>
      <c r="F915" s="376"/>
      <c r="G915" s="58" t="s">
        <v>836</v>
      </c>
      <c r="H915" s="57">
        <v>4.8099999999999997E-2</v>
      </c>
      <c r="I915" s="56">
        <v>28.88</v>
      </c>
      <c r="J915" s="56">
        <v>1.38</v>
      </c>
    </row>
    <row r="916" spans="1:10" ht="24" customHeight="1" x14ac:dyDescent="0.2">
      <c r="A916" s="192" t="s">
        <v>1142</v>
      </c>
      <c r="B916" s="55" t="s">
        <v>1144</v>
      </c>
      <c r="C916" s="192" t="s">
        <v>25</v>
      </c>
      <c r="D916" s="192" t="s">
        <v>1143</v>
      </c>
      <c r="E916" s="377" t="s">
        <v>1139</v>
      </c>
      <c r="F916" s="377"/>
      <c r="G916" s="54" t="s">
        <v>156</v>
      </c>
      <c r="H916" s="53">
        <v>2.1000000000000001E-2</v>
      </c>
      <c r="I916" s="52">
        <v>4.0599999999999996</v>
      </c>
      <c r="J916" s="52">
        <v>0.08</v>
      </c>
    </row>
    <row r="917" spans="1:10" ht="39" customHeight="1" x14ac:dyDescent="0.2">
      <c r="A917" s="192" t="s">
        <v>1142</v>
      </c>
      <c r="B917" s="55" t="s">
        <v>2668</v>
      </c>
      <c r="C917" s="192" t="s">
        <v>25</v>
      </c>
      <c r="D917" s="192" t="s">
        <v>2667</v>
      </c>
      <c r="E917" s="377" t="s">
        <v>1139</v>
      </c>
      <c r="F917" s="377"/>
      <c r="G917" s="54" t="s">
        <v>156</v>
      </c>
      <c r="H917" s="53">
        <v>1</v>
      </c>
      <c r="I917" s="52">
        <v>96.96</v>
      </c>
      <c r="J917" s="52">
        <v>96.96</v>
      </c>
    </row>
    <row r="918" spans="1:10" ht="25.5" x14ac:dyDescent="0.2">
      <c r="A918" s="193"/>
      <c r="B918" s="193"/>
      <c r="C918" s="193"/>
      <c r="D918" s="193"/>
      <c r="E918" s="193" t="s">
        <v>1138</v>
      </c>
      <c r="F918" s="51">
        <v>3.3920851346857335</v>
      </c>
      <c r="G918" s="193" t="s">
        <v>1137</v>
      </c>
      <c r="H918" s="51">
        <v>2.73</v>
      </c>
      <c r="I918" s="193" t="s">
        <v>1136</v>
      </c>
      <c r="J918" s="51">
        <v>6.12</v>
      </c>
    </row>
    <row r="919" spans="1:10" ht="15" thickBot="1" x14ac:dyDescent="0.25">
      <c r="A919" s="193"/>
      <c r="B919" s="193"/>
      <c r="C919" s="193"/>
      <c r="D919" s="193"/>
      <c r="E919" s="193" t="s">
        <v>1135</v>
      </c>
      <c r="F919" s="51">
        <v>24.5</v>
      </c>
      <c r="G919" s="193"/>
      <c r="H919" s="378" t="s">
        <v>1134</v>
      </c>
      <c r="I919" s="378"/>
      <c r="J919" s="51">
        <v>128.62</v>
      </c>
    </row>
    <row r="920" spans="1:10" ht="0.95" customHeight="1" thickTop="1" x14ac:dyDescent="0.2">
      <c r="A920" s="50"/>
      <c r="B920" s="50"/>
      <c r="C920" s="50"/>
      <c r="D920" s="50"/>
      <c r="E920" s="50"/>
      <c r="F920" s="50"/>
      <c r="G920" s="50"/>
      <c r="H920" s="50"/>
      <c r="I920" s="50"/>
      <c r="J920" s="50"/>
    </row>
    <row r="921" spans="1:10" ht="18" customHeight="1" x14ac:dyDescent="0.2">
      <c r="A921" s="189" t="s">
        <v>377</v>
      </c>
      <c r="B921" s="64" t="s">
        <v>9</v>
      </c>
      <c r="C921" s="189" t="s">
        <v>10</v>
      </c>
      <c r="D921" s="189" t="s">
        <v>11</v>
      </c>
      <c r="E921" s="379" t="s">
        <v>1155</v>
      </c>
      <c r="F921" s="379"/>
      <c r="G921" s="65" t="s">
        <v>12</v>
      </c>
      <c r="H921" s="64" t="s">
        <v>13</v>
      </c>
      <c r="I921" s="64" t="s">
        <v>14</v>
      </c>
      <c r="J921" s="64" t="s">
        <v>16</v>
      </c>
    </row>
    <row r="922" spans="1:10" ht="39" customHeight="1" x14ac:dyDescent="0.2">
      <c r="A922" s="187" t="s">
        <v>1154</v>
      </c>
      <c r="B922" s="63" t="s">
        <v>378</v>
      </c>
      <c r="C922" s="187" t="s">
        <v>25</v>
      </c>
      <c r="D922" s="187" t="s">
        <v>379</v>
      </c>
      <c r="E922" s="380" t="s">
        <v>1151</v>
      </c>
      <c r="F922" s="380"/>
      <c r="G922" s="62" t="s">
        <v>156</v>
      </c>
      <c r="H922" s="61">
        <v>1</v>
      </c>
      <c r="I922" s="60">
        <v>150.06</v>
      </c>
      <c r="J922" s="60">
        <v>150.06</v>
      </c>
    </row>
    <row r="923" spans="1:10" ht="26.1" customHeight="1" x14ac:dyDescent="0.2">
      <c r="A923" s="191" t="s">
        <v>1148</v>
      </c>
      <c r="B923" s="59" t="s">
        <v>1150</v>
      </c>
      <c r="C923" s="191" t="s">
        <v>25</v>
      </c>
      <c r="D923" s="191" t="s">
        <v>1149</v>
      </c>
      <c r="E923" s="376" t="s">
        <v>1145</v>
      </c>
      <c r="F923" s="376"/>
      <c r="G923" s="58" t="s">
        <v>836</v>
      </c>
      <c r="H923" s="57">
        <v>9.6000000000000002E-2</v>
      </c>
      <c r="I923" s="56">
        <v>37.39</v>
      </c>
      <c r="J923" s="56">
        <v>3.58</v>
      </c>
    </row>
    <row r="924" spans="1:10" ht="24" customHeight="1" x14ac:dyDescent="0.2">
      <c r="A924" s="191" t="s">
        <v>1148</v>
      </c>
      <c r="B924" s="59" t="s">
        <v>1147</v>
      </c>
      <c r="C924" s="191" t="s">
        <v>25</v>
      </c>
      <c r="D924" s="191" t="s">
        <v>1146</v>
      </c>
      <c r="E924" s="376" t="s">
        <v>1145</v>
      </c>
      <c r="F924" s="376"/>
      <c r="G924" s="58" t="s">
        <v>836</v>
      </c>
      <c r="H924" s="57">
        <v>3.0300000000000001E-2</v>
      </c>
      <c r="I924" s="56">
        <v>28.88</v>
      </c>
      <c r="J924" s="56">
        <v>0.87</v>
      </c>
    </row>
    <row r="925" spans="1:10" ht="24" customHeight="1" x14ac:dyDescent="0.2">
      <c r="A925" s="192" t="s">
        <v>1142</v>
      </c>
      <c r="B925" s="55" t="s">
        <v>1144</v>
      </c>
      <c r="C925" s="192" t="s">
        <v>25</v>
      </c>
      <c r="D925" s="192" t="s">
        <v>1143</v>
      </c>
      <c r="E925" s="377" t="s">
        <v>1139</v>
      </c>
      <c r="F925" s="377"/>
      <c r="G925" s="54" t="s">
        <v>156</v>
      </c>
      <c r="H925" s="53">
        <v>2.1000000000000001E-2</v>
      </c>
      <c r="I925" s="52">
        <v>4.0599999999999996</v>
      </c>
      <c r="J925" s="52">
        <v>0.08</v>
      </c>
    </row>
    <row r="926" spans="1:10" ht="26.1" customHeight="1" x14ac:dyDescent="0.2">
      <c r="A926" s="192" t="s">
        <v>1142</v>
      </c>
      <c r="B926" s="55" t="s">
        <v>2666</v>
      </c>
      <c r="C926" s="192" t="s">
        <v>25</v>
      </c>
      <c r="D926" s="192" t="s">
        <v>2665</v>
      </c>
      <c r="E926" s="377" t="s">
        <v>1139</v>
      </c>
      <c r="F926" s="377"/>
      <c r="G926" s="54" t="s">
        <v>156</v>
      </c>
      <c r="H926" s="53">
        <v>1</v>
      </c>
      <c r="I926" s="52">
        <v>145.53</v>
      </c>
      <c r="J926" s="52">
        <v>145.53</v>
      </c>
    </row>
    <row r="927" spans="1:10" ht="25.5" x14ac:dyDescent="0.2">
      <c r="A927" s="193"/>
      <c r="B927" s="193"/>
      <c r="C927" s="193"/>
      <c r="D927" s="193"/>
      <c r="E927" s="193" t="s">
        <v>1138</v>
      </c>
      <c r="F927" s="51">
        <v>2.1339097661013193</v>
      </c>
      <c r="G927" s="193" t="s">
        <v>1137</v>
      </c>
      <c r="H927" s="51">
        <v>1.72</v>
      </c>
      <c r="I927" s="193" t="s">
        <v>1136</v>
      </c>
      <c r="J927" s="51">
        <v>3.85</v>
      </c>
    </row>
    <row r="928" spans="1:10" ht="15" thickBot="1" x14ac:dyDescent="0.25">
      <c r="A928" s="193"/>
      <c r="B928" s="193"/>
      <c r="C928" s="193"/>
      <c r="D928" s="193"/>
      <c r="E928" s="193" t="s">
        <v>1135</v>
      </c>
      <c r="F928" s="51">
        <v>35.32</v>
      </c>
      <c r="G928" s="193"/>
      <c r="H928" s="378" t="s">
        <v>1134</v>
      </c>
      <c r="I928" s="378"/>
      <c r="J928" s="51">
        <v>185.38</v>
      </c>
    </row>
    <row r="929" spans="1:10" ht="0.95" customHeight="1" thickTop="1" x14ac:dyDescent="0.2">
      <c r="A929" s="50"/>
      <c r="B929" s="50"/>
      <c r="C929" s="50"/>
      <c r="D929" s="50"/>
      <c r="E929" s="50"/>
      <c r="F929" s="50"/>
      <c r="G929" s="50"/>
      <c r="H929" s="50"/>
      <c r="I929" s="50"/>
      <c r="J929" s="50"/>
    </row>
    <row r="930" spans="1:10" ht="18" customHeight="1" x14ac:dyDescent="0.2">
      <c r="A930" s="189" t="s">
        <v>380</v>
      </c>
      <c r="B930" s="64" t="s">
        <v>9</v>
      </c>
      <c r="C930" s="189" t="s">
        <v>10</v>
      </c>
      <c r="D930" s="189" t="s">
        <v>11</v>
      </c>
      <c r="E930" s="379" t="s">
        <v>1155</v>
      </c>
      <c r="F930" s="379"/>
      <c r="G930" s="65" t="s">
        <v>12</v>
      </c>
      <c r="H930" s="64" t="s">
        <v>13</v>
      </c>
      <c r="I930" s="64" t="s">
        <v>14</v>
      </c>
      <c r="J930" s="64" t="s">
        <v>16</v>
      </c>
    </row>
    <row r="931" spans="1:10" ht="51.95" customHeight="1" x14ac:dyDescent="0.2">
      <c r="A931" s="187" t="s">
        <v>1154</v>
      </c>
      <c r="B931" s="63" t="s">
        <v>381</v>
      </c>
      <c r="C931" s="187" t="s">
        <v>25</v>
      </c>
      <c r="D931" s="187" t="s">
        <v>382</v>
      </c>
      <c r="E931" s="380" t="s">
        <v>1151</v>
      </c>
      <c r="F931" s="380"/>
      <c r="G931" s="62" t="s">
        <v>156</v>
      </c>
      <c r="H931" s="61">
        <v>1</v>
      </c>
      <c r="I931" s="60">
        <v>304.36</v>
      </c>
      <c r="J931" s="60">
        <v>304.36</v>
      </c>
    </row>
    <row r="932" spans="1:10" ht="26.1" customHeight="1" x14ac:dyDescent="0.2">
      <c r="A932" s="191" t="s">
        <v>1148</v>
      </c>
      <c r="B932" s="59" t="s">
        <v>1223</v>
      </c>
      <c r="C932" s="191" t="s">
        <v>25</v>
      </c>
      <c r="D932" s="191" t="s">
        <v>1222</v>
      </c>
      <c r="E932" s="376" t="s">
        <v>1151</v>
      </c>
      <c r="F932" s="376"/>
      <c r="G932" s="58" t="s">
        <v>156</v>
      </c>
      <c r="H932" s="57">
        <v>1</v>
      </c>
      <c r="I932" s="56">
        <v>296.52999999999997</v>
      </c>
      <c r="J932" s="56">
        <v>296.52999999999997</v>
      </c>
    </row>
    <row r="933" spans="1:10" ht="39" customHeight="1" x14ac:dyDescent="0.2">
      <c r="A933" s="192" t="s">
        <v>1142</v>
      </c>
      <c r="B933" s="55" t="s">
        <v>2662</v>
      </c>
      <c r="C933" s="192" t="s">
        <v>25</v>
      </c>
      <c r="D933" s="192" t="s">
        <v>2661</v>
      </c>
      <c r="E933" s="377" t="s">
        <v>1139</v>
      </c>
      <c r="F933" s="377"/>
      <c r="G933" s="54" t="s">
        <v>156</v>
      </c>
      <c r="H933" s="53">
        <v>1</v>
      </c>
      <c r="I933" s="52">
        <v>7.83</v>
      </c>
      <c r="J933" s="52">
        <v>7.83</v>
      </c>
    </row>
    <row r="934" spans="1:10" ht="25.5" x14ac:dyDescent="0.2">
      <c r="A934" s="193"/>
      <c r="B934" s="193"/>
      <c r="C934" s="193"/>
      <c r="D934" s="193"/>
      <c r="E934" s="193" t="s">
        <v>1138</v>
      </c>
      <c r="F934" s="51">
        <v>13.590510999999999</v>
      </c>
      <c r="G934" s="193" t="s">
        <v>1137</v>
      </c>
      <c r="H934" s="51">
        <v>10.93</v>
      </c>
      <c r="I934" s="193" t="s">
        <v>1136</v>
      </c>
      <c r="J934" s="51">
        <v>24.52</v>
      </c>
    </row>
    <row r="935" spans="1:10" ht="15" thickBot="1" x14ac:dyDescent="0.25">
      <c r="A935" s="193"/>
      <c r="B935" s="193"/>
      <c r="C935" s="193"/>
      <c r="D935" s="193"/>
      <c r="E935" s="193" t="s">
        <v>1135</v>
      </c>
      <c r="F935" s="51">
        <v>71.64</v>
      </c>
      <c r="G935" s="193"/>
      <c r="H935" s="378" t="s">
        <v>1134</v>
      </c>
      <c r="I935" s="378"/>
      <c r="J935" s="51">
        <v>376</v>
      </c>
    </row>
    <row r="936" spans="1:10" ht="0.95" customHeight="1" thickTop="1" x14ac:dyDescent="0.2">
      <c r="A936" s="50"/>
      <c r="B936" s="50"/>
      <c r="C936" s="50"/>
      <c r="D936" s="50"/>
      <c r="E936" s="50"/>
      <c r="F936" s="50"/>
      <c r="G936" s="50"/>
      <c r="H936" s="50"/>
      <c r="I936" s="50"/>
      <c r="J936" s="50"/>
    </row>
    <row r="937" spans="1:10" ht="18" customHeight="1" x14ac:dyDescent="0.2">
      <c r="A937" s="189" t="s">
        <v>383</v>
      </c>
      <c r="B937" s="64" t="s">
        <v>9</v>
      </c>
      <c r="C937" s="189" t="s">
        <v>10</v>
      </c>
      <c r="D937" s="189" t="s">
        <v>11</v>
      </c>
      <c r="E937" s="379" t="s">
        <v>1155</v>
      </c>
      <c r="F937" s="379"/>
      <c r="G937" s="65" t="s">
        <v>12</v>
      </c>
      <c r="H937" s="64" t="s">
        <v>13</v>
      </c>
      <c r="I937" s="64" t="s">
        <v>14</v>
      </c>
      <c r="J937" s="64" t="s">
        <v>16</v>
      </c>
    </row>
    <row r="938" spans="1:10" ht="39" customHeight="1" x14ac:dyDescent="0.2">
      <c r="A938" s="187" t="s">
        <v>1154</v>
      </c>
      <c r="B938" s="63" t="s">
        <v>384</v>
      </c>
      <c r="C938" s="187" t="s">
        <v>25</v>
      </c>
      <c r="D938" s="187" t="s">
        <v>385</v>
      </c>
      <c r="E938" s="380" t="s">
        <v>1151</v>
      </c>
      <c r="F938" s="380"/>
      <c r="G938" s="62" t="s">
        <v>156</v>
      </c>
      <c r="H938" s="61">
        <v>1</v>
      </c>
      <c r="I938" s="60">
        <v>221.22</v>
      </c>
      <c r="J938" s="60">
        <v>221.22</v>
      </c>
    </row>
    <row r="939" spans="1:10" ht="26.1" customHeight="1" x14ac:dyDescent="0.2">
      <c r="A939" s="191" t="s">
        <v>1148</v>
      </c>
      <c r="B939" s="59" t="s">
        <v>1227</v>
      </c>
      <c r="C939" s="191" t="s">
        <v>25</v>
      </c>
      <c r="D939" s="191" t="s">
        <v>1226</v>
      </c>
      <c r="E939" s="376" t="s">
        <v>1145</v>
      </c>
      <c r="F939" s="376"/>
      <c r="G939" s="58" t="s">
        <v>836</v>
      </c>
      <c r="H939" s="57">
        <v>0.92490000000000006</v>
      </c>
      <c r="I939" s="56">
        <v>30.15</v>
      </c>
      <c r="J939" s="56">
        <v>27.88</v>
      </c>
    </row>
    <row r="940" spans="1:10" ht="26.1" customHeight="1" x14ac:dyDescent="0.2">
      <c r="A940" s="191" t="s">
        <v>1148</v>
      </c>
      <c r="B940" s="59" t="s">
        <v>1150</v>
      </c>
      <c r="C940" s="191" t="s">
        <v>25</v>
      </c>
      <c r="D940" s="191" t="s">
        <v>1149</v>
      </c>
      <c r="E940" s="376" t="s">
        <v>1145</v>
      </c>
      <c r="F940" s="376"/>
      <c r="G940" s="58" t="s">
        <v>836</v>
      </c>
      <c r="H940" s="57">
        <v>0.92490000000000006</v>
      </c>
      <c r="I940" s="56">
        <v>37.39</v>
      </c>
      <c r="J940" s="56">
        <v>34.58</v>
      </c>
    </row>
    <row r="941" spans="1:10" ht="24" customHeight="1" x14ac:dyDescent="0.2">
      <c r="A941" s="192" t="s">
        <v>1142</v>
      </c>
      <c r="B941" s="55" t="s">
        <v>347</v>
      </c>
      <c r="C941" s="192" t="s">
        <v>25</v>
      </c>
      <c r="D941" s="192" t="s">
        <v>348</v>
      </c>
      <c r="E941" s="377" t="s">
        <v>1139</v>
      </c>
      <c r="F941" s="377"/>
      <c r="G941" s="54" t="s">
        <v>156</v>
      </c>
      <c r="H941" s="53">
        <v>1.9199999999999998E-2</v>
      </c>
      <c r="I941" s="52">
        <v>14.97</v>
      </c>
      <c r="J941" s="52">
        <v>0.28000000000000003</v>
      </c>
    </row>
    <row r="942" spans="1:10" ht="26.1" customHeight="1" x14ac:dyDescent="0.2">
      <c r="A942" s="192" t="s">
        <v>1142</v>
      </c>
      <c r="B942" s="55" t="s">
        <v>2664</v>
      </c>
      <c r="C942" s="192" t="s">
        <v>25</v>
      </c>
      <c r="D942" s="192" t="s">
        <v>2663</v>
      </c>
      <c r="E942" s="377" t="s">
        <v>1139</v>
      </c>
      <c r="F942" s="377"/>
      <c r="G942" s="54" t="s">
        <v>156</v>
      </c>
      <c r="H942" s="53">
        <v>1</v>
      </c>
      <c r="I942" s="52">
        <v>158.47999999999999</v>
      </c>
      <c r="J942" s="52">
        <v>158.47999999999999</v>
      </c>
    </row>
    <row r="943" spans="1:10" ht="25.5" x14ac:dyDescent="0.2">
      <c r="A943" s="193"/>
      <c r="B943" s="193"/>
      <c r="C943" s="193"/>
      <c r="D943" s="193"/>
      <c r="E943" s="193" t="s">
        <v>1138</v>
      </c>
      <c r="F943" s="51">
        <v>29.841480988803902</v>
      </c>
      <c r="G943" s="193" t="s">
        <v>1137</v>
      </c>
      <c r="H943" s="51">
        <v>24</v>
      </c>
      <c r="I943" s="193" t="s">
        <v>1136</v>
      </c>
      <c r="J943" s="51">
        <v>53.84</v>
      </c>
    </row>
    <row r="944" spans="1:10" ht="15" thickBot="1" x14ac:dyDescent="0.25">
      <c r="A944" s="193"/>
      <c r="B944" s="193"/>
      <c r="C944" s="193"/>
      <c r="D944" s="193"/>
      <c r="E944" s="193" t="s">
        <v>1135</v>
      </c>
      <c r="F944" s="51">
        <v>52.07</v>
      </c>
      <c r="G944" s="193"/>
      <c r="H944" s="378" t="s">
        <v>1134</v>
      </c>
      <c r="I944" s="378"/>
      <c r="J944" s="51">
        <v>273.29000000000002</v>
      </c>
    </row>
    <row r="945" spans="1:10" ht="0.95" customHeight="1" thickTop="1" x14ac:dyDescent="0.2">
      <c r="A945" s="50"/>
      <c r="B945" s="50"/>
      <c r="C945" s="50"/>
      <c r="D945" s="50"/>
      <c r="E945" s="50"/>
      <c r="F945" s="50"/>
      <c r="G945" s="50"/>
      <c r="H945" s="50"/>
      <c r="I945" s="50"/>
      <c r="J945" s="50"/>
    </row>
    <row r="946" spans="1:10" ht="18" customHeight="1" x14ac:dyDescent="0.2">
      <c r="A946" s="189" t="s">
        <v>386</v>
      </c>
      <c r="B946" s="64" t="s">
        <v>9</v>
      </c>
      <c r="C946" s="189" t="s">
        <v>10</v>
      </c>
      <c r="D946" s="189" t="s">
        <v>11</v>
      </c>
      <c r="E946" s="379" t="s">
        <v>1155</v>
      </c>
      <c r="F946" s="379"/>
      <c r="G946" s="65" t="s">
        <v>12</v>
      </c>
      <c r="H946" s="64" t="s">
        <v>13</v>
      </c>
      <c r="I946" s="64" t="s">
        <v>14</v>
      </c>
      <c r="J946" s="64" t="s">
        <v>16</v>
      </c>
    </row>
    <row r="947" spans="1:10" ht="51.95" customHeight="1" x14ac:dyDescent="0.2">
      <c r="A947" s="187" t="s">
        <v>1154</v>
      </c>
      <c r="B947" s="63" t="s">
        <v>387</v>
      </c>
      <c r="C947" s="187" t="s">
        <v>25</v>
      </c>
      <c r="D947" s="187" t="s">
        <v>388</v>
      </c>
      <c r="E947" s="380" t="s">
        <v>1151</v>
      </c>
      <c r="F947" s="380"/>
      <c r="G947" s="62" t="s">
        <v>156</v>
      </c>
      <c r="H947" s="61">
        <v>1</v>
      </c>
      <c r="I947" s="60">
        <v>761.75</v>
      </c>
      <c r="J947" s="60">
        <v>761.75</v>
      </c>
    </row>
    <row r="948" spans="1:10" ht="39" customHeight="1" x14ac:dyDescent="0.2">
      <c r="A948" s="191" t="s">
        <v>1148</v>
      </c>
      <c r="B948" s="59" t="s">
        <v>1219</v>
      </c>
      <c r="C948" s="191" t="s">
        <v>25</v>
      </c>
      <c r="D948" s="191" t="s">
        <v>1218</v>
      </c>
      <c r="E948" s="376" t="s">
        <v>1151</v>
      </c>
      <c r="F948" s="376"/>
      <c r="G948" s="58" t="s">
        <v>156</v>
      </c>
      <c r="H948" s="57">
        <v>1</v>
      </c>
      <c r="I948" s="56">
        <v>753.92</v>
      </c>
      <c r="J948" s="56">
        <v>753.92</v>
      </c>
    </row>
    <row r="949" spans="1:10" ht="39" customHeight="1" x14ac:dyDescent="0.2">
      <c r="A949" s="192" t="s">
        <v>1142</v>
      </c>
      <c r="B949" s="55" t="s">
        <v>2662</v>
      </c>
      <c r="C949" s="192" t="s">
        <v>25</v>
      </c>
      <c r="D949" s="192" t="s">
        <v>2661</v>
      </c>
      <c r="E949" s="377" t="s">
        <v>1139</v>
      </c>
      <c r="F949" s="377"/>
      <c r="G949" s="54" t="s">
        <v>156</v>
      </c>
      <c r="H949" s="53">
        <v>1</v>
      </c>
      <c r="I949" s="52">
        <v>7.83</v>
      </c>
      <c r="J949" s="52">
        <v>7.83</v>
      </c>
    </row>
    <row r="950" spans="1:10" ht="25.5" x14ac:dyDescent="0.2">
      <c r="A950" s="193"/>
      <c r="B950" s="193"/>
      <c r="C950" s="193"/>
      <c r="D950" s="193"/>
      <c r="E950" s="193" t="s">
        <v>1138</v>
      </c>
      <c r="F950" s="51">
        <v>28.2285778</v>
      </c>
      <c r="G950" s="193" t="s">
        <v>1137</v>
      </c>
      <c r="H950" s="51">
        <v>22.7</v>
      </c>
      <c r="I950" s="193" t="s">
        <v>1136</v>
      </c>
      <c r="J950" s="51">
        <v>50.93</v>
      </c>
    </row>
    <row r="951" spans="1:10" ht="15" thickBot="1" x14ac:dyDescent="0.25">
      <c r="A951" s="193"/>
      <c r="B951" s="193"/>
      <c r="C951" s="193"/>
      <c r="D951" s="193"/>
      <c r="E951" s="193" t="s">
        <v>1135</v>
      </c>
      <c r="F951" s="51">
        <v>179.31</v>
      </c>
      <c r="G951" s="193"/>
      <c r="H951" s="378" t="s">
        <v>1134</v>
      </c>
      <c r="I951" s="378"/>
      <c r="J951" s="51">
        <v>941.06</v>
      </c>
    </row>
    <row r="952" spans="1:10" ht="0.95" customHeight="1" thickTop="1" x14ac:dyDescent="0.2">
      <c r="A952" s="50"/>
      <c r="B952" s="50"/>
      <c r="C952" s="50"/>
      <c r="D952" s="50"/>
      <c r="E952" s="50"/>
      <c r="F952" s="50"/>
      <c r="G952" s="50"/>
      <c r="H952" s="50"/>
      <c r="I952" s="50"/>
      <c r="J952" s="50"/>
    </row>
    <row r="953" spans="1:10" ht="18" customHeight="1" x14ac:dyDescent="0.2">
      <c r="A953" s="189" t="s">
        <v>390</v>
      </c>
      <c r="B953" s="64" t="s">
        <v>9</v>
      </c>
      <c r="C953" s="189" t="s">
        <v>10</v>
      </c>
      <c r="D953" s="189" t="s">
        <v>11</v>
      </c>
      <c r="E953" s="379" t="s">
        <v>1155</v>
      </c>
      <c r="F953" s="379"/>
      <c r="G953" s="65" t="s">
        <v>12</v>
      </c>
      <c r="H953" s="64" t="s">
        <v>13</v>
      </c>
      <c r="I953" s="64" t="s">
        <v>14</v>
      </c>
      <c r="J953" s="64" t="s">
        <v>16</v>
      </c>
    </row>
    <row r="954" spans="1:10" ht="39" customHeight="1" x14ac:dyDescent="0.2">
      <c r="A954" s="187" t="s">
        <v>1154</v>
      </c>
      <c r="B954" s="63" t="s">
        <v>391</v>
      </c>
      <c r="C954" s="187" t="s">
        <v>25</v>
      </c>
      <c r="D954" s="187" t="s">
        <v>392</v>
      </c>
      <c r="E954" s="380" t="s">
        <v>1151</v>
      </c>
      <c r="F954" s="380"/>
      <c r="G954" s="62" t="s">
        <v>156</v>
      </c>
      <c r="H954" s="61">
        <v>1</v>
      </c>
      <c r="I954" s="60">
        <v>92.04</v>
      </c>
      <c r="J954" s="60">
        <v>92.04</v>
      </c>
    </row>
    <row r="955" spans="1:10" ht="26.1" customHeight="1" x14ac:dyDescent="0.2">
      <c r="A955" s="191" t="s">
        <v>1148</v>
      </c>
      <c r="B955" s="59" t="s">
        <v>1227</v>
      </c>
      <c r="C955" s="191" t="s">
        <v>25</v>
      </c>
      <c r="D955" s="191" t="s">
        <v>1226</v>
      </c>
      <c r="E955" s="376" t="s">
        <v>1145</v>
      </c>
      <c r="F955" s="376"/>
      <c r="G955" s="58" t="s">
        <v>836</v>
      </c>
      <c r="H955" s="57">
        <v>0.25950000000000001</v>
      </c>
      <c r="I955" s="56">
        <v>30.15</v>
      </c>
      <c r="J955" s="56">
        <v>7.82</v>
      </c>
    </row>
    <row r="956" spans="1:10" ht="26.1" customHeight="1" x14ac:dyDescent="0.2">
      <c r="A956" s="191" t="s">
        <v>1148</v>
      </c>
      <c r="B956" s="59" t="s">
        <v>1150</v>
      </c>
      <c r="C956" s="191" t="s">
        <v>25</v>
      </c>
      <c r="D956" s="191" t="s">
        <v>1149</v>
      </c>
      <c r="E956" s="376" t="s">
        <v>1145</v>
      </c>
      <c r="F956" s="376"/>
      <c r="G956" s="58" t="s">
        <v>836</v>
      </c>
      <c r="H956" s="57">
        <v>0.25950000000000001</v>
      </c>
      <c r="I956" s="56">
        <v>37.39</v>
      </c>
      <c r="J956" s="56">
        <v>9.6999999999999993</v>
      </c>
    </row>
    <row r="957" spans="1:10" ht="24" customHeight="1" x14ac:dyDescent="0.2">
      <c r="A957" s="192" t="s">
        <v>1142</v>
      </c>
      <c r="B957" s="55" t="s">
        <v>347</v>
      </c>
      <c r="C957" s="192" t="s">
        <v>25</v>
      </c>
      <c r="D957" s="192" t="s">
        <v>348</v>
      </c>
      <c r="E957" s="377" t="s">
        <v>1139</v>
      </c>
      <c r="F957" s="377"/>
      <c r="G957" s="54" t="s">
        <v>156</v>
      </c>
      <c r="H957" s="53">
        <v>1.32E-2</v>
      </c>
      <c r="I957" s="52">
        <v>14.97</v>
      </c>
      <c r="J957" s="52">
        <v>0.19</v>
      </c>
    </row>
    <row r="958" spans="1:10" ht="26.1" customHeight="1" x14ac:dyDescent="0.2">
      <c r="A958" s="192" t="s">
        <v>1142</v>
      </c>
      <c r="B958" s="55" t="s">
        <v>2660</v>
      </c>
      <c r="C958" s="192" t="s">
        <v>25</v>
      </c>
      <c r="D958" s="192" t="s">
        <v>2659</v>
      </c>
      <c r="E958" s="377" t="s">
        <v>1139</v>
      </c>
      <c r="F958" s="377"/>
      <c r="G958" s="54" t="s">
        <v>156</v>
      </c>
      <c r="H958" s="53">
        <v>1</v>
      </c>
      <c r="I958" s="52">
        <v>74.33</v>
      </c>
      <c r="J958" s="52">
        <v>74.33</v>
      </c>
    </row>
    <row r="959" spans="1:10" ht="25.5" x14ac:dyDescent="0.2">
      <c r="A959" s="193"/>
      <c r="B959" s="193"/>
      <c r="C959" s="193"/>
      <c r="D959" s="193"/>
      <c r="E959" s="193" t="s">
        <v>1138</v>
      </c>
      <c r="F959" s="51">
        <v>8.3693603813324469</v>
      </c>
      <c r="G959" s="193" t="s">
        <v>1137</v>
      </c>
      <c r="H959" s="51">
        <v>6.73</v>
      </c>
      <c r="I959" s="193" t="s">
        <v>1136</v>
      </c>
      <c r="J959" s="51">
        <v>15.1</v>
      </c>
    </row>
    <row r="960" spans="1:10" ht="15" thickBot="1" x14ac:dyDescent="0.25">
      <c r="A960" s="193"/>
      <c r="B960" s="193"/>
      <c r="C960" s="193"/>
      <c r="D960" s="193"/>
      <c r="E960" s="193" t="s">
        <v>1135</v>
      </c>
      <c r="F960" s="51">
        <v>21.66</v>
      </c>
      <c r="G960" s="193"/>
      <c r="H960" s="378" t="s">
        <v>1134</v>
      </c>
      <c r="I960" s="378"/>
      <c r="J960" s="51">
        <v>113.7</v>
      </c>
    </row>
    <row r="961" spans="1:10" ht="0.95" customHeight="1" thickTop="1" x14ac:dyDescent="0.2">
      <c r="A961" s="50"/>
      <c r="B961" s="50"/>
      <c r="C961" s="50"/>
      <c r="D961" s="50"/>
      <c r="E961" s="50"/>
      <c r="F961" s="50"/>
      <c r="G961" s="50"/>
      <c r="H961" s="50"/>
      <c r="I961" s="50"/>
      <c r="J961" s="50"/>
    </row>
    <row r="962" spans="1:10" ht="18" customHeight="1" x14ac:dyDescent="0.2">
      <c r="A962" s="189" t="s">
        <v>393</v>
      </c>
      <c r="B962" s="64" t="s">
        <v>9</v>
      </c>
      <c r="C962" s="189" t="s">
        <v>10</v>
      </c>
      <c r="D962" s="189" t="s">
        <v>11</v>
      </c>
      <c r="E962" s="379" t="s">
        <v>1155</v>
      </c>
      <c r="F962" s="379"/>
      <c r="G962" s="65" t="s">
        <v>12</v>
      </c>
      <c r="H962" s="64" t="s">
        <v>13</v>
      </c>
      <c r="I962" s="64" t="s">
        <v>14</v>
      </c>
      <c r="J962" s="64" t="s">
        <v>16</v>
      </c>
    </row>
    <row r="963" spans="1:10" ht="39" customHeight="1" x14ac:dyDescent="0.2">
      <c r="A963" s="187" t="s">
        <v>1154</v>
      </c>
      <c r="B963" s="63" t="s">
        <v>394</v>
      </c>
      <c r="C963" s="187" t="s">
        <v>25</v>
      </c>
      <c r="D963" s="187" t="s">
        <v>395</v>
      </c>
      <c r="E963" s="380" t="s">
        <v>1151</v>
      </c>
      <c r="F963" s="380"/>
      <c r="G963" s="62" t="s">
        <v>156</v>
      </c>
      <c r="H963" s="61">
        <v>1</v>
      </c>
      <c r="I963" s="60">
        <v>133.63999999999999</v>
      </c>
      <c r="J963" s="60">
        <v>133.63999999999999</v>
      </c>
    </row>
    <row r="964" spans="1:10" ht="26.1" customHeight="1" x14ac:dyDescent="0.2">
      <c r="A964" s="191" t="s">
        <v>1148</v>
      </c>
      <c r="B964" s="59" t="s">
        <v>1227</v>
      </c>
      <c r="C964" s="191" t="s">
        <v>25</v>
      </c>
      <c r="D964" s="191" t="s">
        <v>1226</v>
      </c>
      <c r="E964" s="376" t="s">
        <v>1145</v>
      </c>
      <c r="F964" s="376"/>
      <c r="G964" s="58" t="s">
        <v>836</v>
      </c>
      <c r="H964" s="57">
        <v>0.37430000000000002</v>
      </c>
      <c r="I964" s="56">
        <v>30.15</v>
      </c>
      <c r="J964" s="56">
        <v>11.28</v>
      </c>
    </row>
    <row r="965" spans="1:10" ht="26.1" customHeight="1" x14ac:dyDescent="0.2">
      <c r="A965" s="191" t="s">
        <v>1148</v>
      </c>
      <c r="B965" s="59" t="s">
        <v>1150</v>
      </c>
      <c r="C965" s="191" t="s">
        <v>25</v>
      </c>
      <c r="D965" s="191" t="s">
        <v>1149</v>
      </c>
      <c r="E965" s="376" t="s">
        <v>1145</v>
      </c>
      <c r="F965" s="376"/>
      <c r="G965" s="58" t="s">
        <v>836</v>
      </c>
      <c r="H965" s="57">
        <v>0.37430000000000002</v>
      </c>
      <c r="I965" s="56">
        <v>37.39</v>
      </c>
      <c r="J965" s="56">
        <v>13.99</v>
      </c>
    </row>
    <row r="966" spans="1:10" ht="24" customHeight="1" x14ac:dyDescent="0.2">
      <c r="A966" s="192" t="s">
        <v>1142</v>
      </c>
      <c r="B966" s="55" t="s">
        <v>347</v>
      </c>
      <c r="C966" s="192" t="s">
        <v>25</v>
      </c>
      <c r="D966" s="192" t="s">
        <v>348</v>
      </c>
      <c r="E966" s="377" t="s">
        <v>1139</v>
      </c>
      <c r="F966" s="377"/>
      <c r="G966" s="54" t="s">
        <v>156</v>
      </c>
      <c r="H966" s="53">
        <v>1.9199999999999998E-2</v>
      </c>
      <c r="I966" s="52">
        <v>14.97</v>
      </c>
      <c r="J966" s="52">
        <v>0.28000000000000003</v>
      </c>
    </row>
    <row r="967" spans="1:10" ht="26.1" customHeight="1" x14ac:dyDescent="0.2">
      <c r="A967" s="192" t="s">
        <v>1142</v>
      </c>
      <c r="B967" s="55" t="s">
        <v>2658</v>
      </c>
      <c r="C967" s="192" t="s">
        <v>25</v>
      </c>
      <c r="D967" s="192" t="s">
        <v>2657</v>
      </c>
      <c r="E967" s="377" t="s">
        <v>1139</v>
      </c>
      <c r="F967" s="377"/>
      <c r="G967" s="54" t="s">
        <v>156</v>
      </c>
      <c r="H967" s="53">
        <v>1</v>
      </c>
      <c r="I967" s="52">
        <v>108.09</v>
      </c>
      <c r="J967" s="52">
        <v>108.09</v>
      </c>
    </row>
    <row r="968" spans="1:10" ht="25.5" x14ac:dyDescent="0.2">
      <c r="A968" s="193"/>
      <c r="B968" s="193"/>
      <c r="C968" s="193"/>
      <c r="D968" s="193"/>
      <c r="E968" s="193" t="s">
        <v>1138</v>
      </c>
      <c r="F968" s="51">
        <v>12.077375013856557</v>
      </c>
      <c r="G968" s="193" t="s">
        <v>1137</v>
      </c>
      <c r="H968" s="51">
        <v>9.7100000000000009</v>
      </c>
      <c r="I968" s="193" t="s">
        <v>1136</v>
      </c>
      <c r="J968" s="51">
        <v>21.79</v>
      </c>
    </row>
    <row r="969" spans="1:10" ht="15" thickBot="1" x14ac:dyDescent="0.25">
      <c r="A969" s="193"/>
      <c r="B969" s="193"/>
      <c r="C969" s="193"/>
      <c r="D969" s="193"/>
      <c r="E969" s="193" t="s">
        <v>1135</v>
      </c>
      <c r="F969" s="51">
        <v>31.45</v>
      </c>
      <c r="G969" s="193"/>
      <c r="H969" s="378" t="s">
        <v>1134</v>
      </c>
      <c r="I969" s="378"/>
      <c r="J969" s="51">
        <v>165.09</v>
      </c>
    </row>
    <row r="970" spans="1:10" ht="0.95" customHeight="1" thickTop="1" x14ac:dyDescent="0.2">
      <c r="A970" s="50"/>
      <c r="B970" s="50"/>
      <c r="C970" s="50"/>
      <c r="D970" s="50"/>
      <c r="E970" s="50"/>
      <c r="F970" s="50"/>
      <c r="G970" s="50"/>
      <c r="H970" s="50"/>
      <c r="I970" s="50"/>
      <c r="J970" s="50"/>
    </row>
    <row r="971" spans="1:10" ht="18" customHeight="1" x14ac:dyDescent="0.2">
      <c r="A971" s="189" t="s">
        <v>396</v>
      </c>
      <c r="B971" s="64" t="s">
        <v>9</v>
      </c>
      <c r="C971" s="189" t="s">
        <v>10</v>
      </c>
      <c r="D971" s="189" t="s">
        <v>11</v>
      </c>
      <c r="E971" s="379" t="s">
        <v>1155</v>
      </c>
      <c r="F971" s="379"/>
      <c r="G971" s="65" t="s">
        <v>12</v>
      </c>
      <c r="H971" s="64" t="s">
        <v>13</v>
      </c>
      <c r="I971" s="64" t="s">
        <v>14</v>
      </c>
      <c r="J971" s="64" t="s">
        <v>16</v>
      </c>
    </row>
    <row r="972" spans="1:10" ht="39" customHeight="1" x14ac:dyDescent="0.2">
      <c r="A972" s="187" t="s">
        <v>1154</v>
      </c>
      <c r="B972" s="63" t="s">
        <v>397</v>
      </c>
      <c r="C972" s="187" t="s">
        <v>25</v>
      </c>
      <c r="D972" s="187" t="s">
        <v>398</v>
      </c>
      <c r="E972" s="380" t="s">
        <v>1151</v>
      </c>
      <c r="F972" s="380"/>
      <c r="G972" s="62" t="s">
        <v>156</v>
      </c>
      <c r="H972" s="61">
        <v>1</v>
      </c>
      <c r="I972" s="60">
        <v>75.8</v>
      </c>
      <c r="J972" s="60">
        <v>75.8</v>
      </c>
    </row>
    <row r="973" spans="1:10" ht="26.1" customHeight="1" x14ac:dyDescent="0.2">
      <c r="A973" s="191" t="s">
        <v>1148</v>
      </c>
      <c r="B973" s="59" t="s">
        <v>1227</v>
      </c>
      <c r="C973" s="191" t="s">
        <v>25</v>
      </c>
      <c r="D973" s="191" t="s">
        <v>1226</v>
      </c>
      <c r="E973" s="376" t="s">
        <v>1145</v>
      </c>
      <c r="F973" s="376"/>
      <c r="G973" s="58" t="s">
        <v>836</v>
      </c>
      <c r="H973" s="57">
        <v>0.22120000000000001</v>
      </c>
      <c r="I973" s="56">
        <v>30.15</v>
      </c>
      <c r="J973" s="56">
        <v>6.66</v>
      </c>
    </row>
    <row r="974" spans="1:10" ht="26.1" customHeight="1" x14ac:dyDescent="0.2">
      <c r="A974" s="191" t="s">
        <v>1148</v>
      </c>
      <c r="B974" s="59" t="s">
        <v>1150</v>
      </c>
      <c r="C974" s="191" t="s">
        <v>25</v>
      </c>
      <c r="D974" s="191" t="s">
        <v>1149</v>
      </c>
      <c r="E974" s="376" t="s">
        <v>1145</v>
      </c>
      <c r="F974" s="376"/>
      <c r="G974" s="58" t="s">
        <v>836</v>
      </c>
      <c r="H974" s="57">
        <v>0.22120000000000001</v>
      </c>
      <c r="I974" s="56">
        <v>37.39</v>
      </c>
      <c r="J974" s="56">
        <v>8.27</v>
      </c>
    </row>
    <row r="975" spans="1:10" ht="24" customHeight="1" x14ac:dyDescent="0.2">
      <c r="A975" s="192" t="s">
        <v>1142</v>
      </c>
      <c r="B975" s="55" t="s">
        <v>347</v>
      </c>
      <c r="C975" s="192" t="s">
        <v>25</v>
      </c>
      <c r="D975" s="192" t="s">
        <v>348</v>
      </c>
      <c r="E975" s="377" t="s">
        <v>1139</v>
      </c>
      <c r="F975" s="377"/>
      <c r="G975" s="54" t="s">
        <v>156</v>
      </c>
      <c r="H975" s="53">
        <v>1.06E-2</v>
      </c>
      <c r="I975" s="52">
        <v>14.97</v>
      </c>
      <c r="J975" s="52">
        <v>0.15</v>
      </c>
    </row>
    <row r="976" spans="1:10" ht="26.1" customHeight="1" x14ac:dyDescent="0.2">
      <c r="A976" s="192" t="s">
        <v>1142</v>
      </c>
      <c r="B976" s="55" t="s">
        <v>2656</v>
      </c>
      <c r="C976" s="192" t="s">
        <v>25</v>
      </c>
      <c r="D976" s="192" t="s">
        <v>2655</v>
      </c>
      <c r="E976" s="377" t="s">
        <v>1139</v>
      </c>
      <c r="F976" s="377"/>
      <c r="G976" s="54" t="s">
        <v>156</v>
      </c>
      <c r="H976" s="53">
        <v>1</v>
      </c>
      <c r="I976" s="52">
        <v>60.72</v>
      </c>
      <c r="J976" s="52">
        <v>60.72</v>
      </c>
    </row>
    <row r="977" spans="1:10" ht="25.5" x14ac:dyDescent="0.2">
      <c r="A977" s="193"/>
      <c r="B977" s="193"/>
      <c r="C977" s="193"/>
      <c r="D977" s="193"/>
      <c r="E977" s="193" t="s">
        <v>1138</v>
      </c>
      <c r="F977" s="51">
        <v>7.1278128810553154</v>
      </c>
      <c r="G977" s="193" t="s">
        <v>1137</v>
      </c>
      <c r="H977" s="51">
        <v>5.73</v>
      </c>
      <c r="I977" s="193" t="s">
        <v>1136</v>
      </c>
      <c r="J977" s="51">
        <v>12.86</v>
      </c>
    </row>
    <row r="978" spans="1:10" ht="15" thickBot="1" x14ac:dyDescent="0.25">
      <c r="A978" s="193"/>
      <c r="B978" s="193"/>
      <c r="C978" s="193"/>
      <c r="D978" s="193"/>
      <c r="E978" s="193" t="s">
        <v>1135</v>
      </c>
      <c r="F978" s="51">
        <v>17.84</v>
      </c>
      <c r="G978" s="193"/>
      <c r="H978" s="378" t="s">
        <v>1134</v>
      </c>
      <c r="I978" s="378"/>
      <c r="J978" s="51">
        <v>93.64</v>
      </c>
    </row>
    <row r="979" spans="1:10" ht="0.95" customHeight="1" thickTop="1" x14ac:dyDescent="0.2">
      <c r="A979" s="50"/>
      <c r="B979" s="50"/>
      <c r="C979" s="50"/>
      <c r="D979" s="50"/>
      <c r="E979" s="50"/>
      <c r="F979" s="50"/>
      <c r="G979" s="50"/>
      <c r="H979" s="50"/>
      <c r="I979" s="50"/>
      <c r="J979" s="50"/>
    </row>
    <row r="980" spans="1:10" ht="18" customHeight="1" x14ac:dyDescent="0.2">
      <c r="A980" s="189" t="s">
        <v>399</v>
      </c>
      <c r="B980" s="64" t="s">
        <v>9</v>
      </c>
      <c r="C980" s="189" t="s">
        <v>10</v>
      </c>
      <c r="D980" s="189" t="s">
        <v>11</v>
      </c>
      <c r="E980" s="379" t="s">
        <v>1155</v>
      </c>
      <c r="F980" s="379"/>
      <c r="G980" s="65" t="s">
        <v>12</v>
      </c>
      <c r="H980" s="64" t="s">
        <v>13</v>
      </c>
      <c r="I980" s="64" t="s">
        <v>14</v>
      </c>
      <c r="J980" s="64" t="s">
        <v>16</v>
      </c>
    </row>
    <row r="981" spans="1:10" ht="26.1" customHeight="1" x14ac:dyDescent="0.2">
      <c r="A981" s="187" t="s">
        <v>1154</v>
      </c>
      <c r="B981" s="63" t="s">
        <v>400</v>
      </c>
      <c r="C981" s="187" t="s">
        <v>25</v>
      </c>
      <c r="D981" s="187" t="s">
        <v>401</v>
      </c>
      <c r="E981" s="380" t="s">
        <v>1151</v>
      </c>
      <c r="F981" s="380"/>
      <c r="G981" s="62" t="s">
        <v>156</v>
      </c>
      <c r="H981" s="61">
        <v>1</v>
      </c>
      <c r="I981" s="60">
        <v>22.03</v>
      </c>
      <c r="J981" s="60">
        <v>22.03</v>
      </c>
    </row>
    <row r="982" spans="1:10" ht="26.1" customHeight="1" x14ac:dyDescent="0.2">
      <c r="A982" s="191" t="s">
        <v>1148</v>
      </c>
      <c r="B982" s="59" t="s">
        <v>1227</v>
      </c>
      <c r="C982" s="191" t="s">
        <v>25</v>
      </c>
      <c r="D982" s="191" t="s">
        <v>1226</v>
      </c>
      <c r="E982" s="376" t="s">
        <v>1145</v>
      </c>
      <c r="F982" s="376"/>
      <c r="G982" s="58" t="s">
        <v>836</v>
      </c>
      <c r="H982" s="57">
        <v>0.11020000000000001</v>
      </c>
      <c r="I982" s="56">
        <v>30.15</v>
      </c>
      <c r="J982" s="56">
        <v>3.32</v>
      </c>
    </row>
    <row r="983" spans="1:10" ht="26.1" customHeight="1" x14ac:dyDescent="0.2">
      <c r="A983" s="191" t="s">
        <v>1148</v>
      </c>
      <c r="B983" s="59" t="s">
        <v>1150</v>
      </c>
      <c r="C983" s="191" t="s">
        <v>25</v>
      </c>
      <c r="D983" s="191" t="s">
        <v>1149</v>
      </c>
      <c r="E983" s="376" t="s">
        <v>1145</v>
      </c>
      <c r="F983" s="376"/>
      <c r="G983" s="58" t="s">
        <v>836</v>
      </c>
      <c r="H983" s="57">
        <v>0.11020000000000001</v>
      </c>
      <c r="I983" s="56">
        <v>37.39</v>
      </c>
      <c r="J983" s="56">
        <v>4.12</v>
      </c>
    </row>
    <row r="984" spans="1:10" ht="24" customHeight="1" x14ac:dyDescent="0.2">
      <c r="A984" s="192" t="s">
        <v>1142</v>
      </c>
      <c r="B984" s="55" t="s">
        <v>347</v>
      </c>
      <c r="C984" s="192" t="s">
        <v>25</v>
      </c>
      <c r="D984" s="192" t="s">
        <v>348</v>
      </c>
      <c r="E984" s="377" t="s">
        <v>1139</v>
      </c>
      <c r="F984" s="377"/>
      <c r="G984" s="54" t="s">
        <v>156</v>
      </c>
      <c r="H984" s="53">
        <v>1.06E-2</v>
      </c>
      <c r="I984" s="52">
        <v>14.97</v>
      </c>
      <c r="J984" s="52">
        <v>0.15</v>
      </c>
    </row>
    <row r="985" spans="1:10" ht="26.1" customHeight="1" x14ac:dyDescent="0.2">
      <c r="A985" s="192" t="s">
        <v>1142</v>
      </c>
      <c r="B985" s="55" t="s">
        <v>2654</v>
      </c>
      <c r="C985" s="192" t="s">
        <v>25</v>
      </c>
      <c r="D985" s="192" t="s">
        <v>2653</v>
      </c>
      <c r="E985" s="377" t="s">
        <v>1139</v>
      </c>
      <c r="F985" s="377"/>
      <c r="G985" s="54" t="s">
        <v>156</v>
      </c>
      <c r="H985" s="53">
        <v>1</v>
      </c>
      <c r="I985" s="52">
        <v>14.44</v>
      </c>
      <c r="J985" s="52">
        <v>14.44</v>
      </c>
    </row>
    <row r="986" spans="1:10" ht="25.5" x14ac:dyDescent="0.2">
      <c r="A986" s="193"/>
      <c r="B986" s="193"/>
      <c r="C986" s="193"/>
      <c r="D986" s="193"/>
      <c r="E986" s="193" t="s">
        <v>1138</v>
      </c>
      <c r="F986" s="51">
        <v>3.5472785722203746</v>
      </c>
      <c r="G986" s="193" t="s">
        <v>1137</v>
      </c>
      <c r="H986" s="51">
        <v>2.85</v>
      </c>
      <c r="I986" s="193" t="s">
        <v>1136</v>
      </c>
      <c r="J986" s="51">
        <v>6.4</v>
      </c>
    </row>
    <row r="987" spans="1:10" ht="15" thickBot="1" x14ac:dyDescent="0.25">
      <c r="A987" s="193"/>
      <c r="B987" s="193"/>
      <c r="C987" s="193"/>
      <c r="D987" s="193"/>
      <c r="E987" s="193" t="s">
        <v>1135</v>
      </c>
      <c r="F987" s="51">
        <v>5.18</v>
      </c>
      <c r="G987" s="193"/>
      <c r="H987" s="378" t="s">
        <v>1134</v>
      </c>
      <c r="I987" s="378"/>
      <c r="J987" s="51">
        <v>27.21</v>
      </c>
    </row>
    <row r="988" spans="1:10" ht="0.95" customHeight="1" thickTop="1" x14ac:dyDescent="0.2">
      <c r="A988" s="50"/>
      <c r="B988" s="50"/>
      <c r="C988" s="50"/>
      <c r="D988" s="50"/>
      <c r="E988" s="50"/>
      <c r="F988" s="50"/>
      <c r="G988" s="50"/>
      <c r="H988" s="50"/>
      <c r="I988" s="50"/>
      <c r="J988" s="50"/>
    </row>
    <row r="989" spans="1:10" ht="18" customHeight="1" x14ac:dyDescent="0.2">
      <c r="A989" s="189" t="s">
        <v>403</v>
      </c>
      <c r="B989" s="64" t="s">
        <v>9</v>
      </c>
      <c r="C989" s="189" t="s">
        <v>10</v>
      </c>
      <c r="D989" s="189" t="s">
        <v>11</v>
      </c>
      <c r="E989" s="379" t="s">
        <v>1155</v>
      </c>
      <c r="F989" s="379"/>
      <c r="G989" s="65" t="s">
        <v>12</v>
      </c>
      <c r="H989" s="64" t="s">
        <v>13</v>
      </c>
      <c r="I989" s="64" t="s">
        <v>14</v>
      </c>
      <c r="J989" s="64" t="s">
        <v>16</v>
      </c>
    </row>
    <row r="990" spans="1:10" ht="26.1" customHeight="1" x14ac:dyDescent="0.2">
      <c r="A990" s="187" t="s">
        <v>1154</v>
      </c>
      <c r="B990" s="63" t="s">
        <v>404</v>
      </c>
      <c r="C990" s="187" t="s">
        <v>25</v>
      </c>
      <c r="D990" s="187" t="s">
        <v>405</v>
      </c>
      <c r="E990" s="380" t="s">
        <v>1151</v>
      </c>
      <c r="F990" s="380"/>
      <c r="G990" s="62" t="s">
        <v>156</v>
      </c>
      <c r="H990" s="61">
        <v>1</v>
      </c>
      <c r="I990" s="60">
        <v>51.18</v>
      </c>
      <c r="J990" s="60">
        <v>51.18</v>
      </c>
    </row>
    <row r="991" spans="1:10" ht="26.1" customHeight="1" x14ac:dyDescent="0.2">
      <c r="A991" s="191" t="s">
        <v>1148</v>
      </c>
      <c r="B991" s="59" t="s">
        <v>1150</v>
      </c>
      <c r="C991" s="191" t="s">
        <v>25</v>
      </c>
      <c r="D991" s="191" t="s">
        <v>1149</v>
      </c>
      <c r="E991" s="376" t="s">
        <v>1145</v>
      </c>
      <c r="F991" s="376"/>
      <c r="G991" s="58" t="s">
        <v>836</v>
      </c>
      <c r="H991" s="57">
        <v>0.1525</v>
      </c>
      <c r="I991" s="56">
        <v>37.39</v>
      </c>
      <c r="J991" s="56">
        <v>5.7</v>
      </c>
    </row>
    <row r="992" spans="1:10" ht="24" customHeight="1" x14ac:dyDescent="0.2">
      <c r="A992" s="191" t="s">
        <v>1148</v>
      </c>
      <c r="B992" s="59" t="s">
        <v>1147</v>
      </c>
      <c r="C992" s="191" t="s">
        <v>25</v>
      </c>
      <c r="D992" s="191" t="s">
        <v>1146</v>
      </c>
      <c r="E992" s="376" t="s">
        <v>1145</v>
      </c>
      <c r="F992" s="376"/>
      <c r="G992" s="58" t="s">
        <v>836</v>
      </c>
      <c r="H992" s="57">
        <v>4.8099999999999997E-2</v>
      </c>
      <c r="I992" s="56">
        <v>28.88</v>
      </c>
      <c r="J992" s="56">
        <v>1.38</v>
      </c>
    </row>
    <row r="993" spans="1:10" ht="24" customHeight="1" x14ac:dyDescent="0.2">
      <c r="A993" s="192" t="s">
        <v>1142</v>
      </c>
      <c r="B993" s="55" t="s">
        <v>1144</v>
      </c>
      <c r="C993" s="192" t="s">
        <v>25</v>
      </c>
      <c r="D993" s="192" t="s">
        <v>1143</v>
      </c>
      <c r="E993" s="377" t="s">
        <v>1139</v>
      </c>
      <c r="F993" s="377"/>
      <c r="G993" s="54" t="s">
        <v>156</v>
      </c>
      <c r="H993" s="53">
        <v>2.1000000000000001E-2</v>
      </c>
      <c r="I993" s="52">
        <v>4.0599999999999996</v>
      </c>
      <c r="J993" s="52">
        <v>0.08</v>
      </c>
    </row>
    <row r="994" spans="1:10" ht="24" customHeight="1" x14ac:dyDescent="0.2">
      <c r="A994" s="192" t="s">
        <v>1142</v>
      </c>
      <c r="B994" s="55" t="s">
        <v>2652</v>
      </c>
      <c r="C994" s="192" t="s">
        <v>25</v>
      </c>
      <c r="D994" s="192" t="s">
        <v>2651</v>
      </c>
      <c r="E994" s="377" t="s">
        <v>1139</v>
      </c>
      <c r="F994" s="377"/>
      <c r="G994" s="54" t="s">
        <v>156</v>
      </c>
      <c r="H994" s="53">
        <v>1</v>
      </c>
      <c r="I994" s="52">
        <v>44.02</v>
      </c>
      <c r="J994" s="52">
        <v>44.02</v>
      </c>
    </row>
    <row r="995" spans="1:10" ht="25.5" x14ac:dyDescent="0.2">
      <c r="A995" s="193"/>
      <c r="B995" s="193"/>
      <c r="C995" s="193"/>
      <c r="D995" s="193"/>
      <c r="E995" s="193" t="s">
        <v>1138</v>
      </c>
      <c r="F995" s="51">
        <v>3.3920851346857335</v>
      </c>
      <c r="G995" s="193" t="s">
        <v>1137</v>
      </c>
      <c r="H995" s="51">
        <v>2.73</v>
      </c>
      <c r="I995" s="193" t="s">
        <v>1136</v>
      </c>
      <c r="J995" s="51">
        <v>6.12</v>
      </c>
    </row>
    <row r="996" spans="1:10" ht="15" thickBot="1" x14ac:dyDescent="0.25">
      <c r="A996" s="193"/>
      <c r="B996" s="193"/>
      <c r="C996" s="193"/>
      <c r="D996" s="193"/>
      <c r="E996" s="193" t="s">
        <v>1135</v>
      </c>
      <c r="F996" s="51">
        <v>12.04</v>
      </c>
      <c r="G996" s="193"/>
      <c r="H996" s="378" t="s">
        <v>1134</v>
      </c>
      <c r="I996" s="378"/>
      <c r="J996" s="51">
        <v>63.22</v>
      </c>
    </row>
    <row r="997" spans="1:10" ht="0.95" customHeight="1" thickTop="1" x14ac:dyDescent="0.2">
      <c r="A997" s="50"/>
      <c r="B997" s="50"/>
      <c r="C997" s="50"/>
      <c r="D997" s="50"/>
      <c r="E997" s="50"/>
      <c r="F997" s="50"/>
      <c r="G997" s="50"/>
      <c r="H997" s="50"/>
      <c r="I997" s="50"/>
      <c r="J997" s="50"/>
    </row>
    <row r="998" spans="1:10" ht="18" customHeight="1" x14ac:dyDescent="0.2">
      <c r="A998" s="189" t="s">
        <v>407</v>
      </c>
      <c r="B998" s="64" t="s">
        <v>9</v>
      </c>
      <c r="C998" s="189" t="s">
        <v>10</v>
      </c>
      <c r="D998" s="189" t="s">
        <v>11</v>
      </c>
      <c r="E998" s="379" t="s">
        <v>1155</v>
      </c>
      <c r="F998" s="379"/>
      <c r="G998" s="65" t="s">
        <v>12</v>
      </c>
      <c r="H998" s="64" t="s">
        <v>13</v>
      </c>
      <c r="I998" s="64" t="s">
        <v>14</v>
      </c>
      <c r="J998" s="64" t="s">
        <v>16</v>
      </c>
    </row>
    <row r="999" spans="1:10" ht="39" customHeight="1" x14ac:dyDescent="0.2">
      <c r="A999" s="187" t="s">
        <v>1154</v>
      </c>
      <c r="B999" s="63" t="s">
        <v>408</v>
      </c>
      <c r="C999" s="187" t="s">
        <v>25</v>
      </c>
      <c r="D999" s="187" t="s">
        <v>409</v>
      </c>
      <c r="E999" s="380" t="s">
        <v>1151</v>
      </c>
      <c r="F999" s="380"/>
      <c r="G999" s="62" t="s">
        <v>156</v>
      </c>
      <c r="H999" s="61">
        <v>1</v>
      </c>
      <c r="I999" s="60">
        <v>18.75</v>
      </c>
      <c r="J999" s="60">
        <v>18.75</v>
      </c>
    </row>
    <row r="1000" spans="1:10" ht="26.1" customHeight="1" x14ac:dyDescent="0.2">
      <c r="A1000" s="191" t="s">
        <v>1148</v>
      </c>
      <c r="B1000" s="59" t="s">
        <v>1227</v>
      </c>
      <c r="C1000" s="191" t="s">
        <v>25</v>
      </c>
      <c r="D1000" s="191" t="s">
        <v>1226</v>
      </c>
      <c r="E1000" s="376" t="s">
        <v>1145</v>
      </c>
      <c r="F1000" s="376"/>
      <c r="G1000" s="58" t="s">
        <v>836</v>
      </c>
      <c r="H1000" s="57">
        <v>0.1416</v>
      </c>
      <c r="I1000" s="56">
        <v>30.15</v>
      </c>
      <c r="J1000" s="56">
        <v>4.26</v>
      </c>
    </row>
    <row r="1001" spans="1:10" ht="26.1" customHeight="1" x14ac:dyDescent="0.2">
      <c r="A1001" s="191" t="s">
        <v>1148</v>
      </c>
      <c r="B1001" s="59" t="s">
        <v>1150</v>
      </c>
      <c r="C1001" s="191" t="s">
        <v>25</v>
      </c>
      <c r="D1001" s="191" t="s">
        <v>1149</v>
      </c>
      <c r="E1001" s="376" t="s">
        <v>1145</v>
      </c>
      <c r="F1001" s="376"/>
      <c r="G1001" s="58" t="s">
        <v>836</v>
      </c>
      <c r="H1001" s="57">
        <v>0.1416</v>
      </c>
      <c r="I1001" s="56">
        <v>37.39</v>
      </c>
      <c r="J1001" s="56">
        <v>5.29</v>
      </c>
    </row>
    <row r="1002" spans="1:10" ht="24" customHeight="1" x14ac:dyDescent="0.2">
      <c r="A1002" s="192" t="s">
        <v>1142</v>
      </c>
      <c r="B1002" s="55" t="s">
        <v>1863</v>
      </c>
      <c r="C1002" s="192" t="s">
        <v>25</v>
      </c>
      <c r="D1002" s="192" t="s">
        <v>1862</v>
      </c>
      <c r="E1002" s="377" t="s">
        <v>1139</v>
      </c>
      <c r="F1002" s="377"/>
      <c r="G1002" s="54" t="s">
        <v>156</v>
      </c>
      <c r="H1002" s="53">
        <v>5.8999999999999999E-3</v>
      </c>
      <c r="I1002" s="52">
        <v>76.94</v>
      </c>
      <c r="J1002" s="52">
        <v>0.45</v>
      </c>
    </row>
    <row r="1003" spans="1:10" ht="26.1" customHeight="1" x14ac:dyDescent="0.2">
      <c r="A1003" s="192" t="s">
        <v>1142</v>
      </c>
      <c r="B1003" s="55" t="s">
        <v>2650</v>
      </c>
      <c r="C1003" s="192" t="s">
        <v>25</v>
      </c>
      <c r="D1003" s="192" t="s">
        <v>2649</v>
      </c>
      <c r="E1003" s="377" t="s">
        <v>1139</v>
      </c>
      <c r="F1003" s="377"/>
      <c r="G1003" s="54" t="s">
        <v>156</v>
      </c>
      <c r="H1003" s="53">
        <v>1</v>
      </c>
      <c r="I1003" s="52">
        <v>8.0500000000000007</v>
      </c>
      <c r="J1003" s="52">
        <v>8.0500000000000007</v>
      </c>
    </row>
    <row r="1004" spans="1:10" ht="26.1" customHeight="1" x14ac:dyDescent="0.2">
      <c r="A1004" s="192" t="s">
        <v>1142</v>
      </c>
      <c r="B1004" s="55" t="s">
        <v>1861</v>
      </c>
      <c r="C1004" s="192" t="s">
        <v>25</v>
      </c>
      <c r="D1004" s="192" t="s">
        <v>1860</v>
      </c>
      <c r="E1004" s="377" t="s">
        <v>1139</v>
      </c>
      <c r="F1004" s="377"/>
      <c r="G1004" s="54" t="s">
        <v>156</v>
      </c>
      <c r="H1004" s="53">
        <v>7.0000000000000001E-3</v>
      </c>
      <c r="I1004" s="52">
        <v>87.17</v>
      </c>
      <c r="J1004" s="52">
        <v>0.61</v>
      </c>
    </row>
    <row r="1005" spans="1:10" ht="24" customHeight="1" x14ac:dyDescent="0.2">
      <c r="A1005" s="192" t="s">
        <v>1142</v>
      </c>
      <c r="B1005" s="55" t="s">
        <v>1225</v>
      </c>
      <c r="C1005" s="192" t="s">
        <v>25</v>
      </c>
      <c r="D1005" s="192" t="s">
        <v>1224</v>
      </c>
      <c r="E1005" s="377" t="s">
        <v>1139</v>
      </c>
      <c r="F1005" s="377"/>
      <c r="G1005" s="54" t="s">
        <v>156</v>
      </c>
      <c r="H1005" s="53">
        <v>3.3799999999999997E-2</v>
      </c>
      <c r="I1005" s="52">
        <v>2.75</v>
      </c>
      <c r="J1005" s="52">
        <v>0.09</v>
      </c>
    </row>
    <row r="1006" spans="1:10" ht="25.5" x14ac:dyDescent="0.2">
      <c r="A1006" s="193"/>
      <c r="B1006" s="193"/>
      <c r="C1006" s="193"/>
      <c r="D1006" s="193"/>
      <c r="E1006" s="193" t="s">
        <v>1138</v>
      </c>
      <c r="F1006" s="51">
        <v>4.5615785389646382</v>
      </c>
      <c r="G1006" s="193" t="s">
        <v>1137</v>
      </c>
      <c r="H1006" s="51">
        <v>3.67</v>
      </c>
      <c r="I1006" s="193" t="s">
        <v>1136</v>
      </c>
      <c r="J1006" s="51">
        <v>8.23</v>
      </c>
    </row>
    <row r="1007" spans="1:10" ht="15" thickBot="1" x14ac:dyDescent="0.25">
      <c r="A1007" s="193"/>
      <c r="B1007" s="193"/>
      <c r="C1007" s="193"/>
      <c r="D1007" s="193"/>
      <c r="E1007" s="193" t="s">
        <v>1135</v>
      </c>
      <c r="F1007" s="51">
        <v>4.41</v>
      </c>
      <c r="G1007" s="193"/>
      <c r="H1007" s="378" t="s">
        <v>1134</v>
      </c>
      <c r="I1007" s="378"/>
      <c r="J1007" s="51">
        <v>23.16</v>
      </c>
    </row>
    <row r="1008" spans="1:10" ht="0.95" customHeight="1" thickTop="1" x14ac:dyDescent="0.2">
      <c r="A1008" s="50"/>
      <c r="B1008" s="50"/>
      <c r="C1008" s="50"/>
      <c r="D1008" s="50"/>
      <c r="E1008" s="50"/>
      <c r="F1008" s="50"/>
      <c r="G1008" s="50"/>
      <c r="H1008" s="50"/>
      <c r="I1008" s="50"/>
      <c r="J1008" s="50"/>
    </row>
    <row r="1009" spans="1:10" ht="18" customHeight="1" x14ac:dyDescent="0.2">
      <c r="A1009" s="189" t="s">
        <v>411</v>
      </c>
      <c r="B1009" s="64" t="s">
        <v>9</v>
      </c>
      <c r="C1009" s="189" t="s">
        <v>10</v>
      </c>
      <c r="D1009" s="189" t="s">
        <v>11</v>
      </c>
      <c r="E1009" s="379" t="s">
        <v>1155</v>
      </c>
      <c r="F1009" s="379"/>
      <c r="G1009" s="65" t="s">
        <v>12</v>
      </c>
      <c r="H1009" s="64" t="s">
        <v>13</v>
      </c>
      <c r="I1009" s="64" t="s">
        <v>14</v>
      </c>
      <c r="J1009" s="64" t="s">
        <v>16</v>
      </c>
    </row>
    <row r="1010" spans="1:10" ht="26.1" customHeight="1" x14ac:dyDescent="0.2">
      <c r="A1010" s="187" t="s">
        <v>1154</v>
      </c>
      <c r="B1010" s="63" t="s">
        <v>412</v>
      </c>
      <c r="C1010" s="187" t="s">
        <v>25</v>
      </c>
      <c r="D1010" s="187" t="s">
        <v>413</v>
      </c>
      <c r="E1010" s="380" t="s">
        <v>1151</v>
      </c>
      <c r="F1010" s="380"/>
      <c r="G1010" s="62" t="s">
        <v>156</v>
      </c>
      <c r="H1010" s="61">
        <v>1</v>
      </c>
      <c r="I1010" s="60">
        <v>1141.3599999999999</v>
      </c>
      <c r="J1010" s="60">
        <v>1141.3599999999999</v>
      </c>
    </row>
    <row r="1011" spans="1:10" ht="26.1" customHeight="1" x14ac:dyDescent="0.2">
      <c r="A1011" s="191" t="s">
        <v>1148</v>
      </c>
      <c r="B1011" s="59" t="s">
        <v>1227</v>
      </c>
      <c r="C1011" s="191" t="s">
        <v>25</v>
      </c>
      <c r="D1011" s="191" t="s">
        <v>1226</v>
      </c>
      <c r="E1011" s="376" t="s">
        <v>1145</v>
      </c>
      <c r="F1011" s="376"/>
      <c r="G1011" s="58" t="s">
        <v>836</v>
      </c>
      <c r="H1011" s="57">
        <v>0.26860000000000001</v>
      </c>
      <c r="I1011" s="56">
        <v>30.15</v>
      </c>
      <c r="J1011" s="56">
        <v>8.09</v>
      </c>
    </row>
    <row r="1012" spans="1:10" ht="26.1" customHeight="1" x14ac:dyDescent="0.2">
      <c r="A1012" s="191" t="s">
        <v>1148</v>
      </c>
      <c r="B1012" s="59" t="s">
        <v>1150</v>
      </c>
      <c r="C1012" s="191" t="s">
        <v>25</v>
      </c>
      <c r="D1012" s="191" t="s">
        <v>1149</v>
      </c>
      <c r="E1012" s="376" t="s">
        <v>1145</v>
      </c>
      <c r="F1012" s="376"/>
      <c r="G1012" s="58" t="s">
        <v>836</v>
      </c>
      <c r="H1012" s="57">
        <v>0.26860000000000001</v>
      </c>
      <c r="I1012" s="56">
        <v>37.39</v>
      </c>
      <c r="J1012" s="56">
        <v>10.039999999999999</v>
      </c>
    </row>
    <row r="1013" spans="1:10" ht="26.1" customHeight="1" x14ac:dyDescent="0.2">
      <c r="A1013" s="192" t="s">
        <v>1142</v>
      </c>
      <c r="B1013" s="55" t="s">
        <v>2648</v>
      </c>
      <c r="C1013" s="192" t="s">
        <v>25</v>
      </c>
      <c r="D1013" s="192" t="s">
        <v>2647</v>
      </c>
      <c r="E1013" s="377" t="s">
        <v>1139</v>
      </c>
      <c r="F1013" s="377"/>
      <c r="G1013" s="54" t="s">
        <v>156</v>
      </c>
      <c r="H1013" s="53">
        <v>1</v>
      </c>
      <c r="I1013" s="52">
        <v>1123.23</v>
      </c>
      <c r="J1013" s="52">
        <v>1123.23</v>
      </c>
    </row>
    <row r="1014" spans="1:10" ht="25.5" x14ac:dyDescent="0.2">
      <c r="A1014" s="193"/>
      <c r="B1014" s="193"/>
      <c r="C1014" s="193"/>
      <c r="D1014" s="193"/>
      <c r="E1014" s="193" t="s">
        <v>1138</v>
      </c>
      <c r="F1014" s="51">
        <v>8.6631193880944455</v>
      </c>
      <c r="G1014" s="193" t="s">
        <v>1137</v>
      </c>
      <c r="H1014" s="51">
        <v>6.97</v>
      </c>
      <c r="I1014" s="193" t="s">
        <v>1136</v>
      </c>
      <c r="J1014" s="51">
        <v>15.629999999999999</v>
      </c>
    </row>
    <row r="1015" spans="1:10" ht="15" thickBot="1" x14ac:dyDescent="0.25">
      <c r="A1015" s="193"/>
      <c r="B1015" s="193"/>
      <c r="C1015" s="193"/>
      <c r="D1015" s="193"/>
      <c r="E1015" s="193" t="s">
        <v>1135</v>
      </c>
      <c r="F1015" s="51">
        <v>268.67</v>
      </c>
      <c r="G1015" s="193"/>
      <c r="H1015" s="378" t="s">
        <v>1134</v>
      </c>
      <c r="I1015" s="378"/>
      <c r="J1015" s="51">
        <v>1410.03</v>
      </c>
    </row>
    <row r="1016" spans="1:10" ht="0.95" customHeight="1" thickTop="1" x14ac:dyDescent="0.2">
      <c r="A1016" s="50"/>
      <c r="B1016" s="50"/>
      <c r="C1016" s="50"/>
      <c r="D1016" s="50"/>
      <c r="E1016" s="50"/>
      <c r="F1016" s="50"/>
      <c r="G1016" s="50"/>
      <c r="H1016" s="50"/>
      <c r="I1016" s="50"/>
      <c r="J1016" s="50"/>
    </row>
    <row r="1017" spans="1:10" ht="18" customHeight="1" x14ac:dyDescent="0.2">
      <c r="A1017" s="189" t="s">
        <v>424</v>
      </c>
      <c r="B1017" s="64" t="s">
        <v>9</v>
      </c>
      <c r="C1017" s="189" t="s">
        <v>10</v>
      </c>
      <c r="D1017" s="189" t="s">
        <v>11</v>
      </c>
      <c r="E1017" s="379" t="s">
        <v>1155</v>
      </c>
      <c r="F1017" s="379"/>
      <c r="G1017" s="65" t="s">
        <v>12</v>
      </c>
      <c r="H1017" s="64" t="s">
        <v>13</v>
      </c>
      <c r="I1017" s="64" t="s">
        <v>14</v>
      </c>
      <c r="J1017" s="64" t="s">
        <v>16</v>
      </c>
    </row>
    <row r="1018" spans="1:10" ht="39" customHeight="1" x14ac:dyDescent="0.2">
      <c r="A1018" s="187" t="s">
        <v>1154</v>
      </c>
      <c r="B1018" s="63" t="s">
        <v>425</v>
      </c>
      <c r="C1018" s="187" t="s">
        <v>25</v>
      </c>
      <c r="D1018" s="187" t="s">
        <v>426</v>
      </c>
      <c r="E1018" s="380" t="s">
        <v>1151</v>
      </c>
      <c r="F1018" s="380"/>
      <c r="G1018" s="62" t="s">
        <v>156</v>
      </c>
      <c r="H1018" s="61">
        <v>1</v>
      </c>
      <c r="I1018" s="60">
        <v>9.19</v>
      </c>
      <c r="J1018" s="60">
        <v>9.19</v>
      </c>
    </row>
    <row r="1019" spans="1:10" ht="26.1" customHeight="1" x14ac:dyDescent="0.2">
      <c r="A1019" s="191" t="s">
        <v>1148</v>
      </c>
      <c r="B1019" s="59" t="s">
        <v>1227</v>
      </c>
      <c r="C1019" s="191" t="s">
        <v>25</v>
      </c>
      <c r="D1019" s="191" t="s">
        <v>1226</v>
      </c>
      <c r="E1019" s="376" t="s">
        <v>1145</v>
      </c>
      <c r="F1019" s="376"/>
      <c r="G1019" s="58" t="s">
        <v>836</v>
      </c>
      <c r="H1019" s="57">
        <v>9.9400000000000002E-2</v>
      </c>
      <c r="I1019" s="56">
        <v>30.15</v>
      </c>
      <c r="J1019" s="56">
        <v>2.99</v>
      </c>
    </row>
    <row r="1020" spans="1:10" ht="26.1" customHeight="1" x14ac:dyDescent="0.2">
      <c r="A1020" s="191" t="s">
        <v>1148</v>
      </c>
      <c r="B1020" s="59" t="s">
        <v>1150</v>
      </c>
      <c r="C1020" s="191" t="s">
        <v>25</v>
      </c>
      <c r="D1020" s="191" t="s">
        <v>1149</v>
      </c>
      <c r="E1020" s="376" t="s">
        <v>1145</v>
      </c>
      <c r="F1020" s="376"/>
      <c r="G1020" s="58" t="s">
        <v>836</v>
      </c>
      <c r="H1020" s="57">
        <v>9.9400000000000002E-2</v>
      </c>
      <c r="I1020" s="56">
        <v>37.39</v>
      </c>
      <c r="J1020" s="56">
        <v>3.71</v>
      </c>
    </row>
    <row r="1021" spans="1:10" ht="24" customHeight="1" x14ac:dyDescent="0.2">
      <c r="A1021" s="192" t="s">
        <v>1142</v>
      </c>
      <c r="B1021" s="55" t="s">
        <v>1863</v>
      </c>
      <c r="C1021" s="192" t="s">
        <v>25</v>
      </c>
      <c r="D1021" s="192" t="s">
        <v>1862</v>
      </c>
      <c r="E1021" s="377" t="s">
        <v>1139</v>
      </c>
      <c r="F1021" s="377"/>
      <c r="G1021" s="54" t="s">
        <v>156</v>
      </c>
      <c r="H1021" s="53">
        <v>8.2000000000000007E-3</v>
      </c>
      <c r="I1021" s="52">
        <v>76.94</v>
      </c>
      <c r="J1021" s="52">
        <v>0.63</v>
      </c>
    </row>
    <row r="1022" spans="1:10" ht="26.1" customHeight="1" x14ac:dyDescent="0.2">
      <c r="A1022" s="192" t="s">
        <v>1142</v>
      </c>
      <c r="B1022" s="55" t="s">
        <v>459</v>
      </c>
      <c r="C1022" s="192" t="s">
        <v>25</v>
      </c>
      <c r="D1022" s="192" t="s">
        <v>460</v>
      </c>
      <c r="E1022" s="377" t="s">
        <v>1139</v>
      </c>
      <c r="F1022" s="377"/>
      <c r="G1022" s="54" t="s">
        <v>156</v>
      </c>
      <c r="H1022" s="53">
        <v>1</v>
      </c>
      <c r="I1022" s="52">
        <v>0.95</v>
      </c>
      <c r="J1022" s="52">
        <v>0.95</v>
      </c>
    </row>
    <row r="1023" spans="1:10" ht="26.1" customHeight="1" x14ac:dyDescent="0.2">
      <c r="A1023" s="192" t="s">
        <v>1142</v>
      </c>
      <c r="B1023" s="55" t="s">
        <v>1861</v>
      </c>
      <c r="C1023" s="192" t="s">
        <v>25</v>
      </c>
      <c r="D1023" s="192" t="s">
        <v>1860</v>
      </c>
      <c r="E1023" s="377" t="s">
        <v>1139</v>
      </c>
      <c r="F1023" s="377"/>
      <c r="G1023" s="54" t="s">
        <v>156</v>
      </c>
      <c r="H1023" s="53">
        <v>9.4999999999999998E-3</v>
      </c>
      <c r="I1023" s="52">
        <v>87.17</v>
      </c>
      <c r="J1023" s="52">
        <v>0.82</v>
      </c>
    </row>
    <row r="1024" spans="1:10" ht="24" customHeight="1" x14ac:dyDescent="0.2">
      <c r="A1024" s="192" t="s">
        <v>1142</v>
      </c>
      <c r="B1024" s="55" t="s">
        <v>1225</v>
      </c>
      <c r="C1024" s="192" t="s">
        <v>25</v>
      </c>
      <c r="D1024" s="192" t="s">
        <v>1224</v>
      </c>
      <c r="E1024" s="377" t="s">
        <v>1139</v>
      </c>
      <c r="F1024" s="377"/>
      <c r="G1024" s="54" t="s">
        <v>156</v>
      </c>
      <c r="H1024" s="53">
        <v>3.3099999999999997E-2</v>
      </c>
      <c r="I1024" s="52">
        <v>2.75</v>
      </c>
      <c r="J1024" s="52">
        <v>0.09</v>
      </c>
    </row>
    <row r="1025" spans="1:10" ht="25.5" x14ac:dyDescent="0.2">
      <c r="A1025" s="193"/>
      <c r="B1025" s="193"/>
      <c r="C1025" s="193"/>
      <c r="D1025" s="193"/>
      <c r="E1025" s="193" t="s">
        <v>1138</v>
      </c>
      <c r="F1025" s="51">
        <v>3.2036359605365261</v>
      </c>
      <c r="G1025" s="193" t="s">
        <v>1137</v>
      </c>
      <c r="H1025" s="51">
        <v>2.58</v>
      </c>
      <c r="I1025" s="193" t="s">
        <v>1136</v>
      </c>
      <c r="J1025" s="51">
        <v>5.78</v>
      </c>
    </row>
    <row r="1026" spans="1:10" ht="15" thickBot="1" x14ac:dyDescent="0.25">
      <c r="A1026" s="193"/>
      <c r="B1026" s="193"/>
      <c r="C1026" s="193"/>
      <c r="D1026" s="193"/>
      <c r="E1026" s="193" t="s">
        <v>1135</v>
      </c>
      <c r="F1026" s="51">
        <v>2.16</v>
      </c>
      <c r="G1026" s="193"/>
      <c r="H1026" s="378" t="s">
        <v>1134</v>
      </c>
      <c r="I1026" s="378"/>
      <c r="J1026" s="51">
        <v>11.35</v>
      </c>
    </row>
    <row r="1027" spans="1:10" ht="0.95" customHeight="1" thickTop="1" x14ac:dyDescent="0.2">
      <c r="A1027" s="50"/>
      <c r="B1027" s="50"/>
      <c r="C1027" s="50"/>
      <c r="D1027" s="50"/>
      <c r="E1027" s="50"/>
      <c r="F1027" s="50"/>
      <c r="G1027" s="50"/>
      <c r="H1027" s="50"/>
      <c r="I1027" s="50"/>
      <c r="J1027" s="50"/>
    </row>
    <row r="1028" spans="1:10" ht="18" customHeight="1" x14ac:dyDescent="0.2">
      <c r="A1028" s="189" t="s">
        <v>429</v>
      </c>
      <c r="B1028" s="64" t="s">
        <v>9</v>
      </c>
      <c r="C1028" s="189" t="s">
        <v>10</v>
      </c>
      <c r="D1028" s="189" t="s">
        <v>11</v>
      </c>
      <c r="E1028" s="379" t="s">
        <v>1155</v>
      </c>
      <c r="F1028" s="379"/>
      <c r="G1028" s="65" t="s">
        <v>12</v>
      </c>
      <c r="H1028" s="64" t="s">
        <v>13</v>
      </c>
      <c r="I1028" s="64" t="s">
        <v>14</v>
      </c>
      <c r="J1028" s="64" t="s">
        <v>16</v>
      </c>
    </row>
    <row r="1029" spans="1:10" ht="39" customHeight="1" x14ac:dyDescent="0.2">
      <c r="A1029" s="187" t="s">
        <v>1154</v>
      </c>
      <c r="B1029" s="63" t="s">
        <v>430</v>
      </c>
      <c r="C1029" s="187" t="s">
        <v>25</v>
      </c>
      <c r="D1029" s="187" t="s">
        <v>431</v>
      </c>
      <c r="E1029" s="380" t="s">
        <v>1151</v>
      </c>
      <c r="F1029" s="380"/>
      <c r="G1029" s="62" t="s">
        <v>156</v>
      </c>
      <c r="H1029" s="61">
        <v>1</v>
      </c>
      <c r="I1029" s="60">
        <v>12.4</v>
      </c>
      <c r="J1029" s="60">
        <v>12.4</v>
      </c>
    </row>
    <row r="1030" spans="1:10" ht="26.1" customHeight="1" x14ac:dyDescent="0.2">
      <c r="A1030" s="191" t="s">
        <v>1148</v>
      </c>
      <c r="B1030" s="59" t="s">
        <v>1227</v>
      </c>
      <c r="C1030" s="191" t="s">
        <v>25</v>
      </c>
      <c r="D1030" s="191" t="s">
        <v>1226</v>
      </c>
      <c r="E1030" s="376" t="s">
        <v>1145</v>
      </c>
      <c r="F1030" s="376"/>
      <c r="G1030" s="58" t="s">
        <v>836</v>
      </c>
      <c r="H1030" s="57">
        <v>0.12659999999999999</v>
      </c>
      <c r="I1030" s="56">
        <v>30.15</v>
      </c>
      <c r="J1030" s="56">
        <v>3.81</v>
      </c>
    </row>
    <row r="1031" spans="1:10" ht="26.1" customHeight="1" x14ac:dyDescent="0.2">
      <c r="A1031" s="191" t="s">
        <v>1148</v>
      </c>
      <c r="B1031" s="59" t="s">
        <v>1150</v>
      </c>
      <c r="C1031" s="191" t="s">
        <v>25</v>
      </c>
      <c r="D1031" s="191" t="s">
        <v>1149</v>
      </c>
      <c r="E1031" s="376" t="s">
        <v>1145</v>
      </c>
      <c r="F1031" s="376"/>
      <c r="G1031" s="58" t="s">
        <v>836</v>
      </c>
      <c r="H1031" s="57">
        <v>0.12659999999999999</v>
      </c>
      <c r="I1031" s="56">
        <v>37.39</v>
      </c>
      <c r="J1031" s="56">
        <v>4.7300000000000004</v>
      </c>
    </row>
    <row r="1032" spans="1:10" ht="24" customHeight="1" x14ac:dyDescent="0.2">
      <c r="A1032" s="192" t="s">
        <v>1142</v>
      </c>
      <c r="B1032" s="55" t="s">
        <v>1863</v>
      </c>
      <c r="C1032" s="192" t="s">
        <v>25</v>
      </c>
      <c r="D1032" s="192" t="s">
        <v>1862</v>
      </c>
      <c r="E1032" s="377" t="s">
        <v>1139</v>
      </c>
      <c r="F1032" s="377"/>
      <c r="G1032" s="54" t="s">
        <v>156</v>
      </c>
      <c r="H1032" s="53">
        <v>5.8999999999999999E-3</v>
      </c>
      <c r="I1032" s="52">
        <v>76.94</v>
      </c>
      <c r="J1032" s="52">
        <v>0.45</v>
      </c>
    </row>
    <row r="1033" spans="1:10" ht="26.1" customHeight="1" x14ac:dyDescent="0.2">
      <c r="A1033" s="192" t="s">
        <v>1142</v>
      </c>
      <c r="B1033" s="55" t="s">
        <v>2646</v>
      </c>
      <c r="C1033" s="192" t="s">
        <v>25</v>
      </c>
      <c r="D1033" s="192" t="s">
        <v>2645</v>
      </c>
      <c r="E1033" s="377" t="s">
        <v>1139</v>
      </c>
      <c r="F1033" s="377"/>
      <c r="G1033" s="54" t="s">
        <v>156</v>
      </c>
      <c r="H1033" s="53">
        <v>1</v>
      </c>
      <c r="I1033" s="52">
        <v>2.73</v>
      </c>
      <c r="J1033" s="52">
        <v>2.73</v>
      </c>
    </row>
    <row r="1034" spans="1:10" ht="26.1" customHeight="1" x14ac:dyDescent="0.2">
      <c r="A1034" s="192" t="s">
        <v>1142</v>
      </c>
      <c r="B1034" s="55" t="s">
        <v>1861</v>
      </c>
      <c r="C1034" s="192" t="s">
        <v>25</v>
      </c>
      <c r="D1034" s="192" t="s">
        <v>1860</v>
      </c>
      <c r="E1034" s="377" t="s">
        <v>1139</v>
      </c>
      <c r="F1034" s="377"/>
      <c r="G1034" s="54" t="s">
        <v>156</v>
      </c>
      <c r="H1034" s="53">
        <v>7.0000000000000001E-3</v>
      </c>
      <c r="I1034" s="52">
        <v>87.17</v>
      </c>
      <c r="J1034" s="52">
        <v>0.61</v>
      </c>
    </row>
    <row r="1035" spans="1:10" ht="24" customHeight="1" x14ac:dyDescent="0.2">
      <c r="A1035" s="192" t="s">
        <v>1142</v>
      </c>
      <c r="B1035" s="55" t="s">
        <v>1225</v>
      </c>
      <c r="C1035" s="192" t="s">
        <v>25</v>
      </c>
      <c r="D1035" s="192" t="s">
        <v>1224</v>
      </c>
      <c r="E1035" s="377" t="s">
        <v>1139</v>
      </c>
      <c r="F1035" s="377"/>
      <c r="G1035" s="54" t="s">
        <v>156</v>
      </c>
      <c r="H1035" s="53">
        <v>2.81E-2</v>
      </c>
      <c r="I1035" s="52">
        <v>2.75</v>
      </c>
      <c r="J1035" s="52">
        <v>7.0000000000000007E-2</v>
      </c>
    </row>
    <row r="1036" spans="1:10" ht="25.5" x14ac:dyDescent="0.2">
      <c r="A1036" s="193"/>
      <c r="B1036" s="193"/>
      <c r="C1036" s="193"/>
      <c r="D1036" s="193"/>
      <c r="E1036" s="193" t="s">
        <v>1138</v>
      </c>
      <c r="F1036" s="51">
        <v>4.0793703580534313</v>
      </c>
      <c r="G1036" s="193" t="s">
        <v>1137</v>
      </c>
      <c r="H1036" s="51">
        <v>3.28</v>
      </c>
      <c r="I1036" s="193" t="s">
        <v>1136</v>
      </c>
      <c r="J1036" s="51">
        <v>7.36</v>
      </c>
    </row>
    <row r="1037" spans="1:10" ht="15" thickBot="1" x14ac:dyDescent="0.25">
      <c r="A1037" s="193"/>
      <c r="B1037" s="193"/>
      <c r="C1037" s="193"/>
      <c r="D1037" s="193"/>
      <c r="E1037" s="193" t="s">
        <v>1135</v>
      </c>
      <c r="F1037" s="51">
        <v>2.91</v>
      </c>
      <c r="G1037" s="193"/>
      <c r="H1037" s="378" t="s">
        <v>1134</v>
      </c>
      <c r="I1037" s="378"/>
      <c r="J1037" s="51">
        <v>15.31</v>
      </c>
    </row>
    <row r="1038" spans="1:10" ht="0.95" customHeight="1" thickTop="1" x14ac:dyDescent="0.2">
      <c r="A1038" s="50"/>
      <c r="B1038" s="50"/>
      <c r="C1038" s="50"/>
      <c r="D1038" s="50"/>
      <c r="E1038" s="50"/>
      <c r="F1038" s="50"/>
      <c r="G1038" s="50"/>
      <c r="H1038" s="50"/>
      <c r="I1038" s="50"/>
      <c r="J1038" s="50"/>
    </row>
    <row r="1039" spans="1:10" ht="18" customHeight="1" x14ac:dyDescent="0.2">
      <c r="A1039" s="189" t="s">
        <v>438</v>
      </c>
      <c r="B1039" s="64" t="s">
        <v>9</v>
      </c>
      <c r="C1039" s="189" t="s">
        <v>10</v>
      </c>
      <c r="D1039" s="189" t="s">
        <v>11</v>
      </c>
      <c r="E1039" s="379" t="s">
        <v>1155</v>
      </c>
      <c r="F1039" s="379"/>
      <c r="G1039" s="65" t="s">
        <v>12</v>
      </c>
      <c r="H1039" s="64" t="s">
        <v>13</v>
      </c>
      <c r="I1039" s="64" t="s">
        <v>14</v>
      </c>
      <c r="J1039" s="64" t="s">
        <v>16</v>
      </c>
    </row>
    <row r="1040" spans="1:10" ht="39" customHeight="1" x14ac:dyDescent="0.2">
      <c r="A1040" s="187" t="s">
        <v>1154</v>
      </c>
      <c r="B1040" s="63" t="s">
        <v>439</v>
      </c>
      <c r="C1040" s="187" t="s">
        <v>25</v>
      </c>
      <c r="D1040" s="187" t="s">
        <v>440</v>
      </c>
      <c r="E1040" s="380" t="s">
        <v>1151</v>
      </c>
      <c r="F1040" s="380"/>
      <c r="G1040" s="62" t="s">
        <v>156</v>
      </c>
      <c r="H1040" s="61">
        <v>1</v>
      </c>
      <c r="I1040" s="60">
        <v>16.850000000000001</v>
      </c>
      <c r="J1040" s="60">
        <v>16.850000000000001</v>
      </c>
    </row>
    <row r="1041" spans="1:10" ht="26.1" customHeight="1" x14ac:dyDescent="0.2">
      <c r="A1041" s="191" t="s">
        <v>1148</v>
      </c>
      <c r="B1041" s="59" t="s">
        <v>1227</v>
      </c>
      <c r="C1041" s="191" t="s">
        <v>25</v>
      </c>
      <c r="D1041" s="191" t="s">
        <v>1226</v>
      </c>
      <c r="E1041" s="376" t="s">
        <v>1145</v>
      </c>
      <c r="F1041" s="376"/>
      <c r="G1041" s="58" t="s">
        <v>836</v>
      </c>
      <c r="H1041" s="57">
        <v>0.2026</v>
      </c>
      <c r="I1041" s="56">
        <v>30.15</v>
      </c>
      <c r="J1041" s="56">
        <v>6.1</v>
      </c>
    </row>
    <row r="1042" spans="1:10" ht="26.1" customHeight="1" x14ac:dyDescent="0.2">
      <c r="A1042" s="191" t="s">
        <v>1148</v>
      </c>
      <c r="B1042" s="59" t="s">
        <v>1150</v>
      </c>
      <c r="C1042" s="191" t="s">
        <v>25</v>
      </c>
      <c r="D1042" s="191" t="s">
        <v>1149</v>
      </c>
      <c r="E1042" s="376" t="s">
        <v>1145</v>
      </c>
      <c r="F1042" s="376"/>
      <c r="G1042" s="58" t="s">
        <v>836</v>
      </c>
      <c r="H1042" s="57">
        <v>0.2026</v>
      </c>
      <c r="I1042" s="56">
        <v>37.39</v>
      </c>
      <c r="J1042" s="56">
        <v>7.57</v>
      </c>
    </row>
    <row r="1043" spans="1:10" ht="24" customHeight="1" x14ac:dyDescent="0.2">
      <c r="A1043" s="192" t="s">
        <v>1142</v>
      </c>
      <c r="B1043" s="55" t="s">
        <v>1863</v>
      </c>
      <c r="C1043" s="192" t="s">
        <v>25</v>
      </c>
      <c r="D1043" s="192" t="s">
        <v>1862</v>
      </c>
      <c r="E1043" s="377" t="s">
        <v>1139</v>
      </c>
      <c r="F1043" s="377"/>
      <c r="G1043" s="54" t="s">
        <v>156</v>
      </c>
      <c r="H1043" s="53">
        <v>1.06E-2</v>
      </c>
      <c r="I1043" s="52">
        <v>76.94</v>
      </c>
      <c r="J1043" s="52">
        <v>0.81</v>
      </c>
    </row>
    <row r="1044" spans="1:10" ht="26.1" customHeight="1" x14ac:dyDescent="0.2">
      <c r="A1044" s="192" t="s">
        <v>1142</v>
      </c>
      <c r="B1044" s="55" t="s">
        <v>2644</v>
      </c>
      <c r="C1044" s="192" t="s">
        <v>25</v>
      </c>
      <c r="D1044" s="192" t="s">
        <v>2643</v>
      </c>
      <c r="E1044" s="377" t="s">
        <v>1139</v>
      </c>
      <c r="F1044" s="377"/>
      <c r="G1044" s="54" t="s">
        <v>156</v>
      </c>
      <c r="H1044" s="53">
        <v>1</v>
      </c>
      <c r="I1044" s="52">
        <v>1.2</v>
      </c>
      <c r="J1044" s="52">
        <v>1.2</v>
      </c>
    </row>
    <row r="1045" spans="1:10" ht="26.1" customHeight="1" x14ac:dyDescent="0.2">
      <c r="A1045" s="192" t="s">
        <v>1142</v>
      </c>
      <c r="B1045" s="55" t="s">
        <v>1861</v>
      </c>
      <c r="C1045" s="192" t="s">
        <v>25</v>
      </c>
      <c r="D1045" s="192" t="s">
        <v>1860</v>
      </c>
      <c r="E1045" s="377" t="s">
        <v>1139</v>
      </c>
      <c r="F1045" s="377"/>
      <c r="G1045" s="54" t="s">
        <v>156</v>
      </c>
      <c r="H1045" s="53">
        <v>1.2E-2</v>
      </c>
      <c r="I1045" s="52">
        <v>87.17</v>
      </c>
      <c r="J1045" s="52">
        <v>1.04</v>
      </c>
    </row>
    <row r="1046" spans="1:10" ht="24" customHeight="1" x14ac:dyDescent="0.2">
      <c r="A1046" s="192" t="s">
        <v>1142</v>
      </c>
      <c r="B1046" s="55" t="s">
        <v>1225</v>
      </c>
      <c r="C1046" s="192" t="s">
        <v>25</v>
      </c>
      <c r="D1046" s="192" t="s">
        <v>1224</v>
      </c>
      <c r="E1046" s="377" t="s">
        <v>1139</v>
      </c>
      <c r="F1046" s="377"/>
      <c r="G1046" s="54" t="s">
        <v>156</v>
      </c>
      <c r="H1046" s="53">
        <v>5.0700000000000002E-2</v>
      </c>
      <c r="I1046" s="52">
        <v>2.75</v>
      </c>
      <c r="J1046" s="52">
        <v>0.13</v>
      </c>
    </row>
    <row r="1047" spans="1:10" ht="25.5" x14ac:dyDescent="0.2">
      <c r="A1047" s="193"/>
      <c r="B1047" s="193"/>
      <c r="C1047" s="193"/>
      <c r="D1047" s="193"/>
      <c r="E1047" s="193" t="s">
        <v>1138</v>
      </c>
      <c r="F1047" s="51">
        <v>6.5347522447622213</v>
      </c>
      <c r="G1047" s="193" t="s">
        <v>1137</v>
      </c>
      <c r="H1047" s="51">
        <v>5.26</v>
      </c>
      <c r="I1047" s="193" t="s">
        <v>1136</v>
      </c>
      <c r="J1047" s="51">
        <v>11.79</v>
      </c>
    </row>
    <row r="1048" spans="1:10" ht="15" thickBot="1" x14ac:dyDescent="0.25">
      <c r="A1048" s="193"/>
      <c r="B1048" s="193"/>
      <c r="C1048" s="193"/>
      <c r="D1048" s="193"/>
      <c r="E1048" s="193" t="s">
        <v>1135</v>
      </c>
      <c r="F1048" s="51">
        <v>3.96</v>
      </c>
      <c r="G1048" s="193"/>
      <c r="H1048" s="378" t="s">
        <v>1134</v>
      </c>
      <c r="I1048" s="378"/>
      <c r="J1048" s="51">
        <v>20.81</v>
      </c>
    </row>
    <row r="1049" spans="1:10" ht="0.95" customHeight="1" thickTop="1" x14ac:dyDescent="0.2">
      <c r="A1049" s="50"/>
      <c r="B1049" s="50"/>
      <c r="C1049" s="50"/>
      <c r="D1049" s="50"/>
      <c r="E1049" s="50"/>
      <c r="F1049" s="50"/>
      <c r="G1049" s="50"/>
      <c r="H1049" s="50"/>
      <c r="I1049" s="50"/>
      <c r="J1049" s="50"/>
    </row>
    <row r="1050" spans="1:10" ht="18" customHeight="1" x14ac:dyDescent="0.2">
      <c r="A1050" s="189" t="s">
        <v>442</v>
      </c>
      <c r="B1050" s="64" t="s">
        <v>9</v>
      </c>
      <c r="C1050" s="189" t="s">
        <v>10</v>
      </c>
      <c r="D1050" s="189" t="s">
        <v>11</v>
      </c>
      <c r="E1050" s="379" t="s">
        <v>1155</v>
      </c>
      <c r="F1050" s="379"/>
      <c r="G1050" s="65" t="s">
        <v>12</v>
      </c>
      <c r="H1050" s="64" t="s">
        <v>13</v>
      </c>
      <c r="I1050" s="64" t="s">
        <v>14</v>
      </c>
      <c r="J1050" s="64" t="s">
        <v>16</v>
      </c>
    </row>
    <row r="1051" spans="1:10" ht="39" customHeight="1" x14ac:dyDescent="0.2">
      <c r="A1051" s="187" t="s">
        <v>1154</v>
      </c>
      <c r="B1051" s="63" t="s">
        <v>443</v>
      </c>
      <c r="C1051" s="187" t="s">
        <v>25</v>
      </c>
      <c r="D1051" s="187" t="s">
        <v>444</v>
      </c>
      <c r="E1051" s="380" t="s">
        <v>1151</v>
      </c>
      <c r="F1051" s="380"/>
      <c r="G1051" s="62" t="s">
        <v>156</v>
      </c>
      <c r="H1051" s="61">
        <v>1</v>
      </c>
      <c r="I1051" s="60">
        <v>24.01</v>
      </c>
      <c r="J1051" s="60">
        <v>24.01</v>
      </c>
    </row>
    <row r="1052" spans="1:10" ht="26.1" customHeight="1" x14ac:dyDescent="0.2">
      <c r="A1052" s="191" t="s">
        <v>1148</v>
      </c>
      <c r="B1052" s="59" t="s">
        <v>1227</v>
      </c>
      <c r="C1052" s="191" t="s">
        <v>25</v>
      </c>
      <c r="D1052" s="191" t="s">
        <v>1226</v>
      </c>
      <c r="E1052" s="376" t="s">
        <v>1145</v>
      </c>
      <c r="F1052" s="376"/>
      <c r="G1052" s="58" t="s">
        <v>836</v>
      </c>
      <c r="H1052" s="57">
        <v>0.22209999999999999</v>
      </c>
      <c r="I1052" s="56">
        <v>30.15</v>
      </c>
      <c r="J1052" s="56">
        <v>6.69</v>
      </c>
    </row>
    <row r="1053" spans="1:10" ht="26.1" customHeight="1" x14ac:dyDescent="0.2">
      <c r="A1053" s="191" t="s">
        <v>1148</v>
      </c>
      <c r="B1053" s="59" t="s">
        <v>1150</v>
      </c>
      <c r="C1053" s="191" t="s">
        <v>25</v>
      </c>
      <c r="D1053" s="191" t="s">
        <v>1149</v>
      </c>
      <c r="E1053" s="376" t="s">
        <v>1145</v>
      </c>
      <c r="F1053" s="376"/>
      <c r="G1053" s="58" t="s">
        <v>836</v>
      </c>
      <c r="H1053" s="57">
        <v>0.22209999999999999</v>
      </c>
      <c r="I1053" s="56">
        <v>37.39</v>
      </c>
      <c r="J1053" s="56">
        <v>8.3000000000000007</v>
      </c>
    </row>
    <row r="1054" spans="1:10" ht="24" customHeight="1" x14ac:dyDescent="0.2">
      <c r="A1054" s="192" t="s">
        <v>1142</v>
      </c>
      <c r="B1054" s="55" t="s">
        <v>1863</v>
      </c>
      <c r="C1054" s="192" t="s">
        <v>25</v>
      </c>
      <c r="D1054" s="192" t="s">
        <v>1862</v>
      </c>
      <c r="E1054" s="377" t="s">
        <v>1139</v>
      </c>
      <c r="F1054" s="377"/>
      <c r="G1054" s="54" t="s">
        <v>156</v>
      </c>
      <c r="H1054" s="53">
        <v>1.24E-2</v>
      </c>
      <c r="I1054" s="52">
        <v>76.94</v>
      </c>
      <c r="J1054" s="52">
        <v>0.95</v>
      </c>
    </row>
    <row r="1055" spans="1:10" ht="26.1" customHeight="1" x14ac:dyDescent="0.2">
      <c r="A1055" s="192" t="s">
        <v>1142</v>
      </c>
      <c r="B1055" s="55" t="s">
        <v>2642</v>
      </c>
      <c r="C1055" s="192" t="s">
        <v>25</v>
      </c>
      <c r="D1055" s="192" t="s">
        <v>2641</v>
      </c>
      <c r="E1055" s="377" t="s">
        <v>1139</v>
      </c>
      <c r="F1055" s="377"/>
      <c r="G1055" s="54" t="s">
        <v>156</v>
      </c>
      <c r="H1055" s="53">
        <v>1</v>
      </c>
      <c r="I1055" s="52">
        <v>6.68</v>
      </c>
      <c r="J1055" s="52">
        <v>6.68</v>
      </c>
    </row>
    <row r="1056" spans="1:10" ht="26.1" customHeight="1" x14ac:dyDescent="0.2">
      <c r="A1056" s="192" t="s">
        <v>1142</v>
      </c>
      <c r="B1056" s="55" t="s">
        <v>1861</v>
      </c>
      <c r="C1056" s="192" t="s">
        <v>25</v>
      </c>
      <c r="D1056" s="192" t="s">
        <v>1860</v>
      </c>
      <c r="E1056" s="377" t="s">
        <v>1139</v>
      </c>
      <c r="F1056" s="377"/>
      <c r="G1056" s="54" t="s">
        <v>156</v>
      </c>
      <c r="H1056" s="53">
        <v>1.43E-2</v>
      </c>
      <c r="I1056" s="52">
        <v>87.17</v>
      </c>
      <c r="J1056" s="52">
        <v>1.24</v>
      </c>
    </row>
    <row r="1057" spans="1:10" ht="24" customHeight="1" x14ac:dyDescent="0.2">
      <c r="A1057" s="192" t="s">
        <v>1142</v>
      </c>
      <c r="B1057" s="55" t="s">
        <v>1225</v>
      </c>
      <c r="C1057" s="192" t="s">
        <v>25</v>
      </c>
      <c r="D1057" s="192" t="s">
        <v>1224</v>
      </c>
      <c r="E1057" s="377" t="s">
        <v>1139</v>
      </c>
      <c r="F1057" s="377"/>
      <c r="G1057" s="54" t="s">
        <v>156</v>
      </c>
      <c r="H1057" s="53">
        <v>5.7200000000000001E-2</v>
      </c>
      <c r="I1057" s="52">
        <v>2.75</v>
      </c>
      <c r="J1057" s="52">
        <v>0.15</v>
      </c>
    </row>
    <row r="1058" spans="1:10" ht="25.5" x14ac:dyDescent="0.2">
      <c r="A1058" s="193"/>
      <c r="B1058" s="193"/>
      <c r="C1058" s="193"/>
      <c r="D1058" s="193"/>
      <c r="E1058" s="193" t="s">
        <v>1138</v>
      </c>
      <c r="F1058" s="51">
        <v>7.1610686176698817</v>
      </c>
      <c r="G1058" s="193" t="s">
        <v>1137</v>
      </c>
      <c r="H1058" s="51">
        <v>5.76</v>
      </c>
      <c r="I1058" s="193" t="s">
        <v>1136</v>
      </c>
      <c r="J1058" s="51">
        <v>12.92</v>
      </c>
    </row>
    <row r="1059" spans="1:10" ht="15" thickBot="1" x14ac:dyDescent="0.25">
      <c r="A1059" s="193"/>
      <c r="B1059" s="193"/>
      <c r="C1059" s="193"/>
      <c r="D1059" s="193"/>
      <c r="E1059" s="193" t="s">
        <v>1135</v>
      </c>
      <c r="F1059" s="51">
        <v>5.65</v>
      </c>
      <c r="G1059" s="193"/>
      <c r="H1059" s="378" t="s">
        <v>1134</v>
      </c>
      <c r="I1059" s="378"/>
      <c r="J1059" s="51">
        <v>29.66</v>
      </c>
    </row>
    <row r="1060" spans="1:10" ht="0.95" customHeight="1" thickTop="1" x14ac:dyDescent="0.2">
      <c r="A1060" s="50"/>
      <c r="B1060" s="50"/>
      <c r="C1060" s="50"/>
      <c r="D1060" s="50"/>
      <c r="E1060" s="50"/>
      <c r="F1060" s="50"/>
      <c r="G1060" s="50"/>
      <c r="H1060" s="50"/>
      <c r="I1060" s="50"/>
      <c r="J1060" s="50"/>
    </row>
    <row r="1061" spans="1:10" ht="18" customHeight="1" x14ac:dyDescent="0.2">
      <c r="A1061" s="189" t="s">
        <v>445</v>
      </c>
      <c r="B1061" s="64" t="s">
        <v>9</v>
      </c>
      <c r="C1061" s="189" t="s">
        <v>10</v>
      </c>
      <c r="D1061" s="189" t="s">
        <v>11</v>
      </c>
      <c r="E1061" s="379" t="s">
        <v>1155</v>
      </c>
      <c r="F1061" s="379"/>
      <c r="G1061" s="65" t="s">
        <v>12</v>
      </c>
      <c r="H1061" s="64" t="s">
        <v>13</v>
      </c>
      <c r="I1061" s="64" t="s">
        <v>14</v>
      </c>
      <c r="J1061" s="64" t="s">
        <v>16</v>
      </c>
    </row>
    <row r="1062" spans="1:10" ht="26.1" customHeight="1" x14ac:dyDescent="0.2">
      <c r="A1062" s="187" t="s">
        <v>1154</v>
      </c>
      <c r="B1062" s="63" t="s">
        <v>446</v>
      </c>
      <c r="C1062" s="187" t="s">
        <v>25</v>
      </c>
      <c r="D1062" s="187" t="s">
        <v>447</v>
      </c>
      <c r="E1062" s="380" t="s">
        <v>1151</v>
      </c>
      <c r="F1062" s="380"/>
      <c r="G1062" s="62" t="s">
        <v>156</v>
      </c>
      <c r="H1062" s="61">
        <v>1</v>
      </c>
      <c r="I1062" s="60">
        <v>44.28</v>
      </c>
      <c r="J1062" s="60">
        <v>44.28</v>
      </c>
    </row>
    <row r="1063" spans="1:10" ht="26.1" customHeight="1" x14ac:dyDescent="0.2">
      <c r="A1063" s="191" t="s">
        <v>1148</v>
      </c>
      <c r="B1063" s="59" t="s">
        <v>1227</v>
      </c>
      <c r="C1063" s="191" t="s">
        <v>25</v>
      </c>
      <c r="D1063" s="191" t="s">
        <v>1226</v>
      </c>
      <c r="E1063" s="376" t="s">
        <v>1145</v>
      </c>
      <c r="F1063" s="376"/>
      <c r="G1063" s="58" t="s">
        <v>836</v>
      </c>
      <c r="H1063" s="57">
        <v>0.19040000000000001</v>
      </c>
      <c r="I1063" s="56">
        <v>30.15</v>
      </c>
      <c r="J1063" s="56">
        <v>5.74</v>
      </c>
    </row>
    <row r="1064" spans="1:10" ht="26.1" customHeight="1" x14ac:dyDescent="0.2">
      <c r="A1064" s="191" t="s">
        <v>1148</v>
      </c>
      <c r="B1064" s="59" t="s">
        <v>1150</v>
      </c>
      <c r="C1064" s="191" t="s">
        <v>25</v>
      </c>
      <c r="D1064" s="191" t="s">
        <v>1149</v>
      </c>
      <c r="E1064" s="376" t="s">
        <v>1145</v>
      </c>
      <c r="F1064" s="376"/>
      <c r="G1064" s="58" t="s">
        <v>836</v>
      </c>
      <c r="H1064" s="57">
        <v>0.19040000000000001</v>
      </c>
      <c r="I1064" s="56">
        <v>37.39</v>
      </c>
      <c r="J1064" s="56">
        <v>7.11</v>
      </c>
    </row>
    <row r="1065" spans="1:10" ht="24" customHeight="1" x14ac:dyDescent="0.2">
      <c r="A1065" s="192" t="s">
        <v>1142</v>
      </c>
      <c r="B1065" s="55" t="s">
        <v>347</v>
      </c>
      <c r="C1065" s="192" t="s">
        <v>25</v>
      </c>
      <c r="D1065" s="192" t="s">
        <v>348</v>
      </c>
      <c r="E1065" s="377" t="s">
        <v>1139</v>
      </c>
      <c r="F1065" s="377"/>
      <c r="G1065" s="54" t="s">
        <v>156</v>
      </c>
      <c r="H1065" s="53">
        <v>5.3E-3</v>
      </c>
      <c r="I1065" s="52">
        <v>14.97</v>
      </c>
      <c r="J1065" s="52">
        <v>7.0000000000000007E-2</v>
      </c>
    </row>
    <row r="1066" spans="1:10" ht="39" customHeight="1" x14ac:dyDescent="0.2">
      <c r="A1066" s="192" t="s">
        <v>1142</v>
      </c>
      <c r="B1066" s="55" t="s">
        <v>2640</v>
      </c>
      <c r="C1066" s="192" t="s">
        <v>25</v>
      </c>
      <c r="D1066" s="192" t="s">
        <v>2639</v>
      </c>
      <c r="E1066" s="377" t="s">
        <v>1139</v>
      </c>
      <c r="F1066" s="377"/>
      <c r="G1066" s="54" t="s">
        <v>156</v>
      </c>
      <c r="H1066" s="53">
        <v>1</v>
      </c>
      <c r="I1066" s="52">
        <v>31.36</v>
      </c>
      <c r="J1066" s="52">
        <v>31.36</v>
      </c>
    </row>
    <row r="1067" spans="1:10" ht="25.5" x14ac:dyDescent="0.2">
      <c r="A1067" s="193"/>
      <c r="B1067" s="193"/>
      <c r="C1067" s="193"/>
      <c r="D1067" s="193"/>
      <c r="E1067" s="193" t="s">
        <v>1138</v>
      </c>
      <c r="F1067" s="51">
        <v>6.1412260281565239</v>
      </c>
      <c r="G1067" s="193" t="s">
        <v>1137</v>
      </c>
      <c r="H1067" s="51">
        <v>4.9400000000000004</v>
      </c>
      <c r="I1067" s="193" t="s">
        <v>1136</v>
      </c>
      <c r="J1067" s="51">
        <v>11.08</v>
      </c>
    </row>
    <row r="1068" spans="1:10" ht="15" thickBot="1" x14ac:dyDescent="0.25">
      <c r="A1068" s="193"/>
      <c r="B1068" s="193"/>
      <c r="C1068" s="193"/>
      <c r="D1068" s="193"/>
      <c r="E1068" s="193" t="s">
        <v>1135</v>
      </c>
      <c r="F1068" s="51">
        <v>10.42</v>
      </c>
      <c r="G1068" s="193"/>
      <c r="H1068" s="378" t="s">
        <v>1134</v>
      </c>
      <c r="I1068" s="378"/>
      <c r="J1068" s="51">
        <v>54.7</v>
      </c>
    </row>
    <row r="1069" spans="1:10" ht="0.95" customHeight="1" thickTop="1" x14ac:dyDescent="0.2">
      <c r="A1069" s="50"/>
      <c r="B1069" s="50"/>
      <c r="C1069" s="50"/>
      <c r="D1069" s="50"/>
      <c r="E1069" s="50"/>
      <c r="F1069" s="50"/>
      <c r="G1069" s="50"/>
      <c r="H1069" s="50"/>
      <c r="I1069" s="50"/>
      <c r="J1069" s="50"/>
    </row>
    <row r="1070" spans="1:10" ht="18" customHeight="1" x14ac:dyDescent="0.2">
      <c r="A1070" s="189" t="s">
        <v>453</v>
      </c>
      <c r="B1070" s="64" t="s">
        <v>9</v>
      </c>
      <c r="C1070" s="189" t="s">
        <v>10</v>
      </c>
      <c r="D1070" s="189" t="s">
        <v>11</v>
      </c>
      <c r="E1070" s="379" t="s">
        <v>1155</v>
      </c>
      <c r="F1070" s="379"/>
      <c r="G1070" s="65" t="s">
        <v>12</v>
      </c>
      <c r="H1070" s="64" t="s">
        <v>13</v>
      </c>
      <c r="I1070" s="64" t="s">
        <v>14</v>
      </c>
      <c r="J1070" s="64" t="s">
        <v>16</v>
      </c>
    </row>
    <row r="1071" spans="1:10" ht="26.1" customHeight="1" x14ac:dyDescent="0.2">
      <c r="A1071" s="187" t="s">
        <v>1154</v>
      </c>
      <c r="B1071" s="63" t="s">
        <v>454</v>
      </c>
      <c r="C1071" s="187" t="s">
        <v>25</v>
      </c>
      <c r="D1071" s="187" t="s">
        <v>455</v>
      </c>
      <c r="E1071" s="380" t="s">
        <v>1151</v>
      </c>
      <c r="F1071" s="380"/>
      <c r="G1071" s="62" t="s">
        <v>156</v>
      </c>
      <c r="H1071" s="61">
        <v>1</v>
      </c>
      <c r="I1071" s="60">
        <v>27.19</v>
      </c>
      <c r="J1071" s="60">
        <v>27.19</v>
      </c>
    </row>
    <row r="1072" spans="1:10" ht="26.1" customHeight="1" x14ac:dyDescent="0.2">
      <c r="A1072" s="191" t="s">
        <v>1148</v>
      </c>
      <c r="B1072" s="59" t="s">
        <v>1227</v>
      </c>
      <c r="C1072" s="191" t="s">
        <v>25</v>
      </c>
      <c r="D1072" s="191" t="s">
        <v>1226</v>
      </c>
      <c r="E1072" s="376" t="s">
        <v>1145</v>
      </c>
      <c r="F1072" s="376"/>
      <c r="G1072" s="58" t="s">
        <v>836</v>
      </c>
      <c r="H1072" s="57">
        <v>0.11020000000000001</v>
      </c>
      <c r="I1072" s="56">
        <v>30.15</v>
      </c>
      <c r="J1072" s="56">
        <v>3.32</v>
      </c>
    </row>
    <row r="1073" spans="1:10" ht="26.1" customHeight="1" x14ac:dyDescent="0.2">
      <c r="A1073" s="191" t="s">
        <v>1148</v>
      </c>
      <c r="B1073" s="59" t="s">
        <v>1150</v>
      </c>
      <c r="C1073" s="191" t="s">
        <v>25</v>
      </c>
      <c r="D1073" s="191" t="s">
        <v>1149</v>
      </c>
      <c r="E1073" s="376" t="s">
        <v>1145</v>
      </c>
      <c r="F1073" s="376"/>
      <c r="G1073" s="58" t="s">
        <v>836</v>
      </c>
      <c r="H1073" s="57">
        <v>0.11020000000000001</v>
      </c>
      <c r="I1073" s="56">
        <v>37.39</v>
      </c>
      <c r="J1073" s="56">
        <v>4.12</v>
      </c>
    </row>
    <row r="1074" spans="1:10" ht="24" customHeight="1" x14ac:dyDescent="0.2">
      <c r="A1074" s="192" t="s">
        <v>1142</v>
      </c>
      <c r="B1074" s="55" t="s">
        <v>347</v>
      </c>
      <c r="C1074" s="192" t="s">
        <v>25</v>
      </c>
      <c r="D1074" s="192" t="s">
        <v>348</v>
      </c>
      <c r="E1074" s="377" t="s">
        <v>1139</v>
      </c>
      <c r="F1074" s="377"/>
      <c r="G1074" s="54" t="s">
        <v>156</v>
      </c>
      <c r="H1074" s="53">
        <v>1.06E-2</v>
      </c>
      <c r="I1074" s="52">
        <v>14.97</v>
      </c>
      <c r="J1074" s="52">
        <v>0.15</v>
      </c>
    </row>
    <row r="1075" spans="1:10" ht="26.1" customHeight="1" x14ac:dyDescent="0.2">
      <c r="A1075" s="192" t="s">
        <v>1142</v>
      </c>
      <c r="B1075" s="55" t="s">
        <v>2638</v>
      </c>
      <c r="C1075" s="192" t="s">
        <v>25</v>
      </c>
      <c r="D1075" s="192" t="s">
        <v>2637</v>
      </c>
      <c r="E1075" s="377" t="s">
        <v>1139</v>
      </c>
      <c r="F1075" s="377"/>
      <c r="G1075" s="54" t="s">
        <v>156</v>
      </c>
      <c r="H1075" s="53">
        <v>1</v>
      </c>
      <c r="I1075" s="52">
        <v>19.600000000000001</v>
      </c>
      <c r="J1075" s="52">
        <v>19.600000000000001</v>
      </c>
    </row>
    <row r="1076" spans="1:10" ht="25.5" x14ac:dyDescent="0.2">
      <c r="A1076" s="193"/>
      <c r="B1076" s="193"/>
      <c r="C1076" s="193"/>
      <c r="D1076" s="193"/>
      <c r="E1076" s="193" t="s">
        <v>1138</v>
      </c>
      <c r="F1076" s="51">
        <v>3.5472785722203746</v>
      </c>
      <c r="G1076" s="193" t="s">
        <v>1137</v>
      </c>
      <c r="H1076" s="51">
        <v>2.85</v>
      </c>
      <c r="I1076" s="193" t="s">
        <v>1136</v>
      </c>
      <c r="J1076" s="51">
        <v>6.4</v>
      </c>
    </row>
    <row r="1077" spans="1:10" ht="15" thickBot="1" x14ac:dyDescent="0.25">
      <c r="A1077" s="193"/>
      <c r="B1077" s="193"/>
      <c r="C1077" s="193"/>
      <c r="D1077" s="193"/>
      <c r="E1077" s="193" t="s">
        <v>1135</v>
      </c>
      <c r="F1077" s="51">
        <v>6.4</v>
      </c>
      <c r="G1077" s="193"/>
      <c r="H1077" s="378" t="s">
        <v>1134</v>
      </c>
      <c r="I1077" s="378"/>
      <c r="J1077" s="51">
        <v>33.590000000000003</v>
      </c>
    </row>
    <row r="1078" spans="1:10" ht="0.95" customHeight="1" thickTop="1" x14ac:dyDescent="0.2">
      <c r="A1078" s="50"/>
      <c r="B1078" s="50"/>
      <c r="C1078" s="50"/>
      <c r="D1078" s="50"/>
      <c r="E1078" s="50"/>
      <c r="F1078" s="50"/>
      <c r="G1078" s="50"/>
      <c r="H1078" s="50"/>
      <c r="I1078" s="50"/>
      <c r="J1078" s="50"/>
    </row>
    <row r="1079" spans="1:10" ht="18" customHeight="1" x14ac:dyDescent="0.2">
      <c r="A1079" s="189" t="s">
        <v>456</v>
      </c>
      <c r="B1079" s="64" t="s">
        <v>9</v>
      </c>
      <c r="C1079" s="189" t="s">
        <v>10</v>
      </c>
      <c r="D1079" s="189" t="s">
        <v>11</v>
      </c>
      <c r="E1079" s="379" t="s">
        <v>1155</v>
      </c>
      <c r="F1079" s="379"/>
      <c r="G1079" s="65" t="s">
        <v>12</v>
      </c>
      <c r="H1079" s="64" t="s">
        <v>13</v>
      </c>
      <c r="I1079" s="64" t="s">
        <v>14</v>
      </c>
      <c r="J1079" s="64" t="s">
        <v>16</v>
      </c>
    </row>
    <row r="1080" spans="1:10" ht="26.1" customHeight="1" x14ac:dyDescent="0.2">
      <c r="A1080" s="187" t="s">
        <v>1154</v>
      </c>
      <c r="B1080" s="63" t="s">
        <v>457</v>
      </c>
      <c r="C1080" s="187" t="s">
        <v>25</v>
      </c>
      <c r="D1080" s="187" t="s">
        <v>458</v>
      </c>
      <c r="E1080" s="380" t="s">
        <v>1151</v>
      </c>
      <c r="F1080" s="380"/>
      <c r="G1080" s="62" t="s">
        <v>156</v>
      </c>
      <c r="H1080" s="61">
        <v>1</v>
      </c>
      <c r="I1080" s="60">
        <v>23.07</v>
      </c>
      <c r="J1080" s="60">
        <v>23.07</v>
      </c>
    </row>
    <row r="1081" spans="1:10" ht="26.1" customHeight="1" x14ac:dyDescent="0.2">
      <c r="A1081" s="191" t="s">
        <v>1148</v>
      </c>
      <c r="B1081" s="59" t="s">
        <v>1227</v>
      </c>
      <c r="C1081" s="191" t="s">
        <v>25</v>
      </c>
      <c r="D1081" s="191" t="s">
        <v>1226</v>
      </c>
      <c r="E1081" s="376" t="s">
        <v>1145</v>
      </c>
      <c r="F1081" s="376"/>
      <c r="G1081" s="58" t="s">
        <v>836</v>
      </c>
      <c r="H1081" s="57">
        <v>0.11020000000000001</v>
      </c>
      <c r="I1081" s="56">
        <v>30.15</v>
      </c>
      <c r="J1081" s="56">
        <v>3.32</v>
      </c>
    </row>
    <row r="1082" spans="1:10" ht="26.1" customHeight="1" x14ac:dyDescent="0.2">
      <c r="A1082" s="191" t="s">
        <v>1148</v>
      </c>
      <c r="B1082" s="59" t="s">
        <v>1150</v>
      </c>
      <c r="C1082" s="191" t="s">
        <v>25</v>
      </c>
      <c r="D1082" s="191" t="s">
        <v>1149</v>
      </c>
      <c r="E1082" s="376" t="s">
        <v>1145</v>
      </c>
      <c r="F1082" s="376"/>
      <c r="G1082" s="58" t="s">
        <v>836</v>
      </c>
      <c r="H1082" s="57">
        <v>0.11020000000000001</v>
      </c>
      <c r="I1082" s="56">
        <v>37.39</v>
      </c>
      <c r="J1082" s="56">
        <v>4.12</v>
      </c>
    </row>
    <row r="1083" spans="1:10" ht="24" customHeight="1" x14ac:dyDescent="0.2">
      <c r="A1083" s="192" t="s">
        <v>1142</v>
      </c>
      <c r="B1083" s="55" t="s">
        <v>347</v>
      </c>
      <c r="C1083" s="192" t="s">
        <v>25</v>
      </c>
      <c r="D1083" s="192" t="s">
        <v>348</v>
      </c>
      <c r="E1083" s="377" t="s">
        <v>1139</v>
      </c>
      <c r="F1083" s="377"/>
      <c r="G1083" s="54" t="s">
        <v>156</v>
      </c>
      <c r="H1083" s="53">
        <v>1.06E-2</v>
      </c>
      <c r="I1083" s="52">
        <v>14.97</v>
      </c>
      <c r="J1083" s="52">
        <v>0.15</v>
      </c>
    </row>
    <row r="1084" spans="1:10" ht="26.1" customHeight="1" x14ac:dyDescent="0.2">
      <c r="A1084" s="192" t="s">
        <v>1142</v>
      </c>
      <c r="B1084" s="55" t="s">
        <v>2636</v>
      </c>
      <c r="C1084" s="192" t="s">
        <v>25</v>
      </c>
      <c r="D1084" s="192" t="s">
        <v>2635</v>
      </c>
      <c r="E1084" s="377" t="s">
        <v>1139</v>
      </c>
      <c r="F1084" s="377"/>
      <c r="G1084" s="54" t="s">
        <v>156</v>
      </c>
      <c r="H1084" s="53">
        <v>1</v>
      </c>
      <c r="I1084" s="52">
        <v>15.48</v>
      </c>
      <c r="J1084" s="52">
        <v>15.48</v>
      </c>
    </row>
    <row r="1085" spans="1:10" ht="25.5" x14ac:dyDescent="0.2">
      <c r="A1085" s="193"/>
      <c r="B1085" s="193"/>
      <c r="C1085" s="193"/>
      <c r="D1085" s="193"/>
      <c r="E1085" s="193" t="s">
        <v>1138</v>
      </c>
      <c r="F1085" s="51">
        <v>3.5472785722203746</v>
      </c>
      <c r="G1085" s="193" t="s">
        <v>1137</v>
      </c>
      <c r="H1085" s="51">
        <v>2.85</v>
      </c>
      <c r="I1085" s="193" t="s">
        <v>1136</v>
      </c>
      <c r="J1085" s="51">
        <v>6.4</v>
      </c>
    </row>
    <row r="1086" spans="1:10" ht="15" thickBot="1" x14ac:dyDescent="0.25">
      <c r="A1086" s="193"/>
      <c r="B1086" s="193"/>
      <c r="C1086" s="193"/>
      <c r="D1086" s="193"/>
      <c r="E1086" s="193" t="s">
        <v>1135</v>
      </c>
      <c r="F1086" s="51">
        <v>5.43</v>
      </c>
      <c r="G1086" s="193"/>
      <c r="H1086" s="378" t="s">
        <v>1134</v>
      </c>
      <c r="I1086" s="378"/>
      <c r="J1086" s="51">
        <v>28.5</v>
      </c>
    </row>
    <row r="1087" spans="1:10" ht="0.95" customHeight="1" thickTop="1" x14ac:dyDescent="0.2">
      <c r="A1087" s="50"/>
      <c r="B1087" s="50"/>
      <c r="C1087" s="50"/>
      <c r="D1087" s="50"/>
      <c r="E1087" s="50"/>
      <c r="F1087" s="50"/>
      <c r="G1087" s="50"/>
      <c r="H1087" s="50"/>
      <c r="I1087" s="50"/>
      <c r="J1087" s="50"/>
    </row>
    <row r="1088" spans="1:10" ht="18" customHeight="1" x14ac:dyDescent="0.2">
      <c r="A1088" s="189" t="s">
        <v>467</v>
      </c>
      <c r="B1088" s="64" t="s">
        <v>9</v>
      </c>
      <c r="C1088" s="189" t="s">
        <v>10</v>
      </c>
      <c r="D1088" s="189" t="s">
        <v>11</v>
      </c>
      <c r="E1088" s="379" t="s">
        <v>1155</v>
      </c>
      <c r="F1088" s="379"/>
      <c r="G1088" s="65" t="s">
        <v>12</v>
      </c>
      <c r="H1088" s="64" t="s">
        <v>13</v>
      </c>
      <c r="I1088" s="64" t="s">
        <v>14</v>
      </c>
      <c r="J1088" s="64" t="s">
        <v>16</v>
      </c>
    </row>
    <row r="1089" spans="1:10" ht="26.1" customHeight="1" x14ac:dyDescent="0.2">
      <c r="A1089" s="187" t="s">
        <v>1154</v>
      </c>
      <c r="B1089" s="63" t="s">
        <v>468</v>
      </c>
      <c r="C1089" s="187" t="s">
        <v>25</v>
      </c>
      <c r="D1089" s="187" t="s">
        <v>469</v>
      </c>
      <c r="E1089" s="380" t="s">
        <v>1151</v>
      </c>
      <c r="F1089" s="380"/>
      <c r="G1089" s="62" t="s">
        <v>156</v>
      </c>
      <c r="H1089" s="61">
        <v>1</v>
      </c>
      <c r="I1089" s="60">
        <v>38.76</v>
      </c>
      <c r="J1089" s="60">
        <v>38.76</v>
      </c>
    </row>
    <row r="1090" spans="1:10" ht="26.1" customHeight="1" x14ac:dyDescent="0.2">
      <c r="A1090" s="191" t="s">
        <v>1148</v>
      </c>
      <c r="B1090" s="59" t="s">
        <v>1227</v>
      </c>
      <c r="C1090" s="191" t="s">
        <v>25</v>
      </c>
      <c r="D1090" s="191" t="s">
        <v>1226</v>
      </c>
      <c r="E1090" s="376" t="s">
        <v>1145</v>
      </c>
      <c r="F1090" s="376"/>
      <c r="G1090" s="58" t="s">
        <v>836</v>
      </c>
      <c r="H1090" s="57">
        <v>7.9500000000000001E-2</v>
      </c>
      <c r="I1090" s="56">
        <v>30.15</v>
      </c>
      <c r="J1090" s="56">
        <v>2.39</v>
      </c>
    </row>
    <row r="1091" spans="1:10" ht="26.1" customHeight="1" x14ac:dyDescent="0.2">
      <c r="A1091" s="191" t="s">
        <v>1148</v>
      </c>
      <c r="B1091" s="59" t="s">
        <v>1150</v>
      </c>
      <c r="C1091" s="191" t="s">
        <v>25</v>
      </c>
      <c r="D1091" s="191" t="s">
        <v>1149</v>
      </c>
      <c r="E1091" s="376" t="s">
        <v>1145</v>
      </c>
      <c r="F1091" s="376"/>
      <c r="G1091" s="58" t="s">
        <v>836</v>
      </c>
      <c r="H1091" s="57">
        <v>7.9500000000000001E-2</v>
      </c>
      <c r="I1091" s="56">
        <v>37.39</v>
      </c>
      <c r="J1091" s="56">
        <v>2.97</v>
      </c>
    </row>
    <row r="1092" spans="1:10" ht="26.1" customHeight="1" x14ac:dyDescent="0.2">
      <c r="A1092" s="192" t="s">
        <v>1142</v>
      </c>
      <c r="B1092" s="55" t="s">
        <v>2634</v>
      </c>
      <c r="C1092" s="192" t="s">
        <v>25</v>
      </c>
      <c r="D1092" s="192" t="s">
        <v>2633</v>
      </c>
      <c r="E1092" s="377" t="s">
        <v>1139</v>
      </c>
      <c r="F1092" s="377"/>
      <c r="G1092" s="54" t="s">
        <v>156</v>
      </c>
      <c r="H1092" s="53">
        <v>1</v>
      </c>
      <c r="I1092" s="52">
        <v>31.56</v>
      </c>
      <c r="J1092" s="52">
        <v>31.56</v>
      </c>
    </row>
    <row r="1093" spans="1:10" ht="24" customHeight="1" x14ac:dyDescent="0.2">
      <c r="A1093" s="192" t="s">
        <v>1142</v>
      </c>
      <c r="B1093" s="55" t="s">
        <v>2628</v>
      </c>
      <c r="C1093" s="192" t="s">
        <v>25</v>
      </c>
      <c r="D1093" s="192" t="s">
        <v>2627</v>
      </c>
      <c r="E1093" s="377" t="s">
        <v>1139</v>
      </c>
      <c r="F1093" s="377"/>
      <c r="G1093" s="54" t="s">
        <v>156</v>
      </c>
      <c r="H1093" s="53">
        <v>0.04</v>
      </c>
      <c r="I1093" s="52">
        <v>25.11</v>
      </c>
      <c r="J1093" s="52">
        <v>1</v>
      </c>
    </row>
    <row r="1094" spans="1:10" ht="26.1" customHeight="1" x14ac:dyDescent="0.2">
      <c r="A1094" s="192" t="s">
        <v>1142</v>
      </c>
      <c r="B1094" s="55" t="s">
        <v>1861</v>
      </c>
      <c r="C1094" s="192" t="s">
        <v>25</v>
      </c>
      <c r="D1094" s="192" t="s">
        <v>1860</v>
      </c>
      <c r="E1094" s="377" t="s">
        <v>1139</v>
      </c>
      <c r="F1094" s="377"/>
      <c r="G1094" s="54" t="s">
        <v>156</v>
      </c>
      <c r="H1094" s="53">
        <v>9.4999999999999998E-3</v>
      </c>
      <c r="I1094" s="52">
        <v>87.17</v>
      </c>
      <c r="J1094" s="52">
        <v>0.82</v>
      </c>
    </row>
    <row r="1095" spans="1:10" ht="24" customHeight="1" x14ac:dyDescent="0.2">
      <c r="A1095" s="192" t="s">
        <v>1142</v>
      </c>
      <c r="B1095" s="55" t="s">
        <v>1225</v>
      </c>
      <c r="C1095" s="192" t="s">
        <v>25</v>
      </c>
      <c r="D1095" s="192" t="s">
        <v>1224</v>
      </c>
      <c r="E1095" s="377" t="s">
        <v>1139</v>
      </c>
      <c r="F1095" s="377"/>
      <c r="G1095" s="54" t="s">
        <v>156</v>
      </c>
      <c r="H1095" s="53">
        <v>8.0000000000000002E-3</v>
      </c>
      <c r="I1095" s="52">
        <v>2.75</v>
      </c>
      <c r="J1095" s="52">
        <v>0.02</v>
      </c>
    </row>
    <row r="1096" spans="1:10" ht="25.5" x14ac:dyDescent="0.2">
      <c r="A1096" s="193"/>
      <c r="B1096" s="193"/>
      <c r="C1096" s="193"/>
      <c r="D1096" s="193"/>
      <c r="E1096" s="193" t="s">
        <v>1138</v>
      </c>
      <c r="F1096" s="51">
        <v>2.560691719321583</v>
      </c>
      <c r="G1096" s="193" t="s">
        <v>1137</v>
      </c>
      <c r="H1096" s="51">
        <v>2.06</v>
      </c>
      <c r="I1096" s="193" t="s">
        <v>1136</v>
      </c>
      <c r="J1096" s="51">
        <v>4.62</v>
      </c>
    </row>
    <row r="1097" spans="1:10" ht="15" thickBot="1" x14ac:dyDescent="0.25">
      <c r="A1097" s="193"/>
      <c r="B1097" s="193"/>
      <c r="C1097" s="193"/>
      <c r="D1097" s="193"/>
      <c r="E1097" s="193" t="s">
        <v>1135</v>
      </c>
      <c r="F1097" s="51">
        <v>9.1199999999999992</v>
      </c>
      <c r="G1097" s="193"/>
      <c r="H1097" s="378" t="s">
        <v>1134</v>
      </c>
      <c r="I1097" s="378"/>
      <c r="J1097" s="51">
        <v>47.88</v>
      </c>
    </row>
    <row r="1098" spans="1:10" ht="0.95" customHeight="1" thickTop="1" x14ac:dyDescent="0.2">
      <c r="A1098" s="50"/>
      <c r="B1098" s="50"/>
      <c r="C1098" s="50"/>
      <c r="D1098" s="50"/>
      <c r="E1098" s="50"/>
      <c r="F1098" s="50"/>
      <c r="G1098" s="50"/>
      <c r="H1098" s="50"/>
      <c r="I1098" s="50"/>
      <c r="J1098" s="50"/>
    </row>
    <row r="1099" spans="1:10" ht="18" customHeight="1" x14ac:dyDescent="0.2">
      <c r="A1099" s="189" t="s">
        <v>470</v>
      </c>
      <c r="B1099" s="64" t="s">
        <v>9</v>
      </c>
      <c r="C1099" s="189" t="s">
        <v>10</v>
      </c>
      <c r="D1099" s="189" t="s">
        <v>11</v>
      </c>
      <c r="E1099" s="379" t="s">
        <v>1155</v>
      </c>
      <c r="F1099" s="379"/>
      <c r="G1099" s="65" t="s">
        <v>12</v>
      </c>
      <c r="H1099" s="64" t="s">
        <v>13</v>
      </c>
      <c r="I1099" s="64" t="s">
        <v>14</v>
      </c>
      <c r="J1099" s="64" t="s">
        <v>16</v>
      </c>
    </row>
    <row r="1100" spans="1:10" ht="26.1" customHeight="1" x14ac:dyDescent="0.2">
      <c r="A1100" s="187" t="s">
        <v>1154</v>
      </c>
      <c r="B1100" s="63" t="s">
        <v>471</v>
      </c>
      <c r="C1100" s="187" t="s">
        <v>25</v>
      </c>
      <c r="D1100" s="187" t="s">
        <v>472</v>
      </c>
      <c r="E1100" s="380" t="s">
        <v>1151</v>
      </c>
      <c r="F1100" s="380"/>
      <c r="G1100" s="62" t="s">
        <v>156</v>
      </c>
      <c r="H1100" s="61">
        <v>1</v>
      </c>
      <c r="I1100" s="60">
        <v>54.62</v>
      </c>
      <c r="J1100" s="60">
        <v>54.62</v>
      </c>
    </row>
    <row r="1101" spans="1:10" ht="26.1" customHeight="1" x14ac:dyDescent="0.2">
      <c r="A1101" s="191" t="s">
        <v>1148</v>
      </c>
      <c r="B1101" s="59" t="s">
        <v>1227</v>
      </c>
      <c r="C1101" s="191" t="s">
        <v>25</v>
      </c>
      <c r="D1101" s="191" t="s">
        <v>1226</v>
      </c>
      <c r="E1101" s="376" t="s">
        <v>1145</v>
      </c>
      <c r="F1101" s="376"/>
      <c r="G1101" s="58" t="s">
        <v>836</v>
      </c>
      <c r="H1101" s="57">
        <v>0.1133</v>
      </c>
      <c r="I1101" s="56">
        <v>30.15</v>
      </c>
      <c r="J1101" s="56">
        <v>3.41</v>
      </c>
    </row>
    <row r="1102" spans="1:10" ht="26.1" customHeight="1" x14ac:dyDescent="0.2">
      <c r="A1102" s="191" t="s">
        <v>1148</v>
      </c>
      <c r="B1102" s="59" t="s">
        <v>1150</v>
      </c>
      <c r="C1102" s="191" t="s">
        <v>25</v>
      </c>
      <c r="D1102" s="191" t="s">
        <v>1149</v>
      </c>
      <c r="E1102" s="376" t="s">
        <v>1145</v>
      </c>
      <c r="F1102" s="376"/>
      <c r="G1102" s="58" t="s">
        <v>836</v>
      </c>
      <c r="H1102" s="57">
        <v>0.1133</v>
      </c>
      <c r="I1102" s="56">
        <v>37.39</v>
      </c>
      <c r="J1102" s="56">
        <v>4.2300000000000004</v>
      </c>
    </row>
    <row r="1103" spans="1:10" ht="26.1" customHeight="1" x14ac:dyDescent="0.2">
      <c r="A1103" s="192" t="s">
        <v>1142</v>
      </c>
      <c r="B1103" s="55" t="s">
        <v>2632</v>
      </c>
      <c r="C1103" s="192" t="s">
        <v>25</v>
      </c>
      <c r="D1103" s="192" t="s">
        <v>2631</v>
      </c>
      <c r="E1103" s="377" t="s">
        <v>1139</v>
      </c>
      <c r="F1103" s="377"/>
      <c r="G1103" s="54" t="s">
        <v>156</v>
      </c>
      <c r="H1103" s="53">
        <v>1</v>
      </c>
      <c r="I1103" s="52">
        <v>43.6</v>
      </c>
      <c r="J1103" s="52">
        <v>43.6</v>
      </c>
    </row>
    <row r="1104" spans="1:10" ht="24" customHeight="1" x14ac:dyDescent="0.2">
      <c r="A1104" s="192" t="s">
        <v>1142</v>
      </c>
      <c r="B1104" s="55" t="s">
        <v>2628</v>
      </c>
      <c r="C1104" s="192" t="s">
        <v>25</v>
      </c>
      <c r="D1104" s="192" t="s">
        <v>2627</v>
      </c>
      <c r="E1104" s="377" t="s">
        <v>1139</v>
      </c>
      <c r="F1104" s="377"/>
      <c r="G1104" s="54" t="s">
        <v>156</v>
      </c>
      <c r="H1104" s="53">
        <v>7.1400000000000005E-2</v>
      </c>
      <c r="I1104" s="52">
        <v>25.11</v>
      </c>
      <c r="J1104" s="52">
        <v>1.79</v>
      </c>
    </row>
    <row r="1105" spans="1:10" ht="26.1" customHeight="1" x14ac:dyDescent="0.2">
      <c r="A1105" s="192" t="s">
        <v>1142</v>
      </c>
      <c r="B1105" s="55" t="s">
        <v>1861</v>
      </c>
      <c r="C1105" s="192" t="s">
        <v>25</v>
      </c>
      <c r="D1105" s="192" t="s">
        <v>1860</v>
      </c>
      <c r="E1105" s="377" t="s">
        <v>1139</v>
      </c>
      <c r="F1105" s="377"/>
      <c r="G1105" s="54" t="s">
        <v>156</v>
      </c>
      <c r="H1105" s="53">
        <v>1.7999999999999999E-2</v>
      </c>
      <c r="I1105" s="52">
        <v>87.17</v>
      </c>
      <c r="J1105" s="52">
        <v>1.56</v>
      </c>
    </row>
    <row r="1106" spans="1:10" ht="24" customHeight="1" x14ac:dyDescent="0.2">
      <c r="A1106" s="192" t="s">
        <v>1142</v>
      </c>
      <c r="B1106" s="55" t="s">
        <v>1225</v>
      </c>
      <c r="C1106" s="192" t="s">
        <v>25</v>
      </c>
      <c r="D1106" s="192" t="s">
        <v>1224</v>
      </c>
      <c r="E1106" s="377" t="s">
        <v>1139</v>
      </c>
      <c r="F1106" s="377"/>
      <c r="G1106" s="54" t="s">
        <v>156</v>
      </c>
      <c r="H1106" s="53">
        <v>1.14E-2</v>
      </c>
      <c r="I1106" s="52">
        <v>2.75</v>
      </c>
      <c r="J1106" s="52">
        <v>0.03</v>
      </c>
    </row>
    <row r="1107" spans="1:10" ht="25.5" x14ac:dyDescent="0.2">
      <c r="A1107" s="193"/>
      <c r="B1107" s="193"/>
      <c r="C1107" s="193"/>
      <c r="D1107" s="193"/>
      <c r="E1107" s="193" t="s">
        <v>1138</v>
      </c>
      <c r="F1107" s="51">
        <v>3.6470457820640729</v>
      </c>
      <c r="G1107" s="193" t="s">
        <v>1137</v>
      </c>
      <c r="H1107" s="51">
        <v>2.93</v>
      </c>
      <c r="I1107" s="193" t="s">
        <v>1136</v>
      </c>
      <c r="J1107" s="51">
        <v>6.58</v>
      </c>
    </row>
    <row r="1108" spans="1:10" ht="15" thickBot="1" x14ac:dyDescent="0.25">
      <c r="A1108" s="193"/>
      <c r="B1108" s="193"/>
      <c r="C1108" s="193"/>
      <c r="D1108" s="193"/>
      <c r="E1108" s="193" t="s">
        <v>1135</v>
      </c>
      <c r="F1108" s="51">
        <v>12.85</v>
      </c>
      <c r="G1108" s="193"/>
      <c r="H1108" s="378" t="s">
        <v>1134</v>
      </c>
      <c r="I1108" s="378"/>
      <c r="J1108" s="51">
        <v>67.47</v>
      </c>
    </row>
    <row r="1109" spans="1:10" ht="0.95" customHeight="1" thickTop="1" x14ac:dyDescent="0.2">
      <c r="A1109" s="50"/>
      <c r="B1109" s="50"/>
      <c r="C1109" s="50"/>
      <c r="D1109" s="50"/>
      <c r="E1109" s="50"/>
      <c r="F1109" s="50"/>
      <c r="G1109" s="50"/>
      <c r="H1109" s="50"/>
      <c r="I1109" s="50"/>
      <c r="J1109" s="50"/>
    </row>
    <row r="1110" spans="1:10" ht="18" customHeight="1" x14ac:dyDescent="0.2">
      <c r="A1110" s="189" t="s">
        <v>473</v>
      </c>
      <c r="B1110" s="64" t="s">
        <v>9</v>
      </c>
      <c r="C1110" s="189" t="s">
        <v>10</v>
      </c>
      <c r="D1110" s="189" t="s">
        <v>11</v>
      </c>
      <c r="E1110" s="379" t="s">
        <v>1155</v>
      </c>
      <c r="F1110" s="379"/>
      <c r="G1110" s="65" t="s">
        <v>12</v>
      </c>
      <c r="H1110" s="64" t="s">
        <v>13</v>
      </c>
      <c r="I1110" s="64" t="s">
        <v>14</v>
      </c>
      <c r="J1110" s="64" t="s">
        <v>16</v>
      </c>
    </row>
    <row r="1111" spans="1:10" ht="26.1" customHeight="1" x14ac:dyDescent="0.2">
      <c r="A1111" s="187" t="s">
        <v>1154</v>
      </c>
      <c r="B1111" s="63" t="s">
        <v>474</v>
      </c>
      <c r="C1111" s="187" t="s">
        <v>25</v>
      </c>
      <c r="D1111" s="187" t="s">
        <v>475</v>
      </c>
      <c r="E1111" s="380" t="s">
        <v>1151</v>
      </c>
      <c r="F1111" s="380"/>
      <c r="G1111" s="62" t="s">
        <v>156</v>
      </c>
      <c r="H1111" s="61">
        <v>1</v>
      </c>
      <c r="I1111" s="60">
        <v>99.75</v>
      </c>
      <c r="J1111" s="60">
        <v>99.75</v>
      </c>
    </row>
    <row r="1112" spans="1:10" ht="26.1" customHeight="1" x14ac:dyDescent="0.2">
      <c r="A1112" s="191" t="s">
        <v>1148</v>
      </c>
      <c r="B1112" s="59" t="s">
        <v>1227</v>
      </c>
      <c r="C1112" s="191" t="s">
        <v>25</v>
      </c>
      <c r="D1112" s="191" t="s">
        <v>1226</v>
      </c>
      <c r="E1112" s="376" t="s">
        <v>1145</v>
      </c>
      <c r="F1112" s="376"/>
      <c r="G1112" s="58" t="s">
        <v>836</v>
      </c>
      <c r="H1112" s="57">
        <v>0.18379999999999999</v>
      </c>
      <c r="I1112" s="56">
        <v>30.15</v>
      </c>
      <c r="J1112" s="56">
        <v>5.54</v>
      </c>
    </row>
    <row r="1113" spans="1:10" ht="26.1" customHeight="1" x14ac:dyDescent="0.2">
      <c r="A1113" s="191" t="s">
        <v>1148</v>
      </c>
      <c r="B1113" s="59" t="s">
        <v>1150</v>
      </c>
      <c r="C1113" s="191" t="s">
        <v>25</v>
      </c>
      <c r="D1113" s="191" t="s">
        <v>1149</v>
      </c>
      <c r="E1113" s="376" t="s">
        <v>1145</v>
      </c>
      <c r="F1113" s="376"/>
      <c r="G1113" s="58" t="s">
        <v>836</v>
      </c>
      <c r="H1113" s="57">
        <v>0.18379999999999999</v>
      </c>
      <c r="I1113" s="56">
        <v>37.39</v>
      </c>
      <c r="J1113" s="56">
        <v>6.87</v>
      </c>
    </row>
    <row r="1114" spans="1:10" ht="26.1" customHeight="1" x14ac:dyDescent="0.2">
      <c r="A1114" s="192" t="s">
        <v>1142</v>
      </c>
      <c r="B1114" s="55" t="s">
        <v>2630</v>
      </c>
      <c r="C1114" s="192" t="s">
        <v>25</v>
      </c>
      <c r="D1114" s="192" t="s">
        <v>2629</v>
      </c>
      <c r="E1114" s="377" t="s">
        <v>1139</v>
      </c>
      <c r="F1114" s="377"/>
      <c r="G1114" s="54" t="s">
        <v>156</v>
      </c>
      <c r="H1114" s="53">
        <v>1</v>
      </c>
      <c r="I1114" s="52">
        <v>79.849999999999994</v>
      </c>
      <c r="J1114" s="52">
        <v>79.849999999999994</v>
      </c>
    </row>
    <row r="1115" spans="1:10" ht="24" customHeight="1" x14ac:dyDescent="0.2">
      <c r="A1115" s="192" t="s">
        <v>1142</v>
      </c>
      <c r="B1115" s="55" t="s">
        <v>2628</v>
      </c>
      <c r="C1115" s="192" t="s">
        <v>25</v>
      </c>
      <c r="D1115" s="192" t="s">
        <v>2627</v>
      </c>
      <c r="E1115" s="377" t="s">
        <v>1139</v>
      </c>
      <c r="F1115" s="377"/>
      <c r="G1115" s="54" t="s">
        <v>156</v>
      </c>
      <c r="H1115" s="53">
        <v>0.15429999999999999</v>
      </c>
      <c r="I1115" s="52">
        <v>25.11</v>
      </c>
      <c r="J1115" s="52">
        <v>3.87</v>
      </c>
    </row>
    <row r="1116" spans="1:10" ht="26.1" customHeight="1" x14ac:dyDescent="0.2">
      <c r="A1116" s="192" t="s">
        <v>1142</v>
      </c>
      <c r="B1116" s="55" t="s">
        <v>1861</v>
      </c>
      <c r="C1116" s="192" t="s">
        <v>25</v>
      </c>
      <c r="D1116" s="192" t="s">
        <v>1860</v>
      </c>
      <c r="E1116" s="377" t="s">
        <v>1139</v>
      </c>
      <c r="F1116" s="377"/>
      <c r="G1116" s="54" t="s">
        <v>156</v>
      </c>
      <c r="H1116" s="53">
        <v>4.1000000000000002E-2</v>
      </c>
      <c r="I1116" s="52">
        <v>87.17</v>
      </c>
      <c r="J1116" s="52">
        <v>3.57</v>
      </c>
    </row>
    <row r="1117" spans="1:10" ht="24" customHeight="1" x14ac:dyDescent="0.2">
      <c r="A1117" s="192" t="s">
        <v>1142</v>
      </c>
      <c r="B1117" s="55" t="s">
        <v>1225</v>
      </c>
      <c r="C1117" s="192" t="s">
        <v>25</v>
      </c>
      <c r="D1117" s="192" t="s">
        <v>1224</v>
      </c>
      <c r="E1117" s="377" t="s">
        <v>1139</v>
      </c>
      <c r="F1117" s="377"/>
      <c r="G1117" s="54" t="s">
        <v>156</v>
      </c>
      <c r="H1117" s="53">
        <v>1.84E-2</v>
      </c>
      <c r="I1117" s="52">
        <v>2.75</v>
      </c>
      <c r="J1117" s="52">
        <v>0.05</v>
      </c>
    </row>
    <row r="1118" spans="1:10" ht="25.5" x14ac:dyDescent="0.2">
      <c r="A1118" s="193"/>
      <c r="B1118" s="193"/>
      <c r="C1118" s="193"/>
      <c r="D1118" s="193"/>
      <c r="E1118" s="193" t="s">
        <v>1138</v>
      </c>
      <c r="F1118" s="51">
        <v>5.9250637401618444</v>
      </c>
      <c r="G1118" s="193" t="s">
        <v>1137</v>
      </c>
      <c r="H1118" s="51">
        <v>4.76</v>
      </c>
      <c r="I1118" s="193" t="s">
        <v>1136</v>
      </c>
      <c r="J1118" s="51">
        <v>10.69</v>
      </c>
    </row>
    <row r="1119" spans="1:10" ht="15" thickBot="1" x14ac:dyDescent="0.25">
      <c r="A1119" s="193"/>
      <c r="B1119" s="193"/>
      <c r="C1119" s="193"/>
      <c r="D1119" s="193"/>
      <c r="E1119" s="193" t="s">
        <v>1135</v>
      </c>
      <c r="F1119" s="51">
        <v>23.48</v>
      </c>
      <c r="G1119" s="193"/>
      <c r="H1119" s="378" t="s">
        <v>1134</v>
      </c>
      <c r="I1119" s="378"/>
      <c r="J1119" s="51">
        <v>123.23</v>
      </c>
    </row>
    <row r="1120" spans="1:10" ht="0.95" customHeight="1" thickTop="1" x14ac:dyDescent="0.2">
      <c r="A1120" s="50"/>
      <c r="B1120" s="50"/>
      <c r="C1120" s="50"/>
      <c r="D1120" s="50"/>
      <c r="E1120" s="50"/>
      <c r="F1120" s="50"/>
      <c r="G1120" s="50"/>
      <c r="H1120" s="50"/>
      <c r="I1120" s="50"/>
      <c r="J1120" s="50"/>
    </row>
    <row r="1121" spans="1:10" ht="18" customHeight="1" x14ac:dyDescent="0.2">
      <c r="A1121" s="189" t="s">
        <v>476</v>
      </c>
      <c r="B1121" s="64" t="s">
        <v>9</v>
      </c>
      <c r="C1121" s="189" t="s">
        <v>10</v>
      </c>
      <c r="D1121" s="189" t="s">
        <v>11</v>
      </c>
      <c r="E1121" s="379" t="s">
        <v>1155</v>
      </c>
      <c r="F1121" s="379"/>
      <c r="G1121" s="65" t="s">
        <v>12</v>
      </c>
      <c r="H1121" s="64" t="s">
        <v>13</v>
      </c>
      <c r="I1121" s="64" t="s">
        <v>14</v>
      </c>
      <c r="J1121" s="64" t="s">
        <v>16</v>
      </c>
    </row>
    <row r="1122" spans="1:10" ht="39" customHeight="1" x14ac:dyDescent="0.2">
      <c r="A1122" s="187" t="s">
        <v>1154</v>
      </c>
      <c r="B1122" s="63" t="s">
        <v>477</v>
      </c>
      <c r="C1122" s="187" t="s">
        <v>25</v>
      </c>
      <c r="D1122" s="187" t="s">
        <v>478</v>
      </c>
      <c r="E1122" s="380" t="s">
        <v>1151</v>
      </c>
      <c r="F1122" s="380"/>
      <c r="G1122" s="62" t="s">
        <v>156</v>
      </c>
      <c r="H1122" s="61">
        <v>1</v>
      </c>
      <c r="I1122" s="60">
        <v>160.1</v>
      </c>
      <c r="J1122" s="60">
        <v>160.1</v>
      </c>
    </row>
    <row r="1123" spans="1:10" ht="24" customHeight="1" x14ac:dyDescent="0.2">
      <c r="A1123" s="191" t="s">
        <v>1148</v>
      </c>
      <c r="B1123" s="59" t="s">
        <v>1804</v>
      </c>
      <c r="C1123" s="191" t="s">
        <v>25</v>
      </c>
      <c r="D1123" s="191" t="s">
        <v>1803</v>
      </c>
      <c r="E1123" s="376" t="s">
        <v>1145</v>
      </c>
      <c r="F1123" s="376"/>
      <c r="G1123" s="58" t="s">
        <v>836</v>
      </c>
      <c r="H1123" s="57">
        <v>0.8458</v>
      </c>
      <c r="I1123" s="56">
        <v>36.880000000000003</v>
      </c>
      <c r="J1123" s="56">
        <v>31.19</v>
      </c>
    </row>
    <row r="1124" spans="1:10" ht="24" customHeight="1" x14ac:dyDescent="0.2">
      <c r="A1124" s="191" t="s">
        <v>1148</v>
      </c>
      <c r="B1124" s="59" t="s">
        <v>1147</v>
      </c>
      <c r="C1124" s="191" t="s">
        <v>25</v>
      </c>
      <c r="D1124" s="191" t="s">
        <v>1146</v>
      </c>
      <c r="E1124" s="376" t="s">
        <v>1145</v>
      </c>
      <c r="F1124" s="376"/>
      <c r="G1124" s="58" t="s">
        <v>836</v>
      </c>
      <c r="H1124" s="57">
        <v>0.26650000000000001</v>
      </c>
      <c r="I1124" s="56">
        <v>28.88</v>
      </c>
      <c r="J1124" s="56">
        <v>7.69</v>
      </c>
    </row>
    <row r="1125" spans="1:10" ht="24" customHeight="1" x14ac:dyDescent="0.2">
      <c r="A1125" s="192" t="s">
        <v>1142</v>
      </c>
      <c r="B1125" s="55" t="s">
        <v>2358</v>
      </c>
      <c r="C1125" s="192" t="s">
        <v>25</v>
      </c>
      <c r="D1125" s="192" t="s">
        <v>2357</v>
      </c>
      <c r="E1125" s="377" t="s">
        <v>1139</v>
      </c>
      <c r="F1125" s="377"/>
      <c r="G1125" s="54" t="s">
        <v>62</v>
      </c>
      <c r="H1125" s="53">
        <v>0.52710000000000001</v>
      </c>
      <c r="I1125" s="52">
        <v>52.46</v>
      </c>
      <c r="J1125" s="52">
        <v>27.65</v>
      </c>
    </row>
    <row r="1126" spans="1:10" ht="26.1" customHeight="1" x14ac:dyDescent="0.2">
      <c r="A1126" s="192" t="s">
        <v>1142</v>
      </c>
      <c r="B1126" s="55" t="s">
        <v>2626</v>
      </c>
      <c r="C1126" s="192" t="s">
        <v>25</v>
      </c>
      <c r="D1126" s="192" t="s">
        <v>2625</v>
      </c>
      <c r="E1126" s="377" t="s">
        <v>1139</v>
      </c>
      <c r="F1126" s="377"/>
      <c r="G1126" s="54" t="s">
        <v>156</v>
      </c>
      <c r="H1126" s="53">
        <v>1</v>
      </c>
      <c r="I1126" s="52">
        <v>93.57</v>
      </c>
      <c r="J1126" s="52">
        <v>93.57</v>
      </c>
    </row>
    <row r="1127" spans="1:10" ht="25.5" x14ac:dyDescent="0.2">
      <c r="A1127" s="193"/>
      <c r="B1127" s="193"/>
      <c r="C1127" s="193"/>
      <c r="D1127" s="193"/>
      <c r="E1127" s="193" t="s">
        <v>1138</v>
      </c>
      <c r="F1127" s="51">
        <v>18.26848464693493</v>
      </c>
      <c r="G1127" s="193" t="s">
        <v>1137</v>
      </c>
      <c r="H1127" s="51">
        <v>14.69</v>
      </c>
      <c r="I1127" s="193" t="s">
        <v>1136</v>
      </c>
      <c r="J1127" s="51">
        <v>32.96</v>
      </c>
    </row>
    <row r="1128" spans="1:10" ht="15" thickBot="1" x14ac:dyDescent="0.25">
      <c r="A1128" s="193"/>
      <c r="B1128" s="193"/>
      <c r="C1128" s="193"/>
      <c r="D1128" s="193"/>
      <c r="E1128" s="193" t="s">
        <v>1135</v>
      </c>
      <c r="F1128" s="51">
        <v>37.68</v>
      </c>
      <c r="G1128" s="193"/>
      <c r="H1128" s="378" t="s">
        <v>1134</v>
      </c>
      <c r="I1128" s="378"/>
      <c r="J1128" s="51">
        <v>197.78</v>
      </c>
    </row>
    <row r="1129" spans="1:10" ht="0.95" customHeight="1" thickTop="1" x14ac:dyDescent="0.2">
      <c r="A1129" s="50"/>
      <c r="B1129" s="50"/>
      <c r="C1129" s="50"/>
      <c r="D1129" s="50"/>
      <c r="E1129" s="50"/>
      <c r="F1129" s="50"/>
      <c r="G1129" s="50"/>
      <c r="H1129" s="50"/>
      <c r="I1129" s="50"/>
      <c r="J1129" s="50"/>
    </row>
    <row r="1130" spans="1:10" ht="18" customHeight="1" x14ac:dyDescent="0.2">
      <c r="A1130" s="189" t="s">
        <v>479</v>
      </c>
      <c r="B1130" s="64" t="s">
        <v>9</v>
      </c>
      <c r="C1130" s="189" t="s">
        <v>10</v>
      </c>
      <c r="D1130" s="189" t="s">
        <v>11</v>
      </c>
      <c r="E1130" s="379" t="s">
        <v>1155</v>
      </c>
      <c r="F1130" s="379"/>
      <c r="G1130" s="65" t="s">
        <v>12</v>
      </c>
      <c r="H1130" s="64" t="s">
        <v>13</v>
      </c>
      <c r="I1130" s="64" t="s">
        <v>14</v>
      </c>
      <c r="J1130" s="64" t="s">
        <v>16</v>
      </c>
    </row>
    <row r="1131" spans="1:10" ht="39" customHeight="1" x14ac:dyDescent="0.2">
      <c r="A1131" s="187" t="s">
        <v>1154</v>
      </c>
      <c r="B1131" s="63" t="s">
        <v>480</v>
      </c>
      <c r="C1131" s="187" t="s">
        <v>25</v>
      </c>
      <c r="D1131" s="187" t="s">
        <v>481</v>
      </c>
      <c r="E1131" s="380" t="s">
        <v>1151</v>
      </c>
      <c r="F1131" s="380"/>
      <c r="G1131" s="62" t="s">
        <v>156</v>
      </c>
      <c r="H1131" s="61">
        <v>1</v>
      </c>
      <c r="I1131" s="60">
        <v>363.3</v>
      </c>
      <c r="J1131" s="60">
        <v>363.3</v>
      </c>
    </row>
    <row r="1132" spans="1:10" ht="26.1" customHeight="1" x14ac:dyDescent="0.2">
      <c r="A1132" s="191" t="s">
        <v>1148</v>
      </c>
      <c r="B1132" s="59" t="s">
        <v>1150</v>
      </c>
      <c r="C1132" s="191" t="s">
        <v>25</v>
      </c>
      <c r="D1132" s="191" t="s">
        <v>1149</v>
      </c>
      <c r="E1132" s="376" t="s">
        <v>1145</v>
      </c>
      <c r="F1132" s="376"/>
      <c r="G1132" s="58" t="s">
        <v>836</v>
      </c>
      <c r="H1132" s="57">
        <v>1.4666999999999999</v>
      </c>
      <c r="I1132" s="56">
        <v>37.39</v>
      </c>
      <c r="J1132" s="56">
        <v>54.83</v>
      </c>
    </row>
    <row r="1133" spans="1:10" ht="24" customHeight="1" x14ac:dyDescent="0.2">
      <c r="A1133" s="191" t="s">
        <v>1148</v>
      </c>
      <c r="B1133" s="59" t="s">
        <v>1147</v>
      </c>
      <c r="C1133" s="191" t="s">
        <v>25</v>
      </c>
      <c r="D1133" s="191" t="s">
        <v>1146</v>
      </c>
      <c r="E1133" s="376" t="s">
        <v>1145</v>
      </c>
      <c r="F1133" s="376"/>
      <c r="G1133" s="58" t="s">
        <v>836</v>
      </c>
      <c r="H1133" s="57">
        <v>0.65169999999999995</v>
      </c>
      <c r="I1133" s="56">
        <v>28.88</v>
      </c>
      <c r="J1133" s="56">
        <v>18.82</v>
      </c>
    </row>
    <row r="1134" spans="1:10" ht="39" customHeight="1" x14ac:dyDescent="0.2">
      <c r="A1134" s="192" t="s">
        <v>1142</v>
      </c>
      <c r="B1134" s="55" t="s">
        <v>1837</v>
      </c>
      <c r="C1134" s="192" t="s">
        <v>25</v>
      </c>
      <c r="D1134" s="192" t="s">
        <v>1836</v>
      </c>
      <c r="E1134" s="377" t="s">
        <v>1139</v>
      </c>
      <c r="F1134" s="377"/>
      <c r="G1134" s="54" t="s">
        <v>156</v>
      </c>
      <c r="H1134" s="53">
        <v>6</v>
      </c>
      <c r="I1134" s="52">
        <v>16.64</v>
      </c>
      <c r="J1134" s="52">
        <v>99.84</v>
      </c>
    </row>
    <row r="1135" spans="1:10" ht="26.1" customHeight="1" x14ac:dyDescent="0.2">
      <c r="A1135" s="192" t="s">
        <v>1142</v>
      </c>
      <c r="B1135" s="55" t="s">
        <v>2624</v>
      </c>
      <c r="C1135" s="192" t="s">
        <v>25</v>
      </c>
      <c r="D1135" s="192" t="s">
        <v>2623</v>
      </c>
      <c r="E1135" s="377" t="s">
        <v>1139</v>
      </c>
      <c r="F1135" s="377"/>
      <c r="G1135" s="54" t="s">
        <v>156</v>
      </c>
      <c r="H1135" s="53">
        <v>1</v>
      </c>
      <c r="I1135" s="52">
        <v>177.5</v>
      </c>
      <c r="J1135" s="52">
        <v>177.5</v>
      </c>
    </row>
    <row r="1136" spans="1:10" ht="24" customHeight="1" x14ac:dyDescent="0.2">
      <c r="A1136" s="192" t="s">
        <v>1142</v>
      </c>
      <c r="B1136" s="55" t="s">
        <v>1209</v>
      </c>
      <c r="C1136" s="192" t="s">
        <v>25</v>
      </c>
      <c r="D1136" s="192" t="s">
        <v>1208</v>
      </c>
      <c r="E1136" s="377" t="s">
        <v>1139</v>
      </c>
      <c r="F1136" s="377"/>
      <c r="G1136" s="54" t="s">
        <v>62</v>
      </c>
      <c r="H1136" s="53">
        <v>8.6599999999999996E-2</v>
      </c>
      <c r="I1136" s="52">
        <v>142.22</v>
      </c>
      <c r="J1136" s="52">
        <v>12.31</v>
      </c>
    </row>
    <row r="1137" spans="1:10" ht="25.5" x14ac:dyDescent="0.2">
      <c r="A1137" s="193"/>
      <c r="B1137" s="193"/>
      <c r="C1137" s="193"/>
      <c r="D1137" s="193"/>
      <c r="E1137" s="193" t="s">
        <v>1138</v>
      </c>
      <c r="F1137" s="51">
        <v>35.14577097882718</v>
      </c>
      <c r="G1137" s="193" t="s">
        <v>1137</v>
      </c>
      <c r="H1137" s="51">
        <v>28.26</v>
      </c>
      <c r="I1137" s="193" t="s">
        <v>1136</v>
      </c>
      <c r="J1137" s="51">
        <v>63.41</v>
      </c>
    </row>
    <row r="1138" spans="1:10" ht="15" thickBot="1" x14ac:dyDescent="0.25">
      <c r="A1138" s="193"/>
      <c r="B1138" s="193"/>
      <c r="C1138" s="193"/>
      <c r="D1138" s="193"/>
      <c r="E1138" s="193" t="s">
        <v>1135</v>
      </c>
      <c r="F1138" s="51">
        <v>85.52</v>
      </c>
      <c r="G1138" s="193"/>
      <c r="H1138" s="378" t="s">
        <v>1134</v>
      </c>
      <c r="I1138" s="378"/>
      <c r="J1138" s="51">
        <v>448.82</v>
      </c>
    </row>
    <row r="1139" spans="1:10" ht="0.95" customHeight="1" thickTop="1" x14ac:dyDescent="0.2">
      <c r="A1139" s="50"/>
      <c r="B1139" s="50"/>
      <c r="C1139" s="50"/>
      <c r="D1139" s="50"/>
      <c r="E1139" s="50"/>
      <c r="F1139" s="50"/>
      <c r="G1139" s="50"/>
      <c r="H1139" s="50"/>
      <c r="I1139" s="50"/>
      <c r="J1139" s="50"/>
    </row>
    <row r="1140" spans="1:10" ht="18" customHeight="1" x14ac:dyDescent="0.2">
      <c r="A1140" s="189" t="s">
        <v>482</v>
      </c>
      <c r="B1140" s="64" t="s">
        <v>9</v>
      </c>
      <c r="C1140" s="189" t="s">
        <v>10</v>
      </c>
      <c r="D1140" s="189" t="s">
        <v>11</v>
      </c>
      <c r="E1140" s="379" t="s">
        <v>1155</v>
      </c>
      <c r="F1140" s="379"/>
      <c r="G1140" s="65" t="s">
        <v>12</v>
      </c>
      <c r="H1140" s="64" t="s">
        <v>13</v>
      </c>
      <c r="I1140" s="64" t="s">
        <v>14</v>
      </c>
      <c r="J1140" s="64" t="s">
        <v>16</v>
      </c>
    </row>
    <row r="1141" spans="1:10" ht="39" customHeight="1" x14ac:dyDescent="0.2">
      <c r="A1141" s="187" t="s">
        <v>1154</v>
      </c>
      <c r="B1141" s="63" t="s">
        <v>483</v>
      </c>
      <c r="C1141" s="187" t="s">
        <v>25</v>
      </c>
      <c r="D1141" s="187" t="s">
        <v>484</v>
      </c>
      <c r="E1141" s="380" t="s">
        <v>1151</v>
      </c>
      <c r="F1141" s="380"/>
      <c r="G1141" s="62" t="s">
        <v>156</v>
      </c>
      <c r="H1141" s="61">
        <v>1</v>
      </c>
      <c r="I1141" s="60">
        <v>337.91</v>
      </c>
      <c r="J1141" s="60">
        <v>337.91</v>
      </c>
    </row>
    <row r="1142" spans="1:10" ht="26.1" customHeight="1" x14ac:dyDescent="0.2">
      <c r="A1142" s="191" t="s">
        <v>1148</v>
      </c>
      <c r="B1142" s="59" t="s">
        <v>1150</v>
      </c>
      <c r="C1142" s="191" t="s">
        <v>25</v>
      </c>
      <c r="D1142" s="191" t="s">
        <v>1149</v>
      </c>
      <c r="E1142" s="376" t="s">
        <v>1145</v>
      </c>
      <c r="F1142" s="376"/>
      <c r="G1142" s="58" t="s">
        <v>836</v>
      </c>
      <c r="H1142" s="57">
        <v>0.94850000000000001</v>
      </c>
      <c r="I1142" s="56">
        <v>37.39</v>
      </c>
      <c r="J1142" s="56">
        <v>35.46</v>
      </c>
    </row>
    <row r="1143" spans="1:10" ht="24" customHeight="1" x14ac:dyDescent="0.2">
      <c r="A1143" s="191" t="s">
        <v>1148</v>
      </c>
      <c r="B1143" s="59" t="s">
        <v>1147</v>
      </c>
      <c r="C1143" s="191" t="s">
        <v>25</v>
      </c>
      <c r="D1143" s="191" t="s">
        <v>1146</v>
      </c>
      <c r="E1143" s="376" t="s">
        <v>1145</v>
      </c>
      <c r="F1143" s="376"/>
      <c r="G1143" s="58" t="s">
        <v>836</v>
      </c>
      <c r="H1143" s="57">
        <v>0.29880000000000001</v>
      </c>
      <c r="I1143" s="56">
        <v>28.88</v>
      </c>
      <c r="J1143" s="56">
        <v>8.6199999999999992</v>
      </c>
    </row>
    <row r="1144" spans="1:10" ht="39" customHeight="1" x14ac:dyDescent="0.2">
      <c r="A1144" s="192" t="s">
        <v>1142</v>
      </c>
      <c r="B1144" s="55" t="s">
        <v>1837</v>
      </c>
      <c r="C1144" s="192" t="s">
        <v>25</v>
      </c>
      <c r="D1144" s="192" t="s">
        <v>1836</v>
      </c>
      <c r="E1144" s="377" t="s">
        <v>1139</v>
      </c>
      <c r="F1144" s="377"/>
      <c r="G1144" s="54" t="s">
        <v>156</v>
      </c>
      <c r="H1144" s="53">
        <v>6</v>
      </c>
      <c r="I1144" s="52">
        <v>16.64</v>
      </c>
      <c r="J1144" s="52">
        <v>99.84</v>
      </c>
    </row>
    <row r="1145" spans="1:10" ht="26.1" customHeight="1" x14ac:dyDescent="0.2">
      <c r="A1145" s="192" t="s">
        <v>1142</v>
      </c>
      <c r="B1145" s="55" t="s">
        <v>2622</v>
      </c>
      <c r="C1145" s="192" t="s">
        <v>25</v>
      </c>
      <c r="D1145" s="192" t="s">
        <v>2621</v>
      </c>
      <c r="E1145" s="377" t="s">
        <v>1139</v>
      </c>
      <c r="F1145" s="377"/>
      <c r="G1145" s="54" t="s">
        <v>156</v>
      </c>
      <c r="H1145" s="53">
        <v>1</v>
      </c>
      <c r="I1145" s="52">
        <v>193.99</v>
      </c>
      <c r="J1145" s="52">
        <v>193.99</v>
      </c>
    </row>
    <row r="1146" spans="1:10" ht="25.5" x14ac:dyDescent="0.2">
      <c r="A1146" s="193"/>
      <c r="B1146" s="193"/>
      <c r="C1146" s="193"/>
      <c r="D1146" s="193"/>
      <c r="E1146" s="193" t="s">
        <v>1138</v>
      </c>
      <c r="F1146" s="51">
        <v>21.117392750249419</v>
      </c>
      <c r="G1146" s="193" t="s">
        <v>1137</v>
      </c>
      <c r="H1146" s="51">
        <v>16.98</v>
      </c>
      <c r="I1146" s="193" t="s">
        <v>1136</v>
      </c>
      <c r="J1146" s="51">
        <v>38.1</v>
      </c>
    </row>
    <row r="1147" spans="1:10" ht="15" thickBot="1" x14ac:dyDescent="0.25">
      <c r="A1147" s="193"/>
      <c r="B1147" s="193"/>
      <c r="C1147" s="193"/>
      <c r="D1147" s="193"/>
      <c r="E1147" s="193" t="s">
        <v>1135</v>
      </c>
      <c r="F1147" s="51">
        <v>79.540000000000006</v>
      </c>
      <c r="G1147" s="193"/>
      <c r="H1147" s="378" t="s">
        <v>1134</v>
      </c>
      <c r="I1147" s="378"/>
      <c r="J1147" s="51">
        <v>417.45</v>
      </c>
    </row>
    <row r="1148" spans="1:10" ht="0.95" customHeight="1" thickTop="1" x14ac:dyDescent="0.2">
      <c r="A1148" s="50"/>
      <c r="B1148" s="50"/>
      <c r="C1148" s="50"/>
      <c r="D1148" s="50"/>
      <c r="E1148" s="50"/>
      <c r="F1148" s="50"/>
      <c r="G1148" s="50"/>
      <c r="H1148" s="50"/>
      <c r="I1148" s="50"/>
      <c r="J1148" s="50"/>
    </row>
    <row r="1149" spans="1:10" ht="18" customHeight="1" x14ac:dyDescent="0.2">
      <c r="A1149" s="189" t="s">
        <v>487</v>
      </c>
      <c r="B1149" s="64" t="s">
        <v>9</v>
      </c>
      <c r="C1149" s="189" t="s">
        <v>10</v>
      </c>
      <c r="D1149" s="189" t="s">
        <v>11</v>
      </c>
      <c r="E1149" s="379" t="s">
        <v>1155</v>
      </c>
      <c r="F1149" s="379"/>
      <c r="G1149" s="65" t="s">
        <v>12</v>
      </c>
      <c r="H1149" s="64" t="s">
        <v>13</v>
      </c>
      <c r="I1149" s="64" t="s">
        <v>14</v>
      </c>
      <c r="J1149" s="64" t="s">
        <v>16</v>
      </c>
    </row>
    <row r="1150" spans="1:10" ht="26.1" customHeight="1" x14ac:dyDescent="0.2">
      <c r="A1150" s="187" t="s">
        <v>1154</v>
      </c>
      <c r="B1150" s="63" t="s">
        <v>488</v>
      </c>
      <c r="C1150" s="187" t="s">
        <v>25</v>
      </c>
      <c r="D1150" s="187" t="s">
        <v>489</v>
      </c>
      <c r="E1150" s="380" t="s">
        <v>1151</v>
      </c>
      <c r="F1150" s="380"/>
      <c r="G1150" s="62" t="s">
        <v>156</v>
      </c>
      <c r="H1150" s="61">
        <v>1</v>
      </c>
      <c r="I1150" s="60">
        <v>44.03</v>
      </c>
      <c r="J1150" s="60">
        <v>44.03</v>
      </c>
    </row>
    <row r="1151" spans="1:10" ht="26.1" customHeight="1" x14ac:dyDescent="0.2">
      <c r="A1151" s="191" t="s">
        <v>1148</v>
      </c>
      <c r="B1151" s="59" t="s">
        <v>1150</v>
      </c>
      <c r="C1151" s="191" t="s">
        <v>25</v>
      </c>
      <c r="D1151" s="191" t="s">
        <v>1149</v>
      </c>
      <c r="E1151" s="376" t="s">
        <v>1145</v>
      </c>
      <c r="F1151" s="376"/>
      <c r="G1151" s="58" t="s">
        <v>836</v>
      </c>
      <c r="H1151" s="57">
        <v>0.31619999999999998</v>
      </c>
      <c r="I1151" s="56">
        <v>37.39</v>
      </c>
      <c r="J1151" s="56">
        <v>11.82</v>
      </c>
    </row>
    <row r="1152" spans="1:10" ht="24" customHeight="1" x14ac:dyDescent="0.2">
      <c r="A1152" s="191" t="s">
        <v>1148</v>
      </c>
      <c r="B1152" s="59" t="s">
        <v>1147</v>
      </c>
      <c r="C1152" s="191" t="s">
        <v>25</v>
      </c>
      <c r="D1152" s="191" t="s">
        <v>1146</v>
      </c>
      <c r="E1152" s="376" t="s">
        <v>1145</v>
      </c>
      <c r="F1152" s="376"/>
      <c r="G1152" s="58" t="s">
        <v>836</v>
      </c>
      <c r="H1152" s="57">
        <v>9.9599999999999994E-2</v>
      </c>
      <c r="I1152" s="56">
        <v>28.88</v>
      </c>
      <c r="J1152" s="56">
        <v>2.87</v>
      </c>
    </row>
    <row r="1153" spans="1:10" ht="24" customHeight="1" x14ac:dyDescent="0.2">
      <c r="A1153" s="192" t="s">
        <v>1142</v>
      </c>
      <c r="B1153" s="55" t="s">
        <v>2620</v>
      </c>
      <c r="C1153" s="192" t="s">
        <v>25</v>
      </c>
      <c r="D1153" s="192" t="s">
        <v>2619</v>
      </c>
      <c r="E1153" s="377" t="s">
        <v>1139</v>
      </c>
      <c r="F1153" s="377"/>
      <c r="G1153" s="54" t="s">
        <v>156</v>
      </c>
      <c r="H1153" s="53">
        <v>1</v>
      </c>
      <c r="I1153" s="52">
        <v>29.34</v>
      </c>
      <c r="J1153" s="52">
        <v>29.34</v>
      </c>
    </row>
    <row r="1154" spans="1:10" ht="25.5" x14ac:dyDescent="0.2">
      <c r="A1154" s="193"/>
      <c r="B1154" s="193"/>
      <c r="C1154" s="193"/>
      <c r="D1154" s="193"/>
      <c r="E1154" s="193" t="s">
        <v>1138</v>
      </c>
      <c r="F1154" s="51">
        <v>7.0335882939807117</v>
      </c>
      <c r="G1154" s="193" t="s">
        <v>1137</v>
      </c>
      <c r="H1154" s="51">
        <v>5.66</v>
      </c>
      <c r="I1154" s="193" t="s">
        <v>1136</v>
      </c>
      <c r="J1154" s="51">
        <v>12.69</v>
      </c>
    </row>
    <row r="1155" spans="1:10" ht="15" thickBot="1" x14ac:dyDescent="0.25">
      <c r="A1155" s="193"/>
      <c r="B1155" s="193"/>
      <c r="C1155" s="193"/>
      <c r="D1155" s="193"/>
      <c r="E1155" s="193" t="s">
        <v>1135</v>
      </c>
      <c r="F1155" s="51">
        <v>10.36</v>
      </c>
      <c r="G1155" s="193"/>
      <c r="H1155" s="378" t="s">
        <v>1134</v>
      </c>
      <c r="I1155" s="378"/>
      <c r="J1155" s="51">
        <v>54.39</v>
      </c>
    </row>
    <row r="1156" spans="1:10" ht="0.95" customHeight="1" thickTop="1" x14ac:dyDescent="0.2">
      <c r="A1156" s="50"/>
      <c r="B1156" s="50"/>
      <c r="C1156" s="50"/>
      <c r="D1156" s="50"/>
      <c r="E1156" s="50"/>
      <c r="F1156" s="50"/>
      <c r="G1156" s="50"/>
      <c r="H1156" s="50"/>
      <c r="I1156" s="50"/>
      <c r="J1156" s="50"/>
    </row>
    <row r="1157" spans="1:10" ht="18" customHeight="1" x14ac:dyDescent="0.2">
      <c r="A1157" s="189" t="s">
        <v>492</v>
      </c>
      <c r="B1157" s="64" t="s">
        <v>9</v>
      </c>
      <c r="C1157" s="189" t="s">
        <v>10</v>
      </c>
      <c r="D1157" s="189" t="s">
        <v>11</v>
      </c>
      <c r="E1157" s="379" t="s">
        <v>1155</v>
      </c>
      <c r="F1157" s="379"/>
      <c r="G1157" s="65" t="s">
        <v>12</v>
      </c>
      <c r="H1157" s="64" t="s">
        <v>13</v>
      </c>
      <c r="I1157" s="64" t="s">
        <v>14</v>
      </c>
      <c r="J1157" s="64" t="s">
        <v>16</v>
      </c>
    </row>
    <row r="1158" spans="1:10" ht="39" customHeight="1" x14ac:dyDescent="0.2">
      <c r="A1158" s="187" t="s">
        <v>1154</v>
      </c>
      <c r="B1158" s="63" t="s">
        <v>493</v>
      </c>
      <c r="C1158" s="187" t="s">
        <v>25</v>
      </c>
      <c r="D1158" s="187" t="s">
        <v>494</v>
      </c>
      <c r="E1158" s="380" t="s">
        <v>1151</v>
      </c>
      <c r="F1158" s="380"/>
      <c r="G1158" s="62" t="s">
        <v>156</v>
      </c>
      <c r="H1158" s="61">
        <v>1</v>
      </c>
      <c r="I1158" s="60">
        <v>231.45</v>
      </c>
      <c r="J1158" s="60">
        <v>231.45</v>
      </c>
    </row>
    <row r="1159" spans="1:10" ht="24" customHeight="1" x14ac:dyDescent="0.2">
      <c r="A1159" s="191" t="s">
        <v>1148</v>
      </c>
      <c r="B1159" s="59" t="s">
        <v>1804</v>
      </c>
      <c r="C1159" s="191" t="s">
        <v>25</v>
      </c>
      <c r="D1159" s="191" t="s">
        <v>1803</v>
      </c>
      <c r="E1159" s="376" t="s">
        <v>1145</v>
      </c>
      <c r="F1159" s="376"/>
      <c r="G1159" s="58" t="s">
        <v>836</v>
      </c>
      <c r="H1159" s="57">
        <v>0.47739999999999999</v>
      </c>
      <c r="I1159" s="56">
        <v>36.880000000000003</v>
      </c>
      <c r="J1159" s="56">
        <v>17.600000000000001</v>
      </c>
    </row>
    <row r="1160" spans="1:10" ht="24" customHeight="1" x14ac:dyDescent="0.2">
      <c r="A1160" s="191" t="s">
        <v>1148</v>
      </c>
      <c r="B1160" s="59" t="s">
        <v>1147</v>
      </c>
      <c r="C1160" s="191" t="s">
        <v>25</v>
      </c>
      <c r="D1160" s="191" t="s">
        <v>1146</v>
      </c>
      <c r="E1160" s="376" t="s">
        <v>1145</v>
      </c>
      <c r="F1160" s="376"/>
      <c r="G1160" s="58" t="s">
        <v>836</v>
      </c>
      <c r="H1160" s="57">
        <v>0.15040000000000001</v>
      </c>
      <c r="I1160" s="56">
        <v>28.88</v>
      </c>
      <c r="J1160" s="56">
        <v>4.34</v>
      </c>
    </row>
    <row r="1161" spans="1:10" ht="26.1" customHeight="1" x14ac:dyDescent="0.2">
      <c r="A1161" s="192" t="s">
        <v>1142</v>
      </c>
      <c r="B1161" s="55" t="s">
        <v>2618</v>
      </c>
      <c r="C1161" s="192" t="s">
        <v>25</v>
      </c>
      <c r="D1161" s="192" t="s">
        <v>2617</v>
      </c>
      <c r="E1161" s="377" t="s">
        <v>1139</v>
      </c>
      <c r="F1161" s="377"/>
      <c r="G1161" s="54" t="s">
        <v>156</v>
      </c>
      <c r="H1161" s="53">
        <v>1</v>
      </c>
      <c r="I1161" s="52">
        <v>191.36</v>
      </c>
      <c r="J1161" s="52">
        <v>191.36</v>
      </c>
    </row>
    <row r="1162" spans="1:10" ht="24" customHeight="1" x14ac:dyDescent="0.2">
      <c r="A1162" s="192" t="s">
        <v>1142</v>
      </c>
      <c r="B1162" s="55" t="s">
        <v>2358</v>
      </c>
      <c r="C1162" s="192" t="s">
        <v>25</v>
      </c>
      <c r="D1162" s="192" t="s">
        <v>2357</v>
      </c>
      <c r="E1162" s="377" t="s">
        <v>1139</v>
      </c>
      <c r="F1162" s="377"/>
      <c r="G1162" s="54" t="s">
        <v>62</v>
      </c>
      <c r="H1162" s="53">
        <v>0.34599999999999997</v>
      </c>
      <c r="I1162" s="52">
        <v>52.46</v>
      </c>
      <c r="J1162" s="52">
        <v>18.149999999999999</v>
      </c>
    </row>
    <row r="1163" spans="1:10" ht="25.5" x14ac:dyDescent="0.2">
      <c r="A1163" s="193"/>
      <c r="B1163" s="193"/>
      <c r="C1163" s="193"/>
      <c r="D1163" s="193"/>
      <c r="E1163" s="193" t="s">
        <v>1138</v>
      </c>
      <c r="F1163" s="51">
        <v>10.309278350515465</v>
      </c>
      <c r="G1163" s="193" t="s">
        <v>1137</v>
      </c>
      <c r="H1163" s="51">
        <v>8.2899999999999991</v>
      </c>
      <c r="I1163" s="193" t="s">
        <v>1136</v>
      </c>
      <c r="J1163" s="51">
        <v>18.600000000000001</v>
      </c>
    </row>
    <row r="1164" spans="1:10" ht="15" thickBot="1" x14ac:dyDescent="0.25">
      <c r="A1164" s="193"/>
      <c r="B1164" s="193"/>
      <c r="C1164" s="193"/>
      <c r="D1164" s="193"/>
      <c r="E1164" s="193" t="s">
        <v>1135</v>
      </c>
      <c r="F1164" s="51">
        <v>54.48</v>
      </c>
      <c r="G1164" s="193"/>
      <c r="H1164" s="378" t="s">
        <v>1134</v>
      </c>
      <c r="I1164" s="378"/>
      <c r="J1164" s="51">
        <v>285.93</v>
      </c>
    </row>
    <row r="1165" spans="1:10" ht="0.95" customHeight="1" thickTop="1" x14ac:dyDescent="0.2">
      <c r="A1165" s="50"/>
      <c r="B1165" s="50"/>
      <c r="C1165" s="50"/>
      <c r="D1165" s="50"/>
      <c r="E1165" s="50"/>
      <c r="F1165" s="50"/>
      <c r="G1165" s="50"/>
      <c r="H1165" s="50"/>
      <c r="I1165" s="50"/>
      <c r="J1165" s="50"/>
    </row>
    <row r="1166" spans="1:10" ht="18" customHeight="1" x14ac:dyDescent="0.2">
      <c r="A1166" s="189" t="s">
        <v>495</v>
      </c>
      <c r="B1166" s="64" t="s">
        <v>9</v>
      </c>
      <c r="C1166" s="189" t="s">
        <v>10</v>
      </c>
      <c r="D1166" s="189" t="s">
        <v>11</v>
      </c>
      <c r="E1166" s="379" t="s">
        <v>1155</v>
      </c>
      <c r="F1166" s="379"/>
      <c r="G1166" s="65" t="s">
        <v>12</v>
      </c>
      <c r="H1166" s="64" t="s">
        <v>13</v>
      </c>
      <c r="I1166" s="64" t="s">
        <v>14</v>
      </c>
      <c r="J1166" s="64" t="s">
        <v>16</v>
      </c>
    </row>
    <row r="1167" spans="1:10" ht="51.95" customHeight="1" x14ac:dyDescent="0.2">
      <c r="A1167" s="187" t="s">
        <v>1154</v>
      </c>
      <c r="B1167" s="63" t="s">
        <v>496</v>
      </c>
      <c r="C1167" s="187" t="s">
        <v>25</v>
      </c>
      <c r="D1167" s="187" t="s">
        <v>497</v>
      </c>
      <c r="E1167" s="380" t="s">
        <v>1151</v>
      </c>
      <c r="F1167" s="380"/>
      <c r="G1167" s="62" t="s">
        <v>156</v>
      </c>
      <c r="H1167" s="61">
        <v>1</v>
      </c>
      <c r="I1167" s="60">
        <v>804.16</v>
      </c>
      <c r="J1167" s="60">
        <v>804.16</v>
      </c>
    </row>
    <row r="1168" spans="1:10" ht="39" customHeight="1" x14ac:dyDescent="0.2">
      <c r="A1168" s="191" t="s">
        <v>1148</v>
      </c>
      <c r="B1168" s="59" t="s">
        <v>2303</v>
      </c>
      <c r="C1168" s="191" t="s">
        <v>25</v>
      </c>
      <c r="D1168" s="191" t="s">
        <v>2302</v>
      </c>
      <c r="E1168" s="376" t="s">
        <v>1145</v>
      </c>
      <c r="F1168" s="376"/>
      <c r="G1168" s="58" t="s">
        <v>49</v>
      </c>
      <c r="H1168" s="57">
        <v>0.14560000000000001</v>
      </c>
      <c r="I1168" s="56">
        <v>815.19</v>
      </c>
      <c r="J1168" s="56">
        <v>118.69</v>
      </c>
    </row>
    <row r="1169" spans="1:10" ht="26.1" customHeight="1" x14ac:dyDescent="0.2">
      <c r="A1169" s="191" t="s">
        <v>1148</v>
      </c>
      <c r="B1169" s="59" t="s">
        <v>51</v>
      </c>
      <c r="C1169" s="191" t="s">
        <v>25</v>
      </c>
      <c r="D1169" s="191" t="s">
        <v>52</v>
      </c>
      <c r="E1169" s="376" t="s">
        <v>1462</v>
      </c>
      <c r="F1169" s="376"/>
      <c r="G1169" s="58" t="s">
        <v>27</v>
      </c>
      <c r="H1169" s="57">
        <v>0.7</v>
      </c>
      <c r="I1169" s="56">
        <v>8.4499999999999993</v>
      </c>
      <c r="J1169" s="56">
        <v>5.91</v>
      </c>
    </row>
    <row r="1170" spans="1:10" ht="39" customHeight="1" x14ac:dyDescent="0.2">
      <c r="A1170" s="191" t="s">
        <v>1148</v>
      </c>
      <c r="B1170" s="59" t="s">
        <v>2301</v>
      </c>
      <c r="C1170" s="191" t="s">
        <v>25</v>
      </c>
      <c r="D1170" s="191" t="s">
        <v>2300</v>
      </c>
      <c r="E1170" s="376" t="s">
        <v>1145</v>
      </c>
      <c r="F1170" s="376"/>
      <c r="G1170" s="58" t="s">
        <v>49</v>
      </c>
      <c r="H1170" s="57">
        <v>1.95E-2</v>
      </c>
      <c r="I1170" s="56">
        <v>570.34</v>
      </c>
      <c r="J1170" s="56">
        <v>11.12</v>
      </c>
    </row>
    <row r="1171" spans="1:10" ht="24" customHeight="1" x14ac:dyDescent="0.2">
      <c r="A1171" s="191" t="s">
        <v>1148</v>
      </c>
      <c r="B1171" s="59" t="s">
        <v>1461</v>
      </c>
      <c r="C1171" s="191" t="s">
        <v>25</v>
      </c>
      <c r="D1171" s="191" t="s">
        <v>1460</v>
      </c>
      <c r="E1171" s="376" t="s">
        <v>1145</v>
      </c>
      <c r="F1171" s="376"/>
      <c r="G1171" s="58" t="s">
        <v>836</v>
      </c>
      <c r="H1171" s="57">
        <v>6.5499000000000001</v>
      </c>
      <c r="I1171" s="56">
        <v>37.11</v>
      </c>
      <c r="J1171" s="56">
        <v>243.06</v>
      </c>
    </row>
    <row r="1172" spans="1:10" ht="24" customHeight="1" x14ac:dyDescent="0.2">
      <c r="A1172" s="191" t="s">
        <v>1148</v>
      </c>
      <c r="B1172" s="59" t="s">
        <v>1147</v>
      </c>
      <c r="C1172" s="191" t="s">
        <v>25</v>
      </c>
      <c r="D1172" s="191" t="s">
        <v>1146</v>
      </c>
      <c r="E1172" s="376" t="s">
        <v>1145</v>
      </c>
      <c r="F1172" s="376"/>
      <c r="G1172" s="58" t="s">
        <v>836</v>
      </c>
      <c r="H1172" s="57">
        <v>5.1463000000000001</v>
      </c>
      <c r="I1172" s="56">
        <v>28.88</v>
      </c>
      <c r="J1172" s="56">
        <v>148.62</v>
      </c>
    </row>
    <row r="1173" spans="1:10" ht="39" customHeight="1" x14ac:dyDescent="0.2">
      <c r="A1173" s="191" t="s">
        <v>1148</v>
      </c>
      <c r="B1173" s="59" t="s">
        <v>2191</v>
      </c>
      <c r="C1173" s="191" t="s">
        <v>25</v>
      </c>
      <c r="D1173" s="191" t="s">
        <v>2190</v>
      </c>
      <c r="E1173" s="376" t="s">
        <v>1548</v>
      </c>
      <c r="F1173" s="376"/>
      <c r="G1173" s="58" t="s">
        <v>49</v>
      </c>
      <c r="H1173" s="57">
        <v>5.0200000000000002E-2</v>
      </c>
      <c r="I1173" s="56">
        <v>560.88</v>
      </c>
      <c r="J1173" s="56">
        <v>28.15</v>
      </c>
    </row>
    <row r="1174" spans="1:10" ht="39" customHeight="1" x14ac:dyDescent="0.2">
      <c r="A1174" s="191" t="s">
        <v>1148</v>
      </c>
      <c r="B1174" s="59" t="s">
        <v>1552</v>
      </c>
      <c r="C1174" s="191" t="s">
        <v>25</v>
      </c>
      <c r="D1174" s="191" t="s">
        <v>1551</v>
      </c>
      <c r="E1174" s="376" t="s">
        <v>1548</v>
      </c>
      <c r="F1174" s="376"/>
      <c r="G1174" s="58" t="s">
        <v>49</v>
      </c>
      <c r="H1174" s="57">
        <v>1.12E-2</v>
      </c>
      <c r="I1174" s="56">
        <v>4278.2700000000004</v>
      </c>
      <c r="J1174" s="56">
        <v>47.91</v>
      </c>
    </row>
    <row r="1175" spans="1:10" ht="39" customHeight="1" x14ac:dyDescent="0.2">
      <c r="A1175" s="191" t="s">
        <v>1148</v>
      </c>
      <c r="B1175" s="59" t="s">
        <v>1560</v>
      </c>
      <c r="C1175" s="191" t="s">
        <v>25</v>
      </c>
      <c r="D1175" s="191" t="s">
        <v>1559</v>
      </c>
      <c r="E1175" s="376" t="s">
        <v>1548</v>
      </c>
      <c r="F1175" s="376"/>
      <c r="G1175" s="58" t="s">
        <v>49</v>
      </c>
      <c r="H1175" s="57">
        <v>1.6799999999999999E-2</v>
      </c>
      <c r="I1175" s="56">
        <v>3763.36</v>
      </c>
      <c r="J1175" s="56">
        <v>63.22</v>
      </c>
    </row>
    <row r="1176" spans="1:10" ht="26.1" customHeight="1" x14ac:dyDescent="0.2">
      <c r="A1176" s="192" t="s">
        <v>1142</v>
      </c>
      <c r="B1176" s="55" t="s">
        <v>1545</v>
      </c>
      <c r="C1176" s="192" t="s">
        <v>25</v>
      </c>
      <c r="D1176" s="192" t="s">
        <v>1544</v>
      </c>
      <c r="E1176" s="377" t="s">
        <v>1139</v>
      </c>
      <c r="F1176" s="377"/>
      <c r="G1176" s="54" t="s">
        <v>358</v>
      </c>
      <c r="H1176" s="53">
        <v>4.1000000000000003E-3</v>
      </c>
      <c r="I1176" s="52">
        <v>7.21</v>
      </c>
      <c r="J1176" s="52">
        <v>0.02</v>
      </c>
    </row>
    <row r="1177" spans="1:10" ht="26.1" customHeight="1" x14ac:dyDescent="0.2">
      <c r="A1177" s="192" t="s">
        <v>1142</v>
      </c>
      <c r="B1177" s="55" t="s">
        <v>1574</v>
      </c>
      <c r="C1177" s="192" t="s">
        <v>25</v>
      </c>
      <c r="D1177" s="192" t="s">
        <v>1573</v>
      </c>
      <c r="E1177" s="377" t="s">
        <v>1139</v>
      </c>
      <c r="F1177" s="377"/>
      <c r="G1177" s="54" t="s">
        <v>31</v>
      </c>
      <c r="H1177" s="53">
        <v>8.8800000000000004E-2</v>
      </c>
      <c r="I1177" s="52">
        <v>11.2</v>
      </c>
      <c r="J1177" s="52">
        <v>0.99</v>
      </c>
    </row>
    <row r="1178" spans="1:10" ht="26.1" customHeight="1" x14ac:dyDescent="0.2">
      <c r="A1178" s="192" t="s">
        <v>1142</v>
      </c>
      <c r="B1178" s="55" t="s">
        <v>1554</v>
      </c>
      <c r="C1178" s="192" t="s">
        <v>25</v>
      </c>
      <c r="D1178" s="192" t="s">
        <v>1553</v>
      </c>
      <c r="E1178" s="377" t="s">
        <v>1139</v>
      </c>
      <c r="F1178" s="377"/>
      <c r="G1178" s="54" t="s">
        <v>31</v>
      </c>
      <c r="H1178" s="53">
        <v>0.1056</v>
      </c>
      <c r="I1178" s="52">
        <v>3.92</v>
      </c>
      <c r="J1178" s="52">
        <v>0.41</v>
      </c>
    </row>
    <row r="1179" spans="1:10" ht="26.1" customHeight="1" x14ac:dyDescent="0.2">
      <c r="A1179" s="192" t="s">
        <v>1142</v>
      </c>
      <c r="B1179" s="55" t="s">
        <v>2297</v>
      </c>
      <c r="C1179" s="192" t="s">
        <v>25</v>
      </c>
      <c r="D1179" s="192" t="s">
        <v>2296</v>
      </c>
      <c r="E1179" s="377" t="s">
        <v>1139</v>
      </c>
      <c r="F1179" s="377"/>
      <c r="G1179" s="54" t="s">
        <v>62</v>
      </c>
      <c r="H1179" s="53">
        <v>9.4000000000000004E-3</v>
      </c>
      <c r="I1179" s="52">
        <v>19.079999999999998</v>
      </c>
      <c r="J1179" s="52">
        <v>0.17</v>
      </c>
    </row>
    <row r="1180" spans="1:10" ht="39" customHeight="1" x14ac:dyDescent="0.2">
      <c r="A1180" s="192" t="s">
        <v>1142</v>
      </c>
      <c r="B1180" s="55" t="s">
        <v>1997</v>
      </c>
      <c r="C1180" s="192" t="s">
        <v>25</v>
      </c>
      <c r="D1180" s="192" t="s">
        <v>1996</v>
      </c>
      <c r="E1180" s="377" t="s">
        <v>1139</v>
      </c>
      <c r="F1180" s="377"/>
      <c r="G1180" s="54" t="s">
        <v>31</v>
      </c>
      <c r="H1180" s="53">
        <v>0.33119999999999999</v>
      </c>
      <c r="I1180" s="52">
        <v>15.89</v>
      </c>
      <c r="J1180" s="52">
        <v>5.26</v>
      </c>
    </row>
    <row r="1181" spans="1:10" ht="26.1" customHeight="1" x14ac:dyDescent="0.2">
      <c r="A1181" s="192" t="s">
        <v>1142</v>
      </c>
      <c r="B1181" s="55" t="s">
        <v>2501</v>
      </c>
      <c r="C1181" s="192" t="s">
        <v>25</v>
      </c>
      <c r="D1181" s="192" t="s">
        <v>2500</v>
      </c>
      <c r="E1181" s="377" t="s">
        <v>1139</v>
      </c>
      <c r="F1181" s="377"/>
      <c r="G1181" s="54" t="s">
        <v>156</v>
      </c>
      <c r="H1181" s="53">
        <v>165.35769999999999</v>
      </c>
      <c r="I1181" s="52">
        <v>0.79</v>
      </c>
      <c r="J1181" s="52">
        <v>130.63</v>
      </c>
    </row>
    <row r="1182" spans="1:10" ht="25.5" x14ac:dyDescent="0.2">
      <c r="A1182" s="193"/>
      <c r="B1182" s="193"/>
      <c r="C1182" s="193"/>
      <c r="D1182" s="193"/>
      <c r="E1182" s="193" t="s">
        <v>1138</v>
      </c>
      <c r="F1182" s="51">
        <v>233.1725972730296</v>
      </c>
      <c r="G1182" s="193" t="s">
        <v>1137</v>
      </c>
      <c r="H1182" s="51">
        <v>187.52</v>
      </c>
      <c r="I1182" s="193" t="s">
        <v>1136</v>
      </c>
      <c r="J1182" s="51">
        <v>420.69</v>
      </c>
    </row>
    <row r="1183" spans="1:10" ht="15" thickBot="1" x14ac:dyDescent="0.25">
      <c r="A1183" s="193"/>
      <c r="B1183" s="193"/>
      <c r="C1183" s="193"/>
      <c r="D1183" s="193"/>
      <c r="E1183" s="193" t="s">
        <v>1135</v>
      </c>
      <c r="F1183" s="51">
        <v>189.29</v>
      </c>
      <c r="G1183" s="193"/>
      <c r="H1183" s="378" t="s">
        <v>1134</v>
      </c>
      <c r="I1183" s="378"/>
      <c r="J1183" s="51">
        <v>993.45</v>
      </c>
    </row>
    <row r="1184" spans="1:10" ht="0.95" customHeight="1" thickTop="1" x14ac:dyDescent="0.2">
      <c r="A1184" s="50"/>
      <c r="B1184" s="50"/>
      <c r="C1184" s="50"/>
      <c r="D1184" s="50"/>
      <c r="E1184" s="50"/>
      <c r="F1184" s="50"/>
      <c r="G1184" s="50"/>
      <c r="H1184" s="50"/>
      <c r="I1184" s="50"/>
      <c r="J1184" s="50"/>
    </row>
    <row r="1185" spans="1:10" ht="18" customHeight="1" x14ac:dyDescent="0.2">
      <c r="A1185" s="189" t="s">
        <v>502</v>
      </c>
      <c r="B1185" s="64" t="s">
        <v>9</v>
      </c>
      <c r="C1185" s="189" t="s">
        <v>10</v>
      </c>
      <c r="D1185" s="189" t="s">
        <v>11</v>
      </c>
      <c r="E1185" s="379" t="s">
        <v>1155</v>
      </c>
      <c r="F1185" s="379"/>
      <c r="G1185" s="65" t="s">
        <v>12</v>
      </c>
      <c r="H1185" s="64" t="s">
        <v>13</v>
      </c>
      <c r="I1185" s="64" t="s">
        <v>14</v>
      </c>
      <c r="J1185" s="64" t="s">
        <v>16</v>
      </c>
    </row>
    <row r="1186" spans="1:10" ht="39" customHeight="1" x14ac:dyDescent="0.2">
      <c r="A1186" s="187" t="s">
        <v>1154</v>
      </c>
      <c r="B1186" s="63" t="s">
        <v>503</v>
      </c>
      <c r="C1186" s="187" t="s">
        <v>25</v>
      </c>
      <c r="D1186" s="187" t="s">
        <v>504</v>
      </c>
      <c r="E1186" s="380" t="s">
        <v>1151</v>
      </c>
      <c r="F1186" s="380"/>
      <c r="G1186" s="62" t="s">
        <v>156</v>
      </c>
      <c r="H1186" s="61">
        <v>1</v>
      </c>
      <c r="I1186" s="60">
        <v>115.4</v>
      </c>
      <c r="J1186" s="60">
        <v>115.4</v>
      </c>
    </row>
    <row r="1187" spans="1:10" ht="26.1" customHeight="1" x14ac:dyDescent="0.2">
      <c r="A1187" s="191" t="s">
        <v>1148</v>
      </c>
      <c r="B1187" s="59" t="s">
        <v>1227</v>
      </c>
      <c r="C1187" s="191" t="s">
        <v>25</v>
      </c>
      <c r="D1187" s="191" t="s">
        <v>1226</v>
      </c>
      <c r="E1187" s="376" t="s">
        <v>1145</v>
      </c>
      <c r="F1187" s="376"/>
      <c r="G1187" s="58" t="s">
        <v>836</v>
      </c>
      <c r="H1187" s="57">
        <v>0.47770000000000001</v>
      </c>
      <c r="I1187" s="56">
        <v>30.15</v>
      </c>
      <c r="J1187" s="56">
        <v>14.4</v>
      </c>
    </row>
    <row r="1188" spans="1:10" ht="26.1" customHeight="1" x14ac:dyDescent="0.2">
      <c r="A1188" s="191" t="s">
        <v>1148</v>
      </c>
      <c r="B1188" s="59" t="s">
        <v>1150</v>
      </c>
      <c r="C1188" s="191" t="s">
        <v>25</v>
      </c>
      <c r="D1188" s="191" t="s">
        <v>1149</v>
      </c>
      <c r="E1188" s="376" t="s">
        <v>1145</v>
      </c>
      <c r="F1188" s="376"/>
      <c r="G1188" s="58" t="s">
        <v>836</v>
      </c>
      <c r="H1188" s="57">
        <v>0.47770000000000001</v>
      </c>
      <c r="I1188" s="56">
        <v>37.39</v>
      </c>
      <c r="J1188" s="56">
        <v>17.86</v>
      </c>
    </row>
    <row r="1189" spans="1:10" ht="24" customHeight="1" x14ac:dyDescent="0.2">
      <c r="A1189" s="192" t="s">
        <v>1142</v>
      </c>
      <c r="B1189" s="55" t="s">
        <v>1863</v>
      </c>
      <c r="C1189" s="192" t="s">
        <v>25</v>
      </c>
      <c r="D1189" s="192" t="s">
        <v>1862</v>
      </c>
      <c r="E1189" s="377" t="s">
        <v>1139</v>
      </c>
      <c r="F1189" s="377"/>
      <c r="G1189" s="54" t="s">
        <v>156</v>
      </c>
      <c r="H1189" s="53">
        <v>6.6799999999999998E-2</v>
      </c>
      <c r="I1189" s="52">
        <v>76.94</v>
      </c>
      <c r="J1189" s="52">
        <v>5.13</v>
      </c>
    </row>
    <row r="1190" spans="1:10" ht="26.1" customHeight="1" x14ac:dyDescent="0.2">
      <c r="A1190" s="192" t="s">
        <v>1142</v>
      </c>
      <c r="B1190" s="55" t="s">
        <v>2616</v>
      </c>
      <c r="C1190" s="192" t="s">
        <v>25</v>
      </c>
      <c r="D1190" s="192" t="s">
        <v>2615</v>
      </c>
      <c r="E1190" s="377" t="s">
        <v>1139</v>
      </c>
      <c r="F1190" s="377"/>
      <c r="G1190" s="54" t="s">
        <v>156</v>
      </c>
      <c r="H1190" s="53">
        <v>1</v>
      </c>
      <c r="I1190" s="52">
        <v>68.900000000000006</v>
      </c>
      <c r="J1190" s="52">
        <v>68.900000000000006</v>
      </c>
    </row>
    <row r="1191" spans="1:10" ht="26.1" customHeight="1" x14ac:dyDescent="0.2">
      <c r="A1191" s="192" t="s">
        <v>1142</v>
      </c>
      <c r="B1191" s="55" t="s">
        <v>1861</v>
      </c>
      <c r="C1191" s="192" t="s">
        <v>25</v>
      </c>
      <c r="D1191" s="192" t="s">
        <v>1860</v>
      </c>
      <c r="E1191" s="377" t="s">
        <v>1139</v>
      </c>
      <c r="F1191" s="377"/>
      <c r="G1191" s="54" t="s">
        <v>156</v>
      </c>
      <c r="H1191" s="53">
        <v>0.104</v>
      </c>
      <c r="I1191" s="52">
        <v>87.17</v>
      </c>
      <c r="J1191" s="52">
        <v>9.06</v>
      </c>
    </row>
    <row r="1192" spans="1:10" ht="24" customHeight="1" x14ac:dyDescent="0.2">
      <c r="A1192" s="192" t="s">
        <v>1142</v>
      </c>
      <c r="B1192" s="55" t="s">
        <v>1225</v>
      </c>
      <c r="C1192" s="192" t="s">
        <v>25</v>
      </c>
      <c r="D1192" s="192" t="s">
        <v>1224</v>
      </c>
      <c r="E1192" s="377" t="s">
        <v>1139</v>
      </c>
      <c r="F1192" s="377"/>
      <c r="G1192" s="54" t="s">
        <v>156</v>
      </c>
      <c r="H1192" s="53">
        <v>1.84E-2</v>
      </c>
      <c r="I1192" s="52">
        <v>2.75</v>
      </c>
      <c r="J1192" s="52">
        <v>0.05</v>
      </c>
    </row>
    <row r="1193" spans="1:10" ht="25.5" x14ac:dyDescent="0.2">
      <c r="A1193" s="193"/>
      <c r="B1193" s="193"/>
      <c r="C1193" s="193"/>
      <c r="D1193" s="193"/>
      <c r="E1193" s="193" t="s">
        <v>1138</v>
      </c>
      <c r="F1193" s="51">
        <v>15.408491298082252</v>
      </c>
      <c r="G1193" s="193" t="s">
        <v>1137</v>
      </c>
      <c r="H1193" s="51">
        <v>12.39</v>
      </c>
      <c r="I1193" s="193" t="s">
        <v>1136</v>
      </c>
      <c r="J1193" s="51">
        <v>27.8</v>
      </c>
    </row>
    <row r="1194" spans="1:10" ht="15" thickBot="1" x14ac:dyDescent="0.25">
      <c r="A1194" s="193"/>
      <c r="B1194" s="193"/>
      <c r="C1194" s="193"/>
      <c r="D1194" s="193"/>
      <c r="E1194" s="193" t="s">
        <v>1135</v>
      </c>
      <c r="F1194" s="51">
        <v>27.16</v>
      </c>
      <c r="G1194" s="193"/>
      <c r="H1194" s="378" t="s">
        <v>1134</v>
      </c>
      <c r="I1194" s="378"/>
      <c r="J1194" s="51">
        <v>142.56</v>
      </c>
    </row>
    <row r="1195" spans="1:10" ht="0.95" customHeight="1" thickTop="1" x14ac:dyDescent="0.2">
      <c r="A1195" s="50"/>
      <c r="B1195" s="50"/>
      <c r="C1195" s="50"/>
      <c r="D1195" s="50"/>
      <c r="E1195" s="50"/>
      <c r="F1195" s="50"/>
      <c r="G1195" s="50"/>
      <c r="H1195" s="50"/>
      <c r="I1195" s="50"/>
      <c r="J1195" s="50"/>
    </row>
    <row r="1196" spans="1:10" ht="18" customHeight="1" x14ac:dyDescent="0.2">
      <c r="A1196" s="189" t="s">
        <v>505</v>
      </c>
      <c r="B1196" s="64" t="s">
        <v>9</v>
      </c>
      <c r="C1196" s="189" t="s">
        <v>10</v>
      </c>
      <c r="D1196" s="189" t="s">
        <v>11</v>
      </c>
      <c r="E1196" s="379" t="s">
        <v>1155</v>
      </c>
      <c r="F1196" s="379"/>
      <c r="G1196" s="65" t="s">
        <v>12</v>
      </c>
      <c r="H1196" s="64" t="s">
        <v>13</v>
      </c>
      <c r="I1196" s="64" t="s">
        <v>14</v>
      </c>
      <c r="J1196" s="64" t="s">
        <v>16</v>
      </c>
    </row>
    <row r="1197" spans="1:10" ht="26.1" customHeight="1" x14ac:dyDescent="0.2">
      <c r="A1197" s="187" t="s">
        <v>1154</v>
      </c>
      <c r="B1197" s="63" t="s">
        <v>506</v>
      </c>
      <c r="C1197" s="187" t="s">
        <v>25</v>
      </c>
      <c r="D1197" s="187" t="s">
        <v>507</v>
      </c>
      <c r="E1197" s="380" t="s">
        <v>1151</v>
      </c>
      <c r="F1197" s="380"/>
      <c r="G1197" s="62" t="s">
        <v>156</v>
      </c>
      <c r="H1197" s="61">
        <v>1</v>
      </c>
      <c r="I1197" s="60">
        <v>17.03</v>
      </c>
      <c r="J1197" s="60">
        <v>17.03</v>
      </c>
    </row>
    <row r="1198" spans="1:10" ht="26.1" customHeight="1" x14ac:dyDescent="0.2">
      <c r="A1198" s="191" t="s">
        <v>1148</v>
      </c>
      <c r="B1198" s="59" t="s">
        <v>1150</v>
      </c>
      <c r="C1198" s="191" t="s">
        <v>25</v>
      </c>
      <c r="D1198" s="191" t="s">
        <v>1149</v>
      </c>
      <c r="E1198" s="376" t="s">
        <v>1145</v>
      </c>
      <c r="F1198" s="376"/>
      <c r="G1198" s="58" t="s">
        <v>836</v>
      </c>
      <c r="H1198" s="57">
        <v>8.4500000000000006E-2</v>
      </c>
      <c r="I1198" s="56">
        <v>37.39</v>
      </c>
      <c r="J1198" s="56">
        <v>3.15</v>
      </c>
    </row>
    <row r="1199" spans="1:10" ht="24" customHeight="1" x14ac:dyDescent="0.2">
      <c r="A1199" s="191" t="s">
        <v>1148</v>
      </c>
      <c r="B1199" s="59" t="s">
        <v>1147</v>
      </c>
      <c r="C1199" s="191" t="s">
        <v>25</v>
      </c>
      <c r="D1199" s="191" t="s">
        <v>1146</v>
      </c>
      <c r="E1199" s="376" t="s">
        <v>1145</v>
      </c>
      <c r="F1199" s="376"/>
      <c r="G1199" s="58" t="s">
        <v>836</v>
      </c>
      <c r="H1199" s="57">
        <v>2.6599999999999999E-2</v>
      </c>
      <c r="I1199" s="56">
        <v>28.88</v>
      </c>
      <c r="J1199" s="56">
        <v>0.76</v>
      </c>
    </row>
    <row r="1200" spans="1:10" ht="24" customHeight="1" x14ac:dyDescent="0.2">
      <c r="A1200" s="192" t="s">
        <v>1142</v>
      </c>
      <c r="B1200" s="55" t="s">
        <v>1144</v>
      </c>
      <c r="C1200" s="192" t="s">
        <v>25</v>
      </c>
      <c r="D1200" s="192" t="s">
        <v>1143</v>
      </c>
      <c r="E1200" s="377" t="s">
        <v>1139</v>
      </c>
      <c r="F1200" s="377"/>
      <c r="G1200" s="54" t="s">
        <v>156</v>
      </c>
      <c r="H1200" s="53">
        <v>3.32E-2</v>
      </c>
      <c r="I1200" s="52">
        <v>4.0599999999999996</v>
      </c>
      <c r="J1200" s="52">
        <v>0.13</v>
      </c>
    </row>
    <row r="1201" spans="1:10" ht="39" customHeight="1" x14ac:dyDescent="0.2">
      <c r="A1201" s="192" t="s">
        <v>1142</v>
      </c>
      <c r="B1201" s="55" t="s">
        <v>2614</v>
      </c>
      <c r="C1201" s="192" t="s">
        <v>25</v>
      </c>
      <c r="D1201" s="192" t="s">
        <v>2613</v>
      </c>
      <c r="E1201" s="377" t="s">
        <v>1139</v>
      </c>
      <c r="F1201" s="377"/>
      <c r="G1201" s="54" t="s">
        <v>156</v>
      </c>
      <c r="H1201" s="53">
        <v>1</v>
      </c>
      <c r="I1201" s="52">
        <v>12.99</v>
      </c>
      <c r="J1201" s="52">
        <v>12.99</v>
      </c>
    </row>
    <row r="1202" spans="1:10" ht="25.5" x14ac:dyDescent="0.2">
      <c r="A1202" s="193"/>
      <c r="B1202" s="193"/>
      <c r="C1202" s="193"/>
      <c r="D1202" s="193"/>
      <c r="E1202" s="193" t="s">
        <v>1138</v>
      </c>
      <c r="F1202" s="51">
        <v>1.8734064959538854</v>
      </c>
      <c r="G1202" s="193" t="s">
        <v>1137</v>
      </c>
      <c r="H1202" s="51">
        <v>1.51</v>
      </c>
      <c r="I1202" s="193" t="s">
        <v>1136</v>
      </c>
      <c r="J1202" s="51">
        <v>3.38</v>
      </c>
    </row>
    <row r="1203" spans="1:10" ht="15" thickBot="1" x14ac:dyDescent="0.25">
      <c r="A1203" s="193"/>
      <c r="B1203" s="193"/>
      <c r="C1203" s="193"/>
      <c r="D1203" s="193"/>
      <c r="E1203" s="193" t="s">
        <v>1135</v>
      </c>
      <c r="F1203" s="51">
        <v>4</v>
      </c>
      <c r="G1203" s="193"/>
      <c r="H1203" s="378" t="s">
        <v>1134</v>
      </c>
      <c r="I1203" s="378"/>
      <c r="J1203" s="51">
        <v>21.03</v>
      </c>
    </row>
    <row r="1204" spans="1:10" ht="0.95" customHeight="1" thickTop="1" x14ac:dyDescent="0.2">
      <c r="A1204" s="50"/>
      <c r="B1204" s="50"/>
      <c r="C1204" s="50"/>
      <c r="D1204" s="50"/>
      <c r="E1204" s="50"/>
      <c r="F1204" s="50"/>
      <c r="G1204" s="50"/>
      <c r="H1204" s="50"/>
      <c r="I1204" s="50"/>
      <c r="J1204" s="50"/>
    </row>
    <row r="1205" spans="1:10" ht="18" customHeight="1" x14ac:dyDescent="0.2">
      <c r="A1205" s="189" t="s">
        <v>511</v>
      </c>
      <c r="B1205" s="64" t="s">
        <v>9</v>
      </c>
      <c r="C1205" s="189" t="s">
        <v>10</v>
      </c>
      <c r="D1205" s="189" t="s">
        <v>11</v>
      </c>
      <c r="E1205" s="379" t="s">
        <v>1155</v>
      </c>
      <c r="F1205" s="379"/>
      <c r="G1205" s="65" t="s">
        <v>12</v>
      </c>
      <c r="H1205" s="64" t="s">
        <v>13</v>
      </c>
      <c r="I1205" s="64" t="s">
        <v>14</v>
      </c>
      <c r="J1205" s="64" t="s">
        <v>16</v>
      </c>
    </row>
    <row r="1206" spans="1:10" ht="39" customHeight="1" x14ac:dyDescent="0.2">
      <c r="A1206" s="187" t="s">
        <v>1154</v>
      </c>
      <c r="B1206" s="63" t="s">
        <v>512</v>
      </c>
      <c r="C1206" s="187" t="s">
        <v>25</v>
      </c>
      <c r="D1206" s="187" t="s">
        <v>513</v>
      </c>
      <c r="E1206" s="380" t="s">
        <v>2606</v>
      </c>
      <c r="F1206" s="380"/>
      <c r="G1206" s="62" t="s">
        <v>156</v>
      </c>
      <c r="H1206" s="61">
        <v>1</v>
      </c>
      <c r="I1206" s="60">
        <v>66.7</v>
      </c>
      <c r="J1206" s="60">
        <v>66.7</v>
      </c>
    </row>
    <row r="1207" spans="1:10" ht="24" customHeight="1" x14ac:dyDescent="0.2">
      <c r="A1207" s="191" t="s">
        <v>1148</v>
      </c>
      <c r="B1207" s="59" t="s">
        <v>2368</v>
      </c>
      <c r="C1207" s="191" t="s">
        <v>25</v>
      </c>
      <c r="D1207" s="191" t="s">
        <v>2367</v>
      </c>
      <c r="E1207" s="376" t="s">
        <v>1145</v>
      </c>
      <c r="F1207" s="376"/>
      <c r="G1207" s="58" t="s">
        <v>836</v>
      </c>
      <c r="H1207" s="57">
        <v>0.25240000000000001</v>
      </c>
      <c r="I1207" s="56">
        <v>20.059999999999999</v>
      </c>
      <c r="J1207" s="56">
        <v>5.0599999999999996</v>
      </c>
    </row>
    <row r="1208" spans="1:10" ht="24" customHeight="1" x14ac:dyDescent="0.2">
      <c r="A1208" s="191" t="s">
        <v>1148</v>
      </c>
      <c r="B1208" s="59" t="s">
        <v>1147</v>
      </c>
      <c r="C1208" s="191" t="s">
        <v>25</v>
      </c>
      <c r="D1208" s="191" t="s">
        <v>1146</v>
      </c>
      <c r="E1208" s="376" t="s">
        <v>1145</v>
      </c>
      <c r="F1208" s="376"/>
      <c r="G1208" s="58" t="s">
        <v>836</v>
      </c>
      <c r="H1208" s="57">
        <v>8.0799999999999997E-2</v>
      </c>
      <c r="I1208" s="56">
        <v>28.88</v>
      </c>
      <c r="J1208" s="56">
        <v>2.33</v>
      </c>
    </row>
    <row r="1209" spans="1:10" ht="26.1" customHeight="1" x14ac:dyDescent="0.2">
      <c r="A1209" s="192" t="s">
        <v>1142</v>
      </c>
      <c r="B1209" s="55" t="s">
        <v>2612</v>
      </c>
      <c r="C1209" s="192" t="s">
        <v>25</v>
      </c>
      <c r="D1209" s="192" t="s">
        <v>2611</v>
      </c>
      <c r="E1209" s="377" t="s">
        <v>1139</v>
      </c>
      <c r="F1209" s="377"/>
      <c r="G1209" s="54" t="s">
        <v>156</v>
      </c>
      <c r="H1209" s="53">
        <v>1</v>
      </c>
      <c r="I1209" s="52">
        <v>3.32</v>
      </c>
      <c r="J1209" s="52">
        <v>3.32</v>
      </c>
    </row>
    <row r="1210" spans="1:10" ht="26.1" customHeight="1" x14ac:dyDescent="0.2">
      <c r="A1210" s="192" t="s">
        <v>1142</v>
      </c>
      <c r="B1210" s="55" t="s">
        <v>518</v>
      </c>
      <c r="C1210" s="192" t="s">
        <v>25</v>
      </c>
      <c r="D1210" s="192" t="s">
        <v>519</v>
      </c>
      <c r="E1210" s="377" t="s">
        <v>1139</v>
      </c>
      <c r="F1210" s="377"/>
      <c r="G1210" s="54" t="s">
        <v>156</v>
      </c>
      <c r="H1210" s="53">
        <v>1</v>
      </c>
      <c r="I1210" s="52">
        <v>54.01</v>
      </c>
      <c r="J1210" s="52">
        <v>54.01</v>
      </c>
    </row>
    <row r="1211" spans="1:10" ht="39" customHeight="1" x14ac:dyDescent="0.2">
      <c r="A1211" s="192" t="s">
        <v>1142</v>
      </c>
      <c r="B1211" s="55" t="s">
        <v>1332</v>
      </c>
      <c r="C1211" s="192" t="s">
        <v>25</v>
      </c>
      <c r="D1211" s="192" t="s">
        <v>1331</v>
      </c>
      <c r="E1211" s="377" t="s">
        <v>1139</v>
      </c>
      <c r="F1211" s="377"/>
      <c r="G1211" s="54" t="s">
        <v>156</v>
      </c>
      <c r="H1211" s="53">
        <v>6.25E-2</v>
      </c>
      <c r="I1211" s="52">
        <v>31.75</v>
      </c>
      <c r="J1211" s="52">
        <v>1.98</v>
      </c>
    </row>
    <row r="1212" spans="1:10" ht="25.5" x14ac:dyDescent="0.2">
      <c r="A1212" s="193"/>
      <c r="B1212" s="193"/>
      <c r="C1212" s="193"/>
      <c r="D1212" s="193"/>
      <c r="E1212" s="193" t="s">
        <v>1138</v>
      </c>
      <c r="F1212" s="51">
        <v>3.2812326793038467</v>
      </c>
      <c r="G1212" s="193" t="s">
        <v>1137</v>
      </c>
      <c r="H1212" s="51">
        <v>2.64</v>
      </c>
      <c r="I1212" s="193" t="s">
        <v>1136</v>
      </c>
      <c r="J1212" s="51">
        <v>5.92</v>
      </c>
    </row>
    <row r="1213" spans="1:10" ht="15" thickBot="1" x14ac:dyDescent="0.25">
      <c r="A1213" s="193"/>
      <c r="B1213" s="193"/>
      <c r="C1213" s="193"/>
      <c r="D1213" s="193"/>
      <c r="E1213" s="193" t="s">
        <v>1135</v>
      </c>
      <c r="F1213" s="51">
        <v>15.7</v>
      </c>
      <c r="G1213" s="193"/>
      <c r="H1213" s="378" t="s">
        <v>1134</v>
      </c>
      <c r="I1213" s="378"/>
      <c r="J1213" s="51">
        <v>82.4</v>
      </c>
    </row>
    <row r="1214" spans="1:10" ht="0.95" customHeight="1" thickTop="1" x14ac:dyDescent="0.2">
      <c r="A1214" s="50"/>
      <c r="B1214" s="50"/>
      <c r="C1214" s="50"/>
      <c r="D1214" s="50"/>
      <c r="E1214" s="50"/>
      <c r="F1214" s="50"/>
      <c r="G1214" s="50"/>
      <c r="H1214" s="50"/>
      <c r="I1214" s="50"/>
      <c r="J1214" s="50"/>
    </row>
    <row r="1215" spans="1:10" ht="18" customHeight="1" x14ac:dyDescent="0.2">
      <c r="A1215" s="189" t="s">
        <v>514</v>
      </c>
      <c r="B1215" s="64" t="s">
        <v>9</v>
      </c>
      <c r="C1215" s="189" t="s">
        <v>10</v>
      </c>
      <c r="D1215" s="189" t="s">
        <v>11</v>
      </c>
      <c r="E1215" s="379" t="s">
        <v>1155</v>
      </c>
      <c r="F1215" s="379"/>
      <c r="G1215" s="65" t="s">
        <v>12</v>
      </c>
      <c r="H1215" s="64" t="s">
        <v>13</v>
      </c>
      <c r="I1215" s="64" t="s">
        <v>14</v>
      </c>
      <c r="J1215" s="64" t="s">
        <v>16</v>
      </c>
    </row>
    <row r="1216" spans="1:10" ht="51.95" customHeight="1" x14ac:dyDescent="0.2">
      <c r="A1216" s="187" t="s">
        <v>1154</v>
      </c>
      <c r="B1216" s="63" t="s">
        <v>515</v>
      </c>
      <c r="C1216" s="187" t="s">
        <v>25</v>
      </c>
      <c r="D1216" s="187" t="s">
        <v>516</v>
      </c>
      <c r="E1216" s="380" t="s">
        <v>1151</v>
      </c>
      <c r="F1216" s="380"/>
      <c r="G1216" s="62" t="s">
        <v>156</v>
      </c>
      <c r="H1216" s="61">
        <v>1</v>
      </c>
      <c r="I1216" s="60">
        <v>15.57</v>
      </c>
      <c r="J1216" s="60">
        <v>15.57</v>
      </c>
    </row>
    <row r="1217" spans="1:10" ht="26.1" customHeight="1" x14ac:dyDescent="0.2">
      <c r="A1217" s="191" t="s">
        <v>1148</v>
      </c>
      <c r="B1217" s="59" t="s">
        <v>1227</v>
      </c>
      <c r="C1217" s="191" t="s">
        <v>25</v>
      </c>
      <c r="D1217" s="191" t="s">
        <v>1226</v>
      </c>
      <c r="E1217" s="376" t="s">
        <v>1145</v>
      </c>
      <c r="F1217" s="376"/>
      <c r="G1217" s="58" t="s">
        <v>836</v>
      </c>
      <c r="H1217" s="57">
        <v>0.127</v>
      </c>
      <c r="I1217" s="56">
        <v>30.15</v>
      </c>
      <c r="J1217" s="56">
        <v>3.82</v>
      </c>
    </row>
    <row r="1218" spans="1:10" ht="26.1" customHeight="1" x14ac:dyDescent="0.2">
      <c r="A1218" s="191" t="s">
        <v>1148</v>
      </c>
      <c r="B1218" s="59" t="s">
        <v>1150</v>
      </c>
      <c r="C1218" s="191" t="s">
        <v>25</v>
      </c>
      <c r="D1218" s="191" t="s">
        <v>1149</v>
      </c>
      <c r="E1218" s="376" t="s">
        <v>1145</v>
      </c>
      <c r="F1218" s="376"/>
      <c r="G1218" s="58" t="s">
        <v>836</v>
      </c>
      <c r="H1218" s="57">
        <v>0.127</v>
      </c>
      <c r="I1218" s="56">
        <v>37.39</v>
      </c>
      <c r="J1218" s="56">
        <v>4.74</v>
      </c>
    </row>
    <row r="1219" spans="1:10" ht="24" customHeight="1" x14ac:dyDescent="0.2">
      <c r="A1219" s="192" t="s">
        <v>1142</v>
      </c>
      <c r="B1219" s="55" t="s">
        <v>1863</v>
      </c>
      <c r="C1219" s="192" t="s">
        <v>25</v>
      </c>
      <c r="D1219" s="192" t="s">
        <v>1862</v>
      </c>
      <c r="E1219" s="377" t="s">
        <v>1139</v>
      </c>
      <c r="F1219" s="377"/>
      <c r="G1219" s="54" t="s">
        <v>156</v>
      </c>
      <c r="H1219" s="53">
        <v>9.9000000000000008E-3</v>
      </c>
      <c r="I1219" s="52">
        <v>76.94</v>
      </c>
      <c r="J1219" s="52">
        <v>0.76</v>
      </c>
    </row>
    <row r="1220" spans="1:10" ht="26.1" customHeight="1" x14ac:dyDescent="0.2">
      <c r="A1220" s="192" t="s">
        <v>1142</v>
      </c>
      <c r="B1220" s="55" t="s">
        <v>2610</v>
      </c>
      <c r="C1220" s="192" t="s">
        <v>25</v>
      </c>
      <c r="D1220" s="192" t="s">
        <v>2609</v>
      </c>
      <c r="E1220" s="377" t="s">
        <v>1139</v>
      </c>
      <c r="F1220" s="377"/>
      <c r="G1220" s="54" t="s">
        <v>156</v>
      </c>
      <c r="H1220" s="53">
        <v>1</v>
      </c>
      <c r="I1220" s="52">
        <v>4.9400000000000004</v>
      </c>
      <c r="J1220" s="52">
        <v>4.9400000000000004</v>
      </c>
    </row>
    <row r="1221" spans="1:10" ht="26.1" customHeight="1" x14ac:dyDescent="0.2">
      <c r="A1221" s="192" t="s">
        <v>1142</v>
      </c>
      <c r="B1221" s="55" t="s">
        <v>1861</v>
      </c>
      <c r="C1221" s="192" t="s">
        <v>25</v>
      </c>
      <c r="D1221" s="192" t="s">
        <v>1860</v>
      </c>
      <c r="E1221" s="377" t="s">
        <v>1139</v>
      </c>
      <c r="F1221" s="377"/>
      <c r="G1221" s="54" t="s">
        <v>156</v>
      </c>
      <c r="H1221" s="53">
        <v>1.4999999999999999E-2</v>
      </c>
      <c r="I1221" s="52">
        <v>87.17</v>
      </c>
      <c r="J1221" s="52">
        <v>1.3</v>
      </c>
    </row>
    <row r="1222" spans="1:10" ht="24" customHeight="1" x14ac:dyDescent="0.2">
      <c r="A1222" s="192" t="s">
        <v>1142</v>
      </c>
      <c r="B1222" s="55" t="s">
        <v>1225</v>
      </c>
      <c r="C1222" s="192" t="s">
        <v>25</v>
      </c>
      <c r="D1222" s="192" t="s">
        <v>1224</v>
      </c>
      <c r="E1222" s="377" t="s">
        <v>1139</v>
      </c>
      <c r="F1222" s="377"/>
      <c r="G1222" s="54" t="s">
        <v>156</v>
      </c>
      <c r="H1222" s="53">
        <v>7.1000000000000004E-3</v>
      </c>
      <c r="I1222" s="52">
        <v>2.75</v>
      </c>
      <c r="J1222" s="52">
        <v>0.01</v>
      </c>
    </row>
    <row r="1223" spans="1:10" ht="25.5" x14ac:dyDescent="0.2">
      <c r="A1223" s="193"/>
      <c r="B1223" s="193"/>
      <c r="C1223" s="193"/>
      <c r="D1223" s="193"/>
      <c r="E1223" s="193" t="s">
        <v>1138</v>
      </c>
      <c r="F1223" s="51">
        <v>4.0904556035916197</v>
      </c>
      <c r="G1223" s="193" t="s">
        <v>1137</v>
      </c>
      <c r="H1223" s="51">
        <v>3.29</v>
      </c>
      <c r="I1223" s="193" t="s">
        <v>1136</v>
      </c>
      <c r="J1223" s="51">
        <v>7.38</v>
      </c>
    </row>
    <row r="1224" spans="1:10" ht="15" thickBot="1" x14ac:dyDescent="0.25">
      <c r="A1224" s="193"/>
      <c r="B1224" s="193"/>
      <c r="C1224" s="193"/>
      <c r="D1224" s="193"/>
      <c r="E1224" s="193" t="s">
        <v>1135</v>
      </c>
      <c r="F1224" s="51">
        <v>3.66</v>
      </c>
      <c r="G1224" s="193"/>
      <c r="H1224" s="378" t="s">
        <v>1134</v>
      </c>
      <c r="I1224" s="378"/>
      <c r="J1224" s="51">
        <v>19.23</v>
      </c>
    </row>
    <row r="1225" spans="1:10" ht="0.95" customHeight="1" thickTop="1" x14ac:dyDescent="0.2">
      <c r="A1225" s="50"/>
      <c r="B1225" s="50"/>
      <c r="C1225" s="50"/>
      <c r="D1225" s="50"/>
      <c r="E1225" s="50"/>
      <c r="F1225" s="50"/>
      <c r="G1225" s="50"/>
      <c r="H1225" s="50"/>
      <c r="I1225" s="50"/>
      <c r="J1225" s="50"/>
    </row>
    <row r="1226" spans="1:10" ht="18" customHeight="1" x14ac:dyDescent="0.2">
      <c r="A1226" s="189" t="s">
        <v>538</v>
      </c>
      <c r="B1226" s="64" t="s">
        <v>9</v>
      </c>
      <c r="C1226" s="189" t="s">
        <v>10</v>
      </c>
      <c r="D1226" s="189" t="s">
        <v>11</v>
      </c>
      <c r="E1226" s="379" t="s">
        <v>1155</v>
      </c>
      <c r="F1226" s="379"/>
      <c r="G1226" s="65" t="s">
        <v>12</v>
      </c>
      <c r="H1226" s="64" t="s">
        <v>13</v>
      </c>
      <c r="I1226" s="64" t="s">
        <v>14</v>
      </c>
      <c r="J1226" s="64" t="s">
        <v>16</v>
      </c>
    </row>
    <row r="1227" spans="1:10" ht="26.1" customHeight="1" x14ac:dyDescent="0.2">
      <c r="A1227" s="187" t="s">
        <v>1154</v>
      </c>
      <c r="B1227" s="63" t="s">
        <v>539</v>
      </c>
      <c r="C1227" s="187" t="s">
        <v>25</v>
      </c>
      <c r="D1227" s="187" t="s">
        <v>540</v>
      </c>
      <c r="E1227" s="380" t="s">
        <v>2606</v>
      </c>
      <c r="F1227" s="380"/>
      <c r="G1227" s="62" t="s">
        <v>31</v>
      </c>
      <c r="H1227" s="61">
        <v>1</v>
      </c>
      <c r="I1227" s="60">
        <v>52.35</v>
      </c>
      <c r="J1227" s="60">
        <v>52.35</v>
      </c>
    </row>
    <row r="1228" spans="1:10" ht="24" customHeight="1" x14ac:dyDescent="0.2">
      <c r="A1228" s="191" t="s">
        <v>1148</v>
      </c>
      <c r="B1228" s="59" t="s">
        <v>2368</v>
      </c>
      <c r="C1228" s="191" t="s">
        <v>25</v>
      </c>
      <c r="D1228" s="191" t="s">
        <v>2367</v>
      </c>
      <c r="E1228" s="376" t="s">
        <v>1145</v>
      </c>
      <c r="F1228" s="376"/>
      <c r="G1228" s="58" t="s">
        <v>836</v>
      </c>
      <c r="H1228" s="57">
        <v>0.34129999999999999</v>
      </c>
      <c r="I1228" s="56">
        <v>20.059999999999999</v>
      </c>
      <c r="J1228" s="56">
        <v>6.84</v>
      </c>
    </row>
    <row r="1229" spans="1:10" ht="24" customHeight="1" x14ac:dyDescent="0.2">
      <c r="A1229" s="191" t="s">
        <v>1148</v>
      </c>
      <c r="B1229" s="59" t="s">
        <v>1147</v>
      </c>
      <c r="C1229" s="191" t="s">
        <v>25</v>
      </c>
      <c r="D1229" s="191" t="s">
        <v>1146</v>
      </c>
      <c r="E1229" s="376" t="s">
        <v>1145</v>
      </c>
      <c r="F1229" s="376"/>
      <c r="G1229" s="58" t="s">
        <v>836</v>
      </c>
      <c r="H1229" s="57">
        <v>0.10920000000000001</v>
      </c>
      <c r="I1229" s="56">
        <v>28.88</v>
      </c>
      <c r="J1229" s="56">
        <v>3.15</v>
      </c>
    </row>
    <row r="1230" spans="1:10" ht="39" customHeight="1" x14ac:dyDescent="0.2">
      <c r="A1230" s="192" t="s">
        <v>1142</v>
      </c>
      <c r="B1230" s="55" t="s">
        <v>1332</v>
      </c>
      <c r="C1230" s="192" t="s">
        <v>25</v>
      </c>
      <c r="D1230" s="192" t="s">
        <v>1331</v>
      </c>
      <c r="E1230" s="377" t="s">
        <v>1139</v>
      </c>
      <c r="F1230" s="377"/>
      <c r="G1230" s="54" t="s">
        <v>156</v>
      </c>
      <c r="H1230" s="53">
        <v>2.98E-2</v>
      </c>
      <c r="I1230" s="52">
        <v>31.75</v>
      </c>
      <c r="J1230" s="52">
        <v>0.94</v>
      </c>
    </row>
    <row r="1231" spans="1:10" ht="26.1" customHeight="1" x14ac:dyDescent="0.2">
      <c r="A1231" s="192" t="s">
        <v>1142</v>
      </c>
      <c r="B1231" s="55" t="s">
        <v>2608</v>
      </c>
      <c r="C1231" s="192" t="s">
        <v>25</v>
      </c>
      <c r="D1231" s="192" t="s">
        <v>2607</v>
      </c>
      <c r="E1231" s="377" t="s">
        <v>1139</v>
      </c>
      <c r="F1231" s="377"/>
      <c r="G1231" s="54" t="s">
        <v>31</v>
      </c>
      <c r="H1231" s="53">
        <v>1.05</v>
      </c>
      <c r="I1231" s="52">
        <v>39.450000000000003</v>
      </c>
      <c r="J1231" s="52">
        <v>41.42</v>
      </c>
    </row>
    <row r="1232" spans="1:10" ht="25.5" x14ac:dyDescent="0.2">
      <c r="A1232" s="193"/>
      <c r="B1232" s="193"/>
      <c r="C1232" s="193"/>
      <c r="D1232" s="193"/>
      <c r="E1232" s="193" t="s">
        <v>1138</v>
      </c>
      <c r="F1232" s="51">
        <v>4.4340982152754682</v>
      </c>
      <c r="G1232" s="193" t="s">
        <v>1137</v>
      </c>
      <c r="H1232" s="51">
        <v>3.57</v>
      </c>
      <c r="I1232" s="193" t="s">
        <v>1136</v>
      </c>
      <c r="J1232" s="51">
        <v>8</v>
      </c>
    </row>
    <row r="1233" spans="1:10" ht="15" thickBot="1" x14ac:dyDescent="0.25">
      <c r="A1233" s="193"/>
      <c r="B1233" s="193"/>
      <c r="C1233" s="193"/>
      <c r="D1233" s="193"/>
      <c r="E1233" s="193" t="s">
        <v>1135</v>
      </c>
      <c r="F1233" s="51">
        <v>12.32</v>
      </c>
      <c r="G1233" s="193"/>
      <c r="H1233" s="378" t="s">
        <v>1134</v>
      </c>
      <c r="I1233" s="378"/>
      <c r="J1233" s="51">
        <v>64.67</v>
      </c>
    </row>
    <row r="1234" spans="1:10" ht="0.95" customHeight="1" thickTop="1" x14ac:dyDescent="0.2">
      <c r="A1234" s="50"/>
      <c r="B1234" s="50"/>
      <c r="C1234" s="50"/>
      <c r="D1234" s="50"/>
      <c r="E1234" s="50"/>
      <c r="F1234" s="50"/>
      <c r="G1234" s="50"/>
      <c r="H1234" s="50"/>
      <c r="I1234" s="50"/>
      <c r="J1234" s="50"/>
    </row>
    <row r="1235" spans="1:10" ht="18" customHeight="1" x14ac:dyDescent="0.2">
      <c r="A1235" s="189" t="s">
        <v>541</v>
      </c>
      <c r="B1235" s="64" t="s">
        <v>9</v>
      </c>
      <c r="C1235" s="189" t="s">
        <v>10</v>
      </c>
      <c r="D1235" s="189" t="s">
        <v>11</v>
      </c>
      <c r="E1235" s="379" t="s">
        <v>1155</v>
      </c>
      <c r="F1235" s="379"/>
      <c r="G1235" s="65" t="s">
        <v>12</v>
      </c>
      <c r="H1235" s="64" t="s">
        <v>13</v>
      </c>
      <c r="I1235" s="64" t="s">
        <v>14</v>
      </c>
      <c r="J1235" s="64" t="s">
        <v>16</v>
      </c>
    </row>
    <row r="1236" spans="1:10" ht="26.1" customHeight="1" x14ac:dyDescent="0.2">
      <c r="A1236" s="187" t="s">
        <v>1154</v>
      </c>
      <c r="B1236" s="63" t="s">
        <v>542</v>
      </c>
      <c r="C1236" s="187" t="s">
        <v>25</v>
      </c>
      <c r="D1236" s="187" t="s">
        <v>543</v>
      </c>
      <c r="E1236" s="380" t="s">
        <v>2606</v>
      </c>
      <c r="F1236" s="380"/>
      <c r="G1236" s="62" t="s">
        <v>31</v>
      </c>
      <c r="H1236" s="61">
        <v>1</v>
      </c>
      <c r="I1236" s="60">
        <v>93.72</v>
      </c>
      <c r="J1236" s="60">
        <v>93.72</v>
      </c>
    </row>
    <row r="1237" spans="1:10" ht="24" customHeight="1" x14ac:dyDescent="0.2">
      <c r="A1237" s="191" t="s">
        <v>1148</v>
      </c>
      <c r="B1237" s="59" t="s">
        <v>2368</v>
      </c>
      <c r="C1237" s="191" t="s">
        <v>25</v>
      </c>
      <c r="D1237" s="191" t="s">
        <v>2367</v>
      </c>
      <c r="E1237" s="376" t="s">
        <v>1145</v>
      </c>
      <c r="F1237" s="376"/>
      <c r="G1237" s="58" t="s">
        <v>836</v>
      </c>
      <c r="H1237" s="57">
        <v>0.38129999999999997</v>
      </c>
      <c r="I1237" s="56">
        <v>20.059999999999999</v>
      </c>
      <c r="J1237" s="56">
        <v>7.64</v>
      </c>
    </row>
    <row r="1238" spans="1:10" ht="24" customHeight="1" x14ac:dyDescent="0.2">
      <c r="A1238" s="191" t="s">
        <v>1148</v>
      </c>
      <c r="B1238" s="59" t="s">
        <v>1147</v>
      </c>
      <c r="C1238" s="191" t="s">
        <v>25</v>
      </c>
      <c r="D1238" s="191" t="s">
        <v>1146</v>
      </c>
      <c r="E1238" s="376" t="s">
        <v>1145</v>
      </c>
      <c r="F1238" s="376"/>
      <c r="G1238" s="58" t="s">
        <v>836</v>
      </c>
      <c r="H1238" s="57">
        <v>0.122</v>
      </c>
      <c r="I1238" s="56">
        <v>28.88</v>
      </c>
      <c r="J1238" s="56">
        <v>3.52</v>
      </c>
    </row>
    <row r="1239" spans="1:10" ht="39" customHeight="1" x14ac:dyDescent="0.2">
      <c r="A1239" s="192" t="s">
        <v>1142</v>
      </c>
      <c r="B1239" s="55" t="s">
        <v>1332</v>
      </c>
      <c r="C1239" s="192" t="s">
        <v>25</v>
      </c>
      <c r="D1239" s="192" t="s">
        <v>1331</v>
      </c>
      <c r="E1239" s="377" t="s">
        <v>1139</v>
      </c>
      <c r="F1239" s="377"/>
      <c r="G1239" s="54" t="s">
        <v>156</v>
      </c>
      <c r="H1239" s="53">
        <v>4.1700000000000001E-2</v>
      </c>
      <c r="I1239" s="52">
        <v>31.75</v>
      </c>
      <c r="J1239" s="52">
        <v>1.32</v>
      </c>
    </row>
    <row r="1240" spans="1:10" ht="26.1" customHeight="1" x14ac:dyDescent="0.2">
      <c r="A1240" s="192" t="s">
        <v>1142</v>
      </c>
      <c r="B1240" s="55" t="s">
        <v>2605</v>
      </c>
      <c r="C1240" s="192" t="s">
        <v>25</v>
      </c>
      <c r="D1240" s="192" t="s">
        <v>2604</v>
      </c>
      <c r="E1240" s="377" t="s">
        <v>1139</v>
      </c>
      <c r="F1240" s="377"/>
      <c r="G1240" s="54" t="s">
        <v>31</v>
      </c>
      <c r="H1240" s="53">
        <v>1.05</v>
      </c>
      <c r="I1240" s="52">
        <v>77.38</v>
      </c>
      <c r="J1240" s="52">
        <v>81.239999999999995</v>
      </c>
    </row>
    <row r="1241" spans="1:10" ht="25.5" x14ac:dyDescent="0.2">
      <c r="A1241" s="193"/>
      <c r="B1241" s="193"/>
      <c r="C1241" s="193"/>
      <c r="D1241" s="193"/>
      <c r="E1241" s="193" t="s">
        <v>1138</v>
      </c>
      <c r="F1241" s="51">
        <v>4.9551047555703356</v>
      </c>
      <c r="G1241" s="193" t="s">
        <v>1137</v>
      </c>
      <c r="H1241" s="51">
        <v>3.98</v>
      </c>
      <c r="I1241" s="193" t="s">
        <v>1136</v>
      </c>
      <c r="J1241" s="51">
        <v>8.94</v>
      </c>
    </row>
    <row r="1242" spans="1:10" ht="15" thickBot="1" x14ac:dyDescent="0.25">
      <c r="A1242" s="193"/>
      <c r="B1242" s="193"/>
      <c r="C1242" s="193"/>
      <c r="D1242" s="193"/>
      <c r="E1242" s="193" t="s">
        <v>1135</v>
      </c>
      <c r="F1242" s="51">
        <v>22.06</v>
      </c>
      <c r="G1242" s="193"/>
      <c r="H1242" s="378" t="s">
        <v>1134</v>
      </c>
      <c r="I1242" s="378"/>
      <c r="J1242" s="51">
        <v>115.78</v>
      </c>
    </row>
    <row r="1243" spans="1:10" ht="0.95" customHeight="1" thickTop="1" x14ac:dyDescent="0.2">
      <c r="A1243" s="50"/>
      <c r="B1243" s="50"/>
      <c r="C1243" s="50"/>
      <c r="D1243" s="50"/>
      <c r="E1243" s="50"/>
      <c r="F1243" s="50"/>
      <c r="G1243" s="50"/>
      <c r="H1243" s="50"/>
      <c r="I1243" s="50"/>
      <c r="J1243" s="50"/>
    </row>
    <row r="1244" spans="1:10" ht="18" customHeight="1" x14ac:dyDescent="0.2">
      <c r="A1244" s="189" t="s">
        <v>544</v>
      </c>
      <c r="B1244" s="64" t="s">
        <v>9</v>
      </c>
      <c r="C1244" s="189" t="s">
        <v>10</v>
      </c>
      <c r="D1244" s="189" t="s">
        <v>11</v>
      </c>
      <c r="E1244" s="379" t="s">
        <v>1155</v>
      </c>
      <c r="F1244" s="379"/>
      <c r="G1244" s="65" t="s">
        <v>12</v>
      </c>
      <c r="H1244" s="64" t="s">
        <v>13</v>
      </c>
      <c r="I1244" s="64" t="s">
        <v>14</v>
      </c>
      <c r="J1244" s="64" t="s">
        <v>16</v>
      </c>
    </row>
    <row r="1245" spans="1:10" ht="39" customHeight="1" x14ac:dyDescent="0.2">
      <c r="A1245" s="187" t="s">
        <v>1154</v>
      </c>
      <c r="B1245" s="63" t="s">
        <v>545</v>
      </c>
      <c r="C1245" s="187" t="s">
        <v>25</v>
      </c>
      <c r="D1245" s="187" t="s">
        <v>546</v>
      </c>
      <c r="E1245" s="380" t="s">
        <v>1151</v>
      </c>
      <c r="F1245" s="380"/>
      <c r="G1245" s="62" t="s">
        <v>31</v>
      </c>
      <c r="H1245" s="61">
        <v>1</v>
      </c>
      <c r="I1245" s="60">
        <v>26.57</v>
      </c>
      <c r="J1245" s="60">
        <v>26.57</v>
      </c>
    </row>
    <row r="1246" spans="1:10" ht="26.1" customHeight="1" x14ac:dyDescent="0.2">
      <c r="A1246" s="191" t="s">
        <v>1148</v>
      </c>
      <c r="B1246" s="59" t="s">
        <v>1227</v>
      </c>
      <c r="C1246" s="191" t="s">
        <v>25</v>
      </c>
      <c r="D1246" s="191" t="s">
        <v>1226</v>
      </c>
      <c r="E1246" s="376" t="s">
        <v>1145</v>
      </c>
      <c r="F1246" s="376"/>
      <c r="G1246" s="58" t="s">
        <v>836</v>
      </c>
      <c r="H1246" s="57">
        <v>0.29299999999999998</v>
      </c>
      <c r="I1246" s="56">
        <v>30.15</v>
      </c>
      <c r="J1246" s="56">
        <v>8.83</v>
      </c>
    </row>
    <row r="1247" spans="1:10" ht="26.1" customHeight="1" x14ac:dyDescent="0.2">
      <c r="A1247" s="191" t="s">
        <v>1148</v>
      </c>
      <c r="B1247" s="59" t="s">
        <v>1150</v>
      </c>
      <c r="C1247" s="191" t="s">
        <v>25</v>
      </c>
      <c r="D1247" s="191" t="s">
        <v>1149</v>
      </c>
      <c r="E1247" s="376" t="s">
        <v>1145</v>
      </c>
      <c r="F1247" s="376"/>
      <c r="G1247" s="58" t="s">
        <v>836</v>
      </c>
      <c r="H1247" s="57">
        <v>0.29299999999999998</v>
      </c>
      <c r="I1247" s="56">
        <v>37.39</v>
      </c>
      <c r="J1247" s="56">
        <v>10.95</v>
      </c>
    </row>
    <row r="1248" spans="1:10" ht="26.1" customHeight="1" x14ac:dyDescent="0.2">
      <c r="A1248" s="192" t="s">
        <v>1142</v>
      </c>
      <c r="B1248" s="55" t="s">
        <v>2603</v>
      </c>
      <c r="C1248" s="192" t="s">
        <v>25</v>
      </c>
      <c r="D1248" s="192" t="s">
        <v>2602</v>
      </c>
      <c r="E1248" s="377" t="s">
        <v>1139</v>
      </c>
      <c r="F1248" s="377"/>
      <c r="G1248" s="54" t="s">
        <v>31</v>
      </c>
      <c r="H1248" s="53">
        <v>1.0548999999999999</v>
      </c>
      <c r="I1248" s="52">
        <v>6.4</v>
      </c>
      <c r="J1248" s="52">
        <v>6.75</v>
      </c>
    </row>
    <row r="1249" spans="1:10" ht="24" customHeight="1" x14ac:dyDescent="0.2">
      <c r="A1249" s="192" t="s">
        <v>1142</v>
      </c>
      <c r="B1249" s="55" t="s">
        <v>1225</v>
      </c>
      <c r="C1249" s="192" t="s">
        <v>25</v>
      </c>
      <c r="D1249" s="192" t="s">
        <v>1224</v>
      </c>
      <c r="E1249" s="377" t="s">
        <v>1139</v>
      </c>
      <c r="F1249" s="377"/>
      <c r="G1249" s="54" t="s">
        <v>156</v>
      </c>
      <c r="H1249" s="53">
        <v>1.6299999999999999E-2</v>
      </c>
      <c r="I1249" s="52">
        <v>2.75</v>
      </c>
      <c r="J1249" s="52">
        <v>0.04</v>
      </c>
    </row>
    <row r="1250" spans="1:10" ht="25.5" x14ac:dyDescent="0.2">
      <c r="A1250" s="193"/>
      <c r="B1250" s="193"/>
      <c r="C1250" s="193"/>
      <c r="D1250" s="193"/>
      <c r="E1250" s="193" t="s">
        <v>1138</v>
      </c>
      <c r="F1250" s="51">
        <v>9.444629198536747</v>
      </c>
      <c r="G1250" s="193" t="s">
        <v>1137</v>
      </c>
      <c r="H1250" s="51">
        <v>7.6</v>
      </c>
      <c r="I1250" s="193" t="s">
        <v>1136</v>
      </c>
      <c r="J1250" s="51">
        <v>17.04</v>
      </c>
    </row>
    <row r="1251" spans="1:10" ht="15" thickBot="1" x14ac:dyDescent="0.25">
      <c r="A1251" s="193"/>
      <c r="B1251" s="193"/>
      <c r="C1251" s="193"/>
      <c r="D1251" s="193"/>
      <c r="E1251" s="193" t="s">
        <v>1135</v>
      </c>
      <c r="F1251" s="51">
        <v>6.25</v>
      </c>
      <c r="G1251" s="193"/>
      <c r="H1251" s="378" t="s">
        <v>1134</v>
      </c>
      <c r="I1251" s="378"/>
      <c r="J1251" s="51">
        <v>32.82</v>
      </c>
    </row>
    <row r="1252" spans="1:10" ht="0.95" customHeight="1" thickTop="1" x14ac:dyDescent="0.2">
      <c r="A1252" s="50"/>
      <c r="B1252" s="50"/>
      <c r="C1252" s="50"/>
      <c r="D1252" s="50"/>
      <c r="E1252" s="50"/>
      <c r="F1252" s="50"/>
      <c r="G1252" s="50"/>
      <c r="H1252" s="50"/>
      <c r="I1252" s="50"/>
      <c r="J1252" s="50"/>
    </row>
    <row r="1253" spans="1:10" ht="18" customHeight="1" x14ac:dyDescent="0.2">
      <c r="A1253" s="189" t="s">
        <v>547</v>
      </c>
      <c r="B1253" s="64" t="s">
        <v>9</v>
      </c>
      <c r="C1253" s="189" t="s">
        <v>10</v>
      </c>
      <c r="D1253" s="189" t="s">
        <v>11</v>
      </c>
      <c r="E1253" s="379" t="s">
        <v>1155</v>
      </c>
      <c r="F1253" s="379"/>
      <c r="G1253" s="65" t="s">
        <v>12</v>
      </c>
      <c r="H1253" s="64" t="s">
        <v>13</v>
      </c>
      <c r="I1253" s="64" t="s">
        <v>14</v>
      </c>
      <c r="J1253" s="64" t="s">
        <v>16</v>
      </c>
    </row>
    <row r="1254" spans="1:10" ht="39" customHeight="1" x14ac:dyDescent="0.2">
      <c r="A1254" s="187" t="s">
        <v>1154</v>
      </c>
      <c r="B1254" s="63" t="s">
        <v>548</v>
      </c>
      <c r="C1254" s="187" t="s">
        <v>25</v>
      </c>
      <c r="D1254" s="187" t="s">
        <v>549</v>
      </c>
      <c r="E1254" s="380" t="s">
        <v>1151</v>
      </c>
      <c r="F1254" s="380"/>
      <c r="G1254" s="62" t="s">
        <v>31</v>
      </c>
      <c r="H1254" s="61">
        <v>1</v>
      </c>
      <c r="I1254" s="60">
        <v>32.67</v>
      </c>
      <c r="J1254" s="60">
        <v>32.67</v>
      </c>
    </row>
    <row r="1255" spans="1:10" ht="26.1" customHeight="1" x14ac:dyDescent="0.2">
      <c r="A1255" s="191" t="s">
        <v>1148</v>
      </c>
      <c r="B1255" s="59" t="s">
        <v>1227</v>
      </c>
      <c r="C1255" s="191" t="s">
        <v>25</v>
      </c>
      <c r="D1255" s="191" t="s">
        <v>1226</v>
      </c>
      <c r="E1255" s="376" t="s">
        <v>1145</v>
      </c>
      <c r="F1255" s="376"/>
      <c r="G1255" s="58" t="s">
        <v>836</v>
      </c>
      <c r="H1255" s="57">
        <v>0.31819999999999998</v>
      </c>
      <c r="I1255" s="56">
        <v>30.15</v>
      </c>
      <c r="J1255" s="56">
        <v>9.59</v>
      </c>
    </row>
    <row r="1256" spans="1:10" ht="26.1" customHeight="1" x14ac:dyDescent="0.2">
      <c r="A1256" s="191" t="s">
        <v>1148</v>
      </c>
      <c r="B1256" s="59" t="s">
        <v>1150</v>
      </c>
      <c r="C1256" s="191" t="s">
        <v>25</v>
      </c>
      <c r="D1256" s="191" t="s">
        <v>1149</v>
      </c>
      <c r="E1256" s="376" t="s">
        <v>1145</v>
      </c>
      <c r="F1256" s="376"/>
      <c r="G1256" s="58" t="s">
        <v>836</v>
      </c>
      <c r="H1256" s="57">
        <v>0.31819999999999998</v>
      </c>
      <c r="I1256" s="56">
        <v>37.39</v>
      </c>
      <c r="J1256" s="56">
        <v>11.89</v>
      </c>
    </row>
    <row r="1257" spans="1:10" ht="26.1" customHeight="1" x14ac:dyDescent="0.2">
      <c r="A1257" s="192" t="s">
        <v>1142</v>
      </c>
      <c r="B1257" s="55" t="s">
        <v>2601</v>
      </c>
      <c r="C1257" s="192" t="s">
        <v>25</v>
      </c>
      <c r="D1257" s="192" t="s">
        <v>2600</v>
      </c>
      <c r="E1257" s="377" t="s">
        <v>1139</v>
      </c>
      <c r="F1257" s="377"/>
      <c r="G1257" s="54" t="s">
        <v>31</v>
      </c>
      <c r="H1257" s="53">
        <v>1.0548999999999999</v>
      </c>
      <c r="I1257" s="52">
        <v>10.57</v>
      </c>
      <c r="J1257" s="52">
        <v>11.15</v>
      </c>
    </row>
    <row r="1258" spans="1:10" ht="24" customHeight="1" x14ac:dyDescent="0.2">
      <c r="A1258" s="192" t="s">
        <v>1142</v>
      </c>
      <c r="B1258" s="55" t="s">
        <v>1225</v>
      </c>
      <c r="C1258" s="192" t="s">
        <v>25</v>
      </c>
      <c r="D1258" s="192" t="s">
        <v>1224</v>
      </c>
      <c r="E1258" s="377" t="s">
        <v>1139</v>
      </c>
      <c r="F1258" s="377"/>
      <c r="G1258" s="54" t="s">
        <v>156</v>
      </c>
      <c r="H1258" s="53">
        <v>1.77E-2</v>
      </c>
      <c r="I1258" s="52">
        <v>2.75</v>
      </c>
      <c r="J1258" s="52">
        <v>0.04</v>
      </c>
    </row>
    <row r="1259" spans="1:10" ht="25.5" x14ac:dyDescent="0.2">
      <c r="A1259" s="193"/>
      <c r="B1259" s="193"/>
      <c r="C1259" s="193"/>
      <c r="D1259" s="193"/>
      <c r="E1259" s="193" t="s">
        <v>1138</v>
      </c>
      <c r="F1259" s="51">
        <v>10.264937368362709</v>
      </c>
      <c r="G1259" s="193" t="s">
        <v>1137</v>
      </c>
      <c r="H1259" s="51">
        <v>8.26</v>
      </c>
      <c r="I1259" s="193" t="s">
        <v>1136</v>
      </c>
      <c r="J1259" s="51">
        <v>18.52</v>
      </c>
    </row>
    <row r="1260" spans="1:10" ht="15" thickBot="1" x14ac:dyDescent="0.25">
      <c r="A1260" s="193"/>
      <c r="B1260" s="193"/>
      <c r="C1260" s="193"/>
      <c r="D1260" s="193"/>
      <c r="E1260" s="193" t="s">
        <v>1135</v>
      </c>
      <c r="F1260" s="51">
        <v>7.69</v>
      </c>
      <c r="G1260" s="193"/>
      <c r="H1260" s="378" t="s">
        <v>1134</v>
      </c>
      <c r="I1260" s="378"/>
      <c r="J1260" s="51">
        <v>40.36</v>
      </c>
    </row>
    <row r="1261" spans="1:10" ht="0.95" customHeight="1" thickTop="1" x14ac:dyDescent="0.2">
      <c r="A1261" s="50"/>
      <c r="B1261" s="50"/>
      <c r="C1261" s="50"/>
      <c r="D1261" s="50"/>
      <c r="E1261" s="50"/>
      <c r="F1261" s="50"/>
      <c r="G1261" s="50"/>
      <c r="H1261" s="50"/>
      <c r="I1261" s="50"/>
      <c r="J1261" s="50"/>
    </row>
    <row r="1262" spans="1:10" ht="18" customHeight="1" x14ac:dyDescent="0.2">
      <c r="A1262" s="189" t="s">
        <v>550</v>
      </c>
      <c r="B1262" s="64" t="s">
        <v>9</v>
      </c>
      <c r="C1262" s="189" t="s">
        <v>10</v>
      </c>
      <c r="D1262" s="189" t="s">
        <v>11</v>
      </c>
      <c r="E1262" s="379" t="s">
        <v>1155</v>
      </c>
      <c r="F1262" s="379"/>
      <c r="G1262" s="65" t="s">
        <v>12</v>
      </c>
      <c r="H1262" s="64" t="s">
        <v>13</v>
      </c>
      <c r="I1262" s="64" t="s">
        <v>14</v>
      </c>
      <c r="J1262" s="64" t="s">
        <v>16</v>
      </c>
    </row>
    <row r="1263" spans="1:10" ht="39" customHeight="1" x14ac:dyDescent="0.2">
      <c r="A1263" s="187" t="s">
        <v>1154</v>
      </c>
      <c r="B1263" s="63" t="s">
        <v>551</v>
      </c>
      <c r="C1263" s="187" t="s">
        <v>25</v>
      </c>
      <c r="D1263" s="187" t="s">
        <v>552</v>
      </c>
      <c r="E1263" s="380" t="s">
        <v>1151</v>
      </c>
      <c r="F1263" s="380"/>
      <c r="G1263" s="62" t="s">
        <v>31</v>
      </c>
      <c r="H1263" s="61">
        <v>1</v>
      </c>
      <c r="I1263" s="60">
        <v>40.42</v>
      </c>
      <c r="J1263" s="60">
        <v>40.42</v>
      </c>
    </row>
    <row r="1264" spans="1:10" ht="26.1" customHeight="1" x14ac:dyDescent="0.2">
      <c r="A1264" s="191" t="s">
        <v>1148</v>
      </c>
      <c r="B1264" s="59" t="s">
        <v>1227</v>
      </c>
      <c r="C1264" s="191" t="s">
        <v>25</v>
      </c>
      <c r="D1264" s="191" t="s">
        <v>1226</v>
      </c>
      <c r="E1264" s="376" t="s">
        <v>1145</v>
      </c>
      <c r="F1264" s="376"/>
      <c r="G1264" s="58" t="s">
        <v>836</v>
      </c>
      <c r="H1264" s="57">
        <v>0.38129999999999997</v>
      </c>
      <c r="I1264" s="56">
        <v>30.15</v>
      </c>
      <c r="J1264" s="56">
        <v>11.49</v>
      </c>
    </row>
    <row r="1265" spans="1:10" ht="26.1" customHeight="1" x14ac:dyDescent="0.2">
      <c r="A1265" s="191" t="s">
        <v>1148</v>
      </c>
      <c r="B1265" s="59" t="s">
        <v>1150</v>
      </c>
      <c r="C1265" s="191" t="s">
        <v>25</v>
      </c>
      <c r="D1265" s="191" t="s">
        <v>1149</v>
      </c>
      <c r="E1265" s="376" t="s">
        <v>1145</v>
      </c>
      <c r="F1265" s="376"/>
      <c r="G1265" s="58" t="s">
        <v>836</v>
      </c>
      <c r="H1265" s="57">
        <v>0.38129999999999997</v>
      </c>
      <c r="I1265" s="56">
        <v>37.39</v>
      </c>
      <c r="J1265" s="56">
        <v>14.25</v>
      </c>
    </row>
    <row r="1266" spans="1:10" ht="26.1" customHeight="1" x14ac:dyDescent="0.2">
      <c r="A1266" s="192" t="s">
        <v>1142</v>
      </c>
      <c r="B1266" s="55" t="s">
        <v>2599</v>
      </c>
      <c r="C1266" s="192" t="s">
        <v>25</v>
      </c>
      <c r="D1266" s="192" t="s">
        <v>2598</v>
      </c>
      <c r="E1266" s="377" t="s">
        <v>1139</v>
      </c>
      <c r="F1266" s="377"/>
      <c r="G1266" s="54" t="s">
        <v>31</v>
      </c>
      <c r="H1266" s="53">
        <v>1.0548999999999999</v>
      </c>
      <c r="I1266" s="52">
        <v>13.87</v>
      </c>
      <c r="J1266" s="52">
        <v>14.63</v>
      </c>
    </row>
    <row r="1267" spans="1:10" ht="24" customHeight="1" x14ac:dyDescent="0.2">
      <c r="A1267" s="192" t="s">
        <v>1142</v>
      </c>
      <c r="B1267" s="55" t="s">
        <v>1225</v>
      </c>
      <c r="C1267" s="192" t="s">
        <v>25</v>
      </c>
      <c r="D1267" s="192" t="s">
        <v>1224</v>
      </c>
      <c r="E1267" s="377" t="s">
        <v>1139</v>
      </c>
      <c r="F1267" s="377"/>
      <c r="G1267" s="54" t="s">
        <v>156</v>
      </c>
      <c r="H1267" s="53">
        <v>2.12E-2</v>
      </c>
      <c r="I1267" s="52">
        <v>2.75</v>
      </c>
      <c r="J1267" s="52">
        <v>0.05</v>
      </c>
    </row>
    <row r="1268" spans="1:10" ht="25.5" x14ac:dyDescent="0.2">
      <c r="A1268" s="193"/>
      <c r="B1268" s="193"/>
      <c r="C1268" s="193"/>
      <c r="D1268" s="193"/>
      <c r="E1268" s="193" t="s">
        <v>1138</v>
      </c>
      <c r="F1268" s="51">
        <v>12.293537301851236</v>
      </c>
      <c r="G1268" s="193" t="s">
        <v>1137</v>
      </c>
      <c r="H1268" s="51">
        <v>9.89</v>
      </c>
      <c r="I1268" s="193" t="s">
        <v>1136</v>
      </c>
      <c r="J1268" s="51">
        <v>22.18</v>
      </c>
    </row>
    <row r="1269" spans="1:10" ht="15" thickBot="1" x14ac:dyDescent="0.25">
      <c r="A1269" s="193"/>
      <c r="B1269" s="193"/>
      <c r="C1269" s="193"/>
      <c r="D1269" s="193"/>
      <c r="E1269" s="193" t="s">
        <v>1135</v>
      </c>
      <c r="F1269" s="51">
        <v>9.51</v>
      </c>
      <c r="G1269" s="193"/>
      <c r="H1269" s="378" t="s">
        <v>1134</v>
      </c>
      <c r="I1269" s="378"/>
      <c r="J1269" s="51">
        <v>49.93</v>
      </c>
    </row>
    <row r="1270" spans="1:10" ht="0.95" customHeight="1" thickTop="1" x14ac:dyDescent="0.2">
      <c r="A1270" s="50"/>
      <c r="B1270" s="50"/>
      <c r="C1270" s="50"/>
      <c r="D1270" s="50"/>
      <c r="E1270" s="50"/>
      <c r="F1270" s="50"/>
      <c r="G1270" s="50"/>
      <c r="H1270" s="50"/>
      <c r="I1270" s="50"/>
      <c r="J1270" s="50"/>
    </row>
    <row r="1271" spans="1:10" ht="18" customHeight="1" x14ac:dyDescent="0.2">
      <c r="A1271" s="189" t="s">
        <v>553</v>
      </c>
      <c r="B1271" s="64" t="s">
        <v>9</v>
      </c>
      <c r="C1271" s="189" t="s">
        <v>10</v>
      </c>
      <c r="D1271" s="189" t="s">
        <v>11</v>
      </c>
      <c r="E1271" s="379" t="s">
        <v>1155</v>
      </c>
      <c r="F1271" s="379"/>
      <c r="G1271" s="65" t="s">
        <v>12</v>
      </c>
      <c r="H1271" s="64" t="s">
        <v>13</v>
      </c>
      <c r="I1271" s="64" t="s">
        <v>14</v>
      </c>
      <c r="J1271" s="64" t="s">
        <v>16</v>
      </c>
    </row>
    <row r="1272" spans="1:10" ht="39" customHeight="1" x14ac:dyDescent="0.2">
      <c r="A1272" s="187" t="s">
        <v>1154</v>
      </c>
      <c r="B1272" s="63" t="s">
        <v>554</v>
      </c>
      <c r="C1272" s="187" t="s">
        <v>25</v>
      </c>
      <c r="D1272" s="187" t="s">
        <v>555</v>
      </c>
      <c r="E1272" s="380" t="s">
        <v>1151</v>
      </c>
      <c r="F1272" s="380"/>
      <c r="G1272" s="62" t="s">
        <v>156</v>
      </c>
      <c r="H1272" s="61">
        <v>1</v>
      </c>
      <c r="I1272" s="60">
        <v>17.899999999999999</v>
      </c>
      <c r="J1272" s="60">
        <v>17.899999999999999</v>
      </c>
    </row>
    <row r="1273" spans="1:10" ht="26.1" customHeight="1" x14ac:dyDescent="0.2">
      <c r="A1273" s="191" t="s">
        <v>1148</v>
      </c>
      <c r="B1273" s="59" t="s">
        <v>1227</v>
      </c>
      <c r="C1273" s="191" t="s">
        <v>25</v>
      </c>
      <c r="D1273" s="191" t="s">
        <v>1226</v>
      </c>
      <c r="E1273" s="376" t="s">
        <v>1145</v>
      </c>
      <c r="F1273" s="376"/>
      <c r="G1273" s="58" t="s">
        <v>836</v>
      </c>
      <c r="H1273" s="57">
        <v>4.5699999999999998E-2</v>
      </c>
      <c r="I1273" s="56">
        <v>30.15</v>
      </c>
      <c r="J1273" s="56">
        <v>1.37</v>
      </c>
    </row>
    <row r="1274" spans="1:10" ht="26.1" customHeight="1" x14ac:dyDescent="0.2">
      <c r="A1274" s="191" t="s">
        <v>1148</v>
      </c>
      <c r="B1274" s="59" t="s">
        <v>1150</v>
      </c>
      <c r="C1274" s="191" t="s">
        <v>25</v>
      </c>
      <c r="D1274" s="191" t="s">
        <v>1149</v>
      </c>
      <c r="E1274" s="376" t="s">
        <v>1145</v>
      </c>
      <c r="F1274" s="376"/>
      <c r="G1274" s="58" t="s">
        <v>836</v>
      </c>
      <c r="H1274" s="57">
        <v>4.5699999999999998E-2</v>
      </c>
      <c r="I1274" s="56">
        <v>37.39</v>
      </c>
      <c r="J1274" s="56">
        <v>1.7</v>
      </c>
    </row>
    <row r="1275" spans="1:10" ht="26.1" customHeight="1" x14ac:dyDescent="0.2">
      <c r="A1275" s="192" t="s">
        <v>1142</v>
      </c>
      <c r="B1275" s="55" t="s">
        <v>1336</v>
      </c>
      <c r="C1275" s="192" t="s">
        <v>25</v>
      </c>
      <c r="D1275" s="192" t="s">
        <v>1335</v>
      </c>
      <c r="E1275" s="377" t="s">
        <v>1139</v>
      </c>
      <c r="F1275" s="377"/>
      <c r="G1275" s="54" t="s">
        <v>156</v>
      </c>
      <c r="H1275" s="53">
        <v>3</v>
      </c>
      <c r="I1275" s="52">
        <v>1.69</v>
      </c>
      <c r="J1275" s="52">
        <v>5.07</v>
      </c>
    </row>
    <row r="1276" spans="1:10" ht="26.1" customHeight="1" x14ac:dyDescent="0.2">
      <c r="A1276" s="192" t="s">
        <v>1142</v>
      </c>
      <c r="B1276" s="55" t="s">
        <v>1334</v>
      </c>
      <c r="C1276" s="192" t="s">
        <v>25</v>
      </c>
      <c r="D1276" s="192" t="s">
        <v>1333</v>
      </c>
      <c r="E1276" s="377" t="s">
        <v>1139</v>
      </c>
      <c r="F1276" s="377"/>
      <c r="G1276" s="54" t="s">
        <v>156</v>
      </c>
      <c r="H1276" s="53">
        <v>1</v>
      </c>
      <c r="I1276" s="52">
        <v>7.38</v>
      </c>
      <c r="J1276" s="52">
        <v>7.38</v>
      </c>
    </row>
    <row r="1277" spans="1:10" ht="39" customHeight="1" x14ac:dyDescent="0.2">
      <c r="A1277" s="192" t="s">
        <v>1142</v>
      </c>
      <c r="B1277" s="55" t="s">
        <v>1332</v>
      </c>
      <c r="C1277" s="192" t="s">
        <v>25</v>
      </c>
      <c r="D1277" s="192" t="s">
        <v>1331</v>
      </c>
      <c r="E1277" s="377" t="s">
        <v>1139</v>
      </c>
      <c r="F1277" s="377"/>
      <c r="G1277" s="54" t="s">
        <v>156</v>
      </c>
      <c r="H1277" s="53">
        <v>7.4999999999999997E-2</v>
      </c>
      <c r="I1277" s="52">
        <v>31.75</v>
      </c>
      <c r="J1277" s="52">
        <v>2.38</v>
      </c>
    </row>
    <row r="1278" spans="1:10" ht="25.5" x14ac:dyDescent="0.2">
      <c r="A1278" s="193"/>
      <c r="B1278" s="193"/>
      <c r="C1278" s="193"/>
      <c r="D1278" s="193"/>
      <c r="E1278" s="193" t="s">
        <v>1138</v>
      </c>
      <c r="F1278" s="51">
        <v>1.4687950338099989</v>
      </c>
      <c r="G1278" s="193" t="s">
        <v>1137</v>
      </c>
      <c r="H1278" s="51">
        <v>1.18</v>
      </c>
      <c r="I1278" s="193" t="s">
        <v>1136</v>
      </c>
      <c r="J1278" s="51">
        <v>2.65</v>
      </c>
    </row>
    <row r="1279" spans="1:10" ht="15" thickBot="1" x14ac:dyDescent="0.25">
      <c r="A1279" s="193"/>
      <c r="B1279" s="193"/>
      <c r="C1279" s="193"/>
      <c r="D1279" s="193"/>
      <c r="E1279" s="193" t="s">
        <v>1135</v>
      </c>
      <c r="F1279" s="51">
        <v>4.21</v>
      </c>
      <c r="G1279" s="193"/>
      <c r="H1279" s="378" t="s">
        <v>1134</v>
      </c>
      <c r="I1279" s="378"/>
      <c r="J1279" s="51">
        <v>22.11</v>
      </c>
    </row>
    <row r="1280" spans="1:10" ht="0.95" customHeight="1" thickTop="1" x14ac:dyDescent="0.2">
      <c r="A1280" s="50"/>
      <c r="B1280" s="50"/>
      <c r="C1280" s="50"/>
      <c r="D1280" s="50"/>
      <c r="E1280" s="50"/>
      <c r="F1280" s="50"/>
      <c r="G1280" s="50"/>
      <c r="H1280" s="50"/>
      <c r="I1280" s="50"/>
      <c r="J1280" s="50"/>
    </row>
    <row r="1281" spans="1:10" ht="18" customHeight="1" x14ac:dyDescent="0.2">
      <c r="A1281" s="189" t="s">
        <v>556</v>
      </c>
      <c r="B1281" s="64" t="s">
        <v>9</v>
      </c>
      <c r="C1281" s="189" t="s">
        <v>10</v>
      </c>
      <c r="D1281" s="189" t="s">
        <v>11</v>
      </c>
      <c r="E1281" s="379" t="s">
        <v>1155</v>
      </c>
      <c r="F1281" s="379"/>
      <c r="G1281" s="65" t="s">
        <v>12</v>
      </c>
      <c r="H1281" s="64" t="s">
        <v>13</v>
      </c>
      <c r="I1281" s="64" t="s">
        <v>14</v>
      </c>
      <c r="J1281" s="64" t="s">
        <v>16</v>
      </c>
    </row>
    <row r="1282" spans="1:10" ht="51.95" customHeight="1" x14ac:dyDescent="0.2">
      <c r="A1282" s="187" t="s">
        <v>1154</v>
      </c>
      <c r="B1282" s="63" t="s">
        <v>557</v>
      </c>
      <c r="C1282" s="187" t="s">
        <v>25</v>
      </c>
      <c r="D1282" s="187" t="s">
        <v>558</v>
      </c>
      <c r="E1282" s="380" t="s">
        <v>1151</v>
      </c>
      <c r="F1282" s="380"/>
      <c r="G1282" s="62" t="s">
        <v>156</v>
      </c>
      <c r="H1282" s="61">
        <v>1</v>
      </c>
      <c r="I1282" s="60">
        <v>47.53</v>
      </c>
      <c r="J1282" s="60">
        <v>47.53</v>
      </c>
    </row>
    <row r="1283" spans="1:10" ht="26.1" customHeight="1" x14ac:dyDescent="0.2">
      <c r="A1283" s="191" t="s">
        <v>1148</v>
      </c>
      <c r="B1283" s="59" t="s">
        <v>1227</v>
      </c>
      <c r="C1283" s="191" t="s">
        <v>25</v>
      </c>
      <c r="D1283" s="191" t="s">
        <v>1226</v>
      </c>
      <c r="E1283" s="376" t="s">
        <v>1145</v>
      </c>
      <c r="F1283" s="376"/>
      <c r="G1283" s="58" t="s">
        <v>836</v>
      </c>
      <c r="H1283" s="57">
        <v>0.25679999999999997</v>
      </c>
      <c r="I1283" s="56">
        <v>30.15</v>
      </c>
      <c r="J1283" s="56">
        <v>7.74</v>
      </c>
    </row>
    <row r="1284" spans="1:10" ht="26.1" customHeight="1" x14ac:dyDescent="0.2">
      <c r="A1284" s="191" t="s">
        <v>1148</v>
      </c>
      <c r="B1284" s="59" t="s">
        <v>1150</v>
      </c>
      <c r="C1284" s="191" t="s">
        <v>25</v>
      </c>
      <c r="D1284" s="191" t="s">
        <v>1149</v>
      </c>
      <c r="E1284" s="376" t="s">
        <v>1145</v>
      </c>
      <c r="F1284" s="376"/>
      <c r="G1284" s="58" t="s">
        <v>836</v>
      </c>
      <c r="H1284" s="57">
        <v>0.25679999999999997</v>
      </c>
      <c r="I1284" s="56">
        <v>37.39</v>
      </c>
      <c r="J1284" s="56">
        <v>9.6</v>
      </c>
    </row>
    <row r="1285" spans="1:10" ht="26.1" customHeight="1" x14ac:dyDescent="0.2">
      <c r="A1285" s="192" t="s">
        <v>1142</v>
      </c>
      <c r="B1285" s="55" t="s">
        <v>2073</v>
      </c>
      <c r="C1285" s="192" t="s">
        <v>25</v>
      </c>
      <c r="D1285" s="192" t="s">
        <v>2072</v>
      </c>
      <c r="E1285" s="377" t="s">
        <v>1139</v>
      </c>
      <c r="F1285" s="377"/>
      <c r="G1285" s="54" t="s">
        <v>156</v>
      </c>
      <c r="H1285" s="53">
        <v>3</v>
      </c>
      <c r="I1285" s="52">
        <v>3</v>
      </c>
      <c r="J1285" s="52">
        <v>9</v>
      </c>
    </row>
    <row r="1286" spans="1:10" ht="26.1" customHeight="1" x14ac:dyDescent="0.2">
      <c r="A1286" s="192" t="s">
        <v>1142</v>
      </c>
      <c r="B1286" s="55" t="s">
        <v>2597</v>
      </c>
      <c r="C1286" s="192" t="s">
        <v>25</v>
      </c>
      <c r="D1286" s="192" t="s">
        <v>2596</v>
      </c>
      <c r="E1286" s="377" t="s">
        <v>1139</v>
      </c>
      <c r="F1286" s="377"/>
      <c r="G1286" s="54" t="s">
        <v>156</v>
      </c>
      <c r="H1286" s="53">
        <v>1</v>
      </c>
      <c r="I1286" s="52">
        <v>15.72</v>
      </c>
      <c r="J1286" s="52">
        <v>15.72</v>
      </c>
    </row>
    <row r="1287" spans="1:10" ht="39" customHeight="1" x14ac:dyDescent="0.2">
      <c r="A1287" s="192" t="s">
        <v>1142</v>
      </c>
      <c r="B1287" s="55" t="s">
        <v>1332</v>
      </c>
      <c r="C1287" s="192" t="s">
        <v>25</v>
      </c>
      <c r="D1287" s="192" t="s">
        <v>1331</v>
      </c>
      <c r="E1287" s="377" t="s">
        <v>1139</v>
      </c>
      <c r="F1287" s="377"/>
      <c r="G1287" s="54" t="s">
        <v>156</v>
      </c>
      <c r="H1287" s="53">
        <v>0.17249999999999999</v>
      </c>
      <c r="I1287" s="52">
        <v>31.75</v>
      </c>
      <c r="J1287" s="52">
        <v>5.47</v>
      </c>
    </row>
    <row r="1288" spans="1:10" ht="25.5" x14ac:dyDescent="0.2">
      <c r="A1288" s="193"/>
      <c r="B1288" s="193"/>
      <c r="C1288" s="193"/>
      <c r="D1288" s="193"/>
      <c r="E1288" s="193" t="s">
        <v>1138</v>
      </c>
      <c r="F1288" s="51">
        <v>8.2806784170269374</v>
      </c>
      <c r="G1288" s="193" t="s">
        <v>1137</v>
      </c>
      <c r="H1288" s="51">
        <v>6.66</v>
      </c>
      <c r="I1288" s="193" t="s">
        <v>1136</v>
      </c>
      <c r="J1288" s="51">
        <v>14.94</v>
      </c>
    </row>
    <row r="1289" spans="1:10" ht="15" thickBot="1" x14ac:dyDescent="0.25">
      <c r="A1289" s="193"/>
      <c r="B1289" s="193"/>
      <c r="C1289" s="193"/>
      <c r="D1289" s="193"/>
      <c r="E1289" s="193" t="s">
        <v>1135</v>
      </c>
      <c r="F1289" s="51">
        <v>11.18</v>
      </c>
      <c r="G1289" s="193"/>
      <c r="H1289" s="378" t="s">
        <v>1134</v>
      </c>
      <c r="I1289" s="378"/>
      <c r="J1289" s="51">
        <v>58.71</v>
      </c>
    </row>
    <row r="1290" spans="1:10" ht="0.95" customHeight="1" thickTop="1" x14ac:dyDescent="0.2">
      <c r="A1290" s="50"/>
      <c r="B1290" s="50"/>
      <c r="C1290" s="50"/>
      <c r="D1290" s="50"/>
      <c r="E1290" s="50"/>
      <c r="F1290" s="50"/>
      <c r="G1290" s="50"/>
      <c r="H1290" s="50"/>
      <c r="I1290" s="50"/>
      <c r="J1290" s="50"/>
    </row>
    <row r="1291" spans="1:10" ht="18" customHeight="1" x14ac:dyDescent="0.2">
      <c r="A1291" s="189" t="s">
        <v>559</v>
      </c>
      <c r="B1291" s="64" t="s">
        <v>9</v>
      </c>
      <c r="C1291" s="189" t="s">
        <v>10</v>
      </c>
      <c r="D1291" s="189" t="s">
        <v>11</v>
      </c>
      <c r="E1291" s="379" t="s">
        <v>1155</v>
      </c>
      <c r="F1291" s="379"/>
      <c r="G1291" s="65" t="s">
        <v>12</v>
      </c>
      <c r="H1291" s="64" t="s">
        <v>13</v>
      </c>
      <c r="I1291" s="64" t="s">
        <v>14</v>
      </c>
      <c r="J1291" s="64" t="s">
        <v>16</v>
      </c>
    </row>
    <row r="1292" spans="1:10" ht="51.95" customHeight="1" x14ac:dyDescent="0.2">
      <c r="A1292" s="187" t="s">
        <v>1154</v>
      </c>
      <c r="B1292" s="63" t="s">
        <v>560</v>
      </c>
      <c r="C1292" s="187" t="s">
        <v>25</v>
      </c>
      <c r="D1292" s="187" t="s">
        <v>561</v>
      </c>
      <c r="E1292" s="380" t="s">
        <v>1151</v>
      </c>
      <c r="F1292" s="380"/>
      <c r="G1292" s="62" t="s">
        <v>156</v>
      </c>
      <c r="H1292" s="61">
        <v>1</v>
      </c>
      <c r="I1292" s="60">
        <v>17.27</v>
      </c>
      <c r="J1292" s="60">
        <v>17.27</v>
      </c>
    </row>
    <row r="1293" spans="1:10" ht="26.1" customHeight="1" x14ac:dyDescent="0.2">
      <c r="A1293" s="191" t="s">
        <v>1148</v>
      </c>
      <c r="B1293" s="59" t="s">
        <v>1227</v>
      </c>
      <c r="C1293" s="191" t="s">
        <v>25</v>
      </c>
      <c r="D1293" s="191" t="s">
        <v>1226</v>
      </c>
      <c r="E1293" s="376" t="s">
        <v>1145</v>
      </c>
      <c r="F1293" s="376"/>
      <c r="G1293" s="58" t="s">
        <v>836</v>
      </c>
      <c r="H1293" s="57">
        <v>0.13789999999999999</v>
      </c>
      <c r="I1293" s="56">
        <v>30.15</v>
      </c>
      <c r="J1293" s="56">
        <v>4.1500000000000004</v>
      </c>
    </row>
    <row r="1294" spans="1:10" ht="26.1" customHeight="1" x14ac:dyDescent="0.2">
      <c r="A1294" s="191" t="s">
        <v>1148</v>
      </c>
      <c r="B1294" s="59" t="s">
        <v>1150</v>
      </c>
      <c r="C1294" s="191" t="s">
        <v>25</v>
      </c>
      <c r="D1294" s="191" t="s">
        <v>1149</v>
      </c>
      <c r="E1294" s="376" t="s">
        <v>1145</v>
      </c>
      <c r="F1294" s="376"/>
      <c r="G1294" s="58" t="s">
        <v>836</v>
      </c>
      <c r="H1294" s="57">
        <v>0.13789999999999999</v>
      </c>
      <c r="I1294" s="56">
        <v>37.39</v>
      </c>
      <c r="J1294" s="56">
        <v>5.15</v>
      </c>
    </row>
    <row r="1295" spans="1:10" ht="26.1" customHeight="1" x14ac:dyDescent="0.2">
      <c r="A1295" s="192" t="s">
        <v>1142</v>
      </c>
      <c r="B1295" s="55" t="s">
        <v>1336</v>
      </c>
      <c r="C1295" s="192" t="s">
        <v>25</v>
      </c>
      <c r="D1295" s="192" t="s">
        <v>1335</v>
      </c>
      <c r="E1295" s="377" t="s">
        <v>1139</v>
      </c>
      <c r="F1295" s="377"/>
      <c r="G1295" s="54" t="s">
        <v>156</v>
      </c>
      <c r="H1295" s="53">
        <v>2</v>
      </c>
      <c r="I1295" s="52">
        <v>1.69</v>
      </c>
      <c r="J1295" s="52">
        <v>3.38</v>
      </c>
    </row>
    <row r="1296" spans="1:10" ht="26.1" customHeight="1" x14ac:dyDescent="0.2">
      <c r="A1296" s="192" t="s">
        <v>1142</v>
      </c>
      <c r="B1296" s="55" t="s">
        <v>2595</v>
      </c>
      <c r="C1296" s="192" t="s">
        <v>25</v>
      </c>
      <c r="D1296" s="192" t="s">
        <v>2594</v>
      </c>
      <c r="E1296" s="377" t="s">
        <v>1139</v>
      </c>
      <c r="F1296" s="377"/>
      <c r="G1296" s="54" t="s">
        <v>156</v>
      </c>
      <c r="H1296" s="53">
        <v>1</v>
      </c>
      <c r="I1296" s="52">
        <v>3.01</v>
      </c>
      <c r="J1296" s="52">
        <v>3.01</v>
      </c>
    </row>
    <row r="1297" spans="1:10" ht="39" customHeight="1" x14ac:dyDescent="0.2">
      <c r="A1297" s="192" t="s">
        <v>1142</v>
      </c>
      <c r="B1297" s="55" t="s">
        <v>1332</v>
      </c>
      <c r="C1297" s="192" t="s">
        <v>25</v>
      </c>
      <c r="D1297" s="192" t="s">
        <v>1331</v>
      </c>
      <c r="E1297" s="377" t="s">
        <v>1139</v>
      </c>
      <c r="F1297" s="377"/>
      <c r="G1297" s="54" t="s">
        <v>156</v>
      </c>
      <c r="H1297" s="53">
        <v>0.05</v>
      </c>
      <c r="I1297" s="52">
        <v>31.75</v>
      </c>
      <c r="J1297" s="52">
        <v>1.58</v>
      </c>
    </row>
    <row r="1298" spans="1:10" ht="25.5" x14ac:dyDescent="0.2">
      <c r="A1298" s="193"/>
      <c r="B1298" s="193"/>
      <c r="C1298" s="193"/>
      <c r="D1298" s="193"/>
      <c r="E1298" s="193" t="s">
        <v>1138</v>
      </c>
      <c r="F1298" s="51">
        <v>4.4451834608136567</v>
      </c>
      <c r="G1298" s="193" t="s">
        <v>1137</v>
      </c>
      <c r="H1298" s="51">
        <v>3.57</v>
      </c>
      <c r="I1298" s="193" t="s">
        <v>1136</v>
      </c>
      <c r="J1298" s="51">
        <v>8.02</v>
      </c>
    </row>
    <row r="1299" spans="1:10" ht="15" thickBot="1" x14ac:dyDescent="0.25">
      <c r="A1299" s="193"/>
      <c r="B1299" s="193"/>
      <c r="C1299" s="193"/>
      <c r="D1299" s="193"/>
      <c r="E1299" s="193" t="s">
        <v>1135</v>
      </c>
      <c r="F1299" s="51">
        <v>4.0599999999999996</v>
      </c>
      <c r="G1299" s="193"/>
      <c r="H1299" s="378" t="s">
        <v>1134</v>
      </c>
      <c r="I1299" s="378"/>
      <c r="J1299" s="51">
        <v>21.33</v>
      </c>
    </row>
    <row r="1300" spans="1:10" ht="0.95" customHeight="1" thickTop="1" x14ac:dyDescent="0.2">
      <c r="A1300" s="50"/>
      <c r="B1300" s="50"/>
      <c r="C1300" s="50"/>
      <c r="D1300" s="50"/>
      <c r="E1300" s="50"/>
      <c r="F1300" s="50"/>
      <c r="G1300" s="50"/>
      <c r="H1300" s="50"/>
      <c r="I1300" s="50"/>
      <c r="J1300" s="50"/>
    </row>
    <row r="1301" spans="1:10" ht="18" customHeight="1" x14ac:dyDescent="0.2">
      <c r="A1301" s="189" t="s">
        <v>574</v>
      </c>
      <c r="B1301" s="64" t="s">
        <v>9</v>
      </c>
      <c r="C1301" s="189" t="s">
        <v>10</v>
      </c>
      <c r="D1301" s="189" t="s">
        <v>11</v>
      </c>
      <c r="E1301" s="379" t="s">
        <v>1155</v>
      </c>
      <c r="F1301" s="379"/>
      <c r="G1301" s="65" t="s">
        <v>12</v>
      </c>
      <c r="H1301" s="64" t="s">
        <v>13</v>
      </c>
      <c r="I1301" s="64" t="s">
        <v>14</v>
      </c>
      <c r="J1301" s="64" t="s">
        <v>16</v>
      </c>
    </row>
    <row r="1302" spans="1:10" ht="51.95" customHeight="1" x14ac:dyDescent="0.2">
      <c r="A1302" s="187" t="s">
        <v>1154</v>
      </c>
      <c r="B1302" s="63" t="s">
        <v>575</v>
      </c>
      <c r="C1302" s="187" t="s">
        <v>25</v>
      </c>
      <c r="D1302" s="187" t="s">
        <v>576</v>
      </c>
      <c r="E1302" s="380" t="s">
        <v>2593</v>
      </c>
      <c r="F1302" s="380"/>
      <c r="G1302" s="62" t="s">
        <v>156</v>
      </c>
      <c r="H1302" s="61">
        <v>1</v>
      </c>
      <c r="I1302" s="60">
        <v>619.16999999999996</v>
      </c>
      <c r="J1302" s="60">
        <v>619.16999999999996</v>
      </c>
    </row>
    <row r="1303" spans="1:10" ht="26.1" customHeight="1" x14ac:dyDescent="0.2">
      <c r="A1303" s="191" t="s">
        <v>1148</v>
      </c>
      <c r="B1303" s="59" t="s">
        <v>51</v>
      </c>
      <c r="C1303" s="191" t="s">
        <v>25</v>
      </c>
      <c r="D1303" s="191" t="s">
        <v>52</v>
      </c>
      <c r="E1303" s="376" t="s">
        <v>1462</v>
      </c>
      <c r="F1303" s="376"/>
      <c r="G1303" s="58" t="s">
        <v>27</v>
      </c>
      <c r="H1303" s="57">
        <v>0.81</v>
      </c>
      <c r="I1303" s="56">
        <v>8.4499999999999993</v>
      </c>
      <c r="J1303" s="56">
        <v>6.84</v>
      </c>
    </row>
    <row r="1304" spans="1:10" ht="65.099999999999994" customHeight="1" x14ac:dyDescent="0.2">
      <c r="A1304" s="191" t="s">
        <v>1148</v>
      </c>
      <c r="B1304" s="59" t="s">
        <v>1427</v>
      </c>
      <c r="C1304" s="191" t="s">
        <v>25</v>
      </c>
      <c r="D1304" s="191" t="s">
        <v>1426</v>
      </c>
      <c r="E1304" s="376" t="s">
        <v>1192</v>
      </c>
      <c r="F1304" s="376"/>
      <c r="G1304" s="58" t="s">
        <v>44</v>
      </c>
      <c r="H1304" s="57">
        <v>1.3599999999999999E-2</v>
      </c>
      <c r="I1304" s="56">
        <v>147.96</v>
      </c>
      <c r="J1304" s="56">
        <v>2.0099999999999998</v>
      </c>
    </row>
    <row r="1305" spans="1:10" ht="65.099999999999994" customHeight="1" x14ac:dyDescent="0.2">
      <c r="A1305" s="191" t="s">
        <v>1148</v>
      </c>
      <c r="B1305" s="59" t="s">
        <v>1429</v>
      </c>
      <c r="C1305" s="191" t="s">
        <v>25</v>
      </c>
      <c r="D1305" s="191" t="s">
        <v>1428</v>
      </c>
      <c r="E1305" s="376" t="s">
        <v>1192</v>
      </c>
      <c r="F1305" s="376"/>
      <c r="G1305" s="58" t="s">
        <v>1205</v>
      </c>
      <c r="H1305" s="57">
        <v>2.76E-2</v>
      </c>
      <c r="I1305" s="56">
        <v>66.400000000000006</v>
      </c>
      <c r="J1305" s="56">
        <v>1.83</v>
      </c>
    </row>
    <row r="1306" spans="1:10" ht="39" customHeight="1" x14ac:dyDescent="0.2">
      <c r="A1306" s="191" t="s">
        <v>1148</v>
      </c>
      <c r="B1306" s="59" t="s">
        <v>2301</v>
      </c>
      <c r="C1306" s="191" t="s">
        <v>25</v>
      </c>
      <c r="D1306" s="191" t="s">
        <v>2300</v>
      </c>
      <c r="E1306" s="376" t="s">
        <v>1145</v>
      </c>
      <c r="F1306" s="376"/>
      <c r="G1306" s="58" t="s">
        <v>49</v>
      </c>
      <c r="H1306" s="57">
        <v>1.7899999999999999E-2</v>
      </c>
      <c r="I1306" s="56">
        <v>570.34</v>
      </c>
      <c r="J1306" s="56">
        <v>10.199999999999999</v>
      </c>
    </row>
    <row r="1307" spans="1:10" ht="24" customHeight="1" x14ac:dyDescent="0.2">
      <c r="A1307" s="191" t="s">
        <v>1148</v>
      </c>
      <c r="B1307" s="59" t="s">
        <v>1461</v>
      </c>
      <c r="C1307" s="191" t="s">
        <v>25</v>
      </c>
      <c r="D1307" s="191" t="s">
        <v>1460</v>
      </c>
      <c r="E1307" s="376" t="s">
        <v>1145</v>
      </c>
      <c r="F1307" s="376"/>
      <c r="G1307" s="58" t="s">
        <v>836</v>
      </c>
      <c r="H1307" s="57">
        <v>4.2885999999999997</v>
      </c>
      <c r="I1307" s="56">
        <v>37.11</v>
      </c>
      <c r="J1307" s="56">
        <v>159.13999999999999</v>
      </c>
    </row>
    <row r="1308" spans="1:10" ht="24" customHeight="1" x14ac:dyDescent="0.2">
      <c r="A1308" s="191" t="s">
        <v>1148</v>
      </c>
      <c r="B1308" s="59" t="s">
        <v>1147</v>
      </c>
      <c r="C1308" s="191" t="s">
        <v>25</v>
      </c>
      <c r="D1308" s="191" t="s">
        <v>1146</v>
      </c>
      <c r="E1308" s="376" t="s">
        <v>1145</v>
      </c>
      <c r="F1308" s="376"/>
      <c r="G1308" s="58" t="s">
        <v>836</v>
      </c>
      <c r="H1308" s="57">
        <v>3.3696000000000002</v>
      </c>
      <c r="I1308" s="56">
        <v>28.88</v>
      </c>
      <c r="J1308" s="56">
        <v>97.31</v>
      </c>
    </row>
    <row r="1309" spans="1:10" ht="39" customHeight="1" x14ac:dyDescent="0.2">
      <c r="A1309" s="191" t="s">
        <v>1148</v>
      </c>
      <c r="B1309" s="59" t="s">
        <v>2390</v>
      </c>
      <c r="C1309" s="191" t="s">
        <v>25</v>
      </c>
      <c r="D1309" s="191" t="s">
        <v>2389</v>
      </c>
      <c r="E1309" s="376" t="s">
        <v>1145</v>
      </c>
      <c r="F1309" s="376"/>
      <c r="G1309" s="58" t="s">
        <v>49</v>
      </c>
      <c r="H1309" s="57">
        <v>8.6300000000000002E-2</v>
      </c>
      <c r="I1309" s="56">
        <v>656.41</v>
      </c>
      <c r="J1309" s="56">
        <v>56.64</v>
      </c>
    </row>
    <row r="1310" spans="1:10" ht="39" customHeight="1" x14ac:dyDescent="0.2">
      <c r="A1310" s="191" t="s">
        <v>1148</v>
      </c>
      <c r="B1310" s="59" t="s">
        <v>2191</v>
      </c>
      <c r="C1310" s="191" t="s">
        <v>25</v>
      </c>
      <c r="D1310" s="191" t="s">
        <v>2190</v>
      </c>
      <c r="E1310" s="376" t="s">
        <v>1548</v>
      </c>
      <c r="F1310" s="376"/>
      <c r="G1310" s="58" t="s">
        <v>49</v>
      </c>
      <c r="H1310" s="57">
        <v>7.4399999999999994E-2</v>
      </c>
      <c r="I1310" s="56">
        <v>560.88</v>
      </c>
      <c r="J1310" s="56">
        <v>41.72</v>
      </c>
    </row>
    <row r="1311" spans="1:10" ht="39" customHeight="1" x14ac:dyDescent="0.2">
      <c r="A1311" s="191" t="s">
        <v>1148</v>
      </c>
      <c r="B1311" s="59" t="s">
        <v>1552</v>
      </c>
      <c r="C1311" s="191" t="s">
        <v>25</v>
      </c>
      <c r="D1311" s="191" t="s">
        <v>1551</v>
      </c>
      <c r="E1311" s="376" t="s">
        <v>1548</v>
      </c>
      <c r="F1311" s="376"/>
      <c r="G1311" s="58" t="s">
        <v>49</v>
      </c>
      <c r="H1311" s="57">
        <v>6.0000000000000001E-3</v>
      </c>
      <c r="I1311" s="56">
        <v>4278.2700000000004</v>
      </c>
      <c r="J1311" s="56">
        <v>25.66</v>
      </c>
    </row>
    <row r="1312" spans="1:10" ht="39" customHeight="1" x14ac:dyDescent="0.2">
      <c r="A1312" s="191" t="s">
        <v>1148</v>
      </c>
      <c r="B1312" s="59" t="s">
        <v>1558</v>
      </c>
      <c r="C1312" s="191" t="s">
        <v>25</v>
      </c>
      <c r="D1312" s="191" t="s">
        <v>1557</v>
      </c>
      <c r="E1312" s="376" t="s">
        <v>1548</v>
      </c>
      <c r="F1312" s="376"/>
      <c r="G1312" s="58" t="s">
        <v>49</v>
      </c>
      <c r="H1312" s="57">
        <v>4.48E-2</v>
      </c>
      <c r="I1312" s="56">
        <v>3073.92</v>
      </c>
      <c r="J1312" s="56">
        <v>137.71</v>
      </c>
    </row>
    <row r="1313" spans="1:10" ht="26.1" customHeight="1" x14ac:dyDescent="0.2">
      <c r="A1313" s="192" t="s">
        <v>1142</v>
      </c>
      <c r="B1313" s="55" t="s">
        <v>2299</v>
      </c>
      <c r="C1313" s="192" t="s">
        <v>25</v>
      </c>
      <c r="D1313" s="192" t="s">
        <v>2298</v>
      </c>
      <c r="E1313" s="377" t="s">
        <v>1139</v>
      </c>
      <c r="F1313" s="377"/>
      <c r="G1313" s="54" t="s">
        <v>156</v>
      </c>
      <c r="H1313" s="53">
        <v>21.637699999999999</v>
      </c>
      <c r="I1313" s="52">
        <v>3.28</v>
      </c>
      <c r="J1313" s="52">
        <v>70.97</v>
      </c>
    </row>
    <row r="1314" spans="1:10" ht="26.1" customHeight="1" x14ac:dyDescent="0.2">
      <c r="A1314" s="192" t="s">
        <v>1142</v>
      </c>
      <c r="B1314" s="55" t="s">
        <v>1545</v>
      </c>
      <c r="C1314" s="192" t="s">
        <v>25</v>
      </c>
      <c r="D1314" s="192" t="s">
        <v>1544</v>
      </c>
      <c r="E1314" s="377" t="s">
        <v>1139</v>
      </c>
      <c r="F1314" s="377"/>
      <c r="G1314" s="54" t="s">
        <v>358</v>
      </c>
      <c r="H1314" s="53">
        <v>5.4000000000000003E-3</v>
      </c>
      <c r="I1314" s="52">
        <v>7.21</v>
      </c>
      <c r="J1314" s="52">
        <v>0.03</v>
      </c>
    </row>
    <row r="1315" spans="1:10" ht="26.1" customHeight="1" x14ac:dyDescent="0.2">
      <c r="A1315" s="192" t="s">
        <v>1142</v>
      </c>
      <c r="B1315" s="55" t="s">
        <v>1574</v>
      </c>
      <c r="C1315" s="192" t="s">
        <v>25</v>
      </c>
      <c r="D1315" s="192" t="s">
        <v>1573</v>
      </c>
      <c r="E1315" s="377" t="s">
        <v>1139</v>
      </c>
      <c r="F1315" s="377"/>
      <c r="G1315" s="54" t="s">
        <v>31</v>
      </c>
      <c r="H1315" s="53">
        <v>0.11840000000000001</v>
      </c>
      <c r="I1315" s="52">
        <v>11.2</v>
      </c>
      <c r="J1315" s="52">
        <v>1.32</v>
      </c>
    </row>
    <row r="1316" spans="1:10" ht="26.1" customHeight="1" x14ac:dyDescent="0.2">
      <c r="A1316" s="192" t="s">
        <v>1142</v>
      </c>
      <c r="B1316" s="55" t="s">
        <v>1554</v>
      </c>
      <c r="C1316" s="192" t="s">
        <v>25</v>
      </c>
      <c r="D1316" s="192" t="s">
        <v>1553</v>
      </c>
      <c r="E1316" s="377" t="s">
        <v>1139</v>
      </c>
      <c r="F1316" s="377"/>
      <c r="G1316" s="54" t="s">
        <v>31</v>
      </c>
      <c r="H1316" s="53">
        <v>0.14080000000000001</v>
      </c>
      <c r="I1316" s="52">
        <v>3.92</v>
      </c>
      <c r="J1316" s="52">
        <v>0.55000000000000004</v>
      </c>
    </row>
    <row r="1317" spans="1:10" ht="26.1" customHeight="1" x14ac:dyDescent="0.2">
      <c r="A1317" s="192" t="s">
        <v>1142</v>
      </c>
      <c r="B1317" s="55" t="s">
        <v>2297</v>
      </c>
      <c r="C1317" s="192" t="s">
        <v>25</v>
      </c>
      <c r="D1317" s="192" t="s">
        <v>2296</v>
      </c>
      <c r="E1317" s="377" t="s">
        <v>1139</v>
      </c>
      <c r="F1317" s="377"/>
      <c r="G1317" s="54" t="s">
        <v>62</v>
      </c>
      <c r="H1317" s="53">
        <v>1.2500000000000001E-2</v>
      </c>
      <c r="I1317" s="52">
        <v>19.079999999999998</v>
      </c>
      <c r="J1317" s="52">
        <v>0.23</v>
      </c>
    </row>
    <row r="1318" spans="1:10" ht="39" customHeight="1" x14ac:dyDescent="0.2">
      <c r="A1318" s="192" t="s">
        <v>1142</v>
      </c>
      <c r="B1318" s="55" t="s">
        <v>1997</v>
      </c>
      <c r="C1318" s="192" t="s">
        <v>25</v>
      </c>
      <c r="D1318" s="192" t="s">
        <v>1996</v>
      </c>
      <c r="E1318" s="377" t="s">
        <v>1139</v>
      </c>
      <c r="F1318" s="377"/>
      <c r="G1318" s="54" t="s">
        <v>31</v>
      </c>
      <c r="H1318" s="53">
        <v>0.44159999999999999</v>
      </c>
      <c r="I1318" s="52">
        <v>15.89</v>
      </c>
      <c r="J1318" s="52">
        <v>7.01</v>
      </c>
    </row>
    <row r="1319" spans="1:10" ht="25.5" x14ac:dyDescent="0.2">
      <c r="A1319" s="193"/>
      <c r="B1319" s="193"/>
      <c r="C1319" s="193"/>
      <c r="D1319" s="193"/>
      <c r="E1319" s="193" t="s">
        <v>1138</v>
      </c>
      <c r="F1319" s="51">
        <v>182.7901563019621</v>
      </c>
      <c r="G1319" s="193" t="s">
        <v>1137</v>
      </c>
      <c r="H1319" s="51">
        <v>147</v>
      </c>
      <c r="I1319" s="193" t="s">
        <v>1136</v>
      </c>
      <c r="J1319" s="51">
        <v>329.79</v>
      </c>
    </row>
    <row r="1320" spans="1:10" ht="15" thickBot="1" x14ac:dyDescent="0.25">
      <c r="A1320" s="193"/>
      <c r="B1320" s="193"/>
      <c r="C1320" s="193"/>
      <c r="D1320" s="193"/>
      <c r="E1320" s="193" t="s">
        <v>1135</v>
      </c>
      <c r="F1320" s="51">
        <v>145.75</v>
      </c>
      <c r="G1320" s="193"/>
      <c r="H1320" s="378" t="s">
        <v>1134</v>
      </c>
      <c r="I1320" s="378"/>
      <c r="J1320" s="51">
        <v>764.92</v>
      </c>
    </row>
    <row r="1321" spans="1:10" ht="0.95" customHeight="1" thickTop="1" x14ac:dyDescent="0.2">
      <c r="A1321" s="50"/>
      <c r="B1321" s="50"/>
      <c r="C1321" s="50"/>
      <c r="D1321" s="50"/>
      <c r="E1321" s="50"/>
      <c r="F1321" s="50"/>
      <c r="G1321" s="50"/>
      <c r="H1321" s="50"/>
      <c r="I1321" s="50"/>
      <c r="J1321" s="50"/>
    </row>
    <row r="1322" spans="1:10" ht="18" customHeight="1" x14ac:dyDescent="0.2">
      <c r="A1322" s="189" t="s">
        <v>577</v>
      </c>
      <c r="B1322" s="64" t="s">
        <v>9</v>
      </c>
      <c r="C1322" s="189" t="s">
        <v>10</v>
      </c>
      <c r="D1322" s="189" t="s">
        <v>11</v>
      </c>
      <c r="E1322" s="379" t="s">
        <v>1155</v>
      </c>
      <c r="F1322" s="379"/>
      <c r="G1322" s="65" t="s">
        <v>12</v>
      </c>
      <c r="H1322" s="64" t="s">
        <v>13</v>
      </c>
      <c r="I1322" s="64" t="s">
        <v>14</v>
      </c>
      <c r="J1322" s="64" t="s">
        <v>16</v>
      </c>
    </row>
    <row r="1323" spans="1:10" ht="39" customHeight="1" x14ac:dyDescent="0.2">
      <c r="A1323" s="187" t="s">
        <v>1154</v>
      </c>
      <c r="B1323" s="63" t="s">
        <v>578</v>
      </c>
      <c r="C1323" s="187" t="s">
        <v>25</v>
      </c>
      <c r="D1323" s="187" t="s">
        <v>579</v>
      </c>
      <c r="E1323" s="380" t="s">
        <v>1151</v>
      </c>
      <c r="F1323" s="380"/>
      <c r="G1323" s="62" t="s">
        <v>156</v>
      </c>
      <c r="H1323" s="61">
        <v>1</v>
      </c>
      <c r="I1323" s="60">
        <v>779.66</v>
      </c>
      <c r="J1323" s="60">
        <v>779.66</v>
      </c>
    </row>
    <row r="1324" spans="1:10" ht="39" customHeight="1" x14ac:dyDescent="0.2">
      <c r="A1324" s="191" t="s">
        <v>1148</v>
      </c>
      <c r="B1324" s="59" t="s">
        <v>2303</v>
      </c>
      <c r="C1324" s="191" t="s">
        <v>25</v>
      </c>
      <c r="D1324" s="191" t="s">
        <v>2302</v>
      </c>
      <c r="E1324" s="376" t="s">
        <v>1145</v>
      </c>
      <c r="F1324" s="376"/>
      <c r="G1324" s="58" t="s">
        <v>49</v>
      </c>
      <c r="H1324" s="57">
        <v>0.10390000000000001</v>
      </c>
      <c r="I1324" s="56">
        <v>815.19</v>
      </c>
      <c r="J1324" s="56">
        <v>84.69</v>
      </c>
    </row>
    <row r="1325" spans="1:10" ht="26.1" customHeight="1" x14ac:dyDescent="0.2">
      <c r="A1325" s="191" t="s">
        <v>1148</v>
      </c>
      <c r="B1325" s="59" t="s">
        <v>51</v>
      </c>
      <c r="C1325" s="191" t="s">
        <v>25</v>
      </c>
      <c r="D1325" s="191" t="s">
        <v>52</v>
      </c>
      <c r="E1325" s="376" t="s">
        <v>1462</v>
      </c>
      <c r="F1325" s="376"/>
      <c r="G1325" s="58" t="s">
        <v>27</v>
      </c>
      <c r="H1325" s="57">
        <v>1.21</v>
      </c>
      <c r="I1325" s="56">
        <v>8.4499999999999993</v>
      </c>
      <c r="J1325" s="56">
        <v>10.220000000000001</v>
      </c>
    </row>
    <row r="1326" spans="1:10" ht="65.099999999999994" customHeight="1" x14ac:dyDescent="0.2">
      <c r="A1326" s="191" t="s">
        <v>1148</v>
      </c>
      <c r="B1326" s="59" t="s">
        <v>1427</v>
      </c>
      <c r="C1326" s="191" t="s">
        <v>25</v>
      </c>
      <c r="D1326" s="191" t="s">
        <v>1426</v>
      </c>
      <c r="E1326" s="376" t="s">
        <v>1192</v>
      </c>
      <c r="F1326" s="376"/>
      <c r="G1326" s="58" t="s">
        <v>44</v>
      </c>
      <c r="H1326" s="57">
        <v>1.3599999999999999E-2</v>
      </c>
      <c r="I1326" s="56">
        <v>147.96</v>
      </c>
      <c r="J1326" s="56">
        <v>2.0099999999999998</v>
      </c>
    </row>
    <row r="1327" spans="1:10" ht="65.099999999999994" customHeight="1" x14ac:dyDescent="0.2">
      <c r="A1327" s="191" t="s">
        <v>1148</v>
      </c>
      <c r="B1327" s="59" t="s">
        <v>1429</v>
      </c>
      <c r="C1327" s="191" t="s">
        <v>25</v>
      </c>
      <c r="D1327" s="191" t="s">
        <v>1428</v>
      </c>
      <c r="E1327" s="376" t="s">
        <v>1192</v>
      </c>
      <c r="F1327" s="376"/>
      <c r="G1327" s="58" t="s">
        <v>1205</v>
      </c>
      <c r="H1327" s="57">
        <v>2.76E-2</v>
      </c>
      <c r="I1327" s="56">
        <v>66.400000000000006</v>
      </c>
      <c r="J1327" s="56">
        <v>1.83</v>
      </c>
    </row>
    <row r="1328" spans="1:10" ht="39" customHeight="1" x14ac:dyDescent="0.2">
      <c r="A1328" s="191" t="s">
        <v>1148</v>
      </c>
      <c r="B1328" s="59" t="s">
        <v>2301</v>
      </c>
      <c r="C1328" s="191" t="s">
        <v>25</v>
      </c>
      <c r="D1328" s="191" t="s">
        <v>2300</v>
      </c>
      <c r="E1328" s="376" t="s">
        <v>1145</v>
      </c>
      <c r="F1328" s="376"/>
      <c r="G1328" s="58" t="s">
        <v>49</v>
      </c>
      <c r="H1328" s="57">
        <v>1.9599999999999999E-2</v>
      </c>
      <c r="I1328" s="56">
        <v>570.34</v>
      </c>
      <c r="J1328" s="56">
        <v>11.17</v>
      </c>
    </row>
    <row r="1329" spans="1:10" ht="24" customHeight="1" x14ac:dyDescent="0.2">
      <c r="A1329" s="191" t="s">
        <v>1148</v>
      </c>
      <c r="B1329" s="59" t="s">
        <v>1461</v>
      </c>
      <c r="C1329" s="191" t="s">
        <v>25</v>
      </c>
      <c r="D1329" s="191" t="s">
        <v>1460</v>
      </c>
      <c r="E1329" s="376" t="s">
        <v>1145</v>
      </c>
      <c r="F1329" s="376"/>
      <c r="G1329" s="58" t="s">
        <v>836</v>
      </c>
      <c r="H1329" s="57">
        <v>4.8665000000000003</v>
      </c>
      <c r="I1329" s="56">
        <v>37.11</v>
      </c>
      <c r="J1329" s="56">
        <v>180.59</v>
      </c>
    </row>
    <row r="1330" spans="1:10" ht="24" customHeight="1" x14ac:dyDescent="0.2">
      <c r="A1330" s="191" t="s">
        <v>1148</v>
      </c>
      <c r="B1330" s="59" t="s">
        <v>1147</v>
      </c>
      <c r="C1330" s="191" t="s">
        <v>25</v>
      </c>
      <c r="D1330" s="191" t="s">
        <v>1146</v>
      </c>
      <c r="E1330" s="376" t="s">
        <v>1145</v>
      </c>
      <c r="F1330" s="376"/>
      <c r="G1330" s="58" t="s">
        <v>836</v>
      </c>
      <c r="H1330" s="57">
        <v>3.8237000000000001</v>
      </c>
      <c r="I1330" s="56">
        <v>28.88</v>
      </c>
      <c r="J1330" s="56">
        <v>110.42</v>
      </c>
    </row>
    <row r="1331" spans="1:10" ht="39" customHeight="1" x14ac:dyDescent="0.2">
      <c r="A1331" s="191" t="s">
        <v>1148</v>
      </c>
      <c r="B1331" s="59" t="s">
        <v>2191</v>
      </c>
      <c r="C1331" s="191" t="s">
        <v>25</v>
      </c>
      <c r="D1331" s="191" t="s">
        <v>2190</v>
      </c>
      <c r="E1331" s="376" t="s">
        <v>1548</v>
      </c>
      <c r="F1331" s="376"/>
      <c r="G1331" s="58" t="s">
        <v>49</v>
      </c>
      <c r="H1331" s="57">
        <v>0.1163</v>
      </c>
      <c r="I1331" s="56">
        <v>560.88</v>
      </c>
      <c r="J1331" s="56">
        <v>65.23</v>
      </c>
    </row>
    <row r="1332" spans="1:10" ht="39" customHeight="1" x14ac:dyDescent="0.2">
      <c r="A1332" s="191" t="s">
        <v>1148</v>
      </c>
      <c r="B1332" s="59" t="s">
        <v>1558</v>
      </c>
      <c r="C1332" s="191" t="s">
        <v>25</v>
      </c>
      <c r="D1332" s="191" t="s">
        <v>1557</v>
      </c>
      <c r="E1332" s="376" t="s">
        <v>1548</v>
      </c>
      <c r="F1332" s="376"/>
      <c r="G1332" s="58" t="s">
        <v>49</v>
      </c>
      <c r="H1332" s="57">
        <v>7.0000000000000007E-2</v>
      </c>
      <c r="I1332" s="56">
        <v>3073.92</v>
      </c>
      <c r="J1332" s="56">
        <v>215.17</v>
      </c>
    </row>
    <row r="1333" spans="1:10" ht="26.1" customHeight="1" x14ac:dyDescent="0.2">
      <c r="A1333" s="192" t="s">
        <v>1142</v>
      </c>
      <c r="B1333" s="55" t="s">
        <v>2299</v>
      </c>
      <c r="C1333" s="192" t="s">
        <v>25</v>
      </c>
      <c r="D1333" s="192" t="s">
        <v>2298</v>
      </c>
      <c r="E1333" s="377" t="s">
        <v>1139</v>
      </c>
      <c r="F1333" s="377"/>
      <c r="G1333" s="54" t="s">
        <v>156</v>
      </c>
      <c r="H1333" s="53">
        <v>26.494499999999999</v>
      </c>
      <c r="I1333" s="52">
        <v>3.28</v>
      </c>
      <c r="J1333" s="52">
        <v>86.9</v>
      </c>
    </row>
    <row r="1334" spans="1:10" ht="26.1" customHeight="1" x14ac:dyDescent="0.2">
      <c r="A1334" s="192" t="s">
        <v>1142</v>
      </c>
      <c r="B1334" s="55" t="s">
        <v>1545</v>
      </c>
      <c r="C1334" s="192" t="s">
        <v>25</v>
      </c>
      <c r="D1334" s="192" t="s">
        <v>1544</v>
      </c>
      <c r="E1334" s="377" t="s">
        <v>1139</v>
      </c>
      <c r="F1334" s="377"/>
      <c r="G1334" s="54" t="s">
        <v>358</v>
      </c>
      <c r="H1334" s="53">
        <v>6.7999999999999996E-3</v>
      </c>
      <c r="I1334" s="52">
        <v>7.21</v>
      </c>
      <c r="J1334" s="52">
        <v>0.04</v>
      </c>
    </row>
    <row r="1335" spans="1:10" ht="26.1" customHeight="1" x14ac:dyDescent="0.2">
      <c r="A1335" s="192" t="s">
        <v>1142</v>
      </c>
      <c r="B1335" s="55" t="s">
        <v>1574</v>
      </c>
      <c r="C1335" s="192" t="s">
        <v>25</v>
      </c>
      <c r="D1335" s="192" t="s">
        <v>1573</v>
      </c>
      <c r="E1335" s="377" t="s">
        <v>1139</v>
      </c>
      <c r="F1335" s="377"/>
      <c r="G1335" s="54" t="s">
        <v>31</v>
      </c>
      <c r="H1335" s="53">
        <v>0.14799999999999999</v>
      </c>
      <c r="I1335" s="52">
        <v>11.2</v>
      </c>
      <c r="J1335" s="52">
        <v>1.65</v>
      </c>
    </row>
    <row r="1336" spans="1:10" ht="26.1" customHeight="1" x14ac:dyDescent="0.2">
      <c r="A1336" s="192" t="s">
        <v>1142</v>
      </c>
      <c r="B1336" s="55" t="s">
        <v>1554</v>
      </c>
      <c r="C1336" s="192" t="s">
        <v>25</v>
      </c>
      <c r="D1336" s="192" t="s">
        <v>1553</v>
      </c>
      <c r="E1336" s="377" t="s">
        <v>1139</v>
      </c>
      <c r="F1336" s="377"/>
      <c r="G1336" s="54" t="s">
        <v>31</v>
      </c>
      <c r="H1336" s="53">
        <v>0.17599999999999999</v>
      </c>
      <c r="I1336" s="52">
        <v>3.92</v>
      </c>
      <c r="J1336" s="52">
        <v>0.68</v>
      </c>
    </row>
    <row r="1337" spans="1:10" ht="26.1" customHeight="1" x14ac:dyDescent="0.2">
      <c r="A1337" s="192" t="s">
        <v>1142</v>
      </c>
      <c r="B1337" s="55" t="s">
        <v>2297</v>
      </c>
      <c r="C1337" s="192" t="s">
        <v>25</v>
      </c>
      <c r="D1337" s="192" t="s">
        <v>2296</v>
      </c>
      <c r="E1337" s="377" t="s">
        <v>1139</v>
      </c>
      <c r="F1337" s="377"/>
      <c r="G1337" s="54" t="s">
        <v>62</v>
      </c>
      <c r="H1337" s="53">
        <v>1.5599999999999999E-2</v>
      </c>
      <c r="I1337" s="52">
        <v>19.079999999999998</v>
      </c>
      <c r="J1337" s="52">
        <v>0.28999999999999998</v>
      </c>
    </row>
    <row r="1338" spans="1:10" ht="39" customHeight="1" x14ac:dyDescent="0.2">
      <c r="A1338" s="192" t="s">
        <v>1142</v>
      </c>
      <c r="B1338" s="55" t="s">
        <v>1997</v>
      </c>
      <c r="C1338" s="192" t="s">
        <v>25</v>
      </c>
      <c r="D1338" s="192" t="s">
        <v>1996</v>
      </c>
      <c r="E1338" s="377" t="s">
        <v>1139</v>
      </c>
      <c r="F1338" s="377"/>
      <c r="G1338" s="54" t="s">
        <v>31</v>
      </c>
      <c r="H1338" s="53">
        <v>0.55200000000000005</v>
      </c>
      <c r="I1338" s="52">
        <v>15.89</v>
      </c>
      <c r="J1338" s="52">
        <v>8.77</v>
      </c>
    </row>
    <row r="1339" spans="1:10" ht="25.5" x14ac:dyDescent="0.2">
      <c r="A1339" s="193"/>
      <c r="B1339" s="193"/>
      <c r="C1339" s="193"/>
      <c r="D1339" s="193"/>
      <c r="E1339" s="193" t="s">
        <v>1138</v>
      </c>
      <c r="F1339" s="51">
        <v>219.14421904445183</v>
      </c>
      <c r="G1339" s="193" t="s">
        <v>1137</v>
      </c>
      <c r="H1339" s="51">
        <v>176.24</v>
      </c>
      <c r="I1339" s="193" t="s">
        <v>1136</v>
      </c>
      <c r="J1339" s="51">
        <v>395.38</v>
      </c>
    </row>
    <row r="1340" spans="1:10" ht="15" thickBot="1" x14ac:dyDescent="0.25">
      <c r="A1340" s="193"/>
      <c r="B1340" s="193"/>
      <c r="C1340" s="193"/>
      <c r="D1340" s="193"/>
      <c r="E1340" s="193" t="s">
        <v>1135</v>
      </c>
      <c r="F1340" s="51">
        <v>183.53</v>
      </c>
      <c r="G1340" s="193"/>
      <c r="H1340" s="378" t="s">
        <v>1134</v>
      </c>
      <c r="I1340" s="378"/>
      <c r="J1340" s="51">
        <v>963.19</v>
      </c>
    </row>
    <row r="1341" spans="1:10" ht="0.95" customHeight="1" thickTop="1" x14ac:dyDescent="0.2">
      <c r="A1341" s="50"/>
      <c r="B1341" s="50"/>
      <c r="C1341" s="50"/>
      <c r="D1341" s="50"/>
      <c r="E1341" s="50"/>
      <c r="F1341" s="50"/>
      <c r="G1341" s="50"/>
      <c r="H1341" s="50"/>
      <c r="I1341" s="50"/>
      <c r="J1341" s="50"/>
    </row>
    <row r="1342" spans="1:10" ht="18" customHeight="1" x14ac:dyDescent="0.2">
      <c r="A1342" s="189" t="s">
        <v>580</v>
      </c>
      <c r="B1342" s="64" t="s">
        <v>9</v>
      </c>
      <c r="C1342" s="189" t="s">
        <v>10</v>
      </c>
      <c r="D1342" s="189" t="s">
        <v>11</v>
      </c>
      <c r="E1342" s="379" t="s">
        <v>1155</v>
      </c>
      <c r="F1342" s="379"/>
      <c r="G1342" s="65" t="s">
        <v>12</v>
      </c>
      <c r="H1342" s="64" t="s">
        <v>13</v>
      </c>
      <c r="I1342" s="64" t="s">
        <v>14</v>
      </c>
      <c r="J1342" s="64" t="s">
        <v>16</v>
      </c>
    </row>
    <row r="1343" spans="1:10" ht="39" customHeight="1" x14ac:dyDescent="0.2">
      <c r="A1343" s="187" t="s">
        <v>1154</v>
      </c>
      <c r="B1343" s="63" t="s">
        <v>581</v>
      </c>
      <c r="C1343" s="187" t="s">
        <v>25</v>
      </c>
      <c r="D1343" s="187" t="s">
        <v>582</v>
      </c>
      <c r="E1343" s="380" t="s">
        <v>1151</v>
      </c>
      <c r="F1343" s="380"/>
      <c r="G1343" s="62" t="s">
        <v>156</v>
      </c>
      <c r="H1343" s="61">
        <v>1</v>
      </c>
      <c r="I1343" s="60">
        <v>535.57000000000005</v>
      </c>
      <c r="J1343" s="60">
        <v>535.57000000000005</v>
      </c>
    </row>
    <row r="1344" spans="1:10" ht="26.1" customHeight="1" x14ac:dyDescent="0.2">
      <c r="A1344" s="191" t="s">
        <v>1148</v>
      </c>
      <c r="B1344" s="59" t="s">
        <v>51</v>
      </c>
      <c r="C1344" s="191" t="s">
        <v>25</v>
      </c>
      <c r="D1344" s="191" t="s">
        <v>52</v>
      </c>
      <c r="E1344" s="376" t="s">
        <v>1462</v>
      </c>
      <c r="F1344" s="376"/>
      <c r="G1344" s="58" t="s">
        <v>27</v>
      </c>
      <c r="H1344" s="57">
        <v>0.81</v>
      </c>
      <c r="I1344" s="56">
        <v>8.4499999999999993</v>
      </c>
      <c r="J1344" s="56">
        <v>6.84</v>
      </c>
    </row>
    <row r="1345" spans="1:10" ht="65.099999999999994" customHeight="1" x14ac:dyDescent="0.2">
      <c r="A1345" s="191" t="s">
        <v>1148</v>
      </c>
      <c r="B1345" s="59" t="s">
        <v>1427</v>
      </c>
      <c r="C1345" s="191" t="s">
        <v>25</v>
      </c>
      <c r="D1345" s="191" t="s">
        <v>1426</v>
      </c>
      <c r="E1345" s="376" t="s">
        <v>1192</v>
      </c>
      <c r="F1345" s="376"/>
      <c r="G1345" s="58" t="s">
        <v>44</v>
      </c>
      <c r="H1345" s="57">
        <v>8.6999999999999994E-3</v>
      </c>
      <c r="I1345" s="56">
        <v>147.96</v>
      </c>
      <c r="J1345" s="56">
        <v>1.28</v>
      </c>
    </row>
    <row r="1346" spans="1:10" ht="65.099999999999994" customHeight="1" x14ac:dyDescent="0.2">
      <c r="A1346" s="191" t="s">
        <v>1148</v>
      </c>
      <c r="B1346" s="59" t="s">
        <v>1429</v>
      </c>
      <c r="C1346" s="191" t="s">
        <v>25</v>
      </c>
      <c r="D1346" s="191" t="s">
        <v>1428</v>
      </c>
      <c r="E1346" s="376" t="s">
        <v>1192</v>
      </c>
      <c r="F1346" s="376"/>
      <c r="G1346" s="58" t="s">
        <v>1205</v>
      </c>
      <c r="H1346" s="57">
        <v>1.78E-2</v>
      </c>
      <c r="I1346" s="56">
        <v>66.400000000000006</v>
      </c>
      <c r="J1346" s="56">
        <v>1.18</v>
      </c>
    </row>
    <row r="1347" spans="1:10" ht="39" customHeight="1" x14ac:dyDescent="0.2">
      <c r="A1347" s="191" t="s">
        <v>1148</v>
      </c>
      <c r="B1347" s="59" t="s">
        <v>2301</v>
      </c>
      <c r="C1347" s="191" t="s">
        <v>25</v>
      </c>
      <c r="D1347" s="191" t="s">
        <v>2300</v>
      </c>
      <c r="E1347" s="376" t="s">
        <v>1145</v>
      </c>
      <c r="F1347" s="376"/>
      <c r="G1347" s="58" t="s">
        <v>49</v>
      </c>
      <c r="H1347" s="57">
        <v>1.4800000000000001E-2</v>
      </c>
      <c r="I1347" s="56">
        <v>570.34</v>
      </c>
      <c r="J1347" s="56">
        <v>8.44</v>
      </c>
    </row>
    <row r="1348" spans="1:10" ht="24" customHeight="1" x14ac:dyDescent="0.2">
      <c r="A1348" s="191" t="s">
        <v>1148</v>
      </c>
      <c r="B1348" s="59" t="s">
        <v>1461</v>
      </c>
      <c r="C1348" s="191" t="s">
        <v>25</v>
      </c>
      <c r="D1348" s="191" t="s">
        <v>1460</v>
      </c>
      <c r="E1348" s="376" t="s">
        <v>1145</v>
      </c>
      <c r="F1348" s="376"/>
      <c r="G1348" s="58" t="s">
        <v>836</v>
      </c>
      <c r="H1348" s="57">
        <v>3.5684</v>
      </c>
      <c r="I1348" s="56">
        <v>37.11</v>
      </c>
      <c r="J1348" s="56">
        <v>132.41999999999999</v>
      </c>
    </row>
    <row r="1349" spans="1:10" ht="24" customHeight="1" x14ac:dyDescent="0.2">
      <c r="A1349" s="191" t="s">
        <v>1148</v>
      </c>
      <c r="B1349" s="59" t="s">
        <v>1147</v>
      </c>
      <c r="C1349" s="191" t="s">
        <v>25</v>
      </c>
      <c r="D1349" s="191" t="s">
        <v>1146</v>
      </c>
      <c r="E1349" s="376" t="s">
        <v>1145</v>
      </c>
      <c r="F1349" s="376"/>
      <c r="G1349" s="58" t="s">
        <v>836</v>
      </c>
      <c r="H1349" s="57">
        <v>2.8037999999999998</v>
      </c>
      <c r="I1349" s="56">
        <v>28.88</v>
      </c>
      <c r="J1349" s="56">
        <v>80.97</v>
      </c>
    </row>
    <row r="1350" spans="1:10" ht="39" customHeight="1" x14ac:dyDescent="0.2">
      <c r="A1350" s="191" t="s">
        <v>1148</v>
      </c>
      <c r="B1350" s="59" t="s">
        <v>2390</v>
      </c>
      <c r="C1350" s="191" t="s">
        <v>25</v>
      </c>
      <c r="D1350" s="191" t="s">
        <v>2389</v>
      </c>
      <c r="E1350" s="376" t="s">
        <v>1145</v>
      </c>
      <c r="F1350" s="376"/>
      <c r="G1350" s="58" t="s">
        <v>49</v>
      </c>
      <c r="H1350" s="57">
        <v>7.2800000000000004E-2</v>
      </c>
      <c r="I1350" s="56">
        <v>656.41</v>
      </c>
      <c r="J1350" s="56">
        <v>47.78</v>
      </c>
    </row>
    <row r="1351" spans="1:10" ht="39" customHeight="1" x14ac:dyDescent="0.2">
      <c r="A1351" s="191" t="s">
        <v>1148</v>
      </c>
      <c r="B1351" s="59" t="s">
        <v>2191</v>
      </c>
      <c r="C1351" s="191" t="s">
        <v>25</v>
      </c>
      <c r="D1351" s="191" t="s">
        <v>2190</v>
      </c>
      <c r="E1351" s="376" t="s">
        <v>1548</v>
      </c>
      <c r="F1351" s="376"/>
      <c r="G1351" s="58" t="s">
        <v>49</v>
      </c>
      <c r="H1351" s="57">
        <v>7.4399999999999994E-2</v>
      </c>
      <c r="I1351" s="56">
        <v>560.88</v>
      </c>
      <c r="J1351" s="56">
        <v>41.72</v>
      </c>
    </row>
    <row r="1352" spans="1:10" ht="39" customHeight="1" x14ac:dyDescent="0.2">
      <c r="A1352" s="191" t="s">
        <v>1148</v>
      </c>
      <c r="B1352" s="59" t="s">
        <v>1558</v>
      </c>
      <c r="C1352" s="191" t="s">
        <v>25</v>
      </c>
      <c r="D1352" s="191" t="s">
        <v>1557</v>
      </c>
      <c r="E1352" s="376" t="s">
        <v>1548</v>
      </c>
      <c r="F1352" s="376"/>
      <c r="G1352" s="58" t="s">
        <v>49</v>
      </c>
      <c r="H1352" s="57">
        <v>4.48E-2</v>
      </c>
      <c r="I1352" s="56">
        <v>3073.92</v>
      </c>
      <c r="J1352" s="56">
        <v>137.71</v>
      </c>
    </row>
    <row r="1353" spans="1:10" ht="26.1" customHeight="1" x14ac:dyDescent="0.2">
      <c r="A1353" s="192" t="s">
        <v>1142</v>
      </c>
      <c r="B1353" s="55" t="s">
        <v>2299</v>
      </c>
      <c r="C1353" s="192" t="s">
        <v>25</v>
      </c>
      <c r="D1353" s="192" t="s">
        <v>2298</v>
      </c>
      <c r="E1353" s="377" t="s">
        <v>1139</v>
      </c>
      <c r="F1353" s="377"/>
      <c r="G1353" s="54" t="s">
        <v>156</v>
      </c>
      <c r="H1353" s="53">
        <v>20.761500000000002</v>
      </c>
      <c r="I1353" s="52">
        <v>3.28</v>
      </c>
      <c r="J1353" s="52">
        <v>68.09</v>
      </c>
    </row>
    <row r="1354" spans="1:10" ht="26.1" customHeight="1" x14ac:dyDescent="0.2">
      <c r="A1354" s="192" t="s">
        <v>1142</v>
      </c>
      <c r="B1354" s="55" t="s">
        <v>1545</v>
      </c>
      <c r="C1354" s="192" t="s">
        <v>25</v>
      </c>
      <c r="D1354" s="192" t="s">
        <v>1544</v>
      </c>
      <c r="E1354" s="377" t="s">
        <v>1139</v>
      </c>
      <c r="F1354" s="377"/>
      <c r="G1354" s="54" t="s">
        <v>358</v>
      </c>
      <c r="H1354" s="53">
        <v>5.4000000000000003E-3</v>
      </c>
      <c r="I1354" s="52">
        <v>7.21</v>
      </c>
      <c r="J1354" s="52">
        <v>0.03</v>
      </c>
    </row>
    <row r="1355" spans="1:10" ht="26.1" customHeight="1" x14ac:dyDescent="0.2">
      <c r="A1355" s="192" t="s">
        <v>1142</v>
      </c>
      <c r="B1355" s="55" t="s">
        <v>1574</v>
      </c>
      <c r="C1355" s="192" t="s">
        <v>25</v>
      </c>
      <c r="D1355" s="192" t="s">
        <v>1573</v>
      </c>
      <c r="E1355" s="377" t="s">
        <v>1139</v>
      </c>
      <c r="F1355" s="377"/>
      <c r="G1355" s="54" t="s">
        <v>31</v>
      </c>
      <c r="H1355" s="53">
        <v>0.11840000000000001</v>
      </c>
      <c r="I1355" s="52">
        <v>11.2</v>
      </c>
      <c r="J1355" s="52">
        <v>1.32</v>
      </c>
    </row>
    <row r="1356" spans="1:10" ht="26.1" customHeight="1" x14ac:dyDescent="0.2">
      <c r="A1356" s="192" t="s">
        <v>1142</v>
      </c>
      <c r="B1356" s="55" t="s">
        <v>1554</v>
      </c>
      <c r="C1356" s="192" t="s">
        <v>25</v>
      </c>
      <c r="D1356" s="192" t="s">
        <v>1553</v>
      </c>
      <c r="E1356" s="377" t="s">
        <v>1139</v>
      </c>
      <c r="F1356" s="377"/>
      <c r="G1356" s="54" t="s">
        <v>31</v>
      </c>
      <c r="H1356" s="53">
        <v>0.14080000000000001</v>
      </c>
      <c r="I1356" s="52">
        <v>3.92</v>
      </c>
      <c r="J1356" s="52">
        <v>0.55000000000000004</v>
      </c>
    </row>
    <row r="1357" spans="1:10" ht="26.1" customHeight="1" x14ac:dyDescent="0.2">
      <c r="A1357" s="192" t="s">
        <v>1142</v>
      </c>
      <c r="B1357" s="55" t="s">
        <v>2297</v>
      </c>
      <c r="C1357" s="192" t="s">
        <v>25</v>
      </c>
      <c r="D1357" s="192" t="s">
        <v>2296</v>
      </c>
      <c r="E1357" s="377" t="s">
        <v>1139</v>
      </c>
      <c r="F1357" s="377"/>
      <c r="G1357" s="54" t="s">
        <v>62</v>
      </c>
      <c r="H1357" s="53">
        <v>1.2500000000000001E-2</v>
      </c>
      <c r="I1357" s="52">
        <v>19.079999999999998</v>
      </c>
      <c r="J1357" s="52">
        <v>0.23</v>
      </c>
    </row>
    <row r="1358" spans="1:10" ht="39" customHeight="1" x14ac:dyDescent="0.2">
      <c r="A1358" s="192" t="s">
        <v>1142</v>
      </c>
      <c r="B1358" s="55" t="s">
        <v>1997</v>
      </c>
      <c r="C1358" s="192" t="s">
        <v>25</v>
      </c>
      <c r="D1358" s="192" t="s">
        <v>1996</v>
      </c>
      <c r="E1358" s="377" t="s">
        <v>1139</v>
      </c>
      <c r="F1358" s="377"/>
      <c r="G1358" s="54" t="s">
        <v>31</v>
      </c>
      <c r="H1358" s="53">
        <v>0.44159999999999999</v>
      </c>
      <c r="I1358" s="52">
        <v>15.89</v>
      </c>
      <c r="J1358" s="52">
        <v>7.01</v>
      </c>
    </row>
    <row r="1359" spans="1:10" ht="25.5" x14ac:dyDescent="0.2">
      <c r="A1359" s="193"/>
      <c r="B1359" s="193"/>
      <c r="C1359" s="193"/>
      <c r="D1359" s="193"/>
      <c r="E1359" s="193" t="s">
        <v>1138</v>
      </c>
      <c r="F1359" s="51">
        <v>153.18146546946014</v>
      </c>
      <c r="G1359" s="193" t="s">
        <v>1137</v>
      </c>
      <c r="H1359" s="51">
        <v>123.19</v>
      </c>
      <c r="I1359" s="193" t="s">
        <v>1136</v>
      </c>
      <c r="J1359" s="51">
        <v>276.37</v>
      </c>
    </row>
    <row r="1360" spans="1:10" ht="15" thickBot="1" x14ac:dyDescent="0.25">
      <c r="A1360" s="193"/>
      <c r="B1360" s="193"/>
      <c r="C1360" s="193"/>
      <c r="D1360" s="193"/>
      <c r="E1360" s="193" t="s">
        <v>1135</v>
      </c>
      <c r="F1360" s="51">
        <v>126.07</v>
      </c>
      <c r="G1360" s="193"/>
      <c r="H1360" s="378" t="s">
        <v>1134</v>
      </c>
      <c r="I1360" s="378"/>
      <c r="J1360" s="51">
        <v>661.64</v>
      </c>
    </row>
    <row r="1361" spans="1:10" ht="0.95" customHeight="1" thickTop="1" x14ac:dyDescent="0.2">
      <c r="A1361" s="50"/>
      <c r="B1361" s="50"/>
      <c r="C1361" s="50"/>
      <c r="D1361" s="50"/>
      <c r="E1361" s="50"/>
      <c r="F1361" s="50"/>
      <c r="G1361" s="50"/>
      <c r="H1361" s="50"/>
      <c r="I1361" s="50"/>
      <c r="J1361" s="50"/>
    </row>
    <row r="1362" spans="1:10" ht="18" customHeight="1" x14ac:dyDescent="0.2">
      <c r="A1362" s="189" t="s">
        <v>583</v>
      </c>
      <c r="B1362" s="64" t="s">
        <v>9</v>
      </c>
      <c r="C1362" s="189" t="s">
        <v>10</v>
      </c>
      <c r="D1362" s="189" t="s">
        <v>11</v>
      </c>
      <c r="E1362" s="379" t="s">
        <v>1155</v>
      </c>
      <c r="F1362" s="379"/>
      <c r="G1362" s="65" t="s">
        <v>12</v>
      </c>
      <c r="H1362" s="64" t="s">
        <v>13</v>
      </c>
      <c r="I1362" s="64" t="s">
        <v>14</v>
      </c>
      <c r="J1362" s="64" t="s">
        <v>16</v>
      </c>
    </row>
    <row r="1363" spans="1:10" ht="39" customHeight="1" x14ac:dyDescent="0.2">
      <c r="A1363" s="187" t="s">
        <v>1154</v>
      </c>
      <c r="B1363" s="63" t="s">
        <v>584</v>
      </c>
      <c r="C1363" s="187" t="s">
        <v>25</v>
      </c>
      <c r="D1363" s="187" t="s">
        <v>585</v>
      </c>
      <c r="E1363" s="380" t="s">
        <v>1151</v>
      </c>
      <c r="F1363" s="380"/>
      <c r="G1363" s="62" t="s">
        <v>156</v>
      </c>
      <c r="H1363" s="61">
        <v>1</v>
      </c>
      <c r="I1363" s="60">
        <v>763.17</v>
      </c>
      <c r="J1363" s="60">
        <v>763.17</v>
      </c>
    </row>
    <row r="1364" spans="1:10" ht="26.1" customHeight="1" x14ac:dyDescent="0.2">
      <c r="A1364" s="191" t="s">
        <v>1148</v>
      </c>
      <c r="B1364" s="59" t="s">
        <v>51</v>
      </c>
      <c r="C1364" s="191" t="s">
        <v>25</v>
      </c>
      <c r="D1364" s="191" t="s">
        <v>52</v>
      </c>
      <c r="E1364" s="376" t="s">
        <v>1462</v>
      </c>
      <c r="F1364" s="376"/>
      <c r="G1364" s="58" t="s">
        <v>27</v>
      </c>
      <c r="H1364" s="57">
        <v>1.21</v>
      </c>
      <c r="I1364" s="56">
        <v>8.4499999999999993</v>
      </c>
      <c r="J1364" s="56">
        <v>10.220000000000001</v>
      </c>
    </row>
    <row r="1365" spans="1:10" ht="65.099999999999994" customHeight="1" x14ac:dyDescent="0.2">
      <c r="A1365" s="191" t="s">
        <v>1148</v>
      </c>
      <c r="B1365" s="59" t="s">
        <v>1427</v>
      </c>
      <c r="C1365" s="191" t="s">
        <v>25</v>
      </c>
      <c r="D1365" s="191" t="s">
        <v>1426</v>
      </c>
      <c r="E1365" s="376" t="s">
        <v>1192</v>
      </c>
      <c r="F1365" s="376"/>
      <c r="G1365" s="58" t="s">
        <v>44</v>
      </c>
      <c r="H1365" s="57">
        <v>1.3599999999999999E-2</v>
      </c>
      <c r="I1365" s="56">
        <v>147.96</v>
      </c>
      <c r="J1365" s="56">
        <v>2.0099999999999998</v>
      </c>
    </row>
    <row r="1366" spans="1:10" ht="65.099999999999994" customHeight="1" x14ac:dyDescent="0.2">
      <c r="A1366" s="191" t="s">
        <v>1148</v>
      </c>
      <c r="B1366" s="59" t="s">
        <v>1429</v>
      </c>
      <c r="C1366" s="191" t="s">
        <v>25</v>
      </c>
      <c r="D1366" s="191" t="s">
        <v>1428</v>
      </c>
      <c r="E1366" s="376" t="s">
        <v>1192</v>
      </c>
      <c r="F1366" s="376"/>
      <c r="G1366" s="58" t="s">
        <v>1205</v>
      </c>
      <c r="H1366" s="57">
        <v>2.76E-2</v>
      </c>
      <c r="I1366" s="56">
        <v>66.400000000000006</v>
      </c>
      <c r="J1366" s="56">
        <v>1.83</v>
      </c>
    </row>
    <row r="1367" spans="1:10" ht="39" customHeight="1" x14ac:dyDescent="0.2">
      <c r="A1367" s="191" t="s">
        <v>1148</v>
      </c>
      <c r="B1367" s="59" t="s">
        <v>2301</v>
      </c>
      <c r="C1367" s="191" t="s">
        <v>25</v>
      </c>
      <c r="D1367" s="191" t="s">
        <v>2300</v>
      </c>
      <c r="E1367" s="376" t="s">
        <v>1145</v>
      </c>
      <c r="F1367" s="376"/>
      <c r="G1367" s="58" t="s">
        <v>49</v>
      </c>
      <c r="H1367" s="57">
        <v>1.9599999999999999E-2</v>
      </c>
      <c r="I1367" s="56">
        <v>570.34</v>
      </c>
      <c r="J1367" s="56">
        <v>11.17</v>
      </c>
    </row>
    <row r="1368" spans="1:10" ht="24" customHeight="1" x14ac:dyDescent="0.2">
      <c r="A1368" s="191" t="s">
        <v>1148</v>
      </c>
      <c r="B1368" s="59" t="s">
        <v>1461</v>
      </c>
      <c r="C1368" s="191" t="s">
        <v>25</v>
      </c>
      <c r="D1368" s="191" t="s">
        <v>1460</v>
      </c>
      <c r="E1368" s="376" t="s">
        <v>1145</v>
      </c>
      <c r="F1368" s="376"/>
      <c r="G1368" s="58" t="s">
        <v>836</v>
      </c>
      <c r="H1368" s="57">
        <v>4.8665000000000003</v>
      </c>
      <c r="I1368" s="56">
        <v>37.11</v>
      </c>
      <c r="J1368" s="56">
        <v>180.59</v>
      </c>
    </row>
    <row r="1369" spans="1:10" ht="24" customHeight="1" x14ac:dyDescent="0.2">
      <c r="A1369" s="191" t="s">
        <v>1148</v>
      </c>
      <c r="B1369" s="59" t="s">
        <v>1147</v>
      </c>
      <c r="C1369" s="191" t="s">
        <v>25</v>
      </c>
      <c r="D1369" s="191" t="s">
        <v>1146</v>
      </c>
      <c r="E1369" s="376" t="s">
        <v>1145</v>
      </c>
      <c r="F1369" s="376"/>
      <c r="G1369" s="58" t="s">
        <v>836</v>
      </c>
      <c r="H1369" s="57">
        <v>3.8237000000000001</v>
      </c>
      <c r="I1369" s="56">
        <v>28.88</v>
      </c>
      <c r="J1369" s="56">
        <v>110.42</v>
      </c>
    </row>
    <row r="1370" spans="1:10" ht="39" customHeight="1" x14ac:dyDescent="0.2">
      <c r="A1370" s="191" t="s">
        <v>1148</v>
      </c>
      <c r="B1370" s="59" t="s">
        <v>2390</v>
      </c>
      <c r="C1370" s="191" t="s">
        <v>25</v>
      </c>
      <c r="D1370" s="191" t="s">
        <v>2389</v>
      </c>
      <c r="E1370" s="376" t="s">
        <v>1145</v>
      </c>
      <c r="F1370" s="376"/>
      <c r="G1370" s="58" t="s">
        <v>49</v>
      </c>
      <c r="H1370" s="57">
        <v>0.10390000000000001</v>
      </c>
      <c r="I1370" s="56">
        <v>656.41</v>
      </c>
      <c r="J1370" s="56">
        <v>68.2</v>
      </c>
    </row>
    <row r="1371" spans="1:10" ht="39" customHeight="1" x14ac:dyDescent="0.2">
      <c r="A1371" s="191" t="s">
        <v>1148</v>
      </c>
      <c r="B1371" s="59" t="s">
        <v>2191</v>
      </c>
      <c r="C1371" s="191" t="s">
        <v>25</v>
      </c>
      <c r="D1371" s="191" t="s">
        <v>2190</v>
      </c>
      <c r="E1371" s="376" t="s">
        <v>1548</v>
      </c>
      <c r="F1371" s="376"/>
      <c r="G1371" s="58" t="s">
        <v>49</v>
      </c>
      <c r="H1371" s="57">
        <v>0.1163</v>
      </c>
      <c r="I1371" s="56">
        <v>560.88</v>
      </c>
      <c r="J1371" s="56">
        <v>65.23</v>
      </c>
    </row>
    <row r="1372" spans="1:10" ht="39" customHeight="1" x14ac:dyDescent="0.2">
      <c r="A1372" s="191" t="s">
        <v>1148</v>
      </c>
      <c r="B1372" s="59" t="s">
        <v>1558</v>
      </c>
      <c r="C1372" s="191" t="s">
        <v>25</v>
      </c>
      <c r="D1372" s="191" t="s">
        <v>1557</v>
      </c>
      <c r="E1372" s="376" t="s">
        <v>1548</v>
      </c>
      <c r="F1372" s="376"/>
      <c r="G1372" s="58" t="s">
        <v>49</v>
      </c>
      <c r="H1372" s="57">
        <v>7.0000000000000007E-2</v>
      </c>
      <c r="I1372" s="56">
        <v>3073.92</v>
      </c>
      <c r="J1372" s="56">
        <v>215.17</v>
      </c>
    </row>
    <row r="1373" spans="1:10" ht="26.1" customHeight="1" x14ac:dyDescent="0.2">
      <c r="A1373" s="192" t="s">
        <v>1142</v>
      </c>
      <c r="B1373" s="55" t="s">
        <v>2299</v>
      </c>
      <c r="C1373" s="192" t="s">
        <v>25</v>
      </c>
      <c r="D1373" s="192" t="s">
        <v>2298</v>
      </c>
      <c r="E1373" s="377" t="s">
        <v>1139</v>
      </c>
      <c r="F1373" s="377"/>
      <c r="G1373" s="54" t="s">
        <v>156</v>
      </c>
      <c r="H1373" s="53">
        <v>26.494499999999999</v>
      </c>
      <c r="I1373" s="52">
        <v>3.28</v>
      </c>
      <c r="J1373" s="52">
        <v>86.9</v>
      </c>
    </row>
    <row r="1374" spans="1:10" ht="26.1" customHeight="1" x14ac:dyDescent="0.2">
      <c r="A1374" s="192" t="s">
        <v>1142</v>
      </c>
      <c r="B1374" s="55" t="s">
        <v>1545</v>
      </c>
      <c r="C1374" s="192" t="s">
        <v>25</v>
      </c>
      <c r="D1374" s="192" t="s">
        <v>1544</v>
      </c>
      <c r="E1374" s="377" t="s">
        <v>1139</v>
      </c>
      <c r="F1374" s="377"/>
      <c r="G1374" s="54" t="s">
        <v>358</v>
      </c>
      <c r="H1374" s="53">
        <v>6.7999999999999996E-3</v>
      </c>
      <c r="I1374" s="52">
        <v>7.21</v>
      </c>
      <c r="J1374" s="52">
        <v>0.04</v>
      </c>
    </row>
    <row r="1375" spans="1:10" ht="26.1" customHeight="1" x14ac:dyDescent="0.2">
      <c r="A1375" s="192" t="s">
        <v>1142</v>
      </c>
      <c r="B1375" s="55" t="s">
        <v>1574</v>
      </c>
      <c r="C1375" s="192" t="s">
        <v>25</v>
      </c>
      <c r="D1375" s="192" t="s">
        <v>1573</v>
      </c>
      <c r="E1375" s="377" t="s">
        <v>1139</v>
      </c>
      <c r="F1375" s="377"/>
      <c r="G1375" s="54" t="s">
        <v>31</v>
      </c>
      <c r="H1375" s="53">
        <v>0.14799999999999999</v>
      </c>
      <c r="I1375" s="52">
        <v>11.2</v>
      </c>
      <c r="J1375" s="52">
        <v>1.65</v>
      </c>
    </row>
    <row r="1376" spans="1:10" ht="26.1" customHeight="1" x14ac:dyDescent="0.2">
      <c r="A1376" s="192" t="s">
        <v>1142</v>
      </c>
      <c r="B1376" s="55" t="s">
        <v>1554</v>
      </c>
      <c r="C1376" s="192" t="s">
        <v>25</v>
      </c>
      <c r="D1376" s="192" t="s">
        <v>1553</v>
      </c>
      <c r="E1376" s="377" t="s">
        <v>1139</v>
      </c>
      <c r="F1376" s="377"/>
      <c r="G1376" s="54" t="s">
        <v>31</v>
      </c>
      <c r="H1376" s="53">
        <v>0.17599999999999999</v>
      </c>
      <c r="I1376" s="52">
        <v>3.92</v>
      </c>
      <c r="J1376" s="52">
        <v>0.68</v>
      </c>
    </row>
    <row r="1377" spans="1:10" ht="26.1" customHeight="1" x14ac:dyDescent="0.2">
      <c r="A1377" s="192" t="s">
        <v>1142</v>
      </c>
      <c r="B1377" s="55" t="s">
        <v>2297</v>
      </c>
      <c r="C1377" s="192" t="s">
        <v>25</v>
      </c>
      <c r="D1377" s="192" t="s">
        <v>2296</v>
      </c>
      <c r="E1377" s="377" t="s">
        <v>1139</v>
      </c>
      <c r="F1377" s="377"/>
      <c r="G1377" s="54" t="s">
        <v>62</v>
      </c>
      <c r="H1377" s="53">
        <v>1.5599999999999999E-2</v>
      </c>
      <c r="I1377" s="52">
        <v>19.079999999999998</v>
      </c>
      <c r="J1377" s="52">
        <v>0.28999999999999998</v>
      </c>
    </row>
    <row r="1378" spans="1:10" ht="39" customHeight="1" x14ac:dyDescent="0.2">
      <c r="A1378" s="192" t="s">
        <v>1142</v>
      </c>
      <c r="B1378" s="55" t="s">
        <v>1997</v>
      </c>
      <c r="C1378" s="192" t="s">
        <v>25</v>
      </c>
      <c r="D1378" s="192" t="s">
        <v>1996</v>
      </c>
      <c r="E1378" s="377" t="s">
        <v>1139</v>
      </c>
      <c r="F1378" s="377"/>
      <c r="G1378" s="54" t="s">
        <v>31</v>
      </c>
      <c r="H1378" s="53">
        <v>0.55200000000000005</v>
      </c>
      <c r="I1378" s="52">
        <v>15.89</v>
      </c>
      <c r="J1378" s="52">
        <v>8.77</v>
      </c>
    </row>
    <row r="1379" spans="1:10" ht="25.5" x14ac:dyDescent="0.2">
      <c r="A1379" s="193"/>
      <c r="B1379" s="193"/>
      <c r="C1379" s="193"/>
      <c r="D1379" s="193"/>
      <c r="E1379" s="193" t="s">
        <v>1138</v>
      </c>
      <c r="F1379" s="51">
        <v>218.68418135461701</v>
      </c>
      <c r="G1379" s="193" t="s">
        <v>1137</v>
      </c>
      <c r="H1379" s="51">
        <v>175.87</v>
      </c>
      <c r="I1379" s="193" t="s">
        <v>1136</v>
      </c>
      <c r="J1379" s="51">
        <v>394.55</v>
      </c>
    </row>
    <row r="1380" spans="1:10" ht="15" thickBot="1" x14ac:dyDescent="0.25">
      <c r="A1380" s="193"/>
      <c r="B1380" s="193"/>
      <c r="C1380" s="193"/>
      <c r="D1380" s="193"/>
      <c r="E1380" s="193" t="s">
        <v>1135</v>
      </c>
      <c r="F1380" s="51">
        <v>179.65</v>
      </c>
      <c r="G1380" s="193"/>
      <c r="H1380" s="378" t="s">
        <v>1134</v>
      </c>
      <c r="I1380" s="378"/>
      <c r="J1380" s="51">
        <v>942.82</v>
      </c>
    </row>
    <row r="1381" spans="1:10" ht="0.95" customHeight="1" thickTop="1" x14ac:dyDescent="0.2">
      <c r="A1381" s="50"/>
      <c r="B1381" s="50"/>
      <c r="C1381" s="50"/>
      <c r="D1381" s="50"/>
      <c r="E1381" s="50"/>
      <c r="F1381" s="50"/>
      <c r="G1381" s="50"/>
      <c r="H1381" s="50"/>
      <c r="I1381" s="50"/>
      <c r="J1381" s="50"/>
    </row>
    <row r="1382" spans="1:10" ht="18" customHeight="1" x14ac:dyDescent="0.2">
      <c r="A1382" s="189" t="s">
        <v>586</v>
      </c>
      <c r="B1382" s="64" t="s">
        <v>9</v>
      </c>
      <c r="C1382" s="189" t="s">
        <v>10</v>
      </c>
      <c r="D1382" s="189" t="s">
        <v>11</v>
      </c>
      <c r="E1382" s="379" t="s">
        <v>1155</v>
      </c>
      <c r="F1382" s="379"/>
      <c r="G1382" s="65" t="s">
        <v>12</v>
      </c>
      <c r="H1382" s="64" t="s">
        <v>13</v>
      </c>
      <c r="I1382" s="64" t="s">
        <v>14</v>
      </c>
      <c r="J1382" s="64" t="s">
        <v>16</v>
      </c>
    </row>
    <row r="1383" spans="1:10" ht="39" customHeight="1" x14ac:dyDescent="0.2">
      <c r="A1383" s="187" t="s">
        <v>1154</v>
      </c>
      <c r="B1383" s="63" t="s">
        <v>587</v>
      </c>
      <c r="C1383" s="187" t="s">
        <v>20</v>
      </c>
      <c r="D1383" s="187" t="s">
        <v>588</v>
      </c>
      <c r="E1383" s="380" t="s">
        <v>1145</v>
      </c>
      <c r="F1383" s="380"/>
      <c r="G1383" s="62" t="s">
        <v>589</v>
      </c>
      <c r="H1383" s="61">
        <v>1</v>
      </c>
      <c r="I1383" s="60">
        <v>16312.25</v>
      </c>
      <c r="J1383" s="60">
        <v>16312.25</v>
      </c>
    </row>
    <row r="1384" spans="1:10" ht="65.099999999999994" customHeight="1" x14ac:dyDescent="0.2">
      <c r="A1384" s="191" t="s">
        <v>1148</v>
      </c>
      <c r="B1384" s="59" t="s">
        <v>1427</v>
      </c>
      <c r="C1384" s="191" t="s">
        <v>25</v>
      </c>
      <c r="D1384" s="191" t="s">
        <v>1426</v>
      </c>
      <c r="E1384" s="376" t="s">
        <v>1192</v>
      </c>
      <c r="F1384" s="376"/>
      <c r="G1384" s="58" t="s">
        <v>44</v>
      </c>
      <c r="H1384" s="57">
        <v>0.2</v>
      </c>
      <c r="I1384" s="56">
        <v>147.96</v>
      </c>
      <c r="J1384" s="56">
        <v>29.59</v>
      </c>
    </row>
    <row r="1385" spans="1:10" ht="65.099999999999994" customHeight="1" x14ac:dyDescent="0.2">
      <c r="A1385" s="191" t="s">
        <v>1148</v>
      </c>
      <c r="B1385" s="59" t="s">
        <v>1429</v>
      </c>
      <c r="C1385" s="191" t="s">
        <v>25</v>
      </c>
      <c r="D1385" s="191" t="s">
        <v>1428</v>
      </c>
      <c r="E1385" s="376" t="s">
        <v>1192</v>
      </c>
      <c r="F1385" s="376"/>
      <c r="G1385" s="58" t="s">
        <v>1205</v>
      </c>
      <c r="H1385" s="57">
        <v>0.67</v>
      </c>
      <c r="I1385" s="56">
        <v>66.400000000000006</v>
      </c>
      <c r="J1385" s="56">
        <v>44.48</v>
      </c>
    </row>
    <row r="1386" spans="1:10" ht="39" customHeight="1" x14ac:dyDescent="0.2">
      <c r="A1386" s="191" t="s">
        <v>1148</v>
      </c>
      <c r="B1386" s="59" t="s">
        <v>2301</v>
      </c>
      <c r="C1386" s="191" t="s">
        <v>25</v>
      </c>
      <c r="D1386" s="191" t="s">
        <v>2300</v>
      </c>
      <c r="E1386" s="376" t="s">
        <v>1145</v>
      </c>
      <c r="F1386" s="376"/>
      <c r="G1386" s="58" t="s">
        <v>49</v>
      </c>
      <c r="H1386" s="57">
        <v>0.03</v>
      </c>
      <c r="I1386" s="56">
        <v>570.34</v>
      </c>
      <c r="J1386" s="56">
        <v>17.11</v>
      </c>
    </row>
    <row r="1387" spans="1:10" ht="24" customHeight="1" x14ac:dyDescent="0.2">
      <c r="A1387" s="191" t="s">
        <v>1148</v>
      </c>
      <c r="B1387" s="59" t="s">
        <v>1461</v>
      </c>
      <c r="C1387" s="191" t="s">
        <v>25</v>
      </c>
      <c r="D1387" s="191" t="s">
        <v>1460</v>
      </c>
      <c r="E1387" s="376" t="s">
        <v>1145</v>
      </c>
      <c r="F1387" s="376"/>
      <c r="G1387" s="58" t="s">
        <v>836</v>
      </c>
      <c r="H1387" s="57">
        <v>86.92</v>
      </c>
      <c r="I1387" s="56">
        <v>37.11</v>
      </c>
      <c r="J1387" s="56">
        <v>3225.6</v>
      </c>
    </row>
    <row r="1388" spans="1:10" ht="24" customHeight="1" x14ac:dyDescent="0.2">
      <c r="A1388" s="191" t="s">
        <v>1148</v>
      </c>
      <c r="B1388" s="59" t="s">
        <v>1147</v>
      </c>
      <c r="C1388" s="191" t="s">
        <v>25</v>
      </c>
      <c r="D1388" s="191" t="s">
        <v>1146</v>
      </c>
      <c r="E1388" s="376" t="s">
        <v>1145</v>
      </c>
      <c r="F1388" s="376"/>
      <c r="G1388" s="58" t="s">
        <v>836</v>
      </c>
      <c r="H1388" s="57">
        <v>86.92</v>
      </c>
      <c r="I1388" s="56">
        <v>28.88</v>
      </c>
      <c r="J1388" s="56">
        <v>2510.2399999999998</v>
      </c>
    </row>
    <row r="1389" spans="1:10" ht="26.1" customHeight="1" x14ac:dyDescent="0.2">
      <c r="A1389" s="191" t="s">
        <v>1148</v>
      </c>
      <c r="B1389" s="59" t="s">
        <v>1971</v>
      </c>
      <c r="C1389" s="191" t="s">
        <v>25</v>
      </c>
      <c r="D1389" s="191" t="s">
        <v>1970</v>
      </c>
      <c r="E1389" s="376" t="s">
        <v>1548</v>
      </c>
      <c r="F1389" s="376"/>
      <c r="G1389" s="58" t="s">
        <v>49</v>
      </c>
      <c r="H1389" s="57">
        <v>0.18</v>
      </c>
      <c r="I1389" s="56">
        <v>1274.94</v>
      </c>
      <c r="J1389" s="56">
        <v>229.48</v>
      </c>
    </row>
    <row r="1390" spans="1:10" ht="26.1" customHeight="1" x14ac:dyDescent="0.2">
      <c r="A1390" s="191" t="s">
        <v>1148</v>
      </c>
      <c r="B1390" s="59" t="s">
        <v>1973</v>
      </c>
      <c r="C1390" s="191" t="s">
        <v>25</v>
      </c>
      <c r="D1390" s="191" t="s">
        <v>1972</v>
      </c>
      <c r="E1390" s="376" t="s">
        <v>1548</v>
      </c>
      <c r="F1390" s="376"/>
      <c r="G1390" s="58" t="s">
        <v>49</v>
      </c>
      <c r="H1390" s="57">
        <v>0.2</v>
      </c>
      <c r="I1390" s="56">
        <v>1225.2</v>
      </c>
      <c r="J1390" s="56">
        <v>245.04</v>
      </c>
    </row>
    <row r="1391" spans="1:10" ht="26.1" customHeight="1" x14ac:dyDescent="0.2">
      <c r="A1391" s="191" t="s">
        <v>1148</v>
      </c>
      <c r="B1391" s="59" t="s">
        <v>2372</v>
      </c>
      <c r="C1391" s="191" t="s">
        <v>25</v>
      </c>
      <c r="D1391" s="191" t="s">
        <v>2371</v>
      </c>
      <c r="E1391" s="376" t="s">
        <v>1548</v>
      </c>
      <c r="F1391" s="376"/>
      <c r="G1391" s="58" t="s">
        <v>62</v>
      </c>
      <c r="H1391" s="57">
        <v>5.92</v>
      </c>
      <c r="I1391" s="56">
        <v>12.81</v>
      </c>
      <c r="J1391" s="56">
        <v>75.83</v>
      </c>
    </row>
    <row r="1392" spans="1:10" ht="26.1" customHeight="1" x14ac:dyDescent="0.2">
      <c r="A1392" s="191" t="s">
        <v>1148</v>
      </c>
      <c r="B1392" s="59" t="s">
        <v>2382</v>
      </c>
      <c r="C1392" s="191" t="s">
        <v>25</v>
      </c>
      <c r="D1392" s="191" t="s">
        <v>2381</v>
      </c>
      <c r="E1392" s="376" t="s">
        <v>1548</v>
      </c>
      <c r="F1392" s="376"/>
      <c r="G1392" s="58" t="s">
        <v>62</v>
      </c>
      <c r="H1392" s="57">
        <v>8.14</v>
      </c>
      <c r="I1392" s="56">
        <v>12.08</v>
      </c>
      <c r="J1392" s="56">
        <v>98.33</v>
      </c>
    </row>
    <row r="1393" spans="1:10" ht="39" customHeight="1" x14ac:dyDescent="0.2">
      <c r="A1393" s="191" t="s">
        <v>1148</v>
      </c>
      <c r="B1393" s="59" t="s">
        <v>1550</v>
      </c>
      <c r="C1393" s="191" t="s">
        <v>25</v>
      </c>
      <c r="D1393" s="191" t="s">
        <v>1549</v>
      </c>
      <c r="E1393" s="376" t="s">
        <v>1548</v>
      </c>
      <c r="F1393" s="376"/>
      <c r="G1393" s="58" t="s">
        <v>62</v>
      </c>
      <c r="H1393" s="57">
        <v>53.15</v>
      </c>
      <c r="I1393" s="56">
        <v>18.920000000000002</v>
      </c>
      <c r="J1393" s="56">
        <v>1005.59</v>
      </c>
    </row>
    <row r="1394" spans="1:10" ht="26.1" customHeight="1" x14ac:dyDescent="0.2">
      <c r="A1394" s="191" t="s">
        <v>1148</v>
      </c>
      <c r="B1394" s="59" t="s">
        <v>1853</v>
      </c>
      <c r="C1394" s="191" t="s">
        <v>25</v>
      </c>
      <c r="D1394" s="191" t="s">
        <v>1852</v>
      </c>
      <c r="E1394" s="376" t="s">
        <v>1548</v>
      </c>
      <c r="F1394" s="376"/>
      <c r="G1394" s="58" t="s">
        <v>49</v>
      </c>
      <c r="H1394" s="57">
        <v>0.93</v>
      </c>
      <c r="I1394" s="56">
        <v>788.5</v>
      </c>
      <c r="J1394" s="56">
        <v>733.3</v>
      </c>
    </row>
    <row r="1395" spans="1:10" ht="39" customHeight="1" x14ac:dyDescent="0.2">
      <c r="A1395" s="191" t="s">
        <v>1148</v>
      </c>
      <c r="B1395" s="59" t="s">
        <v>2191</v>
      </c>
      <c r="C1395" s="191" t="s">
        <v>25</v>
      </c>
      <c r="D1395" s="191" t="s">
        <v>2190</v>
      </c>
      <c r="E1395" s="376" t="s">
        <v>1548</v>
      </c>
      <c r="F1395" s="376"/>
      <c r="G1395" s="58" t="s">
        <v>49</v>
      </c>
      <c r="H1395" s="57">
        <v>2.29</v>
      </c>
      <c r="I1395" s="56">
        <v>560.88</v>
      </c>
      <c r="J1395" s="56">
        <v>1284.4100000000001</v>
      </c>
    </row>
    <row r="1396" spans="1:10" ht="39" customHeight="1" x14ac:dyDescent="0.2">
      <c r="A1396" s="191" t="s">
        <v>1148</v>
      </c>
      <c r="B1396" s="59" t="s">
        <v>2303</v>
      </c>
      <c r="C1396" s="191" t="s">
        <v>25</v>
      </c>
      <c r="D1396" s="191" t="s">
        <v>2302</v>
      </c>
      <c r="E1396" s="376" t="s">
        <v>1145</v>
      </c>
      <c r="F1396" s="376"/>
      <c r="G1396" s="58" t="s">
        <v>49</v>
      </c>
      <c r="H1396" s="57">
        <v>2.4500000000000002</v>
      </c>
      <c r="I1396" s="56">
        <v>815.19</v>
      </c>
      <c r="J1396" s="56">
        <v>1997.21</v>
      </c>
    </row>
    <row r="1397" spans="1:10" ht="39" customHeight="1" x14ac:dyDescent="0.2">
      <c r="A1397" s="191" t="s">
        <v>1148</v>
      </c>
      <c r="B1397" s="59" t="s">
        <v>1558</v>
      </c>
      <c r="C1397" s="191" t="s">
        <v>25</v>
      </c>
      <c r="D1397" s="191" t="s">
        <v>1557</v>
      </c>
      <c r="E1397" s="376" t="s">
        <v>1548</v>
      </c>
      <c r="F1397" s="376"/>
      <c r="G1397" s="58" t="s">
        <v>49</v>
      </c>
      <c r="H1397" s="57">
        <v>0.7</v>
      </c>
      <c r="I1397" s="56">
        <v>3073.92</v>
      </c>
      <c r="J1397" s="56">
        <v>2151.7399999999998</v>
      </c>
    </row>
    <row r="1398" spans="1:10" ht="26.1" customHeight="1" x14ac:dyDescent="0.2">
      <c r="A1398" s="192" t="s">
        <v>1142</v>
      </c>
      <c r="B1398" s="55" t="s">
        <v>2592</v>
      </c>
      <c r="C1398" s="192" t="s">
        <v>25</v>
      </c>
      <c r="D1398" s="192" t="s">
        <v>2591</v>
      </c>
      <c r="E1398" s="377" t="s">
        <v>1139</v>
      </c>
      <c r="F1398" s="377"/>
      <c r="G1398" s="54" t="s">
        <v>156</v>
      </c>
      <c r="H1398" s="53">
        <v>70</v>
      </c>
      <c r="I1398" s="52">
        <v>3.63</v>
      </c>
      <c r="J1398" s="52">
        <v>254.1</v>
      </c>
    </row>
    <row r="1399" spans="1:10" ht="26.1" customHeight="1" x14ac:dyDescent="0.2">
      <c r="A1399" s="192" t="s">
        <v>1142</v>
      </c>
      <c r="B1399" s="55" t="s">
        <v>2590</v>
      </c>
      <c r="C1399" s="192" t="s">
        <v>25</v>
      </c>
      <c r="D1399" s="192" t="s">
        <v>2589</v>
      </c>
      <c r="E1399" s="377" t="s">
        <v>1139</v>
      </c>
      <c r="F1399" s="377"/>
      <c r="G1399" s="54" t="s">
        <v>156</v>
      </c>
      <c r="H1399" s="53">
        <v>412</v>
      </c>
      <c r="I1399" s="52">
        <v>5.85</v>
      </c>
      <c r="J1399" s="52">
        <v>2410.1999999999998</v>
      </c>
    </row>
    <row r="1400" spans="1:10" ht="25.5" x14ac:dyDescent="0.2">
      <c r="A1400" s="193"/>
      <c r="B1400" s="193"/>
      <c r="C1400" s="193"/>
      <c r="D1400" s="193"/>
      <c r="E1400" s="193" t="s">
        <v>1138</v>
      </c>
      <c r="F1400" s="51">
        <v>4060.2427668772862</v>
      </c>
      <c r="G1400" s="193" t="s">
        <v>1137</v>
      </c>
      <c r="H1400" s="51">
        <v>3265.25</v>
      </c>
      <c r="I1400" s="193" t="s">
        <v>1136</v>
      </c>
      <c r="J1400" s="51">
        <v>7325.49</v>
      </c>
    </row>
    <row r="1401" spans="1:10" ht="15" thickBot="1" x14ac:dyDescent="0.25">
      <c r="A1401" s="193"/>
      <c r="B1401" s="193"/>
      <c r="C1401" s="193"/>
      <c r="D1401" s="193"/>
      <c r="E1401" s="193" t="s">
        <v>1135</v>
      </c>
      <c r="F1401" s="51">
        <v>3839.9</v>
      </c>
      <c r="G1401" s="193"/>
      <c r="H1401" s="378" t="s">
        <v>1134</v>
      </c>
      <c r="I1401" s="378"/>
      <c r="J1401" s="51">
        <v>20152.150000000001</v>
      </c>
    </row>
    <row r="1402" spans="1:10" ht="0.95" customHeight="1" thickTop="1" x14ac:dyDescent="0.2">
      <c r="A1402" s="50"/>
      <c r="B1402" s="50"/>
      <c r="C1402" s="50"/>
      <c r="D1402" s="50"/>
      <c r="E1402" s="50"/>
      <c r="F1402" s="50"/>
      <c r="G1402" s="50"/>
      <c r="H1402" s="50"/>
      <c r="I1402" s="50"/>
      <c r="J1402" s="50"/>
    </row>
    <row r="1403" spans="1:10" ht="18" customHeight="1" x14ac:dyDescent="0.2">
      <c r="A1403" s="189" t="s">
        <v>590</v>
      </c>
      <c r="B1403" s="64" t="s">
        <v>9</v>
      </c>
      <c r="C1403" s="189" t="s">
        <v>10</v>
      </c>
      <c r="D1403" s="189" t="s">
        <v>11</v>
      </c>
      <c r="E1403" s="379" t="s">
        <v>1155</v>
      </c>
      <c r="F1403" s="379"/>
      <c r="G1403" s="65" t="s">
        <v>12</v>
      </c>
      <c r="H1403" s="64" t="s">
        <v>13</v>
      </c>
      <c r="I1403" s="64" t="s">
        <v>14</v>
      </c>
      <c r="J1403" s="64" t="s">
        <v>16</v>
      </c>
    </row>
    <row r="1404" spans="1:10" ht="39" customHeight="1" x14ac:dyDescent="0.2">
      <c r="A1404" s="187" t="s">
        <v>1154</v>
      </c>
      <c r="B1404" s="63" t="s">
        <v>591</v>
      </c>
      <c r="C1404" s="187" t="s">
        <v>20</v>
      </c>
      <c r="D1404" s="187" t="s">
        <v>592</v>
      </c>
      <c r="E1404" s="380" t="s">
        <v>1145</v>
      </c>
      <c r="F1404" s="380"/>
      <c r="G1404" s="62" t="s">
        <v>90</v>
      </c>
      <c r="H1404" s="61">
        <v>1</v>
      </c>
      <c r="I1404" s="60">
        <v>31539.200000000001</v>
      </c>
      <c r="J1404" s="60">
        <v>31539.200000000001</v>
      </c>
    </row>
    <row r="1405" spans="1:10" ht="65.099999999999994" customHeight="1" x14ac:dyDescent="0.2">
      <c r="A1405" s="191" t="s">
        <v>1148</v>
      </c>
      <c r="B1405" s="59" t="s">
        <v>1427</v>
      </c>
      <c r="C1405" s="191" t="s">
        <v>25</v>
      </c>
      <c r="D1405" s="191" t="s">
        <v>1426</v>
      </c>
      <c r="E1405" s="376" t="s">
        <v>1192</v>
      </c>
      <c r="F1405" s="376"/>
      <c r="G1405" s="58" t="s">
        <v>44</v>
      </c>
      <c r="H1405" s="57">
        <v>2.4900000000000002</v>
      </c>
      <c r="I1405" s="56">
        <v>147.96</v>
      </c>
      <c r="J1405" s="56">
        <v>368.42</v>
      </c>
    </row>
    <row r="1406" spans="1:10" ht="65.099999999999994" customHeight="1" x14ac:dyDescent="0.2">
      <c r="A1406" s="191" t="s">
        <v>1148</v>
      </c>
      <c r="B1406" s="59" t="s">
        <v>1429</v>
      </c>
      <c r="C1406" s="191" t="s">
        <v>25</v>
      </c>
      <c r="D1406" s="191" t="s">
        <v>1428</v>
      </c>
      <c r="E1406" s="376" t="s">
        <v>1192</v>
      </c>
      <c r="F1406" s="376"/>
      <c r="G1406" s="58" t="s">
        <v>1205</v>
      </c>
      <c r="H1406" s="57">
        <v>8.39</v>
      </c>
      <c r="I1406" s="56">
        <v>66.400000000000006</v>
      </c>
      <c r="J1406" s="56">
        <v>557.09</v>
      </c>
    </row>
    <row r="1407" spans="1:10" ht="39" customHeight="1" x14ac:dyDescent="0.2">
      <c r="A1407" s="191" t="s">
        <v>1148</v>
      </c>
      <c r="B1407" s="59" t="s">
        <v>2301</v>
      </c>
      <c r="C1407" s="191" t="s">
        <v>25</v>
      </c>
      <c r="D1407" s="191" t="s">
        <v>2300</v>
      </c>
      <c r="E1407" s="376" t="s">
        <v>1145</v>
      </c>
      <c r="F1407" s="376"/>
      <c r="G1407" s="58" t="s">
        <v>49</v>
      </c>
      <c r="H1407" s="57">
        <v>0.03</v>
      </c>
      <c r="I1407" s="56">
        <v>570.34</v>
      </c>
      <c r="J1407" s="56">
        <v>17.11</v>
      </c>
    </row>
    <row r="1408" spans="1:10" ht="24" customHeight="1" x14ac:dyDescent="0.2">
      <c r="A1408" s="191" t="s">
        <v>1148</v>
      </c>
      <c r="B1408" s="59" t="s">
        <v>1461</v>
      </c>
      <c r="C1408" s="191" t="s">
        <v>25</v>
      </c>
      <c r="D1408" s="191" t="s">
        <v>1460</v>
      </c>
      <c r="E1408" s="376" t="s">
        <v>1145</v>
      </c>
      <c r="F1408" s="376"/>
      <c r="G1408" s="58" t="s">
        <v>836</v>
      </c>
      <c r="H1408" s="57">
        <v>121.71</v>
      </c>
      <c r="I1408" s="56">
        <v>37.11</v>
      </c>
      <c r="J1408" s="56">
        <v>4516.6499999999996</v>
      </c>
    </row>
    <row r="1409" spans="1:10" ht="24" customHeight="1" x14ac:dyDescent="0.2">
      <c r="A1409" s="191" t="s">
        <v>1148</v>
      </c>
      <c r="B1409" s="59" t="s">
        <v>1147</v>
      </c>
      <c r="C1409" s="191" t="s">
        <v>25</v>
      </c>
      <c r="D1409" s="191" t="s">
        <v>1146</v>
      </c>
      <c r="E1409" s="376" t="s">
        <v>1145</v>
      </c>
      <c r="F1409" s="376"/>
      <c r="G1409" s="58" t="s">
        <v>836</v>
      </c>
      <c r="H1409" s="57">
        <v>121.71</v>
      </c>
      <c r="I1409" s="56">
        <v>28.88</v>
      </c>
      <c r="J1409" s="56">
        <v>3514.98</v>
      </c>
    </row>
    <row r="1410" spans="1:10" ht="26.1" customHeight="1" x14ac:dyDescent="0.2">
      <c r="A1410" s="191" t="s">
        <v>1148</v>
      </c>
      <c r="B1410" s="59" t="s">
        <v>1971</v>
      </c>
      <c r="C1410" s="191" t="s">
        <v>25</v>
      </c>
      <c r="D1410" s="191" t="s">
        <v>1970</v>
      </c>
      <c r="E1410" s="376" t="s">
        <v>1548</v>
      </c>
      <c r="F1410" s="376"/>
      <c r="G1410" s="58" t="s">
        <v>49</v>
      </c>
      <c r="H1410" s="57">
        <v>0.19</v>
      </c>
      <c r="I1410" s="56">
        <v>1274.94</v>
      </c>
      <c r="J1410" s="56">
        <v>242.23</v>
      </c>
    </row>
    <row r="1411" spans="1:10" ht="26.1" customHeight="1" x14ac:dyDescent="0.2">
      <c r="A1411" s="191" t="s">
        <v>1148</v>
      </c>
      <c r="B1411" s="59" t="s">
        <v>2372</v>
      </c>
      <c r="C1411" s="191" t="s">
        <v>25</v>
      </c>
      <c r="D1411" s="191" t="s">
        <v>2371</v>
      </c>
      <c r="E1411" s="376" t="s">
        <v>1548</v>
      </c>
      <c r="F1411" s="376"/>
      <c r="G1411" s="58" t="s">
        <v>62</v>
      </c>
      <c r="H1411" s="57">
        <v>6.39</v>
      </c>
      <c r="I1411" s="56">
        <v>12.81</v>
      </c>
      <c r="J1411" s="56">
        <v>81.849999999999994</v>
      </c>
    </row>
    <row r="1412" spans="1:10" ht="26.1" customHeight="1" x14ac:dyDescent="0.2">
      <c r="A1412" s="191" t="s">
        <v>1148</v>
      </c>
      <c r="B1412" s="59" t="s">
        <v>2382</v>
      </c>
      <c r="C1412" s="191" t="s">
        <v>25</v>
      </c>
      <c r="D1412" s="191" t="s">
        <v>2381</v>
      </c>
      <c r="E1412" s="376" t="s">
        <v>1548</v>
      </c>
      <c r="F1412" s="376"/>
      <c r="G1412" s="58" t="s">
        <v>62</v>
      </c>
      <c r="H1412" s="57">
        <v>30.38</v>
      </c>
      <c r="I1412" s="56">
        <v>12.08</v>
      </c>
      <c r="J1412" s="56">
        <v>366.99</v>
      </c>
    </row>
    <row r="1413" spans="1:10" ht="39" customHeight="1" x14ac:dyDescent="0.2">
      <c r="A1413" s="191" t="s">
        <v>1148</v>
      </c>
      <c r="B1413" s="59" t="s">
        <v>1550</v>
      </c>
      <c r="C1413" s="191" t="s">
        <v>25</v>
      </c>
      <c r="D1413" s="191" t="s">
        <v>1549</v>
      </c>
      <c r="E1413" s="376" t="s">
        <v>1548</v>
      </c>
      <c r="F1413" s="376"/>
      <c r="G1413" s="58" t="s">
        <v>62</v>
      </c>
      <c r="H1413" s="57">
        <v>102.34</v>
      </c>
      <c r="I1413" s="56">
        <v>18.920000000000002</v>
      </c>
      <c r="J1413" s="56">
        <v>1936.27</v>
      </c>
    </row>
    <row r="1414" spans="1:10" ht="26.1" customHeight="1" x14ac:dyDescent="0.2">
      <c r="A1414" s="191" t="s">
        <v>1148</v>
      </c>
      <c r="B1414" s="59" t="s">
        <v>1853</v>
      </c>
      <c r="C1414" s="191" t="s">
        <v>25</v>
      </c>
      <c r="D1414" s="191" t="s">
        <v>1852</v>
      </c>
      <c r="E1414" s="376" t="s">
        <v>1548</v>
      </c>
      <c r="F1414" s="376"/>
      <c r="G1414" s="58" t="s">
        <v>49</v>
      </c>
      <c r="H1414" s="57">
        <v>1.81</v>
      </c>
      <c r="I1414" s="56">
        <v>788.5</v>
      </c>
      <c r="J1414" s="56">
        <v>1427.18</v>
      </c>
    </row>
    <row r="1415" spans="1:10" ht="39" customHeight="1" x14ac:dyDescent="0.2">
      <c r="A1415" s="191" t="s">
        <v>1148</v>
      </c>
      <c r="B1415" s="59" t="s">
        <v>2191</v>
      </c>
      <c r="C1415" s="191" t="s">
        <v>25</v>
      </c>
      <c r="D1415" s="191" t="s">
        <v>2190</v>
      </c>
      <c r="E1415" s="376" t="s">
        <v>1548</v>
      </c>
      <c r="F1415" s="376"/>
      <c r="G1415" s="58" t="s">
        <v>49</v>
      </c>
      <c r="H1415" s="57">
        <v>4.4000000000000004</v>
      </c>
      <c r="I1415" s="56">
        <v>560.88</v>
      </c>
      <c r="J1415" s="56">
        <v>2467.87</v>
      </c>
    </row>
    <row r="1416" spans="1:10" ht="39" customHeight="1" x14ac:dyDescent="0.2">
      <c r="A1416" s="191" t="s">
        <v>1148</v>
      </c>
      <c r="B1416" s="59" t="s">
        <v>2303</v>
      </c>
      <c r="C1416" s="191" t="s">
        <v>25</v>
      </c>
      <c r="D1416" s="191" t="s">
        <v>2302</v>
      </c>
      <c r="E1416" s="376" t="s">
        <v>1145</v>
      </c>
      <c r="F1416" s="376"/>
      <c r="G1416" s="58" t="s">
        <v>49</v>
      </c>
      <c r="H1416" s="57">
        <v>3.28</v>
      </c>
      <c r="I1416" s="56">
        <v>815.19</v>
      </c>
      <c r="J1416" s="56">
        <v>2673.82</v>
      </c>
    </row>
    <row r="1417" spans="1:10" ht="39" customHeight="1" x14ac:dyDescent="0.2">
      <c r="A1417" s="191" t="s">
        <v>1148</v>
      </c>
      <c r="B1417" s="59" t="s">
        <v>1558</v>
      </c>
      <c r="C1417" s="191" t="s">
        <v>25</v>
      </c>
      <c r="D1417" s="191" t="s">
        <v>1557</v>
      </c>
      <c r="E1417" s="376" t="s">
        <v>1548</v>
      </c>
      <c r="F1417" s="376"/>
      <c r="G1417" s="58" t="s">
        <v>49</v>
      </c>
      <c r="H1417" s="57">
        <v>2.69</v>
      </c>
      <c r="I1417" s="56">
        <v>3073.92</v>
      </c>
      <c r="J1417" s="56">
        <v>8268.84</v>
      </c>
    </row>
    <row r="1418" spans="1:10" ht="26.1" customHeight="1" x14ac:dyDescent="0.2">
      <c r="A1418" s="192" t="s">
        <v>1142</v>
      </c>
      <c r="B1418" s="55" t="s">
        <v>2592</v>
      </c>
      <c r="C1418" s="192" t="s">
        <v>25</v>
      </c>
      <c r="D1418" s="192" t="s">
        <v>2591</v>
      </c>
      <c r="E1418" s="377" t="s">
        <v>1139</v>
      </c>
      <c r="F1418" s="377"/>
      <c r="G1418" s="54" t="s">
        <v>156</v>
      </c>
      <c r="H1418" s="53">
        <v>259</v>
      </c>
      <c r="I1418" s="52">
        <v>3.63</v>
      </c>
      <c r="J1418" s="52">
        <v>940.17</v>
      </c>
    </row>
    <row r="1419" spans="1:10" ht="26.1" customHeight="1" x14ac:dyDescent="0.2">
      <c r="A1419" s="192" t="s">
        <v>1142</v>
      </c>
      <c r="B1419" s="55" t="s">
        <v>1455</v>
      </c>
      <c r="C1419" s="192" t="s">
        <v>25</v>
      </c>
      <c r="D1419" s="192" t="s">
        <v>1454</v>
      </c>
      <c r="E1419" s="377" t="s">
        <v>1139</v>
      </c>
      <c r="F1419" s="377"/>
      <c r="G1419" s="54" t="s">
        <v>49</v>
      </c>
      <c r="H1419" s="53">
        <v>10.82</v>
      </c>
      <c r="I1419" s="52">
        <v>157.91</v>
      </c>
      <c r="J1419" s="52">
        <v>1708.58</v>
      </c>
    </row>
    <row r="1420" spans="1:10" ht="26.1" customHeight="1" x14ac:dyDescent="0.2">
      <c r="A1420" s="192" t="s">
        <v>1142</v>
      </c>
      <c r="B1420" s="55" t="s">
        <v>2590</v>
      </c>
      <c r="C1420" s="192" t="s">
        <v>25</v>
      </c>
      <c r="D1420" s="192" t="s">
        <v>2589</v>
      </c>
      <c r="E1420" s="377" t="s">
        <v>1139</v>
      </c>
      <c r="F1420" s="377"/>
      <c r="G1420" s="54" t="s">
        <v>156</v>
      </c>
      <c r="H1420" s="53">
        <v>419</v>
      </c>
      <c r="I1420" s="52">
        <v>5.85</v>
      </c>
      <c r="J1420" s="52">
        <v>2451.15</v>
      </c>
    </row>
    <row r="1421" spans="1:10" ht="25.5" x14ac:dyDescent="0.2">
      <c r="A1421" s="193"/>
      <c r="B1421" s="193"/>
      <c r="C1421" s="193"/>
      <c r="D1421" s="193"/>
      <c r="E1421" s="193" t="s">
        <v>1138</v>
      </c>
      <c r="F1421" s="51">
        <v>7644.2800133022947</v>
      </c>
      <c r="G1421" s="193" t="s">
        <v>1137</v>
      </c>
      <c r="H1421" s="51">
        <v>6147.53</v>
      </c>
      <c r="I1421" s="193" t="s">
        <v>1136</v>
      </c>
      <c r="J1421" s="51">
        <v>13791.81</v>
      </c>
    </row>
    <row r="1422" spans="1:10" ht="15" thickBot="1" x14ac:dyDescent="0.25">
      <c r="A1422" s="193"/>
      <c r="B1422" s="193"/>
      <c r="C1422" s="193"/>
      <c r="D1422" s="193"/>
      <c r="E1422" s="193" t="s">
        <v>1135</v>
      </c>
      <c r="F1422" s="51">
        <v>7424.32</v>
      </c>
      <c r="G1422" s="193"/>
      <c r="H1422" s="378" t="s">
        <v>1134</v>
      </c>
      <c r="I1422" s="378"/>
      <c r="J1422" s="51">
        <v>38963.519999999997</v>
      </c>
    </row>
    <row r="1423" spans="1:10" ht="0.95" customHeight="1" thickTop="1" x14ac:dyDescent="0.2">
      <c r="A1423" s="50"/>
      <c r="B1423" s="50"/>
      <c r="C1423" s="50"/>
      <c r="D1423" s="50"/>
      <c r="E1423" s="50"/>
      <c r="F1423" s="50"/>
      <c r="G1423" s="50"/>
      <c r="H1423" s="50"/>
      <c r="I1423" s="50"/>
      <c r="J1423" s="50"/>
    </row>
    <row r="1424" spans="1:10" ht="18" customHeight="1" x14ac:dyDescent="0.2">
      <c r="A1424" s="189" t="s">
        <v>593</v>
      </c>
      <c r="B1424" s="64" t="s">
        <v>9</v>
      </c>
      <c r="C1424" s="189" t="s">
        <v>10</v>
      </c>
      <c r="D1424" s="189" t="s">
        <v>11</v>
      </c>
      <c r="E1424" s="379" t="s">
        <v>1155</v>
      </c>
      <c r="F1424" s="379"/>
      <c r="G1424" s="65" t="s">
        <v>12</v>
      </c>
      <c r="H1424" s="64" t="s">
        <v>13</v>
      </c>
      <c r="I1424" s="64" t="s">
        <v>14</v>
      </c>
      <c r="J1424" s="64" t="s">
        <v>16</v>
      </c>
    </row>
    <row r="1425" spans="1:10" ht="26.1" customHeight="1" x14ac:dyDescent="0.2">
      <c r="A1425" s="187" t="s">
        <v>1154</v>
      </c>
      <c r="B1425" s="63" t="s">
        <v>594</v>
      </c>
      <c r="C1425" s="187" t="s">
        <v>20</v>
      </c>
      <c r="D1425" s="187" t="s">
        <v>595</v>
      </c>
      <c r="E1425" s="380" t="s">
        <v>1145</v>
      </c>
      <c r="F1425" s="380"/>
      <c r="G1425" s="62" t="s">
        <v>90</v>
      </c>
      <c r="H1425" s="61">
        <v>1</v>
      </c>
      <c r="I1425" s="60">
        <v>22564.55</v>
      </c>
      <c r="J1425" s="60">
        <v>22564.55</v>
      </c>
    </row>
    <row r="1426" spans="1:10" ht="24" customHeight="1" x14ac:dyDescent="0.2">
      <c r="A1426" s="191" t="s">
        <v>1148</v>
      </c>
      <c r="B1426" s="59" t="s">
        <v>1461</v>
      </c>
      <c r="C1426" s="191" t="s">
        <v>25</v>
      </c>
      <c r="D1426" s="191" t="s">
        <v>1460</v>
      </c>
      <c r="E1426" s="376" t="s">
        <v>1145</v>
      </c>
      <c r="F1426" s="376"/>
      <c r="G1426" s="58" t="s">
        <v>836</v>
      </c>
      <c r="H1426" s="57">
        <v>7.76</v>
      </c>
      <c r="I1426" s="56">
        <v>37.11</v>
      </c>
      <c r="J1426" s="56">
        <v>287.97000000000003</v>
      </c>
    </row>
    <row r="1427" spans="1:10" ht="24" customHeight="1" x14ac:dyDescent="0.2">
      <c r="A1427" s="191" t="s">
        <v>1148</v>
      </c>
      <c r="B1427" s="59" t="s">
        <v>1147</v>
      </c>
      <c r="C1427" s="191" t="s">
        <v>25</v>
      </c>
      <c r="D1427" s="191" t="s">
        <v>1146</v>
      </c>
      <c r="E1427" s="376" t="s">
        <v>1145</v>
      </c>
      <c r="F1427" s="376"/>
      <c r="G1427" s="58" t="s">
        <v>836</v>
      </c>
      <c r="H1427" s="57">
        <v>7.76</v>
      </c>
      <c r="I1427" s="56">
        <v>28.88</v>
      </c>
      <c r="J1427" s="56">
        <v>224.1</v>
      </c>
    </row>
    <row r="1428" spans="1:10" ht="65.099999999999994" customHeight="1" x14ac:dyDescent="0.2">
      <c r="A1428" s="191" t="s">
        <v>1148</v>
      </c>
      <c r="B1428" s="59" t="s">
        <v>1427</v>
      </c>
      <c r="C1428" s="191" t="s">
        <v>25</v>
      </c>
      <c r="D1428" s="191" t="s">
        <v>1426</v>
      </c>
      <c r="E1428" s="376" t="s">
        <v>1192</v>
      </c>
      <c r="F1428" s="376"/>
      <c r="G1428" s="58" t="s">
        <v>44</v>
      </c>
      <c r="H1428" s="57">
        <v>2.2000000000000002</v>
      </c>
      <c r="I1428" s="56">
        <v>147.96</v>
      </c>
      <c r="J1428" s="56">
        <v>325.51</v>
      </c>
    </row>
    <row r="1429" spans="1:10" ht="65.099999999999994" customHeight="1" x14ac:dyDescent="0.2">
      <c r="A1429" s="191" t="s">
        <v>1148</v>
      </c>
      <c r="B1429" s="59" t="s">
        <v>1429</v>
      </c>
      <c r="C1429" s="191" t="s">
        <v>25</v>
      </c>
      <c r="D1429" s="191" t="s">
        <v>1428</v>
      </c>
      <c r="E1429" s="376" t="s">
        <v>1192</v>
      </c>
      <c r="F1429" s="376"/>
      <c r="G1429" s="58" t="s">
        <v>1205</v>
      </c>
      <c r="H1429" s="57">
        <v>7.4</v>
      </c>
      <c r="I1429" s="56">
        <v>66.400000000000006</v>
      </c>
      <c r="J1429" s="56">
        <v>491.36</v>
      </c>
    </row>
    <row r="1430" spans="1:10" ht="26.1" customHeight="1" x14ac:dyDescent="0.2">
      <c r="A1430" s="191" t="s">
        <v>1148</v>
      </c>
      <c r="B1430" s="59" t="s">
        <v>1853</v>
      </c>
      <c r="C1430" s="191" t="s">
        <v>25</v>
      </c>
      <c r="D1430" s="191" t="s">
        <v>1852</v>
      </c>
      <c r="E1430" s="376" t="s">
        <v>1548</v>
      </c>
      <c r="F1430" s="376"/>
      <c r="G1430" s="58" t="s">
        <v>49</v>
      </c>
      <c r="H1430" s="57">
        <v>2.08</v>
      </c>
      <c r="I1430" s="56">
        <v>788.5</v>
      </c>
      <c r="J1430" s="56">
        <v>1640.08</v>
      </c>
    </row>
    <row r="1431" spans="1:10" ht="39" customHeight="1" x14ac:dyDescent="0.2">
      <c r="A1431" s="191" t="s">
        <v>1148</v>
      </c>
      <c r="B1431" s="59" t="s">
        <v>2303</v>
      </c>
      <c r="C1431" s="191" t="s">
        <v>25</v>
      </c>
      <c r="D1431" s="191" t="s">
        <v>2302</v>
      </c>
      <c r="E1431" s="376" t="s">
        <v>1145</v>
      </c>
      <c r="F1431" s="376"/>
      <c r="G1431" s="58" t="s">
        <v>49</v>
      </c>
      <c r="H1431" s="57">
        <v>0.23</v>
      </c>
      <c r="I1431" s="56">
        <v>815.19</v>
      </c>
      <c r="J1431" s="56">
        <v>187.49</v>
      </c>
    </row>
    <row r="1432" spans="1:10" ht="39" customHeight="1" x14ac:dyDescent="0.2">
      <c r="A1432" s="191" t="s">
        <v>1148</v>
      </c>
      <c r="B1432" s="59" t="s">
        <v>1578</v>
      </c>
      <c r="C1432" s="191" t="s">
        <v>25</v>
      </c>
      <c r="D1432" s="191" t="s">
        <v>1577</v>
      </c>
      <c r="E1432" s="376" t="s">
        <v>1548</v>
      </c>
      <c r="F1432" s="376"/>
      <c r="G1432" s="58" t="s">
        <v>49</v>
      </c>
      <c r="H1432" s="57">
        <v>1.44</v>
      </c>
      <c r="I1432" s="56">
        <v>2549.6</v>
      </c>
      <c r="J1432" s="56">
        <v>3671.42</v>
      </c>
    </row>
    <row r="1433" spans="1:10" ht="39" customHeight="1" x14ac:dyDescent="0.2">
      <c r="A1433" s="191" t="s">
        <v>1148</v>
      </c>
      <c r="B1433" s="59" t="s">
        <v>1568</v>
      </c>
      <c r="C1433" s="191" t="s">
        <v>25</v>
      </c>
      <c r="D1433" s="191" t="s">
        <v>1567</v>
      </c>
      <c r="E1433" s="376" t="s">
        <v>1548</v>
      </c>
      <c r="F1433" s="376"/>
      <c r="G1433" s="58" t="s">
        <v>49</v>
      </c>
      <c r="H1433" s="57">
        <v>0.04</v>
      </c>
      <c r="I1433" s="56">
        <v>6359.52</v>
      </c>
      <c r="J1433" s="56">
        <v>254.38</v>
      </c>
    </row>
    <row r="1434" spans="1:10" ht="39" customHeight="1" x14ac:dyDescent="0.2">
      <c r="A1434" s="192" t="s">
        <v>1142</v>
      </c>
      <c r="B1434" s="55" t="s">
        <v>2588</v>
      </c>
      <c r="C1434" s="192" t="s">
        <v>25</v>
      </c>
      <c r="D1434" s="192" t="s">
        <v>2587</v>
      </c>
      <c r="E1434" s="377" t="s">
        <v>1139</v>
      </c>
      <c r="F1434" s="377"/>
      <c r="G1434" s="54" t="s">
        <v>156</v>
      </c>
      <c r="H1434" s="53">
        <v>16</v>
      </c>
      <c r="I1434" s="52">
        <v>967.64</v>
      </c>
      <c r="J1434" s="52">
        <v>15482.24</v>
      </c>
    </row>
    <row r="1435" spans="1:10" ht="25.5" x14ac:dyDescent="0.2">
      <c r="A1435" s="193"/>
      <c r="B1435" s="193"/>
      <c r="C1435" s="193"/>
      <c r="D1435" s="193"/>
      <c r="E1435" s="193" t="s">
        <v>1138</v>
      </c>
      <c r="F1435" s="51">
        <v>1505.758785057089</v>
      </c>
      <c r="G1435" s="193" t="s">
        <v>1137</v>
      </c>
      <c r="H1435" s="51">
        <v>1210.93</v>
      </c>
      <c r="I1435" s="193" t="s">
        <v>1136</v>
      </c>
      <c r="J1435" s="51">
        <v>2716.69</v>
      </c>
    </row>
    <row r="1436" spans="1:10" ht="15" thickBot="1" x14ac:dyDescent="0.25">
      <c r="A1436" s="193"/>
      <c r="B1436" s="193"/>
      <c r="C1436" s="193"/>
      <c r="D1436" s="193"/>
      <c r="E1436" s="193" t="s">
        <v>1135</v>
      </c>
      <c r="F1436" s="51">
        <v>5311.69</v>
      </c>
      <c r="G1436" s="193"/>
      <c r="H1436" s="378" t="s">
        <v>1134</v>
      </c>
      <c r="I1436" s="378"/>
      <c r="J1436" s="51">
        <v>27876.240000000002</v>
      </c>
    </row>
    <row r="1437" spans="1:10" ht="0.95" customHeight="1" thickTop="1" x14ac:dyDescent="0.2">
      <c r="A1437" s="50"/>
      <c r="B1437" s="50"/>
      <c r="C1437" s="50"/>
      <c r="D1437" s="50"/>
      <c r="E1437" s="50"/>
      <c r="F1437" s="50"/>
      <c r="G1437" s="50"/>
      <c r="H1437" s="50"/>
      <c r="I1437" s="50"/>
      <c r="J1437" s="50"/>
    </row>
    <row r="1438" spans="1:10" ht="18" customHeight="1" x14ac:dyDescent="0.2">
      <c r="A1438" s="189" t="s">
        <v>604</v>
      </c>
      <c r="B1438" s="64" t="s">
        <v>9</v>
      </c>
      <c r="C1438" s="189" t="s">
        <v>10</v>
      </c>
      <c r="D1438" s="189" t="s">
        <v>11</v>
      </c>
      <c r="E1438" s="379" t="s">
        <v>1155</v>
      </c>
      <c r="F1438" s="379"/>
      <c r="G1438" s="65" t="s">
        <v>12</v>
      </c>
      <c r="H1438" s="64" t="s">
        <v>13</v>
      </c>
      <c r="I1438" s="64" t="s">
        <v>14</v>
      </c>
      <c r="J1438" s="64" t="s">
        <v>16</v>
      </c>
    </row>
    <row r="1439" spans="1:10" ht="65.099999999999994" customHeight="1" x14ac:dyDescent="0.2">
      <c r="A1439" s="187" t="s">
        <v>1154</v>
      </c>
      <c r="B1439" s="63" t="s">
        <v>605</v>
      </c>
      <c r="C1439" s="187" t="s">
        <v>25</v>
      </c>
      <c r="D1439" s="187" t="s">
        <v>606</v>
      </c>
      <c r="E1439" s="380" t="s">
        <v>1477</v>
      </c>
      <c r="F1439" s="380"/>
      <c r="G1439" s="62" t="s">
        <v>156</v>
      </c>
      <c r="H1439" s="61">
        <v>1</v>
      </c>
      <c r="I1439" s="60">
        <v>1052.8599999999999</v>
      </c>
      <c r="J1439" s="60">
        <v>1052.8599999999999</v>
      </c>
    </row>
    <row r="1440" spans="1:10" ht="26.1" customHeight="1" x14ac:dyDescent="0.2">
      <c r="A1440" s="191" t="s">
        <v>1148</v>
      </c>
      <c r="B1440" s="59" t="s">
        <v>1476</v>
      </c>
      <c r="C1440" s="191" t="s">
        <v>25</v>
      </c>
      <c r="D1440" s="191" t="s">
        <v>1475</v>
      </c>
      <c r="E1440" s="376" t="s">
        <v>1145</v>
      </c>
      <c r="F1440" s="376"/>
      <c r="G1440" s="58" t="s">
        <v>836</v>
      </c>
      <c r="H1440" s="57">
        <v>0.50800000000000001</v>
      </c>
      <c r="I1440" s="56">
        <v>34.89</v>
      </c>
      <c r="J1440" s="56">
        <v>17.72</v>
      </c>
    </row>
    <row r="1441" spans="1:10" ht="24" customHeight="1" x14ac:dyDescent="0.2">
      <c r="A1441" s="191" t="s">
        <v>1148</v>
      </c>
      <c r="B1441" s="59" t="s">
        <v>1147</v>
      </c>
      <c r="C1441" s="191" t="s">
        <v>25</v>
      </c>
      <c r="D1441" s="191" t="s">
        <v>1146</v>
      </c>
      <c r="E1441" s="376" t="s">
        <v>1145</v>
      </c>
      <c r="F1441" s="376"/>
      <c r="G1441" s="58" t="s">
        <v>836</v>
      </c>
      <c r="H1441" s="57">
        <v>0.254</v>
      </c>
      <c r="I1441" s="56">
        <v>28.88</v>
      </c>
      <c r="J1441" s="56">
        <v>7.33</v>
      </c>
    </row>
    <row r="1442" spans="1:10" ht="26.1" customHeight="1" x14ac:dyDescent="0.2">
      <c r="A1442" s="192" t="s">
        <v>1142</v>
      </c>
      <c r="B1442" s="55" t="s">
        <v>2584</v>
      </c>
      <c r="C1442" s="192" t="s">
        <v>25</v>
      </c>
      <c r="D1442" s="192" t="s">
        <v>2583</v>
      </c>
      <c r="E1442" s="377" t="s">
        <v>1139</v>
      </c>
      <c r="F1442" s="377"/>
      <c r="G1442" s="54" t="s">
        <v>156</v>
      </c>
      <c r="H1442" s="53">
        <v>0.38600000000000001</v>
      </c>
      <c r="I1442" s="52">
        <v>41.08</v>
      </c>
      <c r="J1442" s="52">
        <v>15.85</v>
      </c>
    </row>
    <row r="1443" spans="1:10" ht="78" customHeight="1" x14ac:dyDescent="0.2">
      <c r="A1443" s="192" t="s">
        <v>1142</v>
      </c>
      <c r="B1443" s="55" t="s">
        <v>2586</v>
      </c>
      <c r="C1443" s="192" t="s">
        <v>25</v>
      </c>
      <c r="D1443" s="192" t="s">
        <v>2585</v>
      </c>
      <c r="E1443" s="377" t="s">
        <v>1139</v>
      </c>
      <c r="F1443" s="377"/>
      <c r="G1443" s="54" t="s">
        <v>156</v>
      </c>
      <c r="H1443" s="53">
        <v>1</v>
      </c>
      <c r="I1443" s="52">
        <v>1011.96</v>
      </c>
      <c r="J1443" s="52">
        <v>1011.96</v>
      </c>
    </row>
    <row r="1444" spans="1:10" ht="25.5" x14ac:dyDescent="0.2">
      <c r="A1444" s="193"/>
      <c r="B1444" s="193"/>
      <c r="C1444" s="193"/>
      <c r="D1444" s="193"/>
      <c r="E1444" s="193" t="s">
        <v>1138</v>
      </c>
      <c r="F1444" s="51">
        <v>11.678306174481765</v>
      </c>
      <c r="G1444" s="193" t="s">
        <v>1137</v>
      </c>
      <c r="H1444" s="51">
        <v>9.39</v>
      </c>
      <c r="I1444" s="193" t="s">
        <v>1136</v>
      </c>
      <c r="J1444" s="51">
        <v>21.07</v>
      </c>
    </row>
    <row r="1445" spans="1:10" ht="15" thickBot="1" x14ac:dyDescent="0.25">
      <c r="A1445" s="193"/>
      <c r="B1445" s="193"/>
      <c r="C1445" s="193"/>
      <c r="D1445" s="193"/>
      <c r="E1445" s="193" t="s">
        <v>1135</v>
      </c>
      <c r="F1445" s="51">
        <v>247.84</v>
      </c>
      <c r="G1445" s="193"/>
      <c r="H1445" s="378" t="s">
        <v>1134</v>
      </c>
      <c r="I1445" s="378"/>
      <c r="J1445" s="51">
        <v>1300.7</v>
      </c>
    </row>
    <row r="1446" spans="1:10" ht="0.95" customHeight="1" thickTop="1" x14ac:dyDescent="0.2">
      <c r="A1446" s="50"/>
      <c r="B1446" s="50"/>
      <c r="C1446" s="50"/>
      <c r="D1446" s="50"/>
      <c r="E1446" s="50"/>
      <c r="F1446" s="50"/>
      <c r="G1446" s="50"/>
      <c r="H1446" s="50"/>
      <c r="I1446" s="50"/>
      <c r="J1446" s="50"/>
    </row>
    <row r="1447" spans="1:10" ht="18" customHeight="1" x14ac:dyDescent="0.2">
      <c r="A1447" s="189" t="s">
        <v>607</v>
      </c>
      <c r="B1447" s="64" t="s">
        <v>9</v>
      </c>
      <c r="C1447" s="189" t="s">
        <v>10</v>
      </c>
      <c r="D1447" s="189" t="s">
        <v>11</v>
      </c>
      <c r="E1447" s="379" t="s">
        <v>1155</v>
      </c>
      <c r="F1447" s="379"/>
      <c r="G1447" s="65" t="s">
        <v>12</v>
      </c>
      <c r="H1447" s="64" t="s">
        <v>13</v>
      </c>
      <c r="I1447" s="64" t="s">
        <v>14</v>
      </c>
      <c r="J1447" s="64" t="s">
        <v>16</v>
      </c>
    </row>
    <row r="1448" spans="1:10" ht="51.95" customHeight="1" x14ac:dyDescent="0.2">
      <c r="A1448" s="187" t="s">
        <v>1154</v>
      </c>
      <c r="B1448" s="63" t="s">
        <v>608</v>
      </c>
      <c r="C1448" s="187" t="s">
        <v>25</v>
      </c>
      <c r="D1448" s="187" t="s">
        <v>609</v>
      </c>
      <c r="E1448" s="380" t="s">
        <v>1477</v>
      </c>
      <c r="F1448" s="380"/>
      <c r="G1448" s="62" t="s">
        <v>156</v>
      </c>
      <c r="H1448" s="61">
        <v>1</v>
      </c>
      <c r="I1448" s="60">
        <v>1347.01</v>
      </c>
      <c r="J1448" s="60">
        <v>1347.01</v>
      </c>
    </row>
    <row r="1449" spans="1:10" ht="26.1" customHeight="1" x14ac:dyDescent="0.2">
      <c r="A1449" s="191" t="s">
        <v>1148</v>
      </c>
      <c r="B1449" s="59" t="s">
        <v>1476</v>
      </c>
      <c r="C1449" s="191" t="s">
        <v>25</v>
      </c>
      <c r="D1449" s="191" t="s">
        <v>1475</v>
      </c>
      <c r="E1449" s="376" t="s">
        <v>1145</v>
      </c>
      <c r="F1449" s="376"/>
      <c r="G1449" s="58" t="s">
        <v>836</v>
      </c>
      <c r="H1449" s="57">
        <v>0.92900000000000005</v>
      </c>
      <c r="I1449" s="56">
        <v>34.89</v>
      </c>
      <c r="J1449" s="56">
        <v>32.409999999999997</v>
      </c>
    </row>
    <row r="1450" spans="1:10" ht="24" customHeight="1" x14ac:dyDescent="0.2">
      <c r="A1450" s="191" t="s">
        <v>1148</v>
      </c>
      <c r="B1450" s="59" t="s">
        <v>1147</v>
      </c>
      <c r="C1450" s="191" t="s">
        <v>25</v>
      </c>
      <c r="D1450" s="191" t="s">
        <v>1146</v>
      </c>
      <c r="E1450" s="376" t="s">
        <v>1145</v>
      </c>
      <c r="F1450" s="376"/>
      <c r="G1450" s="58" t="s">
        <v>836</v>
      </c>
      <c r="H1450" s="57">
        <v>0.46500000000000002</v>
      </c>
      <c r="I1450" s="56">
        <v>28.88</v>
      </c>
      <c r="J1450" s="56">
        <v>13.42</v>
      </c>
    </row>
    <row r="1451" spans="1:10" ht="26.1" customHeight="1" x14ac:dyDescent="0.2">
      <c r="A1451" s="192" t="s">
        <v>1142</v>
      </c>
      <c r="B1451" s="55" t="s">
        <v>2584</v>
      </c>
      <c r="C1451" s="192" t="s">
        <v>25</v>
      </c>
      <c r="D1451" s="192" t="s">
        <v>2583</v>
      </c>
      <c r="E1451" s="377" t="s">
        <v>1139</v>
      </c>
      <c r="F1451" s="377"/>
      <c r="G1451" s="54" t="s">
        <v>156</v>
      </c>
      <c r="H1451" s="53">
        <v>1.1619999999999999</v>
      </c>
      <c r="I1451" s="52">
        <v>41.08</v>
      </c>
      <c r="J1451" s="52">
        <v>47.73</v>
      </c>
    </row>
    <row r="1452" spans="1:10" ht="65.099999999999994" customHeight="1" x14ac:dyDescent="0.2">
      <c r="A1452" s="192" t="s">
        <v>1142</v>
      </c>
      <c r="B1452" s="55" t="s">
        <v>2582</v>
      </c>
      <c r="C1452" s="192" t="s">
        <v>25</v>
      </c>
      <c r="D1452" s="192" t="s">
        <v>2581</v>
      </c>
      <c r="E1452" s="377" t="s">
        <v>1139</v>
      </c>
      <c r="F1452" s="377"/>
      <c r="G1452" s="54" t="s">
        <v>156</v>
      </c>
      <c r="H1452" s="53">
        <v>1</v>
      </c>
      <c r="I1452" s="52">
        <v>1253.45</v>
      </c>
      <c r="J1452" s="52">
        <v>1253.45</v>
      </c>
    </row>
    <row r="1453" spans="1:10" ht="25.5" x14ac:dyDescent="0.2">
      <c r="A1453" s="193"/>
      <c r="B1453" s="193"/>
      <c r="C1453" s="193"/>
      <c r="D1453" s="193"/>
      <c r="E1453" s="193" t="s">
        <v>1138</v>
      </c>
      <c r="F1453" s="51">
        <v>21.372353397627759</v>
      </c>
      <c r="G1453" s="193" t="s">
        <v>1137</v>
      </c>
      <c r="H1453" s="51">
        <v>17.190000000000001</v>
      </c>
      <c r="I1453" s="193" t="s">
        <v>1136</v>
      </c>
      <c r="J1453" s="51">
        <v>38.56</v>
      </c>
    </row>
    <row r="1454" spans="1:10" ht="15" thickBot="1" x14ac:dyDescent="0.25">
      <c r="A1454" s="193"/>
      <c r="B1454" s="193"/>
      <c r="C1454" s="193"/>
      <c r="D1454" s="193"/>
      <c r="E1454" s="193" t="s">
        <v>1135</v>
      </c>
      <c r="F1454" s="51">
        <v>317.08</v>
      </c>
      <c r="G1454" s="193"/>
      <c r="H1454" s="378" t="s">
        <v>1134</v>
      </c>
      <c r="I1454" s="378"/>
      <c r="J1454" s="51">
        <v>1664.09</v>
      </c>
    </row>
    <row r="1455" spans="1:10" ht="0.95" customHeight="1" thickTop="1" x14ac:dyDescent="0.2">
      <c r="A1455" s="50"/>
      <c r="B1455" s="50"/>
      <c r="C1455" s="50"/>
      <c r="D1455" s="50"/>
      <c r="E1455" s="50"/>
      <c r="F1455" s="50"/>
      <c r="G1455" s="50"/>
      <c r="H1455" s="50"/>
      <c r="I1455" s="50"/>
      <c r="J1455" s="50"/>
    </row>
    <row r="1456" spans="1:10" ht="18" customHeight="1" x14ac:dyDescent="0.2">
      <c r="A1456" s="189" t="s">
        <v>610</v>
      </c>
      <c r="B1456" s="64" t="s">
        <v>9</v>
      </c>
      <c r="C1456" s="189" t="s">
        <v>10</v>
      </c>
      <c r="D1456" s="189" t="s">
        <v>11</v>
      </c>
      <c r="E1456" s="379" t="s">
        <v>1155</v>
      </c>
      <c r="F1456" s="379"/>
      <c r="G1456" s="65" t="s">
        <v>12</v>
      </c>
      <c r="H1456" s="64" t="s">
        <v>13</v>
      </c>
      <c r="I1456" s="64" t="s">
        <v>14</v>
      </c>
      <c r="J1456" s="64" t="s">
        <v>16</v>
      </c>
    </row>
    <row r="1457" spans="1:10" ht="39" customHeight="1" x14ac:dyDescent="0.2">
      <c r="A1457" s="187" t="s">
        <v>1154</v>
      </c>
      <c r="B1457" s="63" t="s">
        <v>611</v>
      </c>
      <c r="C1457" s="187" t="s">
        <v>25</v>
      </c>
      <c r="D1457" s="187" t="s">
        <v>612</v>
      </c>
      <c r="E1457" s="380" t="s">
        <v>1477</v>
      </c>
      <c r="F1457" s="380"/>
      <c r="G1457" s="62" t="s">
        <v>27</v>
      </c>
      <c r="H1457" s="61">
        <v>1</v>
      </c>
      <c r="I1457" s="60">
        <v>640.91</v>
      </c>
      <c r="J1457" s="60">
        <v>640.91</v>
      </c>
    </row>
    <row r="1458" spans="1:10" ht="24" customHeight="1" x14ac:dyDescent="0.2">
      <c r="A1458" s="191" t="s">
        <v>1148</v>
      </c>
      <c r="B1458" s="59" t="s">
        <v>1461</v>
      </c>
      <c r="C1458" s="191" t="s">
        <v>25</v>
      </c>
      <c r="D1458" s="191" t="s">
        <v>1460</v>
      </c>
      <c r="E1458" s="376" t="s">
        <v>1145</v>
      </c>
      <c r="F1458" s="376"/>
      <c r="G1458" s="58" t="s">
        <v>836</v>
      </c>
      <c r="H1458" s="57">
        <v>0.3826</v>
      </c>
      <c r="I1458" s="56">
        <v>37.11</v>
      </c>
      <c r="J1458" s="56">
        <v>14.19</v>
      </c>
    </row>
    <row r="1459" spans="1:10" ht="24" customHeight="1" x14ac:dyDescent="0.2">
      <c r="A1459" s="191" t="s">
        <v>1148</v>
      </c>
      <c r="B1459" s="59" t="s">
        <v>1147</v>
      </c>
      <c r="C1459" s="191" t="s">
        <v>25</v>
      </c>
      <c r="D1459" s="191" t="s">
        <v>1146</v>
      </c>
      <c r="E1459" s="376" t="s">
        <v>1145</v>
      </c>
      <c r="F1459" s="376"/>
      <c r="G1459" s="58" t="s">
        <v>836</v>
      </c>
      <c r="H1459" s="57">
        <v>0.191</v>
      </c>
      <c r="I1459" s="56">
        <v>28.88</v>
      </c>
      <c r="J1459" s="56">
        <v>5.51</v>
      </c>
    </row>
    <row r="1460" spans="1:10" ht="26.1" customHeight="1" x14ac:dyDescent="0.2">
      <c r="A1460" s="192" t="s">
        <v>1142</v>
      </c>
      <c r="B1460" s="55" t="s">
        <v>1891</v>
      </c>
      <c r="C1460" s="192" t="s">
        <v>25</v>
      </c>
      <c r="D1460" s="192" t="s">
        <v>1890</v>
      </c>
      <c r="E1460" s="377" t="s">
        <v>1139</v>
      </c>
      <c r="F1460" s="377"/>
      <c r="G1460" s="54" t="s">
        <v>1889</v>
      </c>
      <c r="H1460" s="53">
        <v>0.88290000000000002</v>
      </c>
      <c r="I1460" s="52">
        <v>35.97</v>
      </c>
      <c r="J1460" s="52">
        <v>31.75</v>
      </c>
    </row>
    <row r="1461" spans="1:10" ht="39" customHeight="1" x14ac:dyDescent="0.2">
      <c r="A1461" s="192" t="s">
        <v>1142</v>
      </c>
      <c r="B1461" s="55" t="s">
        <v>2356</v>
      </c>
      <c r="C1461" s="192" t="s">
        <v>25</v>
      </c>
      <c r="D1461" s="192" t="s">
        <v>2355</v>
      </c>
      <c r="E1461" s="377" t="s">
        <v>1139</v>
      </c>
      <c r="F1461" s="377"/>
      <c r="G1461" s="54" t="s">
        <v>156</v>
      </c>
      <c r="H1461" s="53">
        <v>4.8166000000000002</v>
      </c>
      <c r="I1461" s="52">
        <v>0.61</v>
      </c>
      <c r="J1461" s="52">
        <v>2.93</v>
      </c>
    </row>
    <row r="1462" spans="1:10" ht="39" customHeight="1" x14ac:dyDescent="0.2">
      <c r="A1462" s="192" t="s">
        <v>1142</v>
      </c>
      <c r="B1462" s="55" t="s">
        <v>2580</v>
      </c>
      <c r="C1462" s="192" t="s">
        <v>25</v>
      </c>
      <c r="D1462" s="192" t="s">
        <v>2579</v>
      </c>
      <c r="E1462" s="377" t="s">
        <v>1139</v>
      </c>
      <c r="F1462" s="377"/>
      <c r="G1462" s="54" t="s">
        <v>31</v>
      </c>
      <c r="H1462" s="53">
        <v>6.8503999999999996</v>
      </c>
      <c r="I1462" s="52">
        <v>25.84</v>
      </c>
      <c r="J1462" s="52">
        <v>177.01</v>
      </c>
    </row>
    <row r="1463" spans="1:10" ht="39" customHeight="1" x14ac:dyDescent="0.2">
      <c r="A1463" s="192" t="s">
        <v>1142</v>
      </c>
      <c r="B1463" s="55" t="s">
        <v>2578</v>
      </c>
      <c r="C1463" s="192" t="s">
        <v>25</v>
      </c>
      <c r="D1463" s="192" t="s">
        <v>2577</v>
      </c>
      <c r="E1463" s="377" t="s">
        <v>1139</v>
      </c>
      <c r="F1463" s="377"/>
      <c r="G1463" s="54" t="s">
        <v>156</v>
      </c>
      <c r="H1463" s="53">
        <v>0.54730000000000001</v>
      </c>
      <c r="I1463" s="52">
        <v>748.26</v>
      </c>
      <c r="J1463" s="52">
        <v>409.52</v>
      </c>
    </row>
    <row r="1464" spans="1:10" ht="25.5" x14ac:dyDescent="0.2">
      <c r="A1464" s="193"/>
      <c r="B1464" s="193"/>
      <c r="C1464" s="193"/>
      <c r="D1464" s="193"/>
      <c r="E1464" s="193" t="s">
        <v>1138</v>
      </c>
      <c r="F1464" s="51">
        <v>9.2340095333111627</v>
      </c>
      <c r="G1464" s="193" t="s">
        <v>1137</v>
      </c>
      <c r="H1464" s="51">
        <v>7.43</v>
      </c>
      <c r="I1464" s="193" t="s">
        <v>1136</v>
      </c>
      <c r="J1464" s="51">
        <v>16.66</v>
      </c>
    </row>
    <row r="1465" spans="1:10" ht="15" thickBot="1" x14ac:dyDescent="0.25">
      <c r="A1465" s="193"/>
      <c r="B1465" s="193"/>
      <c r="C1465" s="193"/>
      <c r="D1465" s="193"/>
      <c r="E1465" s="193" t="s">
        <v>1135</v>
      </c>
      <c r="F1465" s="51">
        <v>150.87</v>
      </c>
      <c r="G1465" s="193"/>
      <c r="H1465" s="378" t="s">
        <v>1134</v>
      </c>
      <c r="I1465" s="378"/>
      <c r="J1465" s="51">
        <v>791.78</v>
      </c>
    </row>
    <row r="1466" spans="1:10" ht="0.95" customHeight="1" thickTop="1" x14ac:dyDescent="0.2">
      <c r="A1466" s="50"/>
      <c r="B1466" s="50"/>
      <c r="C1466" s="50"/>
      <c r="D1466" s="50"/>
      <c r="E1466" s="50"/>
      <c r="F1466" s="50"/>
      <c r="G1466" s="50"/>
      <c r="H1466" s="50"/>
      <c r="I1466" s="50"/>
      <c r="J1466" s="50"/>
    </row>
    <row r="1467" spans="1:10" ht="18" customHeight="1" x14ac:dyDescent="0.2">
      <c r="A1467" s="189" t="s">
        <v>615</v>
      </c>
      <c r="B1467" s="64" t="s">
        <v>9</v>
      </c>
      <c r="C1467" s="189" t="s">
        <v>10</v>
      </c>
      <c r="D1467" s="189" t="s">
        <v>11</v>
      </c>
      <c r="E1467" s="379" t="s">
        <v>1155</v>
      </c>
      <c r="F1467" s="379"/>
      <c r="G1467" s="65" t="s">
        <v>12</v>
      </c>
      <c r="H1467" s="64" t="s">
        <v>13</v>
      </c>
      <c r="I1467" s="64" t="s">
        <v>14</v>
      </c>
      <c r="J1467" s="64" t="s">
        <v>16</v>
      </c>
    </row>
    <row r="1468" spans="1:10" ht="26.1" customHeight="1" x14ac:dyDescent="0.2">
      <c r="A1468" s="187" t="s">
        <v>1154</v>
      </c>
      <c r="B1468" s="63" t="s">
        <v>616</v>
      </c>
      <c r="C1468" s="187" t="s">
        <v>25</v>
      </c>
      <c r="D1468" s="187" t="s">
        <v>617</v>
      </c>
      <c r="E1468" s="380" t="s">
        <v>1477</v>
      </c>
      <c r="F1468" s="380"/>
      <c r="G1468" s="62" t="s">
        <v>27</v>
      </c>
      <c r="H1468" s="61">
        <v>1</v>
      </c>
      <c r="I1468" s="60">
        <v>725.37</v>
      </c>
      <c r="J1468" s="60">
        <v>725.37</v>
      </c>
    </row>
    <row r="1469" spans="1:10" ht="26.1" customHeight="1" x14ac:dyDescent="0.2">
      <c r="A1469" s="191" t="s">
        <v>1148</v>
      </c>
      <c r="B1469" s="59" t="s">
        <v>2366</v>
      </c>
      <c r="C1469" s="191" t="s">
        <v>25</v>
      </c>
      <c r="D1469" s="191" t="s">
        <v>2365</v>
      </c>
      <c r="E1469" s="376" t="s">
        <v>1145</v>
      </c>
      <c r="F1469" s="376"/>
      <c r="G1469" s="58" t="s">
        <v>836</v>
      </c>
      <c r="H1469" s="57">
        <v>6.9649999999999999</v>
      </c>
      <c r="I1469" s="56">
        <v>30.66</v>
      </c>
      <c r="J1469" s="56">
        <v>213.54</v>
      </c>
    </row>
    <row r="1470" spans="1:10" ht="24" customHeight="1" x14ac:dyDescent="0.2">
      <c r="A1470" s="191" t="s">
        <v>1148</v>
      </c>
      <c r="B1470" s="59" t="s">
        <v>1366</v>
      </c>
      <c r="C1470" s="191" t="s">
        <v>25</v>
      </c>
      <c r="D1470" s="191" t="s">
        <v>1365</v>
      </c>
      <c r="E1470" s="376" t="s">
        <v>1145</v>
      </c>
      <c r="F1470" s="376"/>
      <c r="G1470" s="58" t="s">
        <v>836</v>
      </c>
      <c r="H1470" s="57">
        <v>8.4789999999999992</v>
      </c>
      <c r="I1470" s="56">
        <v>36.770000000000003</v>
      </c>
      <c r="J1470" s="56">
        <v>311.77</v>
      </c>
    </row>
    <row r="1471" spans="1:10" ht="26.1" customHeight="1" x14ac:dyDescent="0.2">
      <c r="A1471" s="191" t="s">
        <v>1148</v>
      </c>
      <c r="B1471" s="59" t="s">
        <v>1897</v>
      </c>
      <c r="C1471" s="191" t="s">
        <v>25</v>
      </c>
      <c r="D1471" s="191" t="s">
        <v>1896</v>
      </c>
      <c r="E1471" s="376" t="s">
        <v>1145</v>
      </c>
      <c r="F1471" s="376"/>
      <c r="G1471" s="58" t="s">
        <v>49</v>
      </c>
      <c r="H1471" s="57">
        <v>8.0000000000000002E-3</v>
      </c>
      <c r="I1471" s="56">
        <v>803.5</v>
      </c>
      <c r="J1471" s="56">
        <v>6.42</v>
      </c>
    </row>
    <row r="1472" spans="1:10" ht="26.1" customHeight="1" x14ac:dyDescent="0.2">
      <c r="A1472" s="192" t="s">
        <v>1142</v>
      </c>
      <c r="B1472" s="55" t="s">
        <v>2576</v>
      </c>
      <c r="C1472" s="192" t="s">
        <v>25</v>
      </c>
      <c r="D1472" s="192" t="s">
        <v>2575</v>
      </c>
      <c r="E1472" s="377" t="s">
        <v>1139</v>
      </c>
      <c r="F1472" s="377"/>
      <c r="G1472" s="54" t="s">
        <v>31</v>
      </c>
      <c r="H1472" s="53">
        <v>9.17</v>
      </c>
      <c r="I1472" s="52">
        <v>14.65</v>
      </c>
      <c r="J1472" s="52">
        <v>134.34</v>
      </c>
    </row>
    <row r="1473" spans="1:10" ht="26.1" customHeight="1" x14ac:dyDescent="0.2">
      <c r="A1473" s="192" t="s">
        <v>1142</v>
      </c>
      <c r="B1473" s="55" t="s">
        <v>2533</v>
      </c>
      <c r="C1473" s="192" t="s">
        <v>25</v>
      </c>
      <c r="D1473" s="192" t="s">
        <v>2532</v>
      </c>
      <c r="E1473" s="377" t="s">
        <v>1139</v>
      </c>
      <c r="F1473" s="377"/>
      <c r="G1473" s="54" t="s">
        <v>62</v>
      </c>
      <c r="H1473" s="53">
        <v>7.5439999999999996</v>
      </c>
      <c r="I1473" s="52">
        <v>7.36</v>
      </c>
      <c r="J1473" s="52">
        <v>55.52</v>
      </c>
    </row>
    <row r="1474" spans="1:10" ht="26.1" customHeight="1" x14ac:dyDescent="0.2">
      <c r="A1474" s="192" t="s">
        <v>1142</v>
      </c>
      <c r="B1474" s="55" t="s">
        <v>2507</v>
      </c>
      <c r="C1474" s="192" t="s">
        <v>25</v>
      </c>
      <c r="D1474" s="192" t="s">
        <v>2506</v>
      </c>
      <c r="E1474" s="377" t="s">
        <v>1139</v>
      </c>
      <c r="F1474" s="377"/>
      <c r="G1474" s="54" t="s">
        <v>62</v>
      </c>
      <c r="H1474" s="53">
        <v>0.115</v>
      </c>
      <c r="I1474" s="52">
        <v>32.94</v>
      </c>
      <c r="J1474" s="52">
        <v>3.78</v>
      </c>
    </row>
    <row r="1475" spans="1:10" ht="25.5" x14ac:dyDescent="0.2">
      <c r="A1475" s="193"/>
      <c r="B1475" s="193"/>
      <c r="C1475" s="193"/>
      <c r="D1475" s="193"/>
      <c r="E1475" s="193" t="s">
        <v>1138</v>
      </c>
      <c r="F1475" s="51">
        <v>246.26427225363042</v>
      </c>
      <c r="G1475" s="193" t="s">
        <v>1137</v>
      </c>
      <c r="H1475" s="51">
        <v>198.05</v>
      </c>
      <c r="I1475" s="193" t="s">
        <v>1136</v>
      </c>
      <c r="J1475" s="51">
        <v>444.31</v>
      </c>
    </row>
    <row r="1476" spans="1:10" ht="15" thickBot="1" x14ac:dyDescent="0.25">
      <c r="A1476" s="193"/>
      <c r="B1476" s="193"/>
      <c r="C1476" s="193"/>
      <c r="D1476" s="193"/>
      <c r="E1476" s="193" t="s">
        <v>1135</v>
      </c>
      <c r="F1476" s="51">
        <v>170.75</v>
      </c>
      <c r="G1476" s="193"/>
      <c r="H1476" s="378" t="s">
        <v>1134</v>
      </c>
      <c r="I1476" s="378"/>
      <c r="J1476" s="51">
        <v>896.12</v>
      </c>
    </row>
    <row r="1477" spans="1:10" ht="0.95" customHeight="1" thickTop="1" x14ac:dyDescent="0.2">
      <c r="A1477" s="50"/>
      <c r="B1477" s="50"/>
      <c r="C1477" s="50"/>
      <c r="D1477" s="50"/>
      <c r="E1477" s="50"/>
      <c r="F1477" s="50"/>
      <c r="G1477" s="50"/>
      <c r="H1477" s="50"/>
      <c r="I1477" s="50"/>
      <c r="J1477" s="50"/>
    </row>
    <row r="1478" spans="1:10" ht="18" customHeight="1" x14ac:dyDescent="0.2">
      <c r="A1478" s="189" t="s">
        <v>618</v>
      </c>
      <c r="B1478" s="64" t="s">
        <v>9</v>
      </c>
      <c r="C1478" s="189" t="s">
        <v>10</v>
      </c>
      <c r="D1478" s="189" t="s">
        <v>11</v>
      </c>
      <c r="E1478" s="379" t="s">
        <v>1155</v>
      </c>
      <c r="F1478" s="379"/>
      <c r="G1478" s="65" t="s">
        <v>12</v>
      </c>
      <c r="H1478" s="64" t="s">
        <v>13</v>
      </c>
      <c r="I1478" s="64" t="s">
        <v>14</v>
      </c>
      <c r="J1478" s="64" t="s">
        <v>16</v>
      </c>
    </row>
    <row r="1479" spans="1:10" ht="51.95" customHeight="1" x14ac:dyDescent="0.2">
      <c r="A1479" s="187" t="s">
        <v>1154</v>
      </c>
      <c r="B1479" s="63" t="s">
        <v>619</v>
      </c>
      <c r="C1479" s="187" t="s">
        <v>25</v>
      </c>
      <c r="D1479" s="187" t="s">
        <v>620</v>
      </c>
      <c r="E1479" s="380" t="s">
        <v>1477</v>
      </c>
      <c r="F1479" s="380"/>
      <c r="G1479" s="62" t="s">
        <v>27</v>
      </c>
      <c r="H1479" s="61">
        <v>1</v>
      </c>
      <c r="I1479" s="60">
        <v>336.83</v>
      </c>
      <c r="J1479" s="60">
        <v>336.83</v>
      </c>
    </row>
    <row r="1480" spans="1:10" ht="24" customHeight="1" x14ac:dyDescent="0.2">
      <c r="A1480" s="191" t="s">
        <v>1148</v>
      </c>
      <c r="B1480" s="59" t="s">
        <v>1461</v>
      </c>
      <c r="C1480" s="191" t="s">
        <v>25</v>
      </c>
      <c r="D1480" s="191" t="s">
        <v>1460</v>
      </c>
      <c r="E1480" s="376" t="s">
        <v>1145</v>
      </c>
      <c r="F1480" s="376"/>
      <c r="G1480" s="58" t="s">
        <v>836</v>
      </c>
      <c r="H1480" s="57">
        <v>0.51900000000000002</v>
      </c>
      <c r="I1480" s="56">
        <v>37.11</v>
      </c>
      <c r="J1480" s="56">
        <v>19.260000000000002</v>
      </c>
    </row>
    <row r="1481" spans="1:10" ht="24" customHeight="1" x14ac:dyDescent="0.2">
      <c r="A1481" s="191" t="s">
        <v>1148</v>
      </c>
      <c r="B1481" s="59" t="s">
        <v>1147</v>
      </c>
      <c r="C1481" s="191" t="s">
        <v>25</v>
      </c>
      <c r="D1481" s="191" t="s">
        <v>1146</v>
      </c>
      <c r="E1481" s="376" t="s">
        <v>1145</v>
      </c>
      <c r="F1481" s="376"/>
      <c r="G1481" s="58" t="s">
        <v>836</v>
      </c>
      <c r="H1481" s="57">
        <v>0.25900000000000001</v>
      </c>
      <c r="I1481" s="56">
        <v>28.88</v>
      </c>
      <c r="J1481" s="56">
        <v>7.47</v>
      </c>
    </row>
    <row r="1482" spans="1:10" ht="39" customHeight="1" x14ac:dyDescent="0.2">
      <c r="A1482" s="192" t="s">
        <v>1142</v>
      </c>
      <c r="B1482" s="55" t="s">
        <v>2570</v>
      </c>
      <c r="C1482" s="192" t="s">
        <v>25</v>
      </c>
      <c r="D1482" s="192" t="s">
        <v>2569</v>
      </c>
      <c r="E1482" s="377" t="s">
        <v>1139</v>
      </c>
      <c r="F1482" s="377"/>
      <c r="G1482" s="54" t="s">
        <v>156</v>
      </c>
      <c r="H1482" s="53">
        <v>9.1999999999999993</v>
      </c>
      <c r="I1482" s="52">
        <v>0.18</v>
      </c>
      <c r="J1482" s="52">
        <v>1.65</v>
      </c>
    </row>
    <row r="1483" spans="1:10" ht="51.95" customHeight="1" x14ac:dyDescent="0.2">
      <c r="A1483" s="192" t="s">
        <v>1142</v>
      </c>
      <c r="B1483" s="55" t="s">
        <v>2574</v>
      </c>
      <c r="C1483" s="192" t="s">
        <v>25</v>
      </c>
      <c r="D1483" s="192" t="s">
        <v>2573</v>
      </c>
      <c r="E1483" s="377" t="s">
        <v>1139</v>
      </c>
      <c r="F1483" s="377"/>
      <c r="G1483" s="54" t="s">
        <v>156</v>
      </c>
      <c r="H1483" s="53">
        <v>0.83330000000000004</v>
      </c>
      <c r="I1483" s="52">
        <v>352.4</v>
      </c>
      <c r="J1483" s="52">
        <v>293.64999999999998</v>
      </c>
    </row>
    <row r="1484" spans="1:10" ht="24" customHeight="1" x14ac:dyDescent="0.2">
      <c r="A1484" s="192" t="s">
        <v>1142</v>
      </c>
      <c r="B1484" s="55" t="s">
        <v>305</v>
      </c>
      <c r="C1484" s="192" t="s">
        <v>25</v>
      </c>
      <c r="D1484" s="192" t="s">
        <v>306</v>
      </c>
      <c r="E1484" s="377" t="s">
        <v>1139</v>
      </c>
      <c r="F1484" s="377"/>
      <c r="G1484" s="54" t="s">
        <v>156</v>
      </c>
      <c r="H1484" s="53">
        <v>0.62329999999999997</v>
      </c>
      <c r="I1484" s="52">
        <v>23.76</v>
      </c>
      <c r="J1484" s="52">
        <v>14.8</v>
      </c>
    </row>
    <row r="1485" spans="1:10" ht="25.5" x14ac:dyDescent="0.2">
      <c r="A1485" s="193"/>
      <c r="B1485" s="193"/>
      <c r="C1485" s="193"/>
      <c r="D1485" s="193"/>
      <c r="E1485" s="193" t="s">
        <v>1138</v>
      </c>
      <c r="F1485" s="51">
        <v>12.526327458153197</v>
      </c>
      <c r="G1485" s="193" t="s">
        <v>1137</v>
      </c>
      <c r="H1485" s="51">
        <v>10.07</v>
      </c>
      <c r="I1485" s="193" t="s">
        <v>1136</v>
      </c>
      <c r="J1485" s="51">
        <v>22.6</v>
      </c>
    </row>
    <row r="1486" spans="1:10" ht="15" thickBot="1" x14ac:dyDescent="0.25">
      <c r="A1486" s="193"/>
      <c r="B1486" s="193"/>
      <c r="C1486" s="193"/>
      <c r="D1486" s="193"/>
      <c r="E1486" s="193" t="s">
        <v>1135</v>
      </c>
      <c r="F1486" s="51">
        <v>79.28</v>
      </c>
      <c r="G1486" s="193"/>
      <c r="H1486" s="378" t="s">
        <v>1134</v>
      </c>
      <c r="I1486" s="378"/>
      <c r="J1486" s="51">
        <v>416.11</v>
      </c>
    </row>
    <row r="1487" spans="1:10" ht="0.95" customHeight="1" thickTop="1" x14ac:dyDescent="0.2">
      <c r="A1487" s="50"/>
      <c r="B1487" s="50"/>
      <c r="C1487" s="50"/>
      <c r="D1487" s="50"/>
      <c r="E1487" s="50"/>
      <c r="F1487" s="50"/>
      <c r="G1487" s="50"/>
      <c r="H1487" s="50"/>
      <c r="I1487" s="50"/>
      <c r="J1487" s="50"/>
    </row>
    <row r="1488" spans="1:10" ht="18" customHeight="1" x14ac:dyDescent="0.2">
      <c r="A1488" s="189" t="s">
        <v>621</v>
      </c>
      <c r="B1488" s="64" t="s">
        <v>9</v>
      </c>
      <c r="C1488" s="189" t="s">
        <v>10</v>
      </c>
      <c r="D1488" s="189" t="s">
        <v>11</v>
      </c>
      <c r="E1488" s="379" t="s">
        <v>1155</v>
      </c>
      <c r="F1488" s="379"/>
      <c r="G1488" s="65" t="s">
        <v>12</v>
      </c>
      <c r="H1488" s="64" t="s">
        <v>13</v>
      </c>
      <c r="I1488" s="64" t="s">
        <v>14</v>
      </c>
      <c r="J1488" s="64" t="s">
        <v>16</v>
      </c>
    </row>
    <row r="1489" spans="1:10" ht="39" customHeight="1" x14ac:dyDescent="0.2">
      <c r="A1489" s="187" t="s">
        <v>1154</v>
      </c>
      <c r="B1489" s="63" t="s">
        <v>622</v>
      </c>
      <c r="C1489" s="187" t="s">
        <v>25</v>
      </c>
      <c r="D1489" s="187" t="s">
        <v>623</v>
      </c>
      <c r="E1489" s="380" t="s">
        <v>1477</v>
      </c>
      <c r="F1489" s="380"/>
      <c r="G1489" s="62" t="s">
        <v>27</v>
      </c>
      <c r="H1489" s="61">
        <v>1</v>
      </c>
      <c r="I1489" s="60">
        <v>693</v>
      </c>
      <c r="J1489" s="60">
        <v>693</v>
      </c>
    </row>
    <row r="1490" spans="1:10" ht="24" customHeight="1" x14ac:dyDescent="0.2">
      <c r="A1490" s="191" t="s">
        <v>1148</v>
      </c>
      <c r="B1490" s="59" t="s">
        <v>1461</v>
      </c>
      <c r="C1490" s="191" t="s">
        <v>25</v>
      </c>
      <c r="D1490" s="191" t="s">
        <v>1460</v>
      </c>
      <c r="E1490" s="376" t="s">
        <v>1145</v>
      </c>
      <c r="F1490" s="376"/>
      <c r="G1490" s="58" t="s">
        <v>836</v>
      </c>
      <c r="H1490" s="57">
        <v>0.72</v>
      </c>
      <c r="I1490" s="56">
        <v>37.11</v>
      </c>
      <c r="J1490" s="56">
        <v>26.71</v>
      </c>
    </row>
    <row r="1491" spans="1:10" ht="24" customHeight="1" x14ac:dyDescent="0.2">
      <c r="A1491" s="191" t="s">
        <v>1148</v>
      </c>
      <c r="B1491" s="59" t="s">
        <v>1147</v>
      </c>
      <c r="C1491" s="191" t="s">
        <v>25</v>
      </c>
      <c r="D1491" s="191" t="s">
        <v>1146</v>
      </c>
      <c r="E1491" s="376" t="s">
        <v>1145</v>
      </c>
      <c r="F1491" s="376"/>
      <c r="G1491" s="58" t="s">
        <v>836</v>
      </c>
      <c r="H1491" s="57">
        <v>0.36</v>
      </c>
      <c r="I1491" s="56">
        <v>28.88</v>
      </c>
      <c r="J1491" s="56">
        <v>10.39</v>
      </c>
    </row>
    <row r="1492" spans="1:10" ht="51.95" customHeight="1" x14ac:dyDescent="0.2">
      <c r="A1492" s="192" t="s">
        <v>1142</v>
      </c>
      <c r="B1492" s="55" t="s">
        <v>2572</v>
      </c>
      <c r="C1492" s="192" t="s">
        <v>25</v>
      </c>
      <c r="D1492" s="192" t="s">
        <v>2571</v>
      </c>
      <c r="E1492" s="377" t="s">
        <v>1139</v>
      </c>
      <c r="F1492" s="377"/>
      <c r="G1492" s="54" t="s">
        <v>27</v>
      </c>
      <c r="H1492" s="53">
        <v>1</v>
      </c>
      <c r="I1492" s="52">
        <v>642.70000000000005</v>
      </c>
      <c r="J1492" s="52">
        <v>642.70000000000005</v>
      </c>
    </row>
    <row r="1493" spans="1:10" ht="39" customHeight="1" x14ac:dyDescent="0.2">
      <c r="A1493" s="192" t="s">
        <v>1142</v>
      </c>
      <c r="B1493" s="55" t="s">
        <v>2570</v>
      </c>
      <c r="C1493" s="192" t="s">
        <v>25</v>
      </c>
      <c r="D1493" s="192" t="s">
        <v>2569</v>
      </c>
      <c r="E1493" s="377" t="s">
        <v>1139</v>
      </c>
      <c r="F1493" s="377"/>
      <c r="G1493" s="54" t="s">
        <v>156</v>
      </c>
      <c r="H1493" s="53">
        <v>17.413</v>
      </c>
      <c r="I1493" s="52">
        <v>0.18</v>
      </c>
      <c r="J1493" s="52">
        <v>3.13</v>
      </c>
    </row>
    <row r="1494" spans="1:10" ht="24" customHeight="1" x14ac:dyDescent="0.2">
      <c r="A1494" s="192" t="s">
        <v>1142</v>
      </c>
      <c r="B1494" s="55" t="s">
        <v>305</v>
      </c>
      <c r="C1494" s="192" t="s">
        <v>25</v>
      </c>
      <c r="D1494" s="192" t="s">
        <v>306</v>
      </c>
      <c r="E1494" s="377" t="s">
        <v>1139</v>
      </c>
      <c r="F1494" s="377"/>
      <c r="G1494" s="54" t="s">
        <v>156</v>
      </c>
      <c r="H1494" s="53">
        <v>0.42399999999999999</v>
      </c>
      <c r="I1494" s="52">
        <v>23.76</v>
      </c>
      <c r="J1494" s="52">
        <v>10.07</v>
      </c>
    </row>
    <row r="1495" spans="1:10" ht="25.5" x14ac:dyDescent="0.2">
      <c r="A1495" s="193"/>
      <c r="B1495" s="193"/>
      <c r="C1495" s="193"/>
      <c r="D1495" s="193"/>
      <c r="E1495" s="193" t="s">
        <v>1138</v>
      </c>
      <c r="F1495" s="51">
        <v>17.38720762664893</v>
      </c>
      <c r="G1495" s="193" t="s">
        <v>1137</v>
      </c>
      <c r="H1495" s="51">
        <v>13.98</v>
      </c>
      <c r="I1495" s="193" t="s">
        <v>1136</v>
      </c>
      <c r="J1495" s="51">
        <v>31.37</v>
      </c>
    </row>
    <row r="1496" spans="1:10" ht="15" thickBot="1" x14ac:dyDescent="0.25">
      <c r="A1496" s="193"/>
      <c r="B1496" s="193"/>
      <c r="C1496" s="193"/>
      <c r="D1496" s="193"/>
      <c r="E1496" s="193" t="s">
        <v>1135</v>
      </c>
      <c r="F1496" s="51">
        <v>163.13</v>
      </c>
      <c r="G1496" s="193"/>
      <c r="H1496" s="378" t="s">
        <v>1134</v>
      </c>
      <c r="I1496" s="378"/>
      <c r="J1496" s="51">
        <v>856.13</v>
      </c>
    </row>
    <row r="1497" spans="1:10" ht="0.95" customHeight="1" thickTop="1" x14ac:dyDescent="0.2">
      <c r="A1497" s="50"/>
      <c r="B1497" s="50"/>
      <c r="C1497" s="50"/>
      <c r="D1497" s="50"/>
      <c r="E1497" s="50"/>
      <c r="F1497" s="50"/>
      <c r="G1497" s="50"/>
      <c r="H1497" s="50"/>
      <c r="I1497" s="50"/>
      <c r="J1497" s="50"/>
    </row>
    <row r="1498" spans="1:10" ht="18" customHeight="1" x14ac:dyDescent="0.2">
      <c r="A1498" s="189" t="s">
        <v>624</v>
      </c>
      <c r="B1498" s="64" t="s">
        <v>9</v>
      </c>
      <c r="C1498" s="189" t="s">
        <v>10</v>
      </c>
      <c r="D1498" s="189" t="s">
        <v>11</v>
      </c>
      <c r="E1498" s="379" t="s">
        <v>1155</v>
      </c>
      <c r="F1498" s="379"/>
      <c r="G1498" s="65" t="s">
        <v>12</v>
      </c>
      <c r="H1498" s="64" t="s">
        <v>13</v>
      </c>
      <c r="I1498" s="64" t="s">
        <v>14</v>
      </c>
      <c r="J1498" s="64" t="s">
        <v>16</v>
      </c>
    </row>
    <row r="1499" spans="1:10" ht="51.95" customHeight="1" x14ac:dyDescent="0.2">
      <c r="A1499" s="187" t="s">
        <v>1154</v>
      </c>
      <c r="B1499" s="63" t="s">
        <v>625</v>
      </c>
      <c r="C1499" s="187" t="s">
        <v>25</v>
      </c>
      <c r="D1499" s="187" t="s">
        <v>626</v>
      </c>
      <c r="E1499" s="380" t="s">
        <v>1477</v>
      </c>
      <c r="F1499" s="380"/>
      <c r="G1499" s="62" t="s">
        <v>27</v>
      </c>
      <c r="H1499" s="61">
        <v>1</v>
      </c>
      <c r="I1499" s="60">
        <v>640.26</v>
      </c>
      <c r="J1499" s="60">
        <v>640.26</v>
      </c>
    </row>
    <row r="1500" spans="1:10" ht="24" customHeight="1" x14ac:dyDescent="0.2">
      <c r="A1500" s="191" t="s">
        <v>1148</v>
      </c>
      <c r="B1500" s="59" t="s">
        <v>1461</v>
      </c>
      <c r="C1500" s="191" t="s">
        <v>25</v>
      </c>
      <c r="D1500" s="191" t="s">
        <v>1460</v>
      </c>
      <c r="E1500" s="376" t="s">
        <v>1145</v>
      </c>
      <c r="F1500" s="376"/>
      <c r="G1500" s="58" t="s">
        <v>836</v>
      </c>
      <c r="H1500" s="57">
        <v>2.0990000000000002</v>
      </c>
      <c r="I1500" s="56">
        <v>37.11</v>
      </c>
      <c r="J1500" s="56">
        <v>77.89</v>
      </c>
    </row>
    <row r="1501" spans="1:10" ht="24" customHeight="1" x14ac:dyDescent="0.2">
      <c r="A1501" s="191" t="s">
        <v>1148</v>
      </c>
      <c r="B1501" s="59" t="s">
        <v>1147</v>
      </c>
      <c r="C1501" s="191" t="s">
        <v>25</v>
      </c>
      <c r="D1501" s="191" t="s">
        <v>1146</v>
      </c>
      <c r="E1501" s="376" t="s">
        <v>1145</v>
      </c>
      <c r="F1501" s="376"/>
      <c r="G1501" s="58" t="s">
        <v>836</v>
      </c>
      <c r="H1501" s="57">
        <v>1.0489999999999999</v>
      </c>
      <c r="I1501" s="56">
        <v>28.88</v>
      </c>
      <c r="J1501" s="56">
        <v>30.29</v>
      </c>
    </row>
    <row r="1502" spans="1:10" ht="26.1" customHeight="1" x14ac:dyDescent="0.2">
      <c r="A1502" s="191" t="s">
        <v>1148</v>
      </c>
      <c r="B1502" s="59" t="s">
        <v>1897</v>
      </c>
      <c r="C1502" s="191" t="s">
        <v>25</v>
      </c>
      <c r="D1502" s="191" t="s">
        <v>1896</v>
      </c>
      <c r="E1502" s="376" t="s">
        <v>1145</v>
      </c>
      <c r="F1502" s="376"/>
      <c r="G1502" s="58" t="s">
        <v>49</v>
      </c>
      <c r="H1502" s="57">
        <v>8.0000000000000002E-3</v>
      </c>
      <c r="I1502" s="56">
        <v>803.5</v>
      </c>
      <c r="J1502" s="56">
        <v>6.42</v>
      </c>
    </row>
    <row r="1503" spans="1:10" ht="51.95" customHeight="1" x14ac:dyDescent="0.2">
      <c r="A1503" s="192" t="s">
        <v>1142</v>
      </c>
      <c r="B1503" s="55" t="s">
        <v>2568</v>
      </c>
      <c r="C1503" s="192" t="s">
        <v>25</v>
      </c>
      <c r="D1503" s="192" t="s">
        <v>2567</v>
      </c>
      <c r="E1503" s="377" t="s">
        <v>1139</v>
      </c>
      <c r="F1503" s="377"/>
      <c r="G1503" s="54" t="s">
        <v>156</v>
      </c>
      <c r="H1503" s="53">
        <v>0.55579999999999996</v>
      </c>
      <c r="I1503" s="52">
        <v>945.78</v>
      </c>
      <c r="J1503" s="52">
        <v>525.66</v>
      </c>
    </row>
    <row r="1504" spans="1:10" ht="25.5" x14ac:dyDescent="0.2">
      <c r="A1504" s="193"/>
      <c r="B1504" s="193"/>
      <c r="C1504" s="193"/>
      <c r="D1504" s="193"/>
      <c r="E1504" s="193" t="s">
        <v>1138</v>
      </c>
      <c r="F1504" s="51">
        <v>51.590732734730075</v>
      </c>
      <c r="G1504" s="193" t="s">
        <v>1137</v>
      </c>
      <c r="H1504" s="51">
        <v>41.49</v>
      </c>
      <c r="I1504" s="193" t="s">
        <v>1136</v>
      </c>
      <c r="J1504" s="51">
        <v>93.08</v>
      </c>
    </row>
    <row r="1505" spans="1:10" ht="15" thickBot="1" x14ac:dyDescent="0.25">
      <c r="A1505" s="193"/>
      <c r="B1505" s="193"/>
      <c r="C1505" s="193"/>
      <c r="D1505" s="193"/>
      <c r="E1505" s="193" t="s">
        <v>1135</v>
      </c>
      <c r="F1505" s="51">
        <v>150.71</v>
      </c>
      <c r="G1505" s="193"/>
      <c r="H1505" s="378" t="s">
        <v>1134</v>
      </c>
      <c r="I1505" s="378"/>
      <c r="J1505" s="51">
        <v>790.97</v>
      </c>
    </row>
    <row r="1506" spans="1:10" ht="0.95" customHeight="1" thickTop="1" x14ac:dyDescent="0.2">
      <c r="A1506" s="50"/>
      <c r="B1506" s="50"/>
      <c r="C1506" s="50"/>
      <c r="D1506" s="50"/>
      <c r="E1506" s="50"/>
      <c r="F1506" s="50"/>
      <c r="G1506" s="50"/>
      <c r="H1506" s="50"/>
      <c r="I1506" s="50"/>
      <c r="J1506" s="50"/>
    </row>
    <row r="1507" spans="1:10" ht="18" customHeight="1" x14ac:dyDescent="0.2">
      <c r="A1507" s="189" t="s">
        <v>629</v>
      </c>
      <c r="B1507" s="64" t="s">
        <v>9</v>
      </c>
      <c r="C1507" s="189" t="s">
        <v>10</v>
      </c>
      <c r="D1507" s="189" t="s">
        <v>11</v>
      </c>
      <c r="E1507" s="379" t="s">
        <v>1155</v>
      </c>
      <c r="F1507" s="379"/>
      <c r="G1507" s="65" t="s">
        <v>12</v>
      </c>
      <c r="H1507" s="64" t="s">
        <v>13</v>
      </c>
      <c r="I1507" s="64" t="s">
        <v>14</v>
      </c>
      <c r="J1507" s="64" t="s">
        <v>16</v>
      </c>
    </row>
    <row r="1508" spans="1:10" ht="39" customHeight="1" x14ac:dyDescent="0.2">
      <c r="A1508" s="187" t="s">
        <v>1154</v>
      </c>
      <c r="B1508" s="63" t="s">
        <v>630</v>
      </c>
      <c r="C1508" s="187" t="s">
        <v>25</v>
      </c>
      <c r="D1508" s="187" t="s">
        <v>631</v>
      </c>
      <c r="E1508" s="380" t="s">
        <v>1770</v>
      </c>
      <c r="F1508" s="380"/>
      <c r="G1508" s="62" t="s">
        <v>31</v>
      </c>
      <c r="H1508" s="61">
        <v>1</v>
      </c>
      <c r="I1508" s="60">
        <v>136.34</v>
      </c>
      <c r="J1508" s="60">
        <v>136.34</v>
      </c>
    </row>
    <row r="1509" spans="1:10" ht="65.099999999999994" customHeight="1" x14ac:dyDescent="0.2">
      <c r="A1509" s="191" t="s">
        <v>1148</v>
      </c>
      <c r="B1509" s="59" t="s">
        <v>2386</v>
      </c>
      <c r="C1509" s="191" t="s">
        <v>25</v>
      </c>
      <c r="D1509" s="191" t="s">
        <v>2385</v>
      </c>
      <c r="E1509" s="376" t="s">
        <v>1145</v>
      </c>
      <c r="F1509" s="376"/>
      <c r="G1509" s="58" t="s">
        <v>49</v>
      </c>
      <c r="H1509" s="57">
        <v>6.0000000000000001E-3</v>
      </c>
      <c r="I1509" s="56">
        <v>548.70000000000005</v>
      </c>
      <c r="J1509" s="56">
        <v>3.29</v>
      </c>
    </row>
    <row r="1510" spans="1:10" ht="24" customHeight="1" x14ac:dyDescent="0.2">
      <c r="A1510" s="191" t="s">
        <v>1148</v>
      </c>
      <c r="B1510" s="59" t="s">
        <v>1804</v>
      </c>
      <c r="C1510" s="191" t="s">
        <v>25</v>
      </c>
      <c r="D1510" s="191" t="s">
        <v>1803</v>
      </c>
      <c r="E1510" s="376" t="s">
        <v>1145</v>
      </c>
      <c r="F1510" s="376"/>
      <c r="G1510" s="58" t="s">
        <v>836</v>
      </c>
      <c r="H1510" s="57">
        <v>0.41899999999999998</v>
      </c>
      <c r="I1510" s="56">
        <v>36.880000000000003</v>
      </c>
      <c r="J1510" s="56">
        <v>15.45</v>
      </c>
    </row>
    <row r="1511" spans="1:10" ht="24" customHeight="1" x14ac:dyDescent="0.2">
      <c r="A1511" s="191" t="s">
        <v>1148</v>
      </c>
      <c r="B1511" s="59" t="s">
        <v>1147</v>
      </c>
      <c r="C1511" s="191" t="s">
        <v>25</v>
      </c>
      <c r="D1511" s="191" t="s">
        <v>1146</v>
      </c>
      <c r="E1511" s="376" t="s">
        <v>1145</v>
      </c>
      <c r="F1511" s="376"/>
      <c r="G1511" s="58" t="s">
        <v>836</v>
      </c>
      <c r="H1511" s="57">
        <v>0.20899999999999999</v>
      </c>
      <c r="I1511" s="56">
        <v>28.88</v>
      </c>
      <c r="J1511" s="56">
        <v>6.03</v>
      </c>
    </row>
    <row r="1512" spans="1:10" ht="39" customHeight="1" x14ac:dyDescent="0.2">
      <c r="A1512" s="191" t="s">
        <v>1148</v>
      </c>
      <c r="B1512" s="59" t="s">
        <v>1380</v>
      </c>
      <c r="C1512" s="191" t="s">
        <v>25</v>
      </c>
      <c r="D1512" s="191" t="s">
        <v>1379</v>
      </c>
      <c r="E1512" s="376" t="s">
        <v>1192</v>
      </c>
      <c r="F1512" s="376"/>
      <c r="G1512" s="58" t="s">
        <v>44</v>
      </c>
      <c r="H1512" s="57">
        <v>2.1000000000000001E-2</v>
      </c>
      <c r="I1512" s="56">
        <v>33.32</v>
      </c>
      <c r="J1512" s="56">
        <v>0.69</v>
      </c>
    </row>
    <row r="1513" spans="1:10" ht="39" customHeight="1" x14ac:dyDescent="0.2">
      <c r="A1513" s="191" t="s">
        <v>1148</v>
      </c>
      <c r="B1513" s="59" t="s">
        <v>1382</v>
      </c>
      <c r="C1513" s="191" t="s">
        <v>25</v>
      </c>
      <c r="D1513" s="191" t="s">
        <v>1381</v>
      </c>
      <c r="E1513" s="376" t="s">
        <v>1192</v>
      </c>
      <c r="F1513" s="376"/>
      <c r="G1513" s="58" t="s">
        <v>1205</v>
      </c>
      <c r="H1513" s="57">
        <v>0.39800000000000002</v>
      </c>
      <c r="I1513" s="56">
        <v>31.8</v>
      </c>
      <c r="J1513" s="56">
        <v>12.65</v>
      </c>
    </row>
    <row r="1514" spans="1:10" ht="26.1" customHeight="1" x14ac:dyDescent="0.2">
      <c r="A1514" s="192" t="s">
        <v>1142</v>
      </c>
      <c r="B1514" s="55" t="s">
        <v>2566</v>
      </c>
      <c r="C1514" s="192" t="s">
        <v>25</v>
      </c>
      <c r="D1514" s="192" t="s">
        <v>2565</v>
      </c>
      <c r="E1514" s="377" t="s">
        <v>1139</v>
      </c>
      <c r="F1514" s="377"/>
      <c r="G1514" s="54" t="s">
        <v>31</v>
      </c>
      <c r="H1514" s="53">
        <v>1.04</v>
      </c>
      <c r="I1514" s="52">
        <v>94.46</v>
      </c>
      <c r="J1514" s="52">
        <v>98.23</v>
      </c>
    </row>
    <row r="1515" spans="1:10" ht="25.5" x14ac:dyDescent="0.2">
      <c r="A1515" s="193"/>
      <c r="B1515" s="193"/>
      <c r="C1515" s="193"/>
      <c r="D1515" s="193"/>
      <c r="E1515" s="193" t="s">
        <v>1138</v>
      </c>
      <c r="F1515" s="51">
        <v>16.783061744817648</v>
      </c>
      <c r="G1515" s="193" t="s">
        <v>1137</v>
      </c>
      <c r="H1515" s="51">
        <v>13.5</v>
      </c>
      <c r="I1515" s="193" t="s">
        <v>1136</v>
      </c>
      <c r="J1515" s="51">
        <v>30.28</v>
      </c>
    </row>
    <row r="1516" spans="1:10" ht="15" thickBot="1" x14ac:dyDescent="0.25">
      <c r="A1516" s="193"/>
      <c r="B1516" s="193"/>
      <c r="C1516" s="193"/>
      <c r="D1516" s="193"/>
      <c r="E1516" s="193" t="s">
        <v>1135</v>
      </c>
      <c r="F1516" s="51">
        <v>32.090000000000003</v>
      </c>
      <c r="G1516" s="193"/>
      <c r="H1516" s="378" t="s">
        <v>1134</v>
      </c>
      <c r="I1516" s="378"/>
      <c r="J1516" s="51">
        <v>168.43</v>
      </c>
    </row>
    <row r="1517" spans="1:10" ht="0.95" customHeight="1" thickTop="1" x14ac:dyDescent="0.2">
      <c r="A1517" s="50"/>
      <c r="B1517" s="50"/>
      <c r="C1517" s="50"/>
      <c r="D1517" s="50"/>
      <c r="E1517" s="50"/>
      <c r="F1517" s="50"/>
      <c r="G1517" s="50"/>
      <c r="H1517" s="50"/>
      <c r="I1517" s="50"/>
      <c r="J1517" s="50"/>
    </row>
    <row r="1518" spans="1:10" ht="18" customHeight="1" x14ac:dyDescent="0.2">
      <c r="A1518" s="189" t="s">
        <v>632</v>
      </c>
      <c r="B1518" s="64" t="s">
        <v>9</v>
      </c>
      <c r="C1518" s="189" t="s">
        <v>10</v>
      </c>
      <c r="D1518" s="189" t="s">
        <v>11</v>
      </c>
      <c r="E1518" s="379" t="s">
        <v>1155</v>
      </c>
      <c r="F1518" s="379"/>
      <c r="G1518" s="65" t="s">
        <v>12</v>
      </c>
      <c r="H1518" s="64" t="s">
        <v>13</v>
      </c>
      <c r="I1518" s="64" t="s">
        <v>14</v>
      </c>
      <c r="J1518" s="64" t="s">
        <v>16</v>
      </c>
    </row>
    <row r="1519" spans="1:10" ht="26.1" customHeight="1" x14ac:dyDescent="0.2">
      <c r="A1519" s="187" t="s">
        <v>1154</v>
      </c>
      <c r="B1519" s="63" t="s">
        <v>633</v>
      </c>
      <c r="C1519" s="187" t="s">
        <v>25</v>
      </c>
      <c r="D1519" s="187" t="s">
        <v>634</v>
      </c>
      <c r="E1519" s="380" t="s">
        <v>1407</v>
      </c>
      <c r="F1519" s="380"/>
      <c r="G1519" s="62" t="s">
        <v>31</v>
      </c>
      <c r="H1519" s="61">
        <v>1</v>
      </c>
      <c r="I1519" s="60">
        <v>120.66</v>
      </c>
      <c r="J1519" s="60">
        <v>120.66</v>
      </c>
    </row>
    <row r="1520" spans="1:10" ht="24" customHeight="1" x14ac:dyDescent="0.2">
      <c r="A1520" s="191" t="s">
        <v>1148</v>
      </c>
      <c r="B1520" s="59" t="s">
        <v>1804</v>
      </c>
      <c r="C1520" s="191" t="s">
        <v>25</v>
      </c>
      <c r="D1520" s="191" t="s">
        <v>1803</v>
      </c>
      <c r="E1520" s="376" t="s">
        <v>1145</v>
      </c>
      <c r="F1520" s="376"/>
      <c r="G1520" s="58" t="s">
        <v>836</v>
      </c>
      <c r="H1520" s="57">
        <v>0.54700000000000004</v>
      </c>
      <c r="I1520" s="56">
        <v>36.880000000000003</v>
      </c>
      <c r="J1520" s="56">
        <v>20.170000000000002</v>
      </c>
    </row>
    <row r="1521" spans="1:10" ht="24" customHeight="1" x14ac:dyDescent="0.2">
      <c r="A1521" s="191" t="s">
        <v>1148</v>
      </c>
      <c r="B1521" s="59" t="s">
        <v>1147</v>
      </c>
      <c r="C1521" s="191" t="s">
        <v>25</v>
      </c>
      <c r="D1521" s="191" t="s">
        <v>1146</v>
      </c>
      <c r="E1521" s="376" t="s">
        <v>1145</v>
      </c>
      <c r="F1521" s="376"/>
      <c r="G1521" s="58" t="s">
        <v>836</v>
      </c>
      <c r="H1521" s="57">
        <v>0.27300000000000002</v>
      </c>
      <c r="I1521" s="56">
        <v>28.88</v>
      </c>
      <c r="J1521" s="56">
        <v>7.88</v>
      </c>
    </row>
    <row r="1522" spans="1:10" ht="39" customHeight="1" x14ac:dyDescent="0.2">
      <c r="A1522" s="192" t="s">
        <v>1142</v>
      </c>
      <c r="B1522" s="55" t="s">
        <v>2564</v>
      </c>
      <c r="C1522" s="192" t="s">
        <v>25</v>
      </c>
      <c r="D1522" s="192" t="s">
        <v>2563</v>
      </c>
      <c r="E1522" s="377" t="s">
        <v>1139</v>
      </c>
      <c r="F1522" s="377"/>
      <c r="G1522" s="54" t="s">
        <v>31</v>
      </c>
      <c r="H1522" s="53">
        <v>1</v>
      </c>
      <c r="I1522" s="52">
        <v>88.06</v>
      </c>
      <c r="J1522" s="52">
        <v>88.06</v>
      </c>
    </row>
    <row r="1523" spans="1:10" ht="24" customHeight="1" x14ac:dyDescent="0.2">
      <c r="A1523" s="192" t="s">
        <v>1142</v>
      </c>
      <c r="B1523" s="55" t="s">
        <v>2462</v>
      </c>
      <c r="C1523" s="192" t="s">
        <v>25</v>
      </c>
      <c r="D1523" s="192" t="s">
        <v>2461</v>
      </c>
      <c r="E1523" s="377" t="s">
        <v>1139</v>
      </c>
      <c r="F1523" s="377"/>
      <c r="G1523" s="54" t="s">
        <v>62</v>
      </c>
      <c r="H1523" s="53">
        <v>1.29</v>
      </c>
      <c r="I1523" s="52">
        <v>3.53</v>
      </c>
      <c r="J1523" s="52">
        <v>4.55</v>
      </c>
    </row>
    <row r="1524" spans="1:10" ht="25.5" x14ac:dyDescent="0.2">
      <c r="A1524" s="193"/>
      <c r="B1524" s="193"/>
      <c r="C1524" s="193"/>
      <c r="D1524" s="193"/>
      <c r="E1524" s="193" t="s">
        <v>1138</v>
      </c>
      <c r="F1524" s="51">
        <v>13.13047333998448</v>
      </c>
      <c r="G1524" s="193" t="s">
        <v>1137</v>
      </c>
      <c r="H1524" s="51">
        <v>10.56</v>
      </c>
      <c r="I1524" s="193" t="s">
        <v>1136</v>
      </c>
      <c r="J1524" s="51">
        <v>23.69</v>
      </c>
    </row>
    <row r="1525" spans="1:10" ht="15" thickBot="1" x14ac:dyDescent="0.25">
      <c r="A1525" s="193"/>
      <c r="B1525" s="193"/>
      <c r="C1525" s="193"/>
      <c r="D1525" s="193"/>
      <c r="E1525" s="193" t="s">
        <v>1135</v>
      </c>
      <c r="F1525" s="51">
        <v>28.4</v>
      </c>
      <c r="G1525" s="193"/>
      <c r="H1525" s="378" t="s">
        <v>1134</v>
      </c>
      <c r="I1525" s="378"/>
      <c r="J1525" s="51">
        <v>149.06</v>
      </c>
    </row>
    <row r="1526" spans="1:10" ht="0.95" customHeight="1" thickTop="1" x14ac:dyDescent="0.2">
      <c r="A1526" s="50"/>
      <c r="B1526" s="50"/>
      <c r="C1526" s="50"/>
      <c r="D1526" s="50"/>
      <c r="E1526" s="50"/>
      <c r="F1526" s="50"/>
      <c r="G1526" s="50"/>
      <c r="H1526" s="50"/>
      <c r="I1526" s="50"/>
      <c r="J1526" s="50"/>
    </row>
    <row r="1527" spans="1:10" ht="18" customHeight="1" x14ac:dyDescent="0.2">
      <c r="A1527" s="189" t="s">
        <v>636</v>
      </c>
      <c r="B1527" s="64" t="s">
        <v>9</v>
      </c>
      <c r="C1527" s="189" t="s">
        <v>10</v>
      </c>
      <c r="D1527" s="189" t="s">
        <v>11</v>
      </c>
      <c r="E1527" s="379" t="s">
        <v>1155</v>
      </c>
      <c r="F1527" s="379"/>
      <c r="G1527" s="65" t="s">
        <v>12</v>
      </c>
      <c r="H1527" s="64" t="s">
        <v>13</v>
      </c>
      <c r="I1527" s="64" t="s">
        <v>14</v>
      </c>
      <c r="J1527" s="64" t="s">
        <v>16</v>
      </c>
    </row>
    <row r="1528" spans="1:10" ht="26.1" customHeight="1" x14ac:dyDescent="0.2">
      <c r="A1528" s="187" t="s">
        <v>1154</v>
      </c>
      <c r="B1528" s="63" t="s">
        <v>637</v>
      </c>
      <c r="C1528" s="187" t="s">
        <v>25</v>
      </c>
      <c r="D1528" s="187" t="s">
        <v>638</v>
      </c>
      <c r="E1528" s="380" t="s">
        <v>2552</v>
      </c>
      <c r="F1528" s="380"/>
      <c r="G1528" s="62" t="s">
        <v>27</v>
      </c>
      <c r="H1528" s="61">
        <v>1</v>
      </c>
      <c r="I1528" s="60">
        <v>2.81</v>
      </c>
      <c r="J1528" s="60">
        <v>2.81</v>
      </c>
    </row>
    <row r="1529" spans="1:10" ht="65.099999999999994" customHeight="1" x14ac:dyDescent="0.2">
      <c r="A1529" s="191" t="s">
        <v>1148</v>
      </c>
      <c r="B1529" s="59" t="s">
        <v>2269</v>
      </c>
      <c r="C1529" s="191" t="s">
        <v>25</v>
      </c>
      <c r="D1529" s="191" t="s">
        <v>2268</v>
      </c>
      <c r="E1529" s="376" t="s">
        <v>1192</v>
      </c>
      <c r="F1529" s="376"/>
      <c r="G1529" s="58" t="s">
        <v>44</v>
      </c>
      <c r="H1529" s="57">
        <v>1E-3</v>
      </c>
      <c r="I1529" s="56">
        <v>337.34</v>
      </c>
      <c r="J1529" s="56">
        <v>0.33</v>
      </c>
    </row>
    <row r="1530" spans="1:10" ht="65.099999999999994" customHeight="1" x14ac:dyDescent="0.2">
      <c r="A1530" s="191" t="s">
        <v>1148</v>
      </c>
      <c r="B1530" s="59" t="s">
        <v>2271</v>
      </c>
      <c r="C1530" s="191" t="s">
        <v>25</v>
      </c>
      <c r="D1530" s="191" t="s">
        <v>2270</v>
      </c>
      <c r="E1530" s="376" t="s">
        <v>1192</v>
      </c>
      <c r="F1530" s="376"/>
      <c r="G1530" s="58" t="s">
        <v>1205</v>
      </c>
      <c r="H1530" s="57">
        <v>7.0000000000000001E-3</v>
      </c>
      <c r="I1530" s="56">
        <v>91.01</v>
      </c>
      <c r="J1530" s="56">
        <v>0.63</v>
      </c>
    </row>
    <row r="1531" spans="1:10" ht="39" customHeight="1" x14ac:dyDescent="0.2">
      <c r="A1531" s="191" t="s">
        <v>1148</v>
      </c>
      <c r="B1531" s="59" t="s">
        <v>1723</v>
      </c>
      <c r="C1531" s="191" t="s">
        <v>25</v>
      </c>
      <c r="D1531" s="191" t="s">
        <v>1722</v>
      </c>
      <c r="E1531" s="376" t="s">
        <v>1192</v>
      </c>
      <c r="F1531" s="376"/>
      <c r="G1531" s="58" t="s">
        <v>44</v>
      </c>
      <c r="H1531" s="57">
        <v>1E-4</v>
      </c>
      <c r="I1531" s="56">
        <v>262.11</v>
      </c>
      <c r="J1531" s="56">
        <v>0.02</v>
      </c>
    </row>
    <row r="1532" spans="1:10" ht="39" customHeight="1" x14ac:dyDescent="0.2">
      <c r="A1532" s="191" t="s">
        <v>1148</v>
      </c>
      <c r="B1532" s="59" t="s">
        <v>1725</v>
      </c>
      <c r="C1532" s="191" t="s">
        <v>25</v>
      </c>
      <c r="D1532" s="191" t="s">
        <v>1724</v>
      </c>
      <c r="E1532" s="376" t="s">
        <v>1192</v>
      </c>
      <c r="F1532" s="376"/>
      <c r="G1532" s="58" t="s">
        <v>1205</v>
      </c>
      <c r="H1532" s="57">
        <v>8.0000000000000002E-3</v>
      </c>
      <c r="I1532" s="56">
        <v>104.69</v>
      </c>
      <c r="J1532" s="56">
        <v>0.83</v>
      </c>
    </row>
    <row r="1533" spans="1:10" ht="51.95" customHeight="1" x14ac:dyDescent="0.2">
      <c r="A1533" s="191" t="s">
        <v>1148</v>
      </c>
      <c r="B1533" s="59" t="s">
        <v>1396</v>
      </c>
      <c r="C1533" s="191" t="s">
        <v>25</v>
      </c>
      <c r="D1533" s="191" t="s">
        <v>1395</v>
      </c>
      <c r="E1533" s="376" t="s">
        <v>1192</v>
      </c>
      <c r="F1533" s="376"/>
      <c r="G1533" s="58" t="s">
        <v>44</v>
      </c>
      <c r="H1533" s="57">
        <v>2E-3</v>
      </c>
      <c r="I1533" s="56">
        <v>172.11</v>
      </c>
      <c r="J1533" s="56">
        <v>0.34</v>
      </c>
    </row>
    <row r="1534" spans="1:10" ht="24" customHeight="1" x14ac:dyDescent="0.2">
      <c r="A1534" s="191" t="s">
        <v>1148</v>
      </c>
      <c r="B1534" s="59" t="s">
        <v>1147</v>
      </c>
      <c r="C1534" s="191" t="s">
        <v>25</v>
      </c>
      <c r="D1534" s="191" t="s">
        <v>1146</v>
      </c>
      <c r="E1534" s="376" t="s">
        <v>1145</v>
      </c>
      <c r="F1534" s="376"/>
      <c r="G1534" s="58" t="s">
        <v>836</v>
      </c>
      <c r="H1534" s="57">
        <v>8.0000000000000002E-3</v>
      </c>
      <c r="I1534" s="56">
        <v>28.88</v>
      </c>
      <c r="J1534" s="56">
        <v>0.23</v>
      </c>
    </row>
    <row r="1535" spans="1:10" ht="51.95" customHeight="1" x14ac:dyDescent="0.2">
      <c r="A1535" s="191" t="s">
        <v>1148</v>
      </c>
      <c r="B1535" s="59" t="s">
        <v>1398</v>
      </c>
      <c r="C1535" s="191" t="s">
        <v>25</v>
      </c>
      <c r="D1535" s="191" t="s">
        <v>1397</v>
      </c>
      <c r="E1535" s="376" t="s">
        <v>1192</v>
      </c>
      <c r="F1535" s="376"/>
      <c r="G1535" s="58" t="s">
        <v>1205</v>
      </c>
      <c r="H1535" s="57">
        <v>6.0000000000000001E-3</v>
      </c>
      <c r="I1535" s="56">
        <v>73.2</v>
      </c>
      <c r="J1535" s="56">
        <v>0.43</v>
      </c>
    </row>
    <row r="1536" spans="1:10" ht="25.5" x14ac:dyDescent="0.2">
      <c r="A1536" s="193"/>
      <c r="B1536" s="193"/>
      <c r="C1536" s="193"/>
      <c r="D1536" s="193"/>
      <c r="E1536" s="193" t="s">
        <v>1138</v>
      </c>
      <c r="F1536" s="51">
        <v>0.55980489967852787</v>
      </c>
      <c r="G1536" s="193" t="s">
        <v>1137</v>
      </c>
      <c r="H1536" s="51">
        <v>0.45</v>
      </c>
      <c r="I1536" s="193" t="s">
        <v>1136</v>
      </c>
      <c r="J1536" s="51">
        <v>1.01</v>
      </c>
    </row>
    <row r="1537" spans="1:10" ht="15" thickBot="1" x14ac:dyDescent="0.25">
      <c r="A1537" s="193"/>
      <c r="B1537" s="193"/>
      <c r="C1537" s="193"/>
      <c r="D1537" s="193"/>
      <c r="E1537" s="193" t="s">
        <v>1135</v>
      </c>
      <c r="F1537" s="51">
        <v>0.66</v>
      </c>
      <c r="G1537" s="193"/>
      <c r="H1537" s="378" t="s">
        <v>1134</v>
      </c>
      <c r="I1537" s="378"/>
      <c r="J1537" s="51">
        <v>3.47</v>
      </c>
    </row>
    <row r="1538" spans="1:10" ht="0.95" customHeight="1" thickTop="1" x14ac:dyDescent="0.2">
      <c r="A1538" s="50"/>
      <c r="B1538" s="50"/>
      <c r="C1538" s="50"/>
      <c r="D1538" s="50"/>
      <c r="E1538" s="50"/>
      <c r="F1538" s="50"/>
      <c r="G1538" s="50"/>
      <c r="H1538" s="50"/>
      <c r="I1538" s="50"/>
      <c r="J1538" s="50"/>
    </row>
    <row r="1539" spans="1:10" ht="18" customHeight="1" x14ac:dyDescent="0.2">
      <c r="A1539" s="189" t="s">
        <v>639</v>
      </c>
      <c r="B1539" s="64" t="s">
        <v>9</v>
      </c>
      <c r="C1539" s="189" t="s">
        <v>10</v>
      </c>
      <c r="D1539" s="189" t="s">
        <v>11</v>
      </c>
      <c r="E1539" s="379" t="s">
        <v>1155</v>
      </c>
      <c r="F1539" s="379"/>
      <c r="G1539" s="65" t="s">
        <v>12</v>
      </c>
      <c r="H1539" s="64" t="s">
        <v>13</v>
      </c>
      <c r="I1539" s="64" t="s">
        <v>14</v>
      </c>
      <c r="J1539" s="64" t="s">
        <v>16</v>
      </c>
    </row>
    <row r="1540" spans="1:10" ht="39" customHeight="1" x14ac:dyDescent="0.2">
      <c r="A1540" s="187" t="s">
        <v>1154</v>
      </c>
      <c r="B1540" s="63" t="s">
        <v>640</v>
      </c>
      <c r="C1540" s="187" t="s">
        <v>25</v>
      </c>
      <c r="D1540" s="187" t="s">
        <v>641</v>
      </c>
      <c r="E1540" s="380" t="s">
        <v>1548</v>
      </c>
      <c r="F1540" s="380"/>
      <c r="G1540" s="62" t="s">
        <v>49</v>
      </c>
      <c r="H1540" s="61">
        <v>1</v>
      </c>
      <c r="I1540" s="60">
        <v>212.2</v>
      </c>
      <c r="J1540" s="60">
        <v>212.2</v>
      </c>
    </row>
    <row r="1541" spans="1:10" ht="24" customHeight="1" x14ac:dyDescent="0.2">
      <c r="A1541" s="191" t="s">
        <v>1148</v>
      </c>
      <c r="B1541" s="59" t="s">
        <v>1461</v>
      </c>
      <c r="C1541" s="191" t="s">
        <v>25</v>
      </c>
      <c r="D1541" s="191" t="s">
        <v>1460</v>
      </c>
      <c r="E1541" s="376" t="s">
        <v>1145</v>
      </c>
      <c r="F1541" s="376"/>
      <c r="G1541" s="58" t="s">
        <v>836</v>
      </c>
      <c r="H1541" s="57">
        <v>1.2170000000000001</v>
      </c>
      <c r="I1541" s="56">
        <v>37.11</v>
      </c>
      <c r="J1541" s="56">
        <v>45.16</v>
      </c>
    </row>
    <row r="1542" spans="1:10" ht="24" customHeight="1" x14ac:dyDescent="0.2">
      <c r="A1542" s="191" t="s">
        <v>1148</v>
      </c>
      <c r="B1542" s="59" t="s">
        <v>1147</v>
      </c>
      <c r="C1542" s="191" t="s">
        <v>25</v>
      </c>
      <c r="D1542" s="191" t="s">
        <v>1146</v>
      </c>
      <c r="E1542" s="376" t="s">
        <v>1145</v>
      </c>
      <c r="F1542" s="376"/>
      <c r="G1542" s="58" t="s">
        <v>836</v>
      </c>
      <c r="H1542" s="57">
        <v>0.39400000000000002</v>
      </c>
      <c r="I1542" s="56">
        <v>28.88</v>
      </c>
      <c r="J1542" s="56">
        <v>11.37</v>
      </c>
    </row>
    <row r="1543" spans="1:10" ht="39" customHeight="1" x14ac:dyDescent="0.2">
      <c r="A1543" s="191" t="s">
        <v>1148</v>
      </c>
      <c r="B1543" s="59" t="s">
        <v>1516</v>
      </c>
      <c r="C1543" s="191" t="s">
        <v>25</v>
      </c>
      <c r="D1543" s="191" t="s">
        <v>1515</v>
      </c>
      <c r="E1543" s="376" t="s">
        <v>1192</v>
      </c>
      <c r="F1543" s="376"/>
      <c r="G1543" s="58" t="s">
        <v>44</v>
      </c>
      <c r="H1543" s="57">
        <v>3.2000000000000001E-2</v>
      </c>
      <c r="I1543" s="56">
        <v>9.35</v>
      </c>
      <c r="J1543" s="56">
        <v>0.28999999999999998</v>
      </c>
    </row>
    <row r="1544" spans="1:10" ht="39" customHeight="1" x14ac:dyDescent="0.2">
      <c r="A1544" s="191" t="s">
        <v>1148</v>
      </c>
      <c r="B1544" s="59" t="s">
        <v>1518</v>
      </c>
      <c r="C1544" s="191" t="s">
        <v>25</v>
      </c>
      <c r="D1544" s="191" t="s">
        <v>1517</v>
      </c>
      <c r="E1544" s="376" t="s">
        <v>1192</v>
      </c>
      <c r="F1544" s="376"/>
      <c r="G1544" s="58" t="s">
        <v>1205</v>
      </c>
      <c r="H1544" s="57">
        <v>0.03</v>
      </c>
      <c r="I1544" s="56">
        <v>0.61</v>
      </c>
      <c r="J1544" s="56">
        <v>0.01</v>
      </c>
    </row>
    <row r="1545" spans="1:10" ht="26.1" customHeight="1" x14ac:dyDescent="0.2">
      <c r="A1545" s="192" t="s">
        <v>1142</v>
      </c>
      <c r="B1545" s="55" t="s">
        <v>1857</v>
      </c>
      <c r="C1545" s="192" t="s">
        <v>25</v>
      </c>
      <c r="D1545" s="192" t="s">
        <v>1856</v>
      </c>
      <c r="E1545" s="377" t="s">
        <v>1139</v>
      </c>
      <c r="F1545" s="377"/>
      <c r="G1545" s="54" t="s">
        <v>49</v>
      </c>
      <c r="H1545" s="53">
        <v>1.1299999999999999</v>
      </c>
      <c r="I1545" s="52">
        <v>137.5</v>
      </c>
      <c r="J1545" s="52">
        <v>155.37</v>
      </c>
    </row>
    <row r="1546" spans="1:10" ht="25.5" x14ac:dyDescent="0.2">
      <c r="A1546" s="193"/>
      <c r="B1546" s="193"/>
      <c r="C1546" s="193"/>
      <c r="D1546" s="193"/>
      <c r="E1546" s="193" t="s">
        <v>1138</v>
      </c>
      <c r="F1546" s="51">
        <v>26.582418800576434</v>
      </c>
      <c r="G1546" s="193" t="s">
        <v>1137</v>
      </c>
      <c r="H1546" s="51">
        <v>21.38</v>
      </c>
      <c r="I1546" s="193" t="s">
        <v>1136</v>
      </c>
      <c r="J1546" s="51">
        <v>47.96</v>
      </c>
    </row>
    <row r="1547" spans="1:10" ht="15" thickBot="1" x14ac:dyDescent="0.25">
      <c r="A1547" s="193"/>
      <c r="B1547" s="193"/>
      <c r="C1547" s="193"/>
      <c r="D1547" s="193"/>
      <c r="E1547" s="193" t="s">
        <v>1135</v>
      </c>
      <c r="F1547" s="51">
        <v>49.95</v>
      </c>
      <c r="G1547" s="193"/>
      <c r="H1547" s="378" t="s">
        <v>1134</v>
      </c>
      <c r="I1547" s="378"/>
      <c r="J1547" s="51">
        <v>262.14999999999998</v>
      </c>
    </row>
    <row r="1548" spans="1:10" ht="0.95" customHeight="1" thickTop="1" x14ac:dyDescent="0.2">
      <c r="A1548" s="50"/>
      <c r="B1548" s="50"/>
      <c r="C1548" s="50"/>
      <c r="D1548" s="50"/>
      <c r="E1548" s="50"/>
      <c r="F1548" s="50"/>
      <c r="G1548" s="50"/>
      <c r="H1548" s="50"/>
      <c r="I1548" s="50"/>
      <c r="J1548" s="50"/>
    </row>
    <row r="1549" spans="1:10" ht="18" customHeight="1" x14ac:dyDescent="0.2">
      <c r="A1549" s="189" t="s">
        <v>642</v>
      </c>
      <c r="B1549" s="64" t="s">
        <v>9</v>
      </c>
      <c r="C1549" s="189" t="s">
        <v>10</v>
      </c>
      <c r="D1549" s="189" t="s">
        <v>11</v>
      </c>
      <c r="E1549" s="379" t="s">
        <v>1155</v>
      </c>
      <c r="F1549" s="379"/>
      <c r="G1549" s="65" t="s">
        <v>12</v>
      </c>
      <c r="H1549" s="64" t="s">
        <v>13</v>
      </c>
      <c r="I1549" s="64" t="s">
        <v>14</v>
      </c>
      <c r="J1549" s="64" t="s">
        <v>16</v>
      </c>
    </row>
    <row r="1550" spans="1:10" ht="39" customHeight="1" x14ac:dyDescent="0.2">
      <c r="A1550" s="187" t="s">
        <v>1154</v>
      </c>
      <c r="B1550" s="63" t="s">
        <v>643</v>
      </c>
      <c r="C1550" s="187" t="s">
        <v>25</v>
      </c>
      <c r="D1550" s="187" t="s">
        <v>644</v>
      </c>
      <c r="E1550" s="380" t="s">
        <v>1407</v>
      </c>
      <c r="F1550" s="380"/>
      <c r="G1550" s="62" t="s">
        <v>27</v>
      </c>
      <c r="H1550" s="61">
        <v>1</v>
      </c>
      <c r="I1550" s="60">
        <v>170.34</v>
      </c>
      <c r="J1550" s="60">
        <v>170.34</v>
      </c>
    </row>
    <row r="1551" spans="1:10" ht="26.1" customHeight="1" x14ac:dyDescent="0.2">
      <c r="A1551" s="191" t="s">
        <v>1148</v>
      </c>
      <c r="B1551" s="59" t="s">
        <v>1406</v>
      </c>
      <c r="C1551" s="191" t="s">
        <v>25</v>
      </c>
      <c r="D1551" s="191" t="s">
        <v>1405</v>
      </c>
      <c r="E1551" s="376" t="s">
        <v>1145</v>
      </c>
      <c r="F1551" s="376"/>
      <c r="G1551" s="58" t="s">
        <v>836</v>
      </c>
      <c r="H1551" s="57">
        <v>0.52029999999999998</v>
      </c>
      <c r="I1551" s="56">
        <v>36.880000000000003</v>
      </c>
      <c r="J1551" s="56">
        <v>19.18</v>
      </c>
    </row>
    <row r="1552" spans="1:10" ht="24" customHeight="1" x14ac:dyDescent="0.2">
      <c r="A1552" s="191" t="s">
        <v>1148</v>
      </c>
      <c r="B1552" s="59" t="s">
        <v>1147</v>
      </c>
      <c r="C1552" s="191" t="s">
        <v>25</v>
      </c>
      <c r="D1552" s="191" t="s">
        <v>1146</v>
      </c>
      <c r="E1552" s="376" t="s">
        <v>1145</v>
      </c>
      <c r="F1552" s="376"/>
      <c r="G1552" s="58" t="s">
        <v>836</v>
      </c>
      <c r="H1552" s="57">
        <v>0.16739999999999999</v>
      </c>
      <c r="I1552" s="56">
        <v>28.88</v>
      </c>
      <c r="J1552" s="56">
        <v>4.83</v>
      </c>
    </row>
    <row r="1553" spans="1:10" ht="24" customHeight="1" x14ac:dyDescent="0.2">
      <c r="A1553" s="192" t="s">
        <v>1142</v>
      </c>
      <c r="B1553" s="55" t="s">
        <v>1400</v>
      </c>
      <c r="C1553" s="192" t="s">
        <v>25</v>
      </c>
      <c r="D1553" s="192" t="s">
        <v>1399</v>
      </c>
      <c r="E1553" s="377" t="s">
        <v>1139</v>
      </c>
      <c r="F1553" s="377"/>
      <c r="G1553" s="54" t="s">
        <v>62</v>
      </c>
      <c r="H1553" s="53">
        <v>0.14099999999999999</v>
      </c>
      <c r="I1553" s="52">
        <v>6.75</v>
      </c>
      <c r="J1553" s="52">
        <v>0.95</v>
      </c>
    </row>
    <row r="1554" spans="1:10" ht="24" customHeight="1" x14ac:dyDescent="0.2">
      <c r="A1554" s="192" t="s">
        <v>1142</v>
      </c>
      <c r="B1554" s="55" t="s">
        <v>2462</v>
      </c>
      <c r="C1554" s="192" t="s">
        <v>25</v>
      </c>
      <c r="D1554" s="192" t="s">
        <v>2461</v>
      </c>
      <c r="E1554" s="377" t="s">
        <v>1139</v>
      </c>
      <c r="F1554" s="377"/>
      <c r="G1554" s="54" t="s">
        <v>62</v>
      </c>
      <c r="H1554" s="53">
        <v>9.1300000000000008</v>
      </c>
      <c r="I1554" s="52">
        <v>3.53</v>
      </c>
      <c r="J1554" s="52">
        <v>32.22</v>
      </c>
    </row>
    <row r="1555" spans="1:10" ht="39" customHeight="1" x14ac:dyDescent="0.2">
      <c r="A1555" s="192" t="s">
        <v>1142</v>
      </c>
      <c r="B1555" s="55" t="s">
        <v>2562</v>
      </c>
      <c r="C1555" s="192" t="s">
        <v>25</v>
      </c>
      <c r="D1555" s="192" t="s">
        <v>2561</v>
      </c>
      <c r="E1555" s="377" t="s">
        <v>1139</v>
      </c>
      <c r="F1555" s="377"/>
      <c r="G1555" s="54" t="s">
        <v>27</v>
      </c>
      <c r="H1555" s="53">
        <v>1.069</v>
      </c>
      <c r="I1555" s="52">
        <v>105.86</v>
      </c>
      <c r="J1555" s="52">
        <v>113.16</v>
      </c>
    </row>
    <row r="1556" spans="1:10" ht="25.5" x14ac:dyDescent="0.2">
      <c r="A1556" s="193"/>
      <c r="B1556" s="193"/>
      <c r="C1556" s="193"/>
      <c r="D1556" s="193"/>
      <c r="E1556" s="193" t="s">
        <v>1138</v>
      </c>
      <c r="F1556" s="51">
        <v>11.279237335106973</v>
      </c>
      <c r="G1556" s="193" t="s">
        <v>1137</v>
      </c>
      <c r="H1556" s="51">
        <v>9.07</v>
      </c>
      <c r="I1556" s="193" t="s">
        <v>1136</v>
      </c>
      <c r="J1556" s="51">
        <v>20.350000000000001</v>
      </c>
    </row>
    <row r="1557" spans="1:10" ht="15" thickBot="1" x14ac:dyDescent="0.25">
      <c r="A1557" s="193"/>
      <c r="B1557" s="193"/>
      <c r="C1557" s="193"/>
      <c r="D1557" s="193"/>
      <c r="E1557" s="193" t="s">
        <v>1135</v>
      </c>
      <c r="F1557" s="51">
        <v>40.090000000000003</v>
      </c>
      <c r="G1557" s="193"/>
      <c r="H1557" s="378" t="s">
        <v>1134</v>
      </c>
      <c r="I1557" s="378"/>
      <c r="J1557" s="51">
        <v>210.43</v>
      </c>
    </row>
    <row r="1558" spans="1:10" ht="0.95" customHeight="1" thickTop="1" x14ac:dyDescent="0.2">
      <c r="A1558" s="50"/>
      <c r="B1558" s="50"/>
      <c r="C1558" s="50"/>
      <c r="D1558" s="50"/>
      <c r="E1558" s="50"/>
      <c r="F1558" s="50"/>
      <c r="G1558" s="50"/>
      <c r="H1558" s="50"/>
      <c r="I1558" s="50"/>
      <c r="J1558" s="50"/>
    </row>
    <row r="1559" spans="1:10" ht="18" customHeight="1" x14ac:dyDescent="0.2">
      <c r="A1559" s="189" t="s">
        <v>645</v>
      </c>
      <c r="B1559" s="64" t="s">
        <v>9</v>
      </c>
      <c r="C1559" s="189" t="s">
        <v>10</v>
      </c>
      <c r="D1559" s="189" t="s">
        <v>11</v>
      </c>
      <c r="E1559" s="379" t="s">
        <v>1155</v>
      </c>
      <c r="F1559" s="379"/>
      <c r="G1559" s="65" t="s">
        <v>12</v>
      </c>
      <c r="H1559" s="64" t="s">
        <v>13</v>
      </c>
      <c r="I1559" s="64" t="s">
        <v>14</v>
      </c>
      <c r="J1559" s="64" t="s">
        <v>16</v>
      </c>
    </row>
    <row r="1560" spans="1:10" ht="65.099999999999994" customHeight="1" x14ac:dyDescent="0.2">
      <c r="A1560" s="187" t="s">
        <v>1154</v>
      </c>
      <c r="B1560" s="63" t="s">
        <v>646</v>
      </c>
      <c r="C1560" s="187" t="s">
        <v>25</v>
      </c>
      <c r="D1560" s="187" t="s">
        <v>647</v>
      </c>
      <c r="E1560" s="380" t="s">
        <v>1407</v>
      </c>
      <c r="F1560" s="380"/>
      <c r="G1560" s="62" t="s">
        <v>27</v>
      </c>
      <c r="H1560" s="61">
        <v>1</v>
      </c>
      <c r="I1560" s="60">
        <v>113.49</v>
      </c>
      <c r="J1560" s="60">
        <v>113.49</v>
      </c>
    </row>
    <row r="1561" spans="1:10" ht="24" customHeight="1" x14ac:dyDescent="0.2">
      <c r="A1561" s="191" t="s">
        <v>1148</v>
      </c>
      <c r="B1561" s="59" t="s">
        <v>1804</v>
      </c>
      <c r="C1561" s="191" t="s">
        <v>25</v>
      </c>
      <c r="D1561" s="191" t="s">
        <v>1803</v>
      </c>
      <c r="E1561" s="376" t="s">
        <v>1145</v>
      </c>
      <c r="F1561" s="376"/>
      <c r="G1561" s="58" t="s">
        <v>836</v>
      </c>
      <c r="H1561" s="57">
        <v>1.0955999999999999</v>
      </c>
      <c r="I1561" s="56">
        <v>36.880000000000003</v>
      </c>
      <c r="J1561" s="56">
        <v>40.4</v>
      </c>
    </row>
    <row r="1562" spans="1:10" ht="24" customHeight="1" x14ac:dyDescent="0.2">
      <c r="A1562" s="191" t="s">
        <v>1148</v>
      </c>
      <c r="B1562" s="59" t="s">
        <v>1147</v>
      </c>
      <c r="C1562" s="191" t="s">
        <v>25</v>
      </c>
      <c r="D1562" s="191" t="s">
        <v>1146</v>
      </c>
      <c r="E1562" s="376" t="s">
        <v>1145</v>
      </c>
      <c r="F1562" s="376"/>
      <c r="G1562" s="58" t="s">
        <v>836</v>
      </c>
      <c r="H1562" s="57">
        <v>0.49719999999999998</v>
      </c>
      <c r="I1562" s="56">
        <v>28.88</v>
      </c>
      <c r="J1562" s="56">
        <v>14.35</v>
      </c>
    </row>
    <row r="1563" spans="1:10" ht="51.95" customHeight="1" x14ac:dyDescent="0.2">
      <c r="A1563" s="191" t="s">
        <v>1148</v>
      </c>
      <c r="B1563" s="59" t="s">
        <v>2187</v>
      </c>
      <c r="C1563" s="191" t="s">
        <v>25</v>
      </c>
      <c r="D1563" s="191" t="s">
        <v>2186</v>
      </c>
      <c r="E1563" s="376" t="s">
        <v>1192</v>
      </c>
      <c r="F1563" s="376"/>
      <c r="G1563" s="58" t="s">
        <v>44</v>
      </c>
      <c r="H1563" s="57">
        <v>2.5399999999999999E-2</v>
      </c>
      <c r="I1563" s="56">
        <v>6.1</v>
      </c>
      <c r="J1563" s="56">
        <v>0.15</v>
      </c>
    </row>
    <row r="1564" spans="1:10" ht="51.95" customHeight="1" x14ac:dyDescent="0.2">
      <c r="A1564" s="191" t="s">
        <v>1148</v>
      </c>
      <c r="B1564" s="59" t="s">
        <v>2185</v>
      </c>
      <c r="C1564" s="191" t="s">
        <v>25</v>
      </c>
      <c r="D1564" s="191" t="s">
        <v>2184</v>
      </c>
      <c r="E1564" s="376" t="s">
        <v>1192</v>
      </c>
      <c r="F1564" s="376"/>
      <c r="G1564" s="58" t="s">
        <v>1205</v>
      </c>
      <c r="H1564" s="57">
        <v>7.5899999999999995E-2</v>
      </c>
      <c r="I1564" s="56">
        <v>1.77</v>
      </c>
      <c r="J1564" s="56">
        <v>0.13</v>
      </c>
    </row>
    <row r="1565" spans="1:10" ht="39" customHeight="1" x14ac:dyDescent="0.2">
      <c r="A1565" s="191" t="s">
        <v>1148</v>
      </c>
      <c r="B1565" s="59" t="s">
        <v>1500</v>
      </c>
      <c r="C1565" s="191" t="s">
        <v>25</v>
      </c>
      <c r="D1565" s="191" t="s">
        <v>1499</v>
      </c>
      <c r="E1565" s="376" t="s">
        <v>1192</v>
      </c>
      <c r="F1565" s="376"/>
      <c r="G1565" s="58" t="s">
        <v>44</v>
      </c>
      <c r="H1565" s="57">
        <v>9.0300000000000005E-2</v>
      </c>
      <c r="I1565" s="56">
        <v>3.54</v>
      </c>
      <c r="J1565" s="56">
        <v>0.31</v>
      </c>
    </row>
    <row r="1566" spans="1:10" ht="39" customHeight="1" x14ac:dyDescent="0.2">
      <c r="A1566" s="191" t="s">
        <v>1148</v>
      </c>
      <c r="B1566" s="59" t="s">
        <v>1502</v>
      </c>
      <c r="C1566" s="191" t="s">
        <v>25</v>
      </c>
      <c r="D1566" s="191" t="s">
        <v>1501</v>
      </c>
      <c r="E1566" s="376" t="s">
        <v>1192</v>
      </c>
      <c r="F1566" s="376"/>
      <c r="G1566" s="58" t="s">
        <v>1205</v>
      </c>
      <c r="H1566" s="57">
        <v>0.21640000000000001</v>
      </c>
      <c r="I1566" s="56">
        <v>0.5</v>
      </c>
      <c r="J1566" s="56">
        <v>0.1</v>
      </c>
    </row>
    <row r="1567" spans="1:10" ht="26.1" customHeight="1" x14ac:dyDescent="0.2">
      <c r="A1567" s="192" t="s">
        <v>1142</v>
      </c>
      <c r="B1567" s="55" t="s">
        <v>2560</v>
      </c>
      <c r="C1567" s="192" t="s">
        <v>25</v>
      </c>
      <c r="D1567" s="192" t="s">
        <v>2559</v>
      </c>
      <c r="E1567" s="377" t="s">
        <v>1139</v>
      </c>
      <c r="F1567" s="377"/>
      <c r="G1567" s="54" t="s">
        <v>31</v>
      </c>
      <c r="H1567" s="53">
        <v>1.67</v>
      </c>
      <c r="I1567" s="52">
        <v>1.29</v>
      </c>
      <c r="J1567" s="52">
        <v>2.15</v>
      </c>
    </row>
    <row r="1568" spans="1:10" ht="39" customHeight="1" x14ac:dyDescent="0.2">
      <c r="A1568" s="192" t="s">
        <v>1142</v>
      </c>
      <c r="B1568" s="55" t="s">
        <v>2519</v>
      </c>
      <c r="C1568" s="192" t="s">
        <v>25</v>
      </c>
      <c r="D1568" s="192" t="s">
        <v>2518</v>
      </c>
      <c r="E1568" s="377" t="s">
        <v>1139</v>
      </c>
      <c r="F1568" s="377"/>
      <c r="G1568" s="54" t="s">
        <v>62</v>
      </c>
      <c r="H1568" s="53">
        <v>20</v>
      </c>
      <c r="I1568" s="52">
        <v>0.56000000000000005</v>
      </c>
      <c r="J1568" s="52">
        <v>11.2</v>
      </c>
    </row>
    <row r="1569" spans="1:10" ht="24" customHeight="1" x14ac:dyDescent="0.2">
      <c r="A1569" s="192" t="s">
        <v>1142</v>
      </c>
      <c r="B1569" s="55" t="s">
        <v>2558</v>
      </c>
      <c r="C1569" s="192" t="s">
        <v>25</v>
      </c>
      <c r="D1569" s="192" t="s">
        <v>2557</v>
      </c>
      <c r="E1569" s="377" t="s">
        <v>1139</v>
      </c>
      <c r="F1569" s="377"/>
      <c r="G1569" s="54" t="s">
        <v>358</v>
      </c>
      <c r="H1569" s="53">
        <v>0.04</v>
      </c>
      <c r="I1569" s="52">
        <v>6.32</v>
      </c>
      <c r="J1569" s="52">
        <v>0.25</v>
      </c>
    </row>
    <row r="1570" spans="1:10" ht="24" customHeight="1" x14ac:dyDescent="0.2">
      <c r="A1570" s="192" t="s">
        <v>1142</v>
      </c>
      <c r="B1570" s="55" t="s">
        <v>2556</v>
      </c>
      <c r="C1570" s="192" t="s">
        <v>25</v>
      </c>
      <c r="D1570" s="192" t="s">
        <v>2555</v>
      </c>
      <c r="E1570" s="377" t="s">
        <v>1139</v>
      </c>
      <c r="F1570" s="377"/>
      <c r="G1570" s="54" t="s">
        <v>358</v>
      </c>
      <c r="H1570" s="53">
        <v>1.2500000000000001E-2</v>
      </c>
      <c r="I1570" s="52">
        <v>20.66</v>
      </c>
      <c r="J1570" s="52">
        <v>0.25</v>
      </c>
    </row>
    <row r="1571" spans="1:10" ht="26.1" customHeight="1" x14ac:dyDescent="0.2">
      <c r="A1571" s="192" t="s">
        <v>1142</v>
      </c>
      <c r="B1571" s="55" t="s">
        <v>2554</v>
      </c>
      <c r="C1571" s="192" t="s">
        <v>25</v>
      </c>
      <c r="D1571" s="192" t="s">
        <v>2553</v>
      </c>
      <c r="E1571" s="377" t="s">
        <v>1139</v>
      </c>
      <c r="F1571" s="377"/>
      <c r="G1571" s="54" t="s">
        <v>62</v>
      </c>
      <c r="H1571" s="53">
        <v>10</v>
      </c>
      <c r="I1571" s="52">
        <v>4.42</v>
      </c>
      <c r="J1571" s="52">
        <v>44.2</v>
      </c>
    </row>
    <row r="1572" spans="1:10" ht="25.5" x14ac:dyDescent="0.2">
      <c r="A1572" s="193"/>
      <c r="B1572" s="193"/>
      <c r="C1572" s="193"/>
      <c r="D1572" s="193"/>
      <c r="E1572" s="193" t="s">
        <v>1138</v>
      </c>
      <c r="F1572" s="51">
        <v>25.656800798137677</v>
      </c>
      <c r="G1572" s="193" t="s">
        <v>1137</v>
      </c>
      <c r="H1572" s="51">
        <v>20.63</v>
      </c>
      <c r="I1572" s="193" t="s">
        <v>1136</v>
      </c>
      <c r="J1572" s="51">
        <v>46.29</v>
      </c>
    </row>
    <row r="1573" spans="1:10" ht="15" thickBot="1" x14ac:dyDescent="0.25">
      <c r="A1573" s="193"/>
      <c r="B1573" s="193"/>
      <c r="C1573" s="193"/>
      <c r="D1573" s="193"/>
      <c r="E1573" s="193" t="s">
        <v>1135</v>
      </c>
      <c r="F1573" s="51">
        <v>26.71</v>
      </c>
      <c r="G1573" s="193"/>
      <c r="H1573" s="378" t="s">
        <v>1134</v>
      </c>
      <c r="I1573" s="378"/>
      <c r="J1573" s="51">
        <v>140.19999999999999</v>
      </c>
    </row>
    <row r="1574" spans="1:10" ht="0.95" customHeight="1" thickTop="1" x14ac:dyDescent="0.2">
      <c r="A1574" s="50"/>
      <c r="B1574" s="50"/>
      <c r="C1574" s="50"/>
      <c r="D1574" s="50"/>
      <c r="E1574" s="50"/>
      <c r="F1574" s="50"/>
      <c r="G1574" s="50"/>
      <c r="H1574" s="50"/>
      <c r="I1574" s="50"/>
      <c r="J1574" s="50"/>
    </row>
    <row r="1575" spans="1:10" ht="18" customHeight="1" x14ac:dyDescent="0.2">
      <c r="A1575" s="189" t="s">
        <v>648</v>
      </c>
      <c r="B1575" s="64" t="s">
        <v>9</v>
      </c>
      <c r="C1575" s="189" t="s">
        <v>10</v>
      </c>
      <c r="D1575" s="189" t="s">
        <v>11</v>
      </c>
      <c r="E1575" s="379" t="s">
        <v>1155</v>
      </c>
      <c r="F1575" s="379"/>
      <c r="G1575" s="65" t="s">
        <v>12</v>
      </c>
      <c r="H1575" s="64" t="s">
        <v>13</v>
      </c>
      <c r="I1575" s="64" t="s">
        <v>14</v>
      </c>
      <c r="J1575" s="64" t="s">
        <v>16</v>
      </c>
    </row>
    <row r="1576" spans="1:10" ht="51.95" customHeight="1" x14ac:dyDescent="0.2">
      <c r="A1576" s="187" t="s">
        <v>1154</v>
      </c>
      <c r="B1576" s="63" t="s">
        <v>649</v>
      </c>
      <c r="C1576" s="187" t="s">
        <v>25</v>
      </c>
      <c r="D1576" s="187" t="s">
        <v>650</v>
      </c>
      <c r="E1576" s="380" t="s">
        <v>1407</v>
      </c>
      <c r="F1576" s="380"/>
      <c r="G1576" s="62" t="s">
        <v>27</v>
      </c>
      <c r="H1576" s="61">
        <v>1</v>
      </c>
      <c r="I1576" s="60">
        <v>96.03</v>
      </c>
      <c r="J1576" s="60">
        <v>96.03</v>
      </c>
    </row>
    <row r="1577" spans="1:10" ht="24" customHeight="1" x14ac:dyDescent="0.2">
      <c r="A1577" s="191" t="s">
        <v>1148</v>
      </c>
      <c r="B1577" s="59" t="s">
        <v>1277</v>
      </c>
      <c r="C1577" s="191" t="s">
        <v>25</v>
      </c>
      <c r="D1577" s="191" t="s">
        <v>1276</v>
      </c>
      <c r="E1577" s="376" t="s">
        <v>1145</v>
      </c>
      <c r="F1577" s="376"/>
      <c r="G1577" s="58" t="s">
        <v>836</v>
      </c>
      <c r="H1577" s="57">
        <v>9.7600000000000006E-2</v>
      </c>
      <c r="I1577" s="56">
        <v>36.630000000000003</v>
      </c>
      <c r="J1577" s="56">
        <v>3.57</v>
      </c>
    </row>
    <row r="1578" spans="1:10" ht="24" customHeight="1" x14ac:dyDescent="0.2">
      <c r="A1578" s="191" t="s">
        <v>1148</v>
      </c>
      <c r="B1578" s="59" t="s">
        <v>1461</v>
      </c>
      <c r="C1578" s="191" t="s">
        <v>25</v>
      </c>
      <c r="D1578" s="191" t="s">
        <v>1460</v>
      </c>
      <c r="E1578" s="376" t="s">
        <v>1145</v>
      </c>
      <c r="F1578" s="376"/>
      <c r="G1578" s="58" t="s">
        <v>836</v>
      </c>
      <c r="H1578" s="57">
        <v>0.14829999999999999</v>
      </c>
      <c r="I1578" s="56">
        <v>37.11</v>
      </c>
      <c r="J1578" s="56">
        <v>5.5</v>
      </c>
    </row>
    <row r="1579" spans="1:10" ht="24" customHeight="1" x14ac:dyDescent="0.2">
      <c r="A1579" s="191" t="s">
        <v>1148</v>
      </c>
      <c r="B1579" s="59" t="s">
        <v>1147</v>
      </c>
      <c r="C1579" s="191" t="s">
        <v>25</v>
      </c>
      <c r="D1579" s="191" t="s">
        <v>1146</v>
      </c>
      <c r="E1579" s="376" t="s">
        <v>1145</v>
      </c>
      <c r="F1579" s="376"/>
      <c r="G1579" s="58" t="s">
        <v>836</v>
      </c>
      <c r="H1579" s="57">
        <v>0.24590000000000001</v>
      </c>
      <c r="I1579" s="56">
        <v>28.88</v>
      </c>
      <c r="J1579" s="56">
        <v>7.1</v>
      </c>
    </row>
    <row r="1580" spans="1:10" ht="39" customHeight="1" x14ac:dyDescent="0.2">
      <c r="A1580" s="191" t="s">
        <v>1148</v>
      </c>
      <c r="B1580" s="59" t="s">
        <v>2193</v>
      </c>
      <c r="C1580" s="191" t="s">
        <v>25</v>
      </c>
      <c r="D1580" s="191" t="s">
        <v>2192</v>
      </c>
      <c r="E1580" s="376" t="s">
        <v>1548</v>
      </c>
      <c r="F1580" s="376"/>
      <c r="G1580" s="58" t="s">
        <v>49</v>
      </c>
      <c r="H1580" s="57">
        <v>7.3899999999999993E-2</v>
      </c>
      <c r="I1580" s="56">
        <v>578.73</v>
      </c>
      <c r="J1580" s="56">
        <v>42.76</v>
      </c>
    </row>
    <row r="1581" spans="1:10" ht="26.1" customHeight="1" x14ac:dyDescent="0.2">
      <c r="A1581" s="192" t="s">
        <v>1142</v>
      </c>
      <c r="B1581" s="55" t="s">
        <v>1554</v>
      </c>
      <c r="C1581" s="192" t="s">
        <v>25</v>
      </c>
      <c r="D1581" s="192" t="s">
        <v>1553</v>
      </c>
      <c r="E1581" s="377" t="s">
        <v>1139</v>
      </c>
      <c r="F1581" s="377"/>
      <c r="G1581" s="54" t="s">
        <v>31</v>
      </c>
      <c r="H1581" s="53">
        <v>0.45</v>
      </c>
      <c r="I1581" s="52">
        <v>3.92</v>
      </c>
      <c r="J1581" s="52">
        <v>1.76</v>
      </c>
    </row>
    <row r="1582" spans="1:10" ht="24" customHeight="1" x14ac:dyDescent="0.2">
      <c r="A1582" s="192" t="s">
        <v>1142</v>
      </c>
      <c r="B1582" s="55" t="s">
        <v>1806</v>
      </c>
      <c r="C1582" s="192" t="s">
        <v>25</v>
      </c>
      <c r="D1582" s="192" t="s">
        <v>1805</v>
      </c>
      <c r="E1582" s="377" t="s">
        <v>1139</v>
      </c>
      <c r="F1582" s="377"/>
      <c r="G1582" s="54" t="s">
        <v>62</v>
      </c>
      <c r="H1582" s="53">
        <v>2.4E-2</v>
      </c>
      <c r="I1582" s="52">
        <v>18.72</v>
      </c>
      <c r="J1582" s="52">
        <v>0.44</v>
      </c>
    </row>
    <row r="1583" spans="1:10" ht="39" customHeight="1" x14ac:dyDescent="0.2">
      <c r="A1583" s="192" t="s">
        <v>1142</v>
      </c>
      <c r="B1583" s="55" t="s">
        <v>2376</v>
      </c>
      <c r="C1583" s="192" t="s">
        <v>25</v>
      </c>
      <c r="D1583" s="192" t="s">
        <v>2375</v>
      </c>
      <c r="E1583" s="377" t="s">
        <v>1139</v>
      </c>
      <c r="F1583" s="377"/>
      <c r="G1583" s="54" t="s">
        <v>27</v>
      </c>
      <c r="H1583" s="53">
        <v>1.0815999999999999</v>
      </c>
      <c r="I1583" s="52">
        <v>32.270000000000003</v>
      </c>
      <c r="J1583" s="52">
        <v>34.9</v>
      </c>
    </row>
    <row r="1584" spans="1:10" ht="25.5" x14ac:dyDescent="0.2">
      <c r="A1584" s="193"/>
      <c r="B1584" s="193"/>
      <c r="C1584" s="193"/>
      <c r="D1584" s="193"/>
      <c r="E1584" s="193" t="s">
        <v>1138</v>
      </c>
      <c r="F1584" s="51">
        <v>11.567453719099879</v>
      </c>
      <c r="G1584" s="193" t="s">
        <v>1137</v>
      </c>
      <c r="H1584" s="51">
        <v>9.3000000000000007</v>
      </c>
      <c r="I1584" s="193" t="s">
        <v>1136</v>
      </c>
      <c r="J1584" s="51">
        <v>20.87</v>
      </c>
    </row>
    <row r="1585" spans="1:10" ht="15" thickBot="1" x14ac:dyDescent="0.25">
      <c r="A1585" s="193"/>
      <c r="B1585" s="193"/>
      <c r="C1585" s="193"/>
      <c r="D1585" s="193"/>
      <c r="E1585" s="193" t="s">
        <v>1135</v>
      </c>
      <c r="F1585" s="51">
        <v>22.6</v>
      </c>
      <c r="G1585" s="193"/>
      <c r="H1585" s="378" t="s">
        <v>1134</v>
      </c>
      <c r="I1585" s="378"/>
      <c r="J1585" s="51">
        <v>118.63</v>
      </c>
    </row>
    <row r="1586" spans="1:10" ht="0.95" customHeight="1" thickTop="1" x14ac:dyDescent="0.2">
      <c r="A1586" s="50"/>
      <c r="B1586" s="50"/>
      <c r="C1586" s="50"/>
      <c r="D1586" s="50"/>
      <c r="E1586" s="50"/>
      <c r="F1586" s="50"/>
      <c r="G1586" s="50"/>
      <c r="H1586" s="50"/>
      <c r="I1586" s="50"/>
      <c r="J1586" s="50"/>
    </row>
    <row r="1587" spans="1:10" ht="18" customHeight="1" x14ac:dyDescent="0.2">
      <c r="A1587" s="189" t="s">
        <v>651</v>
      </c>
      <c r="B1587" s="64" t="s">
        <v>9</v>
      </c>
      <c r="C1587" s="189" t="s">
        <v>10</v>
      </c>
      <c r="D1587" s="189" t="s">
        <v>11</v>
      </c>
      <c r="E1587" s="379" t="s">
        <v>1155</v>
      </c>
      <c r="F1587" s="379"/>
      <c r="G1587" s="65" t="s">
        <v>12</v>
      </c>
      <c r="H1587" s="64" t="s">
        <v>13</v>
      </c>
      <c r="I1587" s="64" t="s">
        <v>14</v>
      </c>
      <c r="J1587" s="64" t="s">
        <v>16</v>
      </c>
    </row>
    <row r="1588" spans="1:10" ht="39" customHeight="1" x14ac:dyDescent="0.2">
      <c r="A1588" s="187" t="s">
        <v>1154</v>
      </c>
      <c r="B1588" s="63" t="s">
        <v>652</v>
      </c>
      <c r="C1588" s="187" t="s">
        <v>25</v>
      </c>
      <c r="D1588" s="187" t="s">
        <v>653</v>
      </c>
      <c r="E1588" s="380" t="s">
        <v>2552</v>
      </c>
      <c r="F1588" s="380"/>
      <c r="G1588" s="62" t="s">
        <v>27</v>
      </c>
      <c r="H1588" s="61">
        <v>1</v>
      </c>
      <c r="I1588" s="60">
        <v>102.95</v>
      </c>
      <c r="J1588" s="60">
        <v>102.95</v>
      </c>
    </row>
    <row r="1589" spans="1:10" ht="24" customHeight="1" x14ac:dyDescent="0.2">
      <c r="A1589" s="191" t="s">
        <v>1148</v>
      </c>
      <c r="B1589" s="59" t="s">
        <v>2289</v>
      </c>
      <c r="C1589" s="191" t="s">
        <v>25</v>
      </c>
      <c r="D1589" s="191" t="s">
        <v>2288</v>
      </c>
      <c r="E1589" s="376" t="s">
        <v>1145</v>
      </c>
      <c r="F1589" s="376"/>
      <c r="G1589" s="58" t="s">
        <v>836</v>
      </c>
      <c r="H1589" s="57">
        <v>0.3725</v>
      </c>
      <c r="I1589" s="56">
        <v>33.770000000000003</v>
      </c>
      <c r="J1589" s="56">
        <v>12.57</v>
      </c>
    </row>
    <row r="1590" spans="1:10" ht="24" customHeight="1" x14ac:dyDescent="0.2">
      <c r="A1590" s="191" t="s">
        <v>1148</v>
      </c>
      <c r="B1590" s="59" t="s">
        <v>1147</v>
      </c>
      <c r="C1590" s="191" t="s">
        <v>25</v>
      </c>
      <c r="D1590" s="191" t="s">
        <v>1146</v>
      </c>
      <c r="E1590" s="376" t="s">
        <v>1145</v>
      </c>
      <c r="F1590" s="376"/>
      <c r="G1590" s="58" t="s">
        <v>836</v>
      </c>
      <c r="H1590" s="57">
        <v>0.3725</v>
      </c>
      <c r="I1590" s="56">
        <v>28.88</v>
      </c>
      <c r="J1590" s="56">
        <v>10.75</v>
      </c>
    </row>
    <row r="1591" spans="1:10" ht="39" customHeight="1" x14ac:dyDescent="0.2">
      <c r="A1591" s="191" t="s">
        <v>1148</v>
      </c>
      <c r="B1591" s="59" t="s">
        <v>1516</v>
      </c>
      <c r="C1591" s="191" t="s">
        <v>25</v>
      </c>
      <c r="D1591" s="191" t="s">
        <v>1515</v>
      </c>
      <c r="E1591" s="376" t="s">
        <v>1192</v>
      </c>
      <c r="F1591" s="376"/>
      <c r="G1591" s="58" t="s">
        <v>44</v>
      </c>
      <c r="H1591" s="57">
        <v>4.1000000000000003E-3</v>
      </c>
      <c r="I1591" s="56">
        <v>9.35</v>
      </c>
      <c r="J1591" s="56">
        <v>0.03</v>
      </c>
    </row>
    <row r="1592" spans="1:10" ht="39" customHeight="1" x14ac:dyDescent="0.2">
      <c r="A1592" s="191" t="s">
        <v>1148</v>
      </c>
      <c r="B1592" s="59" t="s">
        <v>1518</v>
      </c>
      <c r="C1592" s="191" t="s">
        <v>25</v>
      </c>
      <c r="D1592" s="191" t="s">
        <v>1517</v>
      </c>
      <c r="E1592" s="376" t="s">
        <v>1192</v>
      </c>
      <c r="F1592" s="376"/>
      <c r="G1592" s="58" t="s">
        <v>1205</v>
      </c>
      <c r="H1592" s="57">
        <v>0.18210000000000001</v>
      </c>
      <c r="I1592" s="56">
        <v>0.61</v>
      </c>
      <c r="J1592" s="56">
        <v>0.11</v>
      </c>
    </row>
    <row r="1593" spans="1:10" ht="51.95" customHeight="1" x14ac:dyDescent="0.2">
      <c r="A1593" s="191" t="s">
        <v>1148</v>
      </c>
      <c r="B1593" s="59" t="s">
        <v>2169</v>
      </c>
      <c r="C1593" s="191" t="s">
        <v>25</v>
      </c>
      <c r="D1593" s="191" t="s">
        <v>2168</v>
      </c>
      <c r="E1593" s="376" t="s">
        <v>1192</v>
      </c>
      <c r="F1593" s="376"/>
      <c r="G1593" s="58" t="s">
        <v>44</v>
      </c>
      <c r="H1593" s="57">
        <v>4.9099999999999998E-2</v>
      </c>
      <c r="I1593" s="56">
        <v>10.52</v>
      </c>
      <c r="J1593" s="56">
        <v>0.51</v>
      </c>
    </row>
    <row r="1594" spans="1:10" ht="51.95" customHeight="1" x14ac:dyDescent="0.2">
      <c r="A1594" s="191" t="s">
        <v>1148</v>
      </c>
      <c r="B1594" s="59" t="s">
        <v>2171</v>
      </c>
      <c r="C1594" s="191" t="s">
        <v>25</v>
      </c>
      <c r="D1594" s="191" t="s">
        <v>2170</v>
      </c>
      <c r="E1594" s="376" t="s">
        <v>1192</v>
      </c>
      <c r="F1594" s="376"/>
      <c r="G1594" s="58" t="s">
        <v>1205</v>
      </c>
      <c r="H1594" s="57">
        <v>0.1371</v>
      </c>
      <c r="I1594" s="56">
        <v>1.1399999999999999</v>
      </c>
      <c r="J1594" s="56">
        <v>0.15</v>
      </c>
    </row>
    <row r="1595" spans="1:10" ht="26.1" customHeight="1" x14ac:dyDescent="0.2">
      <c r="A1595" s="192" t="s">
        <v>1142</v>
      </c>
      <c r="B1595" s="55" t="s">
        <v>1466</v>
      </c>
      <c r="C1595" s="192" t="s">
        <v>25</v>
      </c>
      <c r="D1595" s="192" t="s">
        <v>1465</v>
      </c>
      <c r="E1595" s="377" t="s">
        <v>1139</v>
      </c>
      <c r="F1595" s="377"/>
      <c r="G1595" s="54" t="s">
        <v>49</v>
      </c>
      <c r="H1595" s="53">
        <v>5.6800000000000003E-2</v>
      </c>
      <c r="I1595" s="52">
        <v>145</v>
      </c>
      <c r="J1595" s="52">
        <v>8.23</v>
      </c>
    </row>
    <row r="1596" spans="1:10" ht="26.1" customHeight="1" x14ac:dyDescent="0.2">
      <c r="A1596" s="192" t="s">
        <v>1142</v>
      </c>
      <c r="B1596" s="55" t="s">
        <v>2551</v>
      </c>
      <c r="C1596" s="192" t="s">
        <v>25</v>
      </c>
      <c r="D1596" s="192" t="s">
        <v>2550</v>
      </c>
      <c r="E1596" s="377" t="s">
        <v>1139</v>
      </c>
      <c r="F1596" s="377"/>
      <c r="G1596" s="54" t="s">
        <v>49</v>
      </c>
      <c r="H1596" s="53">
        <v>9.7999999999999997E-3</v>
      </c>
      <c r="I1596" s="52">
        <v>129.19999999999999</v>
      </c>
      <c r="J1596" s="52">
        <v>1.26</v>
      </c>
    </row>
    <row r="1597" spans="1:10" ht="51.95" customHeight="1" x14ac:dyDescent="0.2">
      <c r="A1597" s="192" t="s">
        <v>1142</v>
      </c>
      <c r="B1597" s="55" t="s">
        <v>2549</v>
      </c>
      <c r="C1597" s="192" t="s">
        <v>25</v>
      </c>
      <c r="D1597" s="192" t="s">
        <v>2548</v>
      </c>
      <c r="E1597" s="377" t="s">
        <v>1139</v>
      </c>
      <c r="F1597" s="377"/>
      <c r="G1597" s="54" t="s">
        <v>27</v>
      </c>
      <c r="H1597" s="53">
        <v>1.03</v>
      </c>
      <c r="I1597" s="52">
        <v>67.33</v>
      </c>
      <c r="J1597" s="52">
        <v>69.34</v>
      </c>
    </row>
    <row r="1598" spans="1:10" ht="25.5" x14ac:dyDescent="0.2">
      <c r="A1598" s="193"/>
      <c r="B1598" s="193"/>
      <c r="C1598" s="193"/>
      <c r="D1598" s="193"/>
      <c r="E1598" s="193" t="s">
        <v>1138</v>
      </c>
      <c r="F1598" s="51">
        <v>10.741602926504823</v>
      </c>
      <c r="G1598" s="193" t="s">
        <v>1137</v>
      </c>
      <c r="H1598" s="51">
        <v>8.64</v>
      </c>
      <c r="I1598" s="193" t="s">
        <v>1136</v>
      </c>
      <c r="J1598" s="51">
        <v>19.380000000000003</v>
      </c>
    </row>
    <row r="1599" spans="1:10" ht="15" thickBot="1" x14ac:dyDescent="0.25">
      <c r="A1599" s="193"/>
      <c r="B1599" s="193"/>
      <c r="C1599" s="193"/>
      <c r="D1599" s="193"/>
      <c r="E1599" s="193" t="s">
        <v>1135</v>
      </c>
      <c r="F1599" s="51">
        <v>24.23</v>
      </c>
      <c r="G1599" s="193"/>
      <c r="H1599" s="378" t="s">
        <v>1134</v>
      </c>
      <c r="I1599" s="378"/>
      <c r="J1599" s="51">
        <v>127.18</v>
      </c>
    </row>
    <row r="1600" spans="1:10" ht="0.95" customHeight="1" thickTop="1" x14ac:dyDescent="0.2">
      <c r="A1600" s="50"/>
      <c r="B1600" s="50"/>
      <c r="C1600" s="50"/>
      <c r="D1600" s="50"/>
      <c r="E1600" s="50"/>
      <c r="F1600" s="50"/>
      <c r="G1600" s="50"/>
      <c r="H1600" s="50"/>
      <c r="I1600" s="50"/>
      <c r="J1600" s="50"/>
    </row>
    <row r="1601" spans="1:10" ht="18" customHeight="1" x14ac:dyDescent="0.2">
      <c r="A1601" s="189" t="s">
        <v>654</v>
      </c>
      <c r="B1601" s="64" t="s">
        <v>9</v>
      </c>
      <c r="C1601" s="189" t="s">
        <v>10</v>
      </c>
      <c r="D1601" s="189" t="s">
        <v>11</v>
      </c>
      <c r="E1601" s="379" t="s">
        <v>1155</v>
      </c>
      <c r="F1601" s="379"/>
      <c r="G1601" s="65" t="s">
        <v>12</v>
      </c>
      <c r="H1601" s="64" t="s">
        <v>13</v>
      </c>
      <c r="I1601" s="64" t="s">
        <v>14</v>
      </c>
      <c r="J1601" s="64" t="s">
        <v>16</v>
      </c>
    </row>
    <row r="1602" spans="1:10" ht="26.1" customHeight="1" x14ac:dyDescent="0.2">
      <c r="A1602" s="187" t="s">
        <v>1154</v>
      </c>
      <c r="B1602" s="63" t="s">
        <v>655</v>
      </c>
      <c r="C1602" s="187" t="s">
        <v>25</v>
      </c>
      <c r="D1602" s="187" t="s">
        <v>656</v>
      </c>
      <c r="E1602" s="380" t="s">
        <v>1770</v>
      </c>
      <c r="F1602" s="380"/>
      <c r="G1602" s="62" t="s">
        <v>27</v>
      </c>
      <c r="H1602" s="61">
        <v>1</v>
      </c>
      <c r="I1602" s="60">
        <v>59.04</v>
      </c>
      <c r="J1602" s="60">
        <v>59.04</v>
      </c>
    </row>
    <row r="1603" spans="1:10" ht="24" customHeight="1" x14ac:dyDescent="0.2">
      <c r="A1603" s="191" t="s">
        <v>1148</v>
      </c>
      <c r="B1603" s="59" t="s">
        <v>1989</v>
      </c>
      <c r="C1603" s="191" t="s">
        <v>25</v>
      </c>
      <c r="D1603" s="191" t="s">
        <v>1988</v>
      </c>
      <c r="E1603" s="376" t="s">
        <v>1145</v>
      </c>
      <c r="F1603" s="376"/>
      <c r="G1603" s="58" t="s">
        <v>836</v>
      </c>
      <c r="H1603" s="57">
        <v>0.78669999999999995</v>
      </c>
      <c r="I1603" s="56">
        <v>35.36</v>
      </c>
      <c r="J1603" s="56">
        <v>27.81</v>
      </c>
    </row>
    <row r="1604" spans="1:10" ht="24" customHeight="1" x14ac:dyDescent="0.2">
      <c r="A1604" s="191" t="s">
        <v>1148</v>
      </c>
      <c r="B1604" s="59" t="s">
        <v>1147</v>
      </c>
      <c r="C1604" s="191" t="s">
        <v>25</v>
      </c>
      <c r="D1604" s="191" t="s">
        <v>1146</v>
      </c>
      <c r="E1604" s="376" t="s">
        <v>1145</v>
      </c>
      <c r="F1604" s="376"/>
      <c r="G1604" s="58" t="s">
        <v>836</v>
      </c>
      <c r="H1604" s="57">
        <v>0.45219999999999999</v>
      </c>
      <c r="I1604" s="56">
        <v>28.88</v>
      </c>
      <c r="J1604" s="56">
        <v>13.05</v>
      </c>
    </row>
    <row r="1605" spans="1:10" ht="24" customHeight="1" x14ac:dyDescent="0.2">
      <c r="A1605" s="192" t="s">
        <v>1142</v>
      </c>
      <c r="B1605" s="55" t="s">
        <v>2547</v>
      </c>
      <c r="C1605" s="192" t="s">
        <v>25</v>
      </c>
      <c r="D1605" s="192" t="s">
        <v>2546</v>
      </c>
      <c r="E1605" s="377" t="s">
        <v>1139</v>
      </c>
      <c r="F1605" s="377"/>
      <c r="G1605" s="54" t="s">
        <v>62</v>
      </c>
      <c r="H1605" s="53">
        <v>2.1700000000000001E-2</v>
      </c>
      <c r="I1605" s="52">
        <v>35.590000000000003</v>
      </c>
      <c r="J1605" s="52">
        <v>0.77</v>
      </c>
    </row>
    <row r="1606" spans="1:10" ht="26.1" customHeight="1" x14ac:dyDescent="0.2">
      <c r="A1606" s="192" t="s">
        <v>1142</v>
      </c>
      <c r="B1606" s="55" t="s">
        <v>2545</v>
      </c>
      <c r="C1606" s="192" t="s">
        <v>25</v>
      </c>
      <c r="D1606" s="192" t="s">
        <v>2544</v>
      </c>
      <c r="E1606" s="377" t="s">
        <v>1139</v>
      </c>
      <c r="F1606" s="377"/>
      <c r="G1606" s="54" t="s">
        <v>62</v>
      </c>
      <c r="H1606" s="53">
        <v>1.8127</v>
      </c>
      <c r="I1606" s="52">
        <v>1.01</v>
      </c>
      <c r="J1606" s="52">
        <v>1.83</v>
      </c>
    </row>
    <row r="1607" spans="1:10" ht="26.1" customHeight="1" x14ac:dyDescent="0.2">
      <c r="A1607" s="192" t="s">
        <v>1142</v>
      </c>
      <c r="B1607" s="55" t="s">
        <v>2543</v>
      </c>
      <c r="C1607" s="192" t="s">
        <v>25</v>
      </c>
      <c r="D1607" s="192" t="s">
        <v>2542</v>
      </c>
      <c r="E1607" s="377" t="s">
        <v>1139</v>
      </c>
      <c r="F1607" s="377"/>
      <c r="G1607" s="54" t="s">
        <v>27</v>
      </c>
      <c r="H1607" s="53">
        <v>1.0414000000000001</v>
      </c>
      <c r="I1607" s="52">
        <v>14.08</v>
      </c>
      <c r="J1607" s="52">
        <v>14.66</v>
      </c>
    </row>
    <row r="1608" spans="1:10" ht="24" customHeight="1" x14ac:dyDescent="0.2">
      <c r="A1608" s="192" t="s">
        <v>1142</v>
      </c>
      <c r="B1608" s="55" t="s">
        <v>2541</v>
      </c>
      <c r="C1608" s="192" t="s">
        <v>25</v>
      </c>
      <c r="D1608" s="192" t="s">
        <v>2540</v>
      </c>
      <c r="E1608" s="377" t="s">
        <v>1139</v>
      </c>
      <c r="F1608" s="377"/>
      <c r="G1608" s="54" t="s">
        <v>62</v>
      </c>
      <c r="H1608" s="53">
        <v>7.7999999999999996E-3</v>
      </c>
      <c r="I1608" s="52">
        <v>16.8</v>
      </c>
      <c r="J1608" s="52">
        <v>0.13</v>
      </c>
    </row>
    <row r="1609" spans="1:10" ht="26.1" customHeight="1" x14ac:dyDescent="0.2">
      <c r="A1609" s="192" t="s">
        <v>1142</v>
      </c>
      <c r="B1609" s="55" t="s">
        <v>2539</v>
      </c>
      <c r="C1609" s="192" t="s">
        <v>25</v>
      </c>
      <c r="D1609" s="192" t="s">
        <v>2538</v>
      </c>
      <c r="E1609" s="377" t="s">
        <v>1139</v>
      </c>
      <c r="F1609" s="377"/>
      <c r="G1609" s="54" t="s">
        <v>778</v>
      </c>
      <c r="H1609" s="53">
        <v>2.93E-2</v>
      </c>
      <c r="I1609" s="52">
        <v>27.27</v>
      </c>
      <c r="J1609" s="52">
        <v>0.79</v>
      </c>
    </row>
    <row r="1610" spans="1:10" ht="25.5" x14ac:dyDescent="0.2">
      <c r="A1610" s="193"/>
      <c r="B1610" s="193"/>
      <c r="C1610" s="193"/>
      <c r="D1610" s="193"/>
      <c r="E1610" s="193" t="s">
        <v>1138</v>
      </c>
      <c r="F1610" s="51">
        <v>19.005653475224477</v>
      </c>
      <c r="G1610" s="193" t="s">
        <v>1137</v>
      </c>
      <c r="H1610" s="51">
        <v>15.28</v>
      </c>
      <c r="I1610" s="193" t="s">
        <v>1136</v>
      </c>
      <c r="J1610" s="51">
        <v>34.29</v>
      </c>
    </row>
    <row r="1611" spans="1:10" ht="15" thickBot="1" x14ac:dyDescent="0.25">
      <c r="A1611" s="193"/>
      <c r="B1611" s="193"/>
      <c r="C1611" s="193"/>
      <c r="D1611" s="193"/>
      <c r="E1611" s="193" t="s">
        <v>1135</v>
      </c>
      <c r="F1611" s="51">
        <v>13.89</v>
      </c>
      <c r="G1611" s="193"/>
      <c r="H1611" s="378" t="s">
        <v>1134</v>
      </c>
      <c r="I1611" s="378"/>
      <c r="J1611" s="51">
        <v>72.930000000000007</v>
      </c>
    </row>
    <row r="1612" spans="1:10" ht="0.95" customHeight="1" thickTop="1" x14ac:dyDescent="0.2">
      <c r="A1612" s="50"/>
      <c r="B1612" s="50"/>
      <c r="C1612" s="50"/>
      <c r="D1612" s="50"/>
      <c r="E1612" s="50"/>
      <c r="F1612" s="50"/>
      <c r="G1612" s="50"/>
      <c r="H1612" s="50"/>
      <c r="I1612" s="50"/>
      <c r="J1612" s="50"/>
    </row>
    <row r="1613" spans="1:10" ht="18" customHeight="1" x14ac:dyDescent="0.2">
      <c r="A1613" s="189" t="s">
        <v>657</v>
      </c>
      <c r="B1613" s="64" t="s">
        <v>9</v>
      </c>
      <c r="C1613" s="189" t="s">
        <v>10</v>
      </c>
      <c r="D1613" s="189" t="s">
        <v>11</v>
      </c>
      <c r="E1613" s="379" t="s">
        <v>1155</v>
      </c>
      <c r="F1613" s="379"/>
      <c r="G1613" s="65" t="s">
        <v>12</v>
      </c>
      <c r="H1613" s="64" t="s">
        <v>13</v>
      </c>
      <c r="I1613" s="64" t="s">
        <v>14</v>
      </c>
      <c r="J1613" s="64" t="s">
        <v>16</v>
      </c>
    </row>
    <row r="1614" spans="1:10" ht="51.95" customHeight="1" x14ac:dyDescent="0.2">
      <c r="A1614" s="187" t="s">
        <v>1154</v>
      </c>
      <c r="B1614" s="63" t="s">
        <v>658</v>
      </c>
      <c r="C1614" s="187" t="s">
        <v>25</v>
      </c>
      <c r="D1614" s="187" t="s">
        <v>659</v>
      </c>
      <c r="E1614" s="380" t="s">
        <v>1548</v>
      </c>
      <c r="F1614" s="380"/>
      <c r="G1614" s="62" t="s">
        <v>62</v>
      </c>
      <c r="H1614" s="61">
        <v>1</v>
      </c>
      <c r="I1614" s="60">
        <v>9.4499999999999993</v>
      </c>
      <c r="J1614" s="60">
        <v>9.4499999999999993</v>
      </c>
    </row>
    <row r="1615" spans="1:10" ht="26.1" customHeight="1" x14ac:dyDescent="0.2">
      <c r="A1615" s="191" t="s">
        <v>1148</v>
      </c>
      <c r="B1615" s="59" t="s">
        <v>1876</v>
      </c>
      <c r="C1615" s="191" t="s">
        <v>25</v>
      </c>
      <c r="D1615" s="191" t="s">
        <v>1875</v>
      </c>
      <c r="E1615" s="376" t="s">
        <v>1525</v>
      </c>
      <c r="F1615" s="376"/>
      <c r="G1615" s="58" t="s">
        <v>27</v>
      </c>
      <c r="H1615" s="57">
        <v>7.9000000000000008E-3</v>
      </c>
      <c r="I1615" s="56">
        <v>27.82</v>
      </c>
      <c r="J1615" s="56">
        <v>0.21</v>
      </c>
    </row>
    <row r="1616" spans="1:10" ht="39" customHeight="1" x14ac:dyDescent="0.2">
      <c r="A1616" s="191" t="s">
        <v>1148</v>
      </c>
      <c r="B1616" s="59" t="s">
        <v>675</v>
      </c>
      <c r="C1616" s="191" t="s">
        <v>25</v>
      </c>
      <c r="D1616" s="191" t="s">
        <v>676</v>
      </c>
      <c r="E1616" s="376" t="s">
        <v>1525</v>
      </c>
      <c r="F1616" s="376"/>
      <c r="G1616" s="58" t="s">
        <v>27</v>
      </c>
      <c r="H1616" s="57">
        <v>7.9000000000000008E-3</v>
      </c>
      <c r="I1616" s="56">
        <v>10.71</v>
      </c>
      <c r="J1616" s="56">
        <v>0.08</v>
      </c>
    </row>
    <row r="1617" spans="1:10" ht="26.1" customHeight="1" x14ac:dyDescent="0.2">
      <c r="A1617" s="191" t="s">
        <v>1148</v>
      </c>
      <c r="B1617" s="59" t="s">
        <v>2415</v>
      </c>
      <c r="C1617" s="191" t="s">
        <v>25</v>
      </c>
      <c r="D1617" s="191" t="s">
        <v>2414</v>
      </c>
      <c r="E1617" s="376" t="s">
        <v>1145</v>
      </c>
      <c r="F1617" s="376"/>
      <c r="G1617" s="58" t="s">
        <v>836</v>
      </c>
      <c r="H1617" s="57">
        <v>8.9999999999999998E-4</v>
      </c>
      <c r="I1617" s="56">
        <v>29.47</v>
      </c>
      <c r="J1617" s="56">
        <v>0.02</v>
      </c>
    </row>
    <row r="1618" spans="1:10" ht="26.1" customHeight="1" x14ac:dyDescent="0.2">
      <c r="A1618" s="191" t="s">
        <v>1148</v>
      </c>
      <c r="B1618" s="59" t="s">
        <v>1743</v>
      </c>
      <c r="C1618" s="191" t="s">
        <v>25</v>
      </c>
      <c r="D1618" s="191" t="s">
        <v>1742</v>
      </c>
      <c r="E1618" s="376" t="s">
        <v>1145</v>
      </c>
      <c r="F1618" s="376"/>
      <c r="G1618" s="58" t="s">
        <v>836</v>
      </c>
      <c r="H1618" s="57">
        <v>5.0000000000000001E-3</v>
      </c>
      <c r="I1618" s="56">
        <v>32.81</v>
      </c>
      <c r="J1618" s="56">
        <v>0.16</v>
      </c>
    </row>
    <row r="1619" spans="1:10" ht="39" customHeight="1" x14ac:dyDescent="0.2">
      <c r="A1619" s="191" t="s">
        <v>1148</v>
      </c>
      <c r="B1619" s="59" t="s">
        <v>1955</v>
      </c>
      <c r="C1619" s="191" t="s">
        <v>25</v>
      </c>
      <c r="D1619" s="191" t="s">
        <v>1954</v>
      </c>
      <c r="E1619" s="376" t="s">
        <v>1192</v>
      </c>
      <c r="F1619" s="376"/>
      <c r="G1619" s="58" t="s">
        <v>44</v>
      </c>
      <c r="H1619" s="57">
        <v>6.9999999999999999E-4</v>
      </c>
      <c r="I1619" s="56">
        <v>351.08</v>
      </c>
      <c r="J1619" s="56">
        <v>0.24</v>
      </c>
    </row>
    <row r="1620" spans="1:10" ht="39" customHeight="1" x14ac:dyDescent="0.2">
      <c r="A1620" s="191" t="s">
        <v>1148</v>
      </c>
      <c r="B1620" s="59" t="s">
        <v>1957</v>
      </c>
      <c r="C1620" s="191" t="s">
        <v>25</v>
      </c>
      <c r="D1620" s="191" t="s">
        <v>1956</v>
      </c>
      <c r="E1620" s="376" t="s">
        <v>1192</v>
      </c>
      <c r="F1620" s="376"/>
      <c r="G1620" s="58" t="s">
        <v>1205</v>
      </c>
      <c r="H1620" s="57">
        <v>5.9999999999999995E-4</v>
      </c>
      <c r="I1620" s="56">
        <v>181.6</v>
      </c>
      <c r="J1620" s="56">
        <v>0.1</v>
      </c>
    </row>
    <row r="1621" spans="1:10" ht="26.1" customHeight="1" x14ac:dyDescent="0.2">
      <c r="A1621" s="192" t="s">
        <v>1142</v>
      </c>
      <c r="B1621" s="55" t="s">
        <v>911</v>
      </c>
      <c r="C1621" s="192" t="s">
        <v>25</v>
      </c>
      <c r="D1621" s="192" t="s">
        <v>912</v>
      </c>
      <c r="E1621" s="377" t="s">
        <v>1139</v>
      </c>
      <c r="F1621" s="377"/>
      <c r="G1621" s="54" t="s">
        <v>156</v>
      </c>
      <c r="H1621" s="53">
        <v>3.0000000000000001E-3</v>
      </c>
      <c r="I1621" s="52">
        <v>7.83</v>
      </c>
      <c r="J1621" s="52">
        <v>0.02</v>
      </c>
    </row>
    <row r="1622" spans="1:10" ht="26.1" customHeight="1" x14ac:dyDescent="0.2">
      <c r="A1622" s="192" t="s">
        <v>1142</v>
      </c>
      <c r="B1622" s="55" t="s">
        <v>2537</v>
      </c>
      <c r="C1622" s="192" t="s">
        <v>25</v>
      </c>
      <c r="D1622" s="192" t="s">
        <v>2536</v>
      </c>
      <c r="E1622" s="377" t="s">
        <v>1139</v>
      </c>
      <c r="F1622" s="377"/>
      <c r="G1622" s="54" t="s">
        <v>62</v>
      </c>
      <c r="H1622" s="53">
        <v>1.8177E-3</v>
      </c>
      <c r="I1622" s="52">
        <v>11.21</v>
      </c>
      <c r="J1622" s="52">
        <v>0.02</v>
      </c>
    </row>
    <row r="1623" spans="1:10" ht="26.1" customHeight="1" x14ac:dyDescent="0.2">
      <c r="A1623" s="192" t="s">
        <v>1142</v>
      </c>
      <c r="B1623" s="55" t="s">
        <v>2535</v>
      </c>
      <c r="C1623" s="192" t="s">
        <v>25</v>
      </c>
      <c r="D1623" s="192" t="s">
        <v>2534</v>
      </c>
      <c r="E1623" s="377" t="s">
        <v>1139</v>
      </c>
      <c r="F1623" s="377"/>
      <c r="G1623" s="54" t="s">
        <v>62</v>
      </c>
      <c r="H1623" s="53">
        <v>6.4238999999999997E-3</v>
      </c>
      <c r="I1623" s="52">
        <v>11.03</v>
      </c>
      <c r="J1623" s="52">
        <v>7.0000000000000007E-2</v>
      </c>
    </row>
    <row r="1624" spans="1:10" ht="26.1" customHeight="1" x14ac:dyDescent="0.2">
      <c r="A1624" s="192" t="s">
        <v>1142</v>
      </c>
      <c r="B1624" s="55" t="s">
        <v>2533</v>
      </c>
      <c r="C1624" s="192" t="s">
        <v>25</v>
      </c>
      <c r="D1624" s="192" t="s">
        <v>2532</v>
      </c>
      <c r="E1624" s="377" t="s">
        <v>1139</v>
      </c>
      <c r="F1624" s="377"/>
      <c r="G1624" s="54" t="s">
        <v>62</v>
      </c>
      <c r="H1624" s="53">
        <v>0.51673250000000004</v>
      </c>
      <c r="I1624" s="52">
        <v>7.36</v>
      </c>
      <c r="J1624" s="52">
        <v>3.8</v>
      </c>
    </row>
    <row r="1625" spans="1:10" ht="24" customHeight="1" x14ac:dyDescent="0.2">
      <c r="A1625" s="192" t="s">
        <v>1142</v>
      </c>
      <c r="B1625" s="55" t="s">
        <v>2531</v>
      </c>
      <c r="C1625" s="192" t="s">
        <v>25</v>
      </c>
      <c r="D1625" s="192" t="s">
        <v>2530</v>
      </c>
      <c r="E1625" s="377" t="s">
        <v>1139</v>
      </c>
      <c r="F1625" s="377"/>
      <c r="G1625" s="54" t="s">
        <v>62</v>
      </c>
      <c r="H1625" s="53">
        <v>0.56602569999999996</v>
      </c>
      <c r="I1625" s="52">
        <v>8.3699999999999992</v>
      </c>
      <c r="J1625" s="52">
        <v>4.7300000000000004</v>
      </c>
    </row>
    <row r="1626" spans="1:10" ht="25.5" x14ac:dyDescent="0.2">
      <c r="A1626" s="193"/>
      <c r="B1626" s="193"/>
      <c r="C1626" s="193"/>
      <c r="D1626" s="193"/>
      <c r="E1626" s="193" t="s">
        <v>1138</v>
      </c>
      <c r="F1626" s="51">
        <v>0.12193770092007537</v>
      </c>
      <c r="G1626" s="193" t="s">
        <v>1137</v>
      </c>
      <c r="H1626" s="51">
        <v>0.1</v>
      </c>
      <c r="I1626" s="193" t="s">
        <v>1136</v>
      </c>
      <c r="J1626" s="51">
        <v>0.22</v>
      </c>
    </row>
    <row r="1627" spans="1:10" ht="15" thickBot="1" x14ac:dyDescent="0.25">
      <c r="A1627" s="193"/>
      <c r="B1627" s="193"/>
      <c r="C1627" s="193"/>
      <c r="D1627" s="193"/>
      <c r="E1627" s="193" t="s">
        <v>1135</v>
      </c>
      <c r="F1627" s="51">
        <v>2.2200000000000002</v>
      </c>
      <c r="G1627" s="193"/>
      <c r="H1627" s="378" t="s">
        <v>1134</v>
      </c>
      <c r="I1627" s="378"/>
      <c r="J1627" s="51">
        <v>11.67</v>
      </c>
    </row>
    <row r="1628" spans="1:10" ht="0.95" customHeight="1" thickTop="1" x14ac:dyDescent="0.2">
      <c r="A1628" s="50"/>
      <c r="B1628" s="50"/>
      <c r="C1628" s="50"/>
      <c r="D1628" s="50"/>
      <c r="E1628" s="50"/>
      <c r="F1628" s="50"/>
      <c r="G1628" s="50"/>
      <c r="H1628" s="50"/>
      <c r="I1628" s="50"/>
      <c r="J1628" s="50"/>
    </row>
    <row r="1629" spans="1:10" ht="18" customHeight="1" x14ac:dyDescent="0.2">
      <c r="A1629" s="189" t="s">
        <v>660</v>
      </c>
      <c r="B1629" s="64" t="s">
        <v>9</v>
      </c>
      <c r="C1629" s="189" t="s">
        <v>10</v>
      </c>
      <c r="D1629" s="189" t="s">
        <v>11</v>
      </c>
      <c r="E1629" s="379" t="s">
        <v>1155</v>
      </c>
      <c r="F1629" s="379"/>
      <c r="G1629" s="65" t="s">
        <v>12</v>
      </c>
      <c r="H1629" s="64" t="s">
        <v>13</v>
      </c>
      <c r="I1629" s="64" t="s">
        <v>14</v>
      </c>
      <c r="J1629" s="64" t="s">
        <v>16</v>
      </c>
    </row>
    <row r="1630" spans="1:10" ht="39" customHeight="1" x14ac:dyDescent="0.2">
      <c r="A1630" s="187" t="s">
        <v>1154</v>
      </c>
      <c r="B1630" s="63" t="s">
        <v>661</v>
      </c>
      <c r="C1630" s="187" t="s">
        <v>25</v>
      </c>
      <c r="D1630" s="187" t="s">
        <v>662</v>
      </c>
      <c r="E1630" s="380" t="s">
        <v>1280</v>
      </c>
      <c r="F1630" s="380"/>
      <c r="G1630" s="62" t="s">
        <v>31</v>
      </c>
      <c r="H1630" s="61">
        <v>1</v>
      </c>
      <c r="I1630" s="60">
        <v>99.69</v>
      </c>
      <c r="J1630" s="60">
        <v>99.69</v>
      </c>
    </row>
    <row r="1631" spans="1:10" ht="24" customHeight="1" x14ac:dyDescent="0.2">
      <c r="A1631" s="191" t="s">
        <v>1148</v>
      </c>
      <c r="B1631" s="59" t="s">
        <v>1147</v>
      </c>
      <c r="C1631" s="191" t="s">
        <v>25</v>
      </c>
      <c r="D1631" s="191" t="s">
        <v>1146</v>
      </c>
      <c r="E1631" s="376" t="s">
        <v>1145</v>
      </c>
      <c r="F1631" s="376"/>
      <c r="G1631" s="58" t="s">
        <v>836</v>
      </c>
      <c r="H1631" s="57">
        <v>0.371</v>
      </c>
      <c r="I1631" s="56">
        <v>28.88</v>
      </c>
      <c r="J1631" s="56">
        <v>10.71</v>
      </c>
    </row>
    <row r="1632" spans="1:10" ht="24" customHeight="1" x14ac:dyDescent="0.2">
      <c r="A1632" s="191" t="s">
        <v>1148</v>
      </c>
      <c r="B1632" s="59" t="s">
        <v>1320</v>
      </c>
      <c r="C1632" s="191" t="s">
        <v>25</v>
      </c>
      <c r="D1632" s="191" t="s">
        <v>1319</v>
      </c>
      <c r="E1632" s="376" t="s">
        <v>1145</v>
      </c>
      <c r="F1632" s="376"/>
      <c r="G1632" s="58" t="s">
        <v>836</v>
      </c>
      <c r="H1632" s="57">
        <v>0.27700000000000002</v>
      </c>
      <c r="I1632" s="56">
        <v>36.22</v>
      </c>
      <c r="J1632" s="56">
        <v>10.029999999999999</v>
      </c>
    </row>
    <row r="1633" spans="1:10" ht="39" customHeight="1" x14ac:dyDescent="0.2">
      <c r="A1633" s="191" t="s">
        <v>1148</v>
      </c>
      <c r="B1633" s="59" t="s">
        <v>1275</v>
      </c>
      <c r="C1633" s="191" t="s">
        <v>25</v>
      </c>
      <c r="D1633" s="191" t="s">
        <v>1274</v>
      </c>
      <c r="E1633" s="376" t="s">
        <v>1192</v>
      </c>
      <c r="F1633" s="376"/>
      <c r="G1633" s="58" t="s">
        <v>44</v>
      </c>
      <c r="H1633" s="57">
        <v>1.32E-2</v>
      </c>
      <c r="I1633" s="56">
        <v>31.97</v>
      </c>
      <c r="J1633" s="56">
        <v>0.42</v>
      </c>
    </row>
    <row r="1634" spans="1:10" ht="39" customHeight="1" x14ac:dyDescent="0.2">
      <c r="A1634" s="191" t="s">
        <v>1148</v>
      </c>
      <c r="B1634" s="59" t="s">
        <v>1273</v>
      </c>
      <c r="C1634" s="191" t="s">
        <v>25</v>
      </c>
      <c r="D1634" s="191" t="s">
        <v>1272</v>
      </c>
      <c r="E1634" s="376" t="s">
        <v>1192</v>
      </c>
      <c r="F1634" s="376"/>
      <c r="G1634" s="58" t="s">
        <v>1205</v>
      </c>
      <c r="H1634" s="57">
        <v>1.83E-2</v>
      </c>
      <c r="I1634" s="56">
        <v>30.87</v>
      </c>
      <c r="J1634" s="56">
        <v>0.56000000000000005</v>
      </c>
    </row>
    <row r="1635" spans="1:10" ht="26.1" customHeight="1" x14ac:dyDescent="0.2">
      <c r="A1635" s="192" t="s">
        <v>1142</v>
      </c>
      <c r="B1635" s="55" t="s">
        <v>1891</v>
      </c>
      <c r="C1635" s="192" t="s">
        <v>25</v>
      </c>
      <c r="D1635" s="192" t="s">
        <v>1890</v>
      </c>
      <c r="E1635" s="377" t="s">
        <v>1139</v>
      </c>
      <c r="F1635" s="377"/>
      <c r="G1635" s="54" t="s">
        <v>1889</v>
      </c>
      <c r="H1635" s="53">
        <v>8.1000000000000003E-2</v>
      </c>
      <c r="I1635" s="52">
        <v>35.97</v>
      </c>
      <c r="J1635" s="52">
        <v>2.91</v>
      </c>
    </row>
    <row r="1636" spans="1:10" ht="26.1" customHeight="1" x14ac:dyDescent="0.2">
      <c r="A1636" s="192" t="s">
        <v>1142</v>
      </c>
      <c r="B1636" s="55" t="s">
        <v>1604</v>
      </c>
      <c r="C1636" s="192" t="s">
        <v>25</v>
      </c>
      <c r="D1636" s="192" t="s">
        <v>1603</v>
      </c>
      <c r="E1636" s="377" t="s">
        <v>1139</v>
      </c>
      <c r="F1636" s="377"/>
      <c r="G1636" s="54" t="s">
        <v>62</v>
      </c>
      <c r="H1636" s="53">
        <v>1.2999999999999999E-2</v>
      </c>
      <c r="I1636" s="52">
        <v>18.399999999999999</v>
      </c>
      <c r="J1636" s="52">
        <v>0.23</v>
      </c>
    </row>
    <row r="1637" spans="1:10" ht="26.1" customHeight="1" x14ac:dyDescent="0.2">
      <c r="A1637" s="192" t="s">
        <v>1142</v>
      </c>
      <c r="B1637" s="55" t="s">
        <v>2458</v>
      </c>
      <c r="C1637" s="192" t="s">
        <v>25</v>
      </c>
      <c r="D1637" s="192" t="s">
        <v>2457</v>
      </c>
      <c r="E1637" s="377" t="s">
        <v>1139</v>
      </c>
      <c r="F1637" s="377"/>
      <c r="G1637" s="54" t="s">
        <v>62</v>
      </c>
      <c r="H1637" s="53">
        <v>2.3999999999999998E-3</v>
      </c>
      <c r="I1637" s="52">
        <v>60.54</v>
      </c>
      <c r="J1637" s="52">
        <v>0.14000000000000001</v>
      </c>
    </row>
    <row r="1638" spans="1:10" ht="24" customHeight="1" x14ac:dyDescent="0.2">
      <c r="A1638" s="192" t="s">
        <v>1142</v>
      </c>
      <c r="B1638" s="55" t="s">
        <v>2523</v>
      </c>
      <c r="C1638" s="192" t="s">
        <v>25</v>
      </c>
      <c r="D1638" s="192" t="s">
        <v>2522</v>
      </c>
      <c r="E1638" s="377" t="s">
        <v>1139</v>
      </c>
      <c r="F1638" s="377"/>
      <c r="G1638" s="54" t="s">
        <v>62</v>
      </c>
      <c r="H1638" s="53">
        <v>0.09</v>
      </c>
      <c r="I1638" s="52">
        <v>166.92</v>
      </c>
      <c r="J1638" s="52">
        <v>15.02</v>
      </c>
    </row>
    <row r="1639" spans="1:10" ht="26.1" customHeight="1" x14ac:dyDescent="0.2">
      <c r="A1639" s="192" t="s">
        <v>1142</v>
      </c>
      <c r="B1639" s="55" t="s">
        <v>2529</v>
      </c>
      <c r="C1639" s="192" t="s">
        <v>25</v>
      </c>
      <c r="D1639" s="192" t="s">
        <v>2528</v>
      </c>
      <c r="E1639" s="377" t="s">
        <v>1139</v>
      </c>
      <c r="F1639" s="377"/>
      <c r="G1639" s="54" t="s">
        <v>31</v>
      </c>
      <c r="H1639" s="53">
        <v>1.05</v>
      </c>
      <c r="I1639" s="52">
        <v>56.83</v>
      </c>
      <c r="J1639" s="52">
        <v>59.67</v>
      </c>
    </row>
    <row r="1640" spans="1:10" ht="25.5" x14ac:dyDescent="0.2">
      <c r="A1640" s="193"/>
      <c r="B1640" s="193"/>
      <c r="C1640" s="193"/>
      <c r="D1640" s="193"/>
      <c r="E1640" s="193" t="s">
        <v>1138</v>
      </c>
      <c r="F1640" s="51">
        <v>10.070945571444408</v>
      </c>
      <c r="G1640" s="193" t="s">
        <v>1137</v>
      </c>
      <c r="H1640" s="51">
        <v>8.1</v>
      </c>
      <c r="I1640" s="193" t="s">
        <v>1136</v>
      </c>
      <c r="J1640" s="51">
        <v>18.170000000000002</v>
      </c>
    </row>
    <row r="1641" spans="1:10" ht="15" thickBot="1" x14ac:dyDescent="0.25">
      <c r="A1641" s="193"/>
      <c r="B1641" s="193"/>
      <c r="C1641" s="193"/>
      <c r="D1641" s="193"/>
      <c r="E1641" s="193" t="s">
        <v>1135</v>
      </c>
      <c r="F1641" s="51">
        <v>23.46</v>
      </c>
      <c r="G1641" s="193"/>
      <c r="H1641" s="378" t="s">
        <v>1134</v>
      </c>
      <c r="I1641" s="378"/>
      <c r="J1641" s="51">
        <v>123.15</v>
      </c>
    </row>
    <row r="1642" spans="1:10" ht="0.95" customHeight="1" thickTop="1" x14ac:dyDescent="0.2">
      <c r="A1642" s="50"/>
      <c r="B1642" s="50"/>
      <c r="C1642" s="50"/>
      <c r="D1642" s="50"/>
      <c r="E1642" s="50"/>
      <c r="F1642" s="50"/>
      <c r="G1642" s="50"/>
      <c r="H1642" s="50"/>
      <c r="I1642" s="50"/>
      <c r="J1642" s="50"/>
    </row>
    <row r="1643" spans="1:10" ht="18" customHeight="1" x14ac:dyDescent="0.2">
      <c r="A1643" s="189" t="s">
        <v>663</v>
      </c>
      <c r="B1643" s="64" t="s">
        <v>9</v>
      </c>
      <c r="C1643" s="189" t="s">
        <v>10</v>
      </c>
      <c r="D1643" s="189" t="s">
        <v>11</v>
      </c>
      <c r="E1643" s="379" t="s">
        <v>1155</v>
      </c>
      <c r="F1643" s="379"/>
      <c r="G1643" s="65" t="s">
        <v>12</v>
      </c>
      <c r="H1643" s="64" t="s">
        <v>13</v>
      </c>
      <c r="I1643" s="64" t="s">
        <v>14</v>
      </c>
      <c r="J1643" s="64" t="s">
        <v>16</v>
      </c>
    </row>
    <row r="1644" spans="1:10" ht="39" customHeight="1" x14ac:dyDescent="0.2">
      <c r="A1644" s="187" t="s">
        <v>1154</v>
      </c>
      <c r="B1644" s="63" t="s">
        <v>664</v>
      </c>
      <c r="C1644" s="187" t="s">
        <v>25</v>
      </c>
      <c r="D1644" s="187" t="s">
        <v>665</v>
      </c>
      <c r="E1644" s="380" t="s">
        <v>1280</v>
      </c>
      <c r="F1644" s="380"/>
      <c r="G1644" s="62" t="s">
        <v>27</v>
      </c>
      <c r="H1644" s="61">
        <v>1</v>
      </c>
      <c r="I1644" s="60">
        <v>183.07</v>
      </c>
      <c r="J1644" s="60">
        <v>183.07</v>
      </c>
    </row>
    <row r="1645" spans="1:10" ht="24" customHeight="1" x14ac:dyDescent="0.2">
      <c r="A1645" s="191" t="s">
        <v>1148</v>
      </c>
      <c r="B1645" s="59" t="s">
        <v>1147</v>
      </c>
      <c r="C1645" s="191" t="s">
        <v>25</v>
      </c>
      <c r="D1645" s="191" t="s">
        <v>1146</v>
      </c>
      <c r="E1645" s="376" t="s">
        <v>1145</v>
      </c>
      <c r="F1645" s="376"/>
      <c r="G1645" s="58" t="s">
        <v>836</v>
      </c>
      <c r="H1645" s="57">
        <v>6.2E-2</v>
      </c>
      <c r="I1645" s="56">
        <v>28.88</v>
      </c>
      <c r="J1645" s="56">
        <v>1.79</v>
      </c>
    </row>
    <row r="1646" spans="1:10" ht="24" customHeight="1" x14ac:dyDescent="0.2">
      <c r="A1646" s="191" t="s">
        <v>1148</v>
      </c>
      <c r="B1646" s="59" t="s">
        <v>1320</v>
      </c>
      <c r="C1646" s="191" t="s">
        <v>25</v>
      </c>
      <c r="D1646" s="191" t="s">
        <v>1319</v>
      </c>
      <c r="E1646" s="376" t="s">
        <v>1145</v>
      </c>
      <c r="F1646" s="376"/>
      <c r="G1646" s="58" t="s">
        <v>836</v>
      </c>
      <c r="H1646" s="57">
        <v>5.6000000000000001E-2</v>
      </c>
      <c r="I1646" s="56">
        <v>36.22</v>
      </c>
      <c r="J1646" s="56">
        <v>2.02</v>
      </c>
    </row>
    <row r="1647" spans="1:10" ht="39" customHeight="1" x14ac:dyDescent="0.2">
      <c r="A1647" s="191" t="s">
        <v>1148</v>
      </c>
      <c r="B1647" s="59" t="s">
        <v>1275</v>
      </c>
      <c r="C1647" s="191" t="s">
        <v>25</v>
      </c>
      <c r="D1647" s="191" t="s">
        <v>1274</v>
      </c>
      <c r="E1647" s="376" t="s">
        <v>1192</v>
      </c>
      <c r="F1647" s="376"/>
      <c r="G1647" s="58" t="s">
        <v>44</v>
      </c>
      <c r="H1647" s="57">
        <v>8.9999999999999998E-4</v>
      </c>
      <c r="I1647" s="56">
        <v>31.97</v>
      </c>
      <c r="J1647" s="56">
        <v>0.02</v>
      </c>
    </row>
    <row r="1648" spans="1:10" ht="39" customHeight="1" x14ac:dyDescent="0.2">
      <c r="A1648" s="191" t="s">
        <v>1148</v>
      </c>
      <c r="B1648" s="59" t="s">
        <v>1273</v>
      </c>
      <c r="C1648" s="191" t="s">
        <v>25</v>
      </c>
      <c r="D1648" s="191" t="s">
        <v>1272</v>
      </c>
      <c r="E1648" s="376" t="s">
        <v>1192</v>
      </c>
      <c r="F1648" s="376"/>
      <c r="G1648" s="58" t="s">
        <v>1205</v>
      </c>
      <c r="H1648" s="57">
        <v>1.1999999999999999E-3</v>
      </c>
      <c r="I1648" s="56">
        <v>30.87</v>
      </c>
      <c r="J1648" s="56">
        <v>0.03</v>
      </c>
    </row>
    <row r="1649" spans="1:10" ht="39" customHeight="1" x14ac:dyDescent="0.2">
      <c r="A1649" s="192" t="s">
        <v>1142</v>
      </c>
      <c r="B1649" s="55" t="s">
        <v>2527</v>
      </c>
      <c r="C1649" s="192" t="s">
        <v>25</v>
      </c>
      <c r="D1649" s="192" t="s">
        <v>2526</v>
      </c>
      <c r="E1649" s="377" t="s">
        <v>1139</v>
      </c>
      <c r="F1649" s="377"/>
      <c r="G1649" s="54" t="s">
        <v>1316</v>
      </c>
      <c r="H1649" s="53">
        <v>4.1500000000000004</v>
      </c>
      <c r="I1649" s="52">
        <v>1.93</v>
      </c>
      <c r="J1649" s="52">
        <v>8</v>
      </c>
    </row>
    <row r="1650" spans="1:10" ht="78" customHeight="1" x14ac:dyDescent="0.2">
      <c r="A1650" s="192" t="s">
        <v>1142</v>
      </c>
      <c r="B1650" s="55" t="s">
        <v>2525</v>
      </c>
      <c r="C1650" s="192" t="s">
        <v>25</v>
      </c>
      <c r="D1650" s="192" t="s">
        <v>2524</v>
      </c>
      <c r="E1650" s="377" t="s">
        <v>1139</v>
      </c>
      <c r="F1650" s="377"/>
      <c r="G1650" s="54" t="s">
        <v>27</v>
      </c>
      <c r="H1650" s="53">
        <v>1.1459999999999999</v>
      </c>
      <c r="I1650" s="52">
        <v>149.4</v>
      </c>
      <c r="J1650" s="52">
        <v>171.21</v>
      </c>
    </row>
    <row r="1651" spans="1:10" ht="25.5" x14ac:dyDescent="0.2">
      <c r="A1651" s="193"/>
      <c r="B1651" s="193"/>
      <c r="C1651" s="193"/>
      <c r="D1651" s="193"/>
      <c r="E1651" s="193" t="s">
        <v>1138</v>
      </c>
      <c r="F1651" s="51">
        <v>1.7958097771865646</v>
      </c>
      <c r="G1651" s="193" t="s">
        <v>1137</v>
      </c>
      <c r="H1651" s="51">
        <v>1.44</v>
      </c>
      <c r="I1651" s="193" t="s">
        <v>1136</v>
      </c>
      <c r="J1651" s="51">
        <v>3.24</v>
      </c>
    </row>
    <row r="1652" spans="1:10" ht="15" thickBot="1" x14ac:dyDescent="0.25">
      <c r="A1652" s="193"/>
      <c r="B1652" s="193"/>
      <c r="C1652" s="193"/>
      <c r="D1652" s="193"/>
      <c r="E1652" s="193" t="s">
        <v>1135</v>
      </c>
      <c r="F1652" s="51">
        <v>43.09</v>
      </c>
      <c r="G1652" s="193"/>
      <c r="H1652" s="378" t="s">
        <v>1134</v>
      </c>
      <c r="I1652" s="378"/>
      <c r="J1652" s="51">
        <v>226.16</v>
      </c>
    </row>
    <row r="1653" spans="1:10" ht="0.95" customHeight="1" thickTop="1" x14ac:dyDescent="0.2">
      <c r="A1653" s="50"/>
      <c r="B1653" s="50"/>
      <c r="C1653" s="50"/>
      <c r="D1653" s="50"/>
      <c r="E1653" s="50"/>
      <c r="F1653" s="50"/>
      <c r="G1653" s="50"/>
      <c r="H1653" s="50"/>
      <c r="I1653" s="50"/>
      <c r="J1653" s="50"/>
    </row>
    <row r="1654" spans="1:10" ht="18" customHeight="1" x14ac:dyDescent="0.2">
      <c r="A1654" s="189" t="s">
        <v>668</v>
      </c>
      <c r="B1654" s="64" t="s">
        <v>9</v>
      </c>
      <c r="C1654" s="189" t="s">
        <v>10</v>
      </c>
      <c r="D1654" s="189" t="s">
        <v>11</v>
      </c>
      <c r="E1654" s="379" t="s">
        <v>1155</v>
      </c>
      <c r="F1654" s="379"/>
      <c r="G1654" s="65" t="s">
        <v>12</v>
      </c>
      <c r="H1654" s="64" t="s">
        <v>13</v>
      </c>
      <c r="I1654" s="64" t="s">
        <v>14</v>
      </c>
      <c r="J1654" s="64" t="s">
        <v>16</v>
      </c>
    </row>
    <row r="1655" spans="1:10" ht="26.1" customHeight="1" x14ac:dyDescent="0.2">
      <c r="A1655" s="187" t="s">
        <v>1154</v>
      </c>
      <c r="B1655" s="63" t="s">
        <v>669</v>
      </c>
      <c r="C1655" s="187" t="s">
        <v>25</v>
      </c>
      <c r="D1655" s="187" t="s">
        <v>670</v>
      </c>
      <c r="E1655" s="380" t="s">
        <v>1280</v>
      </c>
      <c r="F1655" s="380"/>
      <c r="G1655" s="62" t="s">
        <v>31</v>
      </c>
      <c r="H1655" s="61">
        <v>1</v>
      </c>
      <c r="I1655" s="60">
        <v>58.92</v>
      </c>
      <c r="J1655" s="60">
        <v>58.92</v>
      </c>
    </row>
    <row r="1656" spans="1:10" ht="24" customHeight="1" x14ac:dyDescent="0.2">
      <c r="A1656" s="191" t="s">
        <v>1148</v>
      </c>
      <c r="B1656" s="59" t="s">
        <v>1147</v>
      </c>
      <c r="C1656" s="191" t="s">
        <v>25</v>
      </c>
      <c r="D1656" s="191" t="s">
        <v>1146</v>
      </c>
      <c r="E1656" s="376" t="s">
        <v>1145</v>
      </c>
      <c r="F1656" s="376"/>
      <c r="G1656" s="58" t="s">
        <v>836</v>
      </c>
      <c r="H1656" s="57">
        <v>0.20699999999999999</v>
      </c>
      <c r="I1656" s="56">
        <v>28.88</v>
      </c>
      <c r="J1656" s="56">
        <v>5.97</v>
      </c>
    </row>
    <row r="1657" spans="1:10" ht="24" customHeight="1" x14ac:dyDescent="0.2">
      <c r="A1657" s="191" t="s">
        <v>1148</v>
      </c>
      <c r="B1657" s="59" t="s">
        <v>1320</v>
      </c>
      <c r="C1657" s="191" t="s">
        <v>25</v>
      </c>
      <c r="D1657" s="191" t="s">
        <v>1319</v>
      </c>
      <c r="E1657" s="376" t="s">
        <v>1145</v>
      </c>
      <c r="F1657" s="376"/>
      <c r="G1657" s="58" t="s">
        <v>836</v>
      </c>
      <c r="H1657" s="57">
        <v>0.112</v>
      </c>
      <c r="I1657" s="56">
        <v>36.22</v>
      </c>
      <c r="J1657" s="56">
        <v>4.05</v>
      </c>
    </row>
    <row r="1658" spans="1:10" ht="39" customHeight="1" x14ac:dyDescent="0.2">
      <c r="A1658" s="191" t="s">
        <v>1148</v>
      </c>
      <c r="B1658" s="59" t="s">
        <v>1275</v>
      </c>
      <c r="C1658" s="191" t="s">
        <v>25</v>
      </c>
      <c r="D1658" s="191" t="s">
        <v>1274</v>
      </c>
      <c r="E1658" s="376" t="s">
        <v>1192</v>
      </c>
      <c r="F1658" s="376"/>
      <c r="G1658" s="58" t="s">
        <v>44</v>
      </c>
      <c r="H1658" s="57">
        <v>1.32E-2</v>
      </c>
      <c r="I1658" s="56">
        <v>31.97</v>
      </c>
      <c r="J1658" s="56">
        <v>0.42</v>
      </c>
    </row>
    <row r="1659" spans="1:10" ht="39" customHeight="1" x14ac:dyDescent="0.2">
      <c r="A1659" s="191" t="s">
        <v>1148</v>
      </c>
      <c r="B1659" s="59" t="s">
        <v>1273</v>
      </c>
      <c r="C1659" s="191" t="s">
        <v>25</v>
      </c>
      <c r="D1659" s="191" t="s">
        <v>1272</v>
      </c>
      <c r="E1659" s="376" t="s">
        <v>1192</v>
      </c>
      <c r="F1659" s="376"/>
      <c r="G1659" s="58" t="s">
        <v>1205</v>
      </c>
      <c r="H1659" s="57">
        <v>1.83E-2</v>
      </c>
      <c r="I1659" s="56">
        <v>30.87</v>
      </c>
      <c r="J1659" s="56">
        <v>0.56000000000000005</v>
      </c>
    </row>
    <row r="1660" spans="1:10" ht="26.1" customHeight="1" x14ac:dyDescent="0.2">
      <c r="A1660" s="192" t="s">
        <v>1142</v>
      </c>
      <c r="B1660" s="55" t="s">
        <v>1891</v>
      </c>
      <c r="C1660" s="192" t="s">
        <v>25</v>
      </c>
      <c r="D1660" s="192" t="s">
        <v>1890</v>
      </c>
      <c r="E1660" s="377" t="s">
        <v>1139</v>
      </c>
      <c r="F1660" s="377"/>
      <c r="G1660" s="54" t="s">
        <v>1889</v>
      </c>
      <c r="H1660" s="53">
        <v>0.19800000000000001</v>
      </c>
      <c r="I1660" s="52">
        <v>35.97</v>
      </c>
      <c r="J1660" s="52">
        <v>7.12</v>
      </c>
    </row>
    <row r="1661" spans="1:10" ht="26.1" customHeight="1" x14ac:dyDescent="0.2">
      <c r="A1661" s="192" t="s">
        <v>1142</v>
      </c>
      <c r="B1661" s="55" t="s">
        <v>1604</v>
      </c>
      <c r="C1661" s="192" t="s">
        <v>25</v>
      </c>
      <c r="D1661" s="192" t="s">
        <v>1603</v>
      </c>
      <c r="E1661" s="377" t="s">
        <v>1139</v>
      </c>
      <c r="F1661" s="377"/>
      <c r="G1661" s="54" t="s">
        <v>62</v>
      </c>
      <c r="H1661" s="53">
        <v>6.0000000000000001E-3</v>
      </c>
      <c r="I1661" s="52">
        <v>18.399999999999999</v>
      </c>
      <c r="J1661" s="52">
        <v>0.11</v>
      </c>
    </row>
    <row r="1662" spans="1:10" ht="26.1" customHeight="1" x14ac:dyDescent="0.2">
      <c r="A1662" s="192" t="s">
        <v>1142</v>
      </c>
      <c r="B1662" s="55" t="s">
        <v>2458</v>
      </c>
      <c r="C1662" s="192" t="s">
        <v>25</v>
      </c>
      <c r="D1662" s="192" t="s">
        <v>2457</v>
      </c>
      <c r="E1662" s="377" t="s">
        <v>1139</v>
      </c>
      <c r="F1662" s="377"/>
      <c r="G1662" s="54" t="s">
        <v>62</v>
      </c>
      <c r="H1662" s="53">
        <v>1.1999999999999999E-3</v>
      </c>
      <c r="I1662" s="52">
        <v>60.54</v>
      </c>
      <c r="J1662" s="52">
        <v>7.0000000000000007E-2</v>
      </c>
    </row>
    <row r="1663" spans="1:10" ht="24" customHeight="1" x14ac:dyDescent="0.2">
      <c r="A1663" s="192" t="s">
        <v>1142</v>
      </c>
      <c r="B1663" s="55" t="s">
        <v>2523</v>
      </c>
      <c r="C1663" s="192" t="s">
        <v>25</v>
      </c>
      <c r="D1663" s="192" t="s">
        <v>2522</v>
      </c>
      <c r="E1663" s="377" t="s">
        <v>1139</v>
      </c>
      <c r="F1663" s="377"/>
      <c r="G1663" s="54" t="s">
        <v>62</v>
      </c>
      <c r="H1663" s="53">
        <v>4.4999999999999998E-2</v>
      </c>
      <c r="I1663" s="52">
        <v>166.92</v>
      </c>
      <c r="J1663" s="52">
        <v>7.51</v>
      </c>
    </row>
    <row r="1664" spans="1:10" ht="26.1" customHeight="1" x14ac:dyDescent="0.2">
      <c r="A1664" s="192" t="s">
        <v>1142</v>
      </c>
      <c r="B1664" s="55" t="s">
        <v>2521</v>
      </c>
      <c r="C1664" s="192" t="s">
        <v>25</v>
      </c>
      <c r="D1664" s="192" t="s">
        <v>2520</v>
      </c>
      <c r="E1664" s="377" t="s">
        <v>1139</v>
      </c>
      <c r="F1664" s="377"/>
      <c r="G1664" s="54" t="s">
        <v>31</v>
      </c>
      <c r="H1664" s="53">
        <v>1.05</v>
      </c>
      <c r="I1664" s="52">
        <v>31.54</v>
      </c>
      <c r="J1664" s="52">
        <v>33.11</v>
      </c>
    </row>
    <row r="1665" spans="1:10" ht="25.5" x14ac:dyDescent="0.2">
      <c r="A1665" s="193"/>
      <c r="B1665" s="193"/>
      <c r="C1665" s="193"/>
      <c r="D1665" s="193"/>
      <c r="E1665" s="193" t="s">
        <v>1138</v>
      </c>
      <c r="F1665" s="51">
        <v>5.0881277020285998</v>
      </c>
      <c r="G1665" s="193" t="s">
        <v>1137</v>
      </c>
      <c r="H1665" s="51">
        <v>4.09</v>
      </c>
      <c r="I1665" s="193" t="s">
        <v>1136</v>
      </c>
      <c r="J1665" s="51">
        <v>9.18</v>
      </c>
    </row>
    <row r="1666" spans="1:10" ht="15" thickBot="1" x14ac:dyDescent="0.25">
      <c r="A1666" s="193"/>
      <c r="B1666" s="193"/>
      <c r="C1666" s="193"/>
      <c r="D1666" s="193"/>
      <c r="E1666" s="193" t="s">
        <v>1135</v>
      </c>
      <c r="F1666" s="51">
        <v>13.86</v>
      </c>
      <c r="G1666" s="193"/>
      <c r="H1666" s="378" t="s">
        <v>1134</v>
      </c>
      <c r="I1666" s="378"/>
      <c r="J1666" s="51">
        <v>72.78</v>
      </c>
    </row>
    <row r="1667" spans="1:10" ht="0.95" customHeight="1" thickTop="1" x14ac:dyDescent="0.2">
      <c r="A1667" s="50"/>
      <c r="B1667" s="50"/>
      <c r="C1667" s="50"/>
      <c r="D1667" s="50"/>
      <c r="E1667" s="50"/>
      <c r="F1667" s="50"/>
      <c r="G1667" s="50"/>
      <c r="H1667" s="50"/>
      <c r="I1667" s="50"/>
      <c r="J1667" s="50"/>
    </row>
    <row r="1668" spans="1:10" ht="18" customHeight="1" x14ac:dyDescent="0.2">
      <c r="A1668" s="189" t="s">
        <v>671</v>
      </c>
      <c r="B1668" s="64" t="s">
        <v>9</v>
      </c>
      <c r="C1668" s="189" t="s">
        <v>10</v>
      </c>
      <c r="D1668" s="189" t="s">
        <v>11</v>
      </c>
      <c r="E1668" s="379" t="s">
        <v>1155</v>
      </c>
      <c r="F1668" s="379"/>
      <c r="G1668" s="65" t="s">
        <v>12</v>
      </c>
      <c r="H1668" s="64" t="s">
        <v>13</v>
      </c>
      <c r="I1668" s="64" t="s">
        <v>14</v>
      </c>
      <c r="J1668" s="64" t="s">
        <v>16</v>
      </c>
    </row>
    <row r="1669" spans="1:10" ht="24" customHeight="1" x14ac:dyDescent="0.2">
      <c r="A1669" s="187" t="s">
        <v>1154</v>
      </c>
      <c r="B1669" s="63" t="s">
        <v>672</v>
      </c>
      <c r="C1669" s="187" t="s">
        <v>25</v>
      </c>
      <c r="D1669" s="187" t="s">
        <v>673</v>
      </c>
      <c r="E1669" s="380" t="s">
        <v>1407</v>
      </c>
      <c r="F1669" s="380"/>
      <c r="G1669" s="62" t="s">
        <v>31</v>
      </c>
      <c r="H1669" s="61">
        <v>1</v>
      </c>
      <c r="I1669" s="60">
        <v>31.29</v>
      </c>
      <c r="J1669" s="60">
        <v>31.29</v>
      </c>
    </row>
    <row r="1670" spans="1:10" ht="39" customHeight="1" x14ac:dyDescent="0.2">
      <c r="A1670" s="191" t="s">
        <v>1148</v>
      </c>
      <c r="B1670" s="59" t="s">
        <v>2392</v>
      </c>
      <c r="C1670" s="191" t="s">
        <v>25</v>
      </c>
      <c r="D1670" s="191" t="s">
        <v>2391</v>
      </c>
      <c r="E1670" s="376" t="s">
        <v>1145</v>
      </c>
      <c r="F1670" s="376"/>
      <c r="G1670" s="58" t="s">
        <v>49</v>
      </c>
      <c r="H1670" s="57">
        <v>1.6999999999999999E-3</v>
      </c>
      <c r="I1670" s="56">
        <v>789.21</v>
      </c>
      <c r="J1670" s="56">
        <v>1.34</v>
      </c>
    </row>
    <row r="1671" spans="1:10" ht="24" customHeight="1" x14ac:dyDescent="0.2">
      <c r="A1671" s="191" t="s">
        <v>1148</v>
      </c>
      <c r="B1671" s="59" t="s">
        <v>1461</v>
      </c>
      <c r="C1671" s="191" t="s">
        <v>25</v>
      </c>
      <c r="D1671" s="191" t="s">
        <v>1460</v>
      </c>
      <c r="E1671" s="376" t="s">
        <v>1145</v>
      </c>
      <c r="F1671" s="376"/>
      <c r="G1671" s="58" t="s">
        <v>836</v>
      </c>
      <c r="H1671" s="57">
        <v>0.58330000000000004</v>
      </c>
      <c r="I1671" s="56">
        <v>37.11</v>
      </c>
      <c r="J1671" s="56">
        <v>21.64</v>
      </c>
    </row>
    <row r="1672" spans="1:10" ht="24" customHeight="1" x14ac:dyDescent="0.2">
      <c r="A1672" s="191" t="s">
        <v>1148</v>
      </c>
      <c r="B1672" s="59" t="s">
        <v>1147</v>
      </c>
      <c r="C1672" s="191" t="s">
        <v>25</v>
      </c>
      <c r="D1672" s="191" t="s">
        <v>1146</v>
      </c>
      <c r="E1672" s="376" t="s">
        <v>1145</v>
      </c>
      <c r="F1672" s="376"/>
      <c r="G1672" s="58" t="s">
        <v>836</v>
      </c>
      <c r="H1672" s="57">
        <v>0.24299999999999999</v>
      </c>
      <c r="I1672" s="56">
        <v>28.88</v>
      </c>
      <c r="J1672" s="56">
        <v>7.01</v>
      </c>
    </row>
    <row r="1673" spans="1:10" ht="39" customHeight="1" x14ac:dyDescent="0.2">
      <c r="A1673" s="192" t="s">
        <v>1142</v>
      </c>
      <c r="B1673" s="55" t="s">
        <v>2519</v>
      </c>
      <c r="C1673" s="192" t="s">
        <v>25</v>
      </c>
      <c r="D1673" s="192" t="s">
        <v>2518</v>
      </c>
      <c r="E1673" s="377" t="s">
        <v>1139</v>
      </c>
      <c r="F1673" s="377"/>
      <c r="G1673" s="54" t="s">
        <v>62</v>
      </c>
      <c r="H1673" s="53">
        <v>2.3239999999999998</v>
      </c>
      <c r="I1673" s="52">
        <v>0.56000000000000005</v>
      </c>
      <c r="J1673" s="52">
        <v>1.3</v>
      </c>
    </row>
    <row r="1674" spans="1:10" ht="25.5" x14ac:dyDescent="0.2">
      <c r="A1674" s="193"/>
      <c r="B1674" s="193"/>
      <c r="C1674" s="193"/>
      <c r="D1674" s="193"/>
      <c r="E1674" s="193" t="s">
        <v>1138</v>
      </c>
      <c r="F1674" s="51">
        <v>13.546170047666555</v>
      </c>
      <c r="G1674" s="193" t="s">
        <v>1137</v>
      </c>
      <c r="H1674" s="51">
        <v>10.89</v>
      </c>
      <c r="I1674" s="193" t="s">
        <v>1136</v>
      </c>
      <c r="J1674" s="51">
        <v>24.44</v>
      </c>
    </row>
    <row r="1675" spans="1:10" ht="15" thickBot="1" x14ac:dyDescent="0.25">
      <c r="A1675" s="193"/>
      <c r="B1675" s="193"/>
      <c r="C1675" s="193"/>
      <c r="D1675" s="193"/>
      <c r="E1675" s="193" t="s">
        <v>1135</v>
      </c>
      <c r="F1675" s="51">
        <v>7.36</v>
      </c>
      <c r="G1675" s="193"/>
      <c r="H1675" s="378" t="s">
        <v>1134</v>
      </c>
      <c r="I1675" s="378"/>
      <c r="J1675" s="51">
        <v>38.65</v>
      </c>
    </row>
    <row r="1676" spans="1:10" ht="0.95" customHeight="1" thickTop="1" x14ac:dyDescent="0.2">
      <c r="A1676" s="50"/>
      <c r="B1676" s="50"/>
      <c r="C1676" s="50"/>
      <c r="D1676" s="50"/>
      <c r="E1676" s="50"/>
      <c r="F1676" s="50"/>
      <c r="G1676" s="50"/>
      <c r="H1676" s="50"/>
      <c r="I1676" s="50"/>
      <c r="J1676" s="50"/>
    </row>
    <row r="1677" spans="1:10" ht="18" customHeight="1" x14ac:dyDescent="0.2">
      <c r="A1677" s="189" t="s">
        <v>674</v>
      </c>
      <c r="B1677" s="64" t="s">
        <v>9</v>
      </c>
      <c r="C1677" s="189" t="s">
        <v>10</v>
      </c>
      <c r="D1677" s="189" t="s">
        <v>11</v>
      </c>
      <c r="E1677" s="379" t="s">
        <v>1155</v>
      </c>
      <c r="F1677" s="379"/>
      <c r="G1677" s="65" t="s">
        <v>12</v>
      </c>
      <c r="H1677" s="64" t="s">
        <v>13</v>
      </c>
      <c r="I1677" s="64" t="s">
        <v>14</v>
      </c>
      <c r="J1677" s="64" t="s">
        <v>16</v>
      </c>
    </row>
    <row r="1678" spans="1:10" ht="39" customHeight="1" x14ac:dyDescent="0.2">
      <c r="A1678" s="187" t="s">
        <v>1154</v>
      </c>
      <c r="B1678" s="63" t="s">
        <v>675</v>
      </c>
      <c r="C1678" s="187" t="s">
        <v>25</v>
      </c>
      <c r="D1678" s="187" t="s">
        <v>676</v>
      </c>
      <c r="E1678" s="380" t="s">
        <v>1525</v>
      </c>
      <c r="F1678" s="380"/>
      <c r="G1678" s="62" t="s">
        <v>27</v>
      </c>
      <c r="H1678" s="61">
        <v>1</v>
      </c>
      <c r="I1678" s="60">
        <v>10.71</v>
      </c>
      <c r="J1678" s="60">
        <v>10.71</v>
      </c>
    </row>
    <row r="1679" spans="1:10" ht="24" customHeight="1" x14ac:dyDescent="0.2">
      <c r="A1679" s="191" t="s">
        <v>1148</v>
      </c>
      <c r="B1679" s="59" t="s">
        <v>1541</v>
      </c>
      <c r="C1679" s="191" t="s">
        <v>25</v>
      </c>
      <c r="D1679" s="191" t="s">
        <v>1540</v>
      </c>
      <c r="E1679" s="376" t="s">
        <v>1145</v>
      </c>
      <c r="F1679" s="376"/>
      <c r="G1679" s="58" t="s">
        <v>836</v>
      </c>
      <c r="H1679" s="57">
        <v>6.3500000000000001E-2</v>
      </c>
      <c r="I1679" s="56">
        <v>38.520000000000003</v>
      </c>
      <c r="J1679" s="56">
        <v>2.44</v>
      </c>
    </row>
    <row r="1680" spans="1:10" ht="24" customHeight="1" x14ac:dyDescent="0.2">
      <c r="A1680" s="192" t="s">
        <v>1142</v>
      </c>
      <c r="B1680" s="55" t="s">
        <v>2517</v>
      </c>
      <c r="C1680" s="192" t="s">
        <v>25</v>
      </c>
      <c r="D1680" s="192" t="s">
        <v>2516</v>
      </c>
      <c r="E1680" s="377" t="s">
        <v>1139</v>
      </c>
      <c r="F1680" s="377"/>
      <c r="G1680" s="54" t="s">
        <v>358</v>
      </c>
      <c r="H1680" s="53">
        <v>5.7500000000000002E-2</v>
      </c>
      <c r="I1680" s="52">
        <v>19.8</v>
      </c>
      <c r="J1680" s="52">
        <v>1.1299999999999999</v>
      </c>
    </row>
    <row r="1681" spans="1:10" ht="24" customHeight="1" x14ac:dyDescent="0.2">
      <c r="A1681" s="192" t="s">
        <v>1142</v>
      </c>
      <c r="B1681" s="55" t="s">
        <v>2513</v>
      </c>
      <c r="C1681" s="192" t="s">
        <v>25</v>
      </c>
      <c r="D1681" s="192" t="s">
        <v>2512</v>
      </c>
      <c r="E1681" s="377" t="s">
        <v>1139</v>
      </c>
      <c r="F1681" s="377"/>
      <c r="G1681" s="54" t="s">
        <v>358</v>
      </c>
      <c r="H1681" s="53">
        <v>0.1908</v>
      </c>
      <c r="I1681" s="52">
        <v>37.43</v>
      </c>
      <c r="J1681" s="52">
        <v>7.14</v>
      </c>
    </row>
    <row r="1682" spans="1:10" ht="25.5" x14ac:dyDescent="0.2">
      <c r="A1682" s="193"/>
      <c r="B1682" s="193"/>
      <c r="C1682" s="193"/>
      <c r="D1682" s="193"/>
      <c r="E1682" s="193" t="s">
        <v>1138</v>
      </c>
      <c r="F1682" s="51">
        <v>1.1085245538188671</v>
      </c>
      <c r="G1682" s="193" t="s">
        <v>1137</v>
      </c>
      <c r="H1682" s="51">
        <v>0.89</v>
      </c>
      <c r="I1682" s="193" t="s">
        <v>1136</v>
      </c>
      <c r="J1682" s="51">
        <v>2</v>
      </c>
    </row>
    <row r="1683" spans="1:10" ht="15" thickBot="1" x14ac:dyDescent="0.25">
      <c r="A1683" s="193"/>
      <c r="B1683" s="193"/>
      <c r="C1683" s="193"/>
      <c r="D1683" s="193"/>
      <c r="E1683" s="193" t="s">
        <v>1135</v>
      </c>
      <c r="F1683" s="51">
        <v>2.52</v>
      </c>
      <c r="G1683" s="193"/>
      <c r="H1683" s="378" t="s">
        <v>1134</v>
      </c>
      <c r="I1683" s="378"/>
      <c r="J1683" s="51">
        <v>13.23</v>
      </c>
    </row>
    <row r="1684" spans="1:10" ht="0.95" customHeight="1" thickTop="1" x14ac:dyDescent="0.2">
      <c r="A1684" s="50"/>
      <c r="B1684" s="50"/>
      <c r="C1684" s="50"/>
      <c r="D1684" s="50"/>
      <c r="E1684" s="50"/>
      <c r="F1684" s="50"/>
      <c r="G1684" s="50"/>
      <c r="H1684" s="50"/>
      <c r="I1684" s="50"/>
      <c r="J1684" s="50"/>
    </row>
    <row r="1685" spans="1:10" ht="18" customHeight="1" x14ac:dyDescent="0.2">
      <c r="A1685" s="189" t="s">
        <v>678</v>
      </c>
      <c r="B1685" s="64" t="s">
        <v>9</v>
      </c>
      <c r="C1685" s="189" t="s">
        <v>10</v>
      </c>
      <c r="D1685" s="189" t="s">
        <v>11</v>
      </c>
      <c r="E1685" s="379" t="s">
        <v>1155</v>
      </c>
      <c r="F1685" s="379"/>
      <c r="G1685" s="65" t="s">
        <v>12</v>
      </c>
      <c r="H1685" s="64" t="s">
        <v>13</v>
      </c>
      <c r="I1685" s="64" t="s">
        <v>14</v>
      </c>
      <c r="J1685" s="64" t="s">
        <v>16</v>
      </c>
    </row>
    <row r="1686" spans="1:10" ht="51.95" customHeight="1" x14ac:dyDescent="0.2">
      <c r="A1686" s="187" t="s">
        <v>1154</v>
      </c>
      <c r="B1686" s="63" t="s">
        <v>679</v>
      </c>
      <c r="C1686" s="187" t="s">
        <v>25</v>
      </c>
      <c r="D1686" s="187" t="s">
        <v>680</v>
      </c>
      <c r="E1686" s="380" t="s">
        <v>1151</v>
      </c>
      <c r="F1686" s="380"/>
      <c r="G1686" s="62" t="s">
        <v>31</v>
      </c>
      <c r="H1686" s="61">
        <v>1</v>
      </c>
      <c r="I1686" s="60">
        <v>84.47</v>
      </c>
      <c r="J1686" s="60">
        <v>84.47</v>
      </c>
    </row>
    <row r="1687" spans="1:10" ht="26.1" customHeight="1" x14ac:dyDescent="0.2">
      <c r="A1687" s="191" t="s">
        <v>1148</v>
      </c>
      <c r="B1687" s="59" t="s">
        <v>1227</v>
      </c>
      <c r="C1687" s="191" t="s">
        <v>25</v>
      </c>
      <c r="D1687" s="191" t="s">
        <v>1226</v>
      </c>
      <c r="E1687" s="376" t="s">
        <v>1145</v>
      </c>
      <c r="F1687" s="376"/>
      <c r="G1687" s="58" t="s">
        <v>836</v>
      </c>
      <c r="H1687" s="57">
        <v>0.19600000000000001</v>
      </c>
      <c r="I1687" s="56">
        <v>30.15</v>
      </c>
      <c r="J1687" s="56">
        <v>5.9</v>
      </c>
    </row>
    <row r="1688" spans="1:10" ht="26.1" customHeight="1" x14ac:dyDescent="0.2">
      <c r="A1688" s="191" t="s">
        <v>1148</v>
      </c>
      <c r="B1688" s="59" t="s">
        <v>1150</v>
      </c>
      <c r="C1688" s="191" t="s">
        <v>25</v>
      </c>
      <c r="D1688" s="191" t="s">
        <v>1149</v>
      </c>
      <c r="E1688" s="376" t="s">
        <v>1145</v>
      </c>
      <c r="F1688" s="376"/>
      <c r="G1688" s="58" t="s">
        <v>836</v>
      </c>
      <c r="H1688" s="57">
        <v>0.19600000000000001</v>
      </c>
      <c r="I1688" s="56">
        <v>37.39</v>
      </c>
      <c r="J1688" s="56">
        <v>7.32</v>
      </c>
    </row>
    <row r="1689" spans="1:10" ht="24" customHeight="1" x14ac:dyDescent="0.2">
      <c r="A1689" s="191" t="s">
        <v>1148</v>
      </c>
      <c r="B1689" s="59" t="s">
        <v>1352</v>
      </c>
      <c r="C1689" s="191" t="s">
        <v>25</v>
      </c>
      <c r="D1689" s="191" t="s">
        <v>1351</v>
      </c>
      <c r="E1689" s="376" t="s">
        <v>1145</v>
      </c>
      <c r="F1689" s="376"/>
      <c r="G1689" s="58" t="s">
        <v>836</v>
      </c>
      <c r="H1689" s="57">
        <v>0.19600000000000001</v>
      </c>
      <c r="I1689" s="56">
        <v>37.729999999999997</v>
      </c>
      <c r="J1689" s="56">
        <v>7.39</v>
      </c>
    </row>
    <row r="1690" spans="1:10" ht="26.1" customHeight="1" x14ac:dyDescent="0.2">
      <c r="A1690" s="192" t="s">
        <v>1142</v>
      </c>
      <c r="B1690" s="55" t="s">
        <v>2515</v>
      </c>
      <c r="C1690" s="192" t="s">
        <v>25</v>
      </c>
      <c r="D1690" s="192" t="s">
        <v>2514</v>
      </c>
      <c r="E1690" s="377" t="s">
        <v>1139</v>
      </c>
      <c r="F1690" s="377"/>
      <c r="G1690" s="54" t="s">
        <v>31</v>
      </c>
      <c r="H1690" s="53">
        <v>1.0389999999999999</v>
      </c>
      <c r="I1690" s="52">
        <v>61.47</v>
      </c>
      <c r="J1690" s="52">
        <v>63.86</v>
      </c>
    </row>
    <row r="1691" spans="1:10" ht="25.5" x14ac:dyDescent="0.2">
      <c r="A1691" s="193"/>
      <c r="B1691" s="193"/>
      <c r="C1691" s="193"/>
      <c r="D1691" s="193"/>
      <c r="E1691" s="193" t="s">
        <v>1138</v>
      </c>
      <c r="F1691" s="51">
        <v>9.7273029597605589</v>
      </c>
      <c r="G1691" s="193" t="s">
        <v>1137</v>
      </c>
      <c r="H1691" s="51">
        <v>7.82</v>
      </c>
      <c r="I1691" s="193" t="s">
        <v>1136</v>
      </c>
      <c r="J1691" s="51">
        <v>17.55</v>
      </c>
    </row>
    <row r="1692" spans="1:10" ht="15" thickBot="1" x14ac:dyDescent="0.25">
      <c r="A1692" s="193"/>
      <c r="B1692" s="193"/>
      <c r="C1692" s="193"/>
      <c r="D1692" s="193"/>
      <c r="E1692" s="193" t="s">
        <v>1135</v>
      </c>
      <c r="F1692" s="51">
        <v>19.88</v>
      </c>
      <c r="G1692" s="193"/>
      <c r="H1692" s="378" t="s">
        <v>1134</v>
      </c>
      <c r="I1692" s="378"/>
      <c r="J1692" s="51">
        <v>104.35</v>
      </c>
    </row>
    <row r="1693" spans="1:10" ht="0.95" customHeight="1" thickTop="1" x14ac:dyDescent="0.2">
      <c r="A1693" s="50"/>
      <c r="B1693" s="50"/>
      <c r="C1693" s="50"/>
      <c r="D1693" s="50"/>
      <c r="E1693" s="50"/>
      <c r="F1693" s="50"/>
      <c r="G1693" s="50"/>
      <c r="H1693" s="50"/>
      <c r="I1693" s="50"/>
      <c r="J1693" s="50"/>
    </row>
    <row r="1694" spans="1:10" ht="18" customHeight="1" x14ac:dyDescent="0.2">
      <c r="A1694" s="189" t="s">
        <v>681</v>
      </c>
      <c r="B1694" s="64" t="s">
        <v>9</v>
      </c>
      <c r="C1694" s="189" t="s">
        <v>10</v>
      </c>
      <c r="D1694" s="189" t="s">
        <v>11</v>
      </c>
      <c r="E1694" s="379" t="s">
        <v>1155</v>
      </c>
      <c r="F1694" s="379"/>
      <c r="G1694" s="65" t="s">
        <v>12</v>
      </c>
      <c r="H1694" s="64" t="s">
        <v>13</v>
      </c>
      <c r="I1694" s="64" t="s">
        <v>14</v>
      </c>
      <c r="J1694" s="64" t="s">
        <v>16</v>
      </c>
    </row>
    <row r="1695" spans="1:10" ht="39" customHeight="1" x14ac:dyDescent="0.2">
      <c r="A1695" s="187" t="s">
        <v>1154</v>
      </c>
      <c r="B1695" s="63" t="s">
        <v>682</v>
      </c>
      <c r="C1695" s="187" t="s">
        <v>25</v>
      </c>
      <c r="D1695" s="187" t="s">
        <v>683</v>
      </c>
      <c r="E1695" s="380" t="s">
        <v>1151</v>
      </c>
      <c r="F1695" s="380"/>
      <c r="G1695" s="62" t="s">
        <v>156</v>
      </c>
      <c r="H1695" s="61">
        <v>1</v>
      </c>
      <c r="I1695" s="60">
        <v>46.42</v>
      </c>
      <c r="J1695" s="60">
        <v>46.42</v>
      </c>
    </row>
    <row r="1696" spans="1:10" ht="26.1" customHeight="1" x14ac:dyDescent="0.2">
      <c r="A1696" s="191" t="s">
        <v>1148</v>
      </c>
      <c r="B1696" s="59" t="s">
        <v>1227</v>
      </c>
      <c r="C1696" s="191" t="s">
        <v>25</v>
      </c>
      <c r="D1696" s="191" t="s">
        <v>1226</v>
      </c>
      <c r="E1696" s="376" t="s">
        <v>1145</v>
      </c>
      <c r="F1696" s="376"/>
      <c r="G1696" s="58" t="s">
        <v>836</v>
      </c>
      <c r="H1696" s="57">
        <v>0.29699999999999999</v>
      </c>
      <c r="I1696" s="56">
        <v>30.15</v>
      </c>
      <c r="J1696" s="56">
        <v>8.9499999999999993</v>
      </c>
    </row>
    <row r="1697" spans="1:10" ht="26.1" customHeight="1" x14ac:dyDescent="0.2">
      <c r="A1697" s="191" t="s">
        <v>1148</v>
      </c>
      <c r="B1697" s="59" t="s">
        <v>1150</v>
      </c>
      <c r="C1697" s="191" t="s">
        <v>25</v>
      </c>
      <c r="D1697" s="191" t="s">
        <v>1149</v>
      </c>
      <c r="E1697" s="376" t="s">
        <v>1145</v>
      </c>
      <c r="F1697" s="376"/>
      <c r="G1697" s="58" t="s">
        <v>836</v>
      </c>
      <c r="H1697" s="57">
        <v>0.29699999999999999</v>
      </c>
      <c r="I1697" s="56">
        <v>37.39</v>
      </c>
      <c r="J1697" s="56">
        <v>11.1</v>
      </c>
    </row>
    <row r="1698" spans="1:10" ht="24" customHeight="1" x14ac:dyDescent="0.2">
      <c r="A1698" s="192" t="s">
        <v>1142</v>
      </c>
      <c r="B1698" s="55" t="s">
        <v>347</v>
      </c>
      <c r="C1698" s="192" t="s">
        <v>25</v>
      </c>
      <c r="D1698" s="192" t="s">
        <v>348</v>
      </c>
      <c r="E1698" s="377" t="s">
        <v>1139</v>
      </c>
      <c r="F1698" s="377"/>
      <c r="G1698" s="54" t="s">
        <v>156</v>
      </c>
      <c r="H1698" s="53">
        <v>1.0999999999999999E-2</v>
      </c>
      <c r="I1698" s="52">
        <v>14.97</v>
      </c>
      <c r="J1698" s="52">
        <v>0.16</v>
      </c>
    </row>
    <row r="1699" spans="1:10" ht="24" customHeight="1" x14ac:dyDescent="0.2">
      <c r="A1699" s="192" t="s">
        <v>1142</v>
      </c>
      <c r="B1699" s="55" t="s">
        <v>2513</v>
      </c>
      <c r="C1699" s="192" t="s">
        <v>25</v>
      </c>
      <c r="D1699" s="192" t="s">
        <v>2512</v>
      </c>
      <c r="E1699" s="377" t="s">
        <v>1139</v>
      </c>
      <c r="F1699" s="377"/>
      <c r="G1699" s="54" t="s">
        <v>358</v>
      </c>
      <c r="H1699" s="53">
        <v>3.0000000000000001E-3</v>
      </c>
      <c r="I1699" s="52">
        <v>37.43</v>
      </c>
      <c r="J1699" s="52">
        <v>0.11</v>
      </c>
    </row>
    <row r="1700" spans="1:10" ht="26.1" customHeight="1" x14ac:dyDescent="0.2">
      <c r="A1700" s="192" t="s">
        <v>1142</v>
      </c>
      <c r="B1700" s="55" t="s">
        <v>2511</v>
      </c>
      <c r="C1700" s="192" t="s">
        <v>25</v>
      </c>
      <c r="D1700" s="192" t="s">
        <v>2510</v>
      </c>
      <c r="E1700" s="377" t="s">
        <v>1139</v>
      </c>
      <c r="F1700" s="377"/>
      <c r="G1700" s="54" t="s">
        <v>156</v>
      </c>
      <c r="H1700" s="53">
        <v>1</v>
      </c>
      <c r="I1700" s="52">
        <v>26.1</v>
      </c>
      <c r="J1700" s="52">
        <v>26.1</v>
      </c>
    </row>
    <row r="1701" spans="1:10" ht="25.5" x14ac:dyDescent="0.2">
      <c r="A1701" s="193"/>
      <c r="B1701" s="193"/>
      <c r="C1701" s="193"/>
      <c r="D1701" s="193"/>
      <c r="E1701" s="193" t="s">
        <v>1138</v>
      </c>
      <c r="F1701" s="51">
        <v>9.5831947677641072</v>
      </c>
      <c r="G1701" s="193" t="s">
        <v>1137</v>
      </c>
      <c r="H1701" s="51">
        <v>7.71</v>
      </c>
      <c r="I1701" s="193" t="s">
        <v>1136</v>
      </c>
      <c r="J1701" s="51">
        <v>17.290000000000003</v>
      </c>
    </row>
    <row r="1702" spans="1:10" ht="15" thickBot="1" x14ac:dyDescent="0.25">
      <c r="A1702" s="193"/>
      <c r="B1702" s="193"/>
      <c r="C1702" s="193"/>
      <c r="D1702" s="193"/>
      <c r="E1702" s="193" t="s">
        <v>1135</v>
      </c>
      <c r="F1702" s="51">
        <v>10.92</v>
      </c>
      <c r="G1702" s="193"/>
      <c r="H1702" s="378" t="s">
        <v>1134</v>
      </c>
      <c r="I1702" s="378"/>
      <c r="J1702" s="51">
        <v>57.34</v>
      </c>
    </row>
    <row r="1703" spans="1:10" ht="0.95" customHeight="1" thickTop="1" x14ac:dyDescent="0.2">
      <c r="A1703" s="50"/>
      <c r="B1703" s="50"/>
      <c r="C1703" s="50"/>
      <c r="D1703" s="50"/>
      <c r="E1703" s="50"/>
      <c r="F1703" s="50"/>
      <c r="G1703" s="50"/>
      <c r="H1703" s="50"/>
      <c r="I1703" s="50"/>
      <c r="J1703" s="50"/>
    </row>
    <row r="1704" spans="1:10" ht="18" customHeight="1" x14ac:dyDescent="0.2">
      <c r="A1704" s="189" t="s">
        <v>687</v>
      </c>
      <c r="B1704" s="64" t="s">
        <v>9</v>
      </c>
      <c r="C1704" s="189" t="s">
        <v>10</v>
      </c>
      <c r="D1704" s="189" t="s">
        <v>11</v>
      </c>
      <c r="E1704" s="379" t="s">
        <v>1155</v>
      </c>
      <c r="F1704" s="379"/>
      <c r="G1704" s="65" t="s">
        <v>12</v>
      </c>
      <c r="H1704" s="64" t="s">
        <v>13</v>
      </c>
      <c r="I1704" s="64" t="s">
        <v>14</v>
      </c>
      <c r="J1704" s="64" t="s">
        <v>16</v>
      </c>
    </row>
    <row r="1705" spans="1:10" ht="39" customHeight="1" x14ac:dyDescent="0.2">
      <c r="A1705" s="187" t="s">
        <v>1154</v>
      </c>
      <c r="B1705" s="63" t="s">
        <v>688</v>
      </c>
      <c r="C1705" s="187" t="s">
        <v>25</v>
      </c>
      <c r="D1705" s="187" t="s">
        <v>689</v>
      </c>
      <c r="E1705" s="380" t="s">
        <v>1151</v>
      </c>
      <c r="F1705" s="380"/>
      <c r="G1705" s="62" t="s">
        <v>156</v>
      </c>
      <c r="H1705" s="61">
        <v>1</v>
      </c>
      <c r="I1705" s="60">
        <v>61.74</v>
      </c>
      <c r="J1705" s="60">
        <v>61.74</v>
      </c>
    </row>
    <row r="1706" spans="1:10" ht="26.1" customHeight="1" x14ac:dyDescent="0.2">
      <c r="A1706" s="191" t="s">
        <v>1148</v>
      </c>
      <c r="B1706" s="59" t="s">
        <v>1227</v>
      </c>
      <c r="C1706" s="191" t="s">
        <v>25</v>
      </c>
      <c r="D1706" s="191" t="s">
        <v>1226</v>
      </c>
      <c r="E1706" s="376" t="s">
        <v>1145</v>
      </c>
      <c r="F1706" s="376"/>
      <c r="G1706" s="58" t="s">
        <v>836</v>
      </c>
      <c r="H1706" s="57">
        <v>0.29399999999999998</v>
      </c>
      <c r="I1706" s="56">
        <v>30.15</v>
      </c>
      <c r="J1706" s="56">
        <v>8.86</v>
      </c>
    </row>
    <row r="1707" spans="1:10" ht="26.1" customHeight="1" x14ac:dyDescent="0.2">
      <c r="A1707" s="191" t="s">
        <v>1148</v>
      </c>
      <c r="B1707" s="59" t="s">
        <v>1150</v>
      </c>
      <c r="C1707" s="191" t="s">
        <v>25</v>
      </c>
      <c r="D1707" s="191" t="s">
        <v>1149</v>
      </c>
      <c r="E1707" s="376" t="s">
        <v>1145</v>
      </c>
      <c r="F1707" s="376"/>
      <c r="G1707" s="58" t="s">
        <v>836</v>
      </c>
      <c r="H1707" s="57">
        <v>0.29399999999999998</v>
      </c>
      <c r="I1707" s="56">
        <v>37.39</v>
      </c>
      <c r="J1707" s="56">
        <v>10.99</v>
      </c>
    </row>
    <row r="1708" spans="1:10" ht="24" customHeight="1" x14ac:dyDescent="0.2">
      <c r="A1708" s="191" t="s">
        <v>1148</v>
      </c>
      <c r="B1708" s="59" t="s">
        <v>1352</v>
      </c>
      <c r="C1708" s="191" t="s">
        <v>25</v>
      </c>
      <c r="D1708" s="191" t="s">
        <v>1351</v>
      </c>
      <c r="E1708" s="376" t="s">
        <v>1145</v>
      </c>
      <c r="F1708" s="376"/>
      <c r="G1708" s="58" t="s">
        <v>836</v>
      </c>
      <c r="H1708" s="57">
        <v>0.29399999999999998</v>
      </c>
      <c r="I1708" s="56">
        <v>37.729999999999997</v>
      </c>
      <c r="J1708" s="56">
        <v>11.09</v>
      </c>
    </row>
    <row r="1709" spans="1:10" ht="26.1" customHeight="1" x14ac:dyDescent="0.2">
      <c r="A1709" s="192" t="s">
        <v>1142</v>
      </c>
      <c r="B1709" s="55" t="s">
        <v>2507</v>
      </c>
      <c r="C1709" s="192" t="s">
        <v>25</v>
      </c>
      <c r="D1709" s="192" t="s">
        <v>2506</v>
      </c>
      <c r="E1709" s="377" t="s">
        <v>1139</v>
      </c>
      <c r="F1709" s="377"/>
      <c r="G1709" s="54" t="s">
        <v>62</v>
      </c>
      <c r="H1709" s="53">
        <v>1.2E-2</v>
      </c>
      <c r="I1709" s="52">
        <v>32.94</v>
      </c>
      <c r="J1709" s="52">
        <v>0.39</v>
      </c>
    </row>
    <row r="1710" spans="1:10" ht="26.1" customHeight="1" x14ac:dyDescent="0.2">
      <c r="A1710" s="192" t="s">
        <v>1142</v>
      </c>
      <c r="B1710" s="55" t="s">
        <v>2509</v>
      </c>
      <c r="C1710" s="192" t="s">
        <v>25</v>
      </c>
      <c r="D1710" s="192" t="s">
        <v>2508</v>
      </c>
      <c r="E1710" s="377" t="s">
        <v>1139</v>
      </c>
      <c r="F1710" s="377"/>
      <c r="G1710" s="54" t="s">
        <v>156</v>
      </c>
      <c r="H1710" s="53">
        <v>1</v>
      </c>
      <c r="I1710" s="52">
        <v>30.41</v>
      </c>
      <c r="J1710" s="52">
        <v>30.41</v>
      </c>
    </row>
    <row r="1711" spans="1:10" ht="25.5" x14ac:dyDescent="0.2">
      <c r="A1711" s="193"/>
      <c r="B1711" s="193"/>
      <c r="C1711" s="193"/>
      <c r="D1711" s="193"/>
      <c r="E1711" s="193" t="s">
        <v>1138</v>
      </c>
      <c r="F1711" s="51">
        <v>14.599268373794478</v>
      </c>
      <c r="G1711" s="193" t="s">
        <v>1137</v>
      </c>
      <c r="H1711" s="51">
        <v>11.74</v>
      </c>
      <c r="I1711" s="193" t="s">
        <v>1136</v>
      </c>
      <c r="J1711" s="51">
        <v>26.34</v>
      </c>
    </row>
    <row r="1712" spans="1:10" ht="15" thickBot="1" x14ac:dyDescent="0.25">
      <c r="A1712" s="193"/>
      <c r="B1712" s="193"/>
      <c r="C1712" s="193"/>
      <c r="D1712" s="193"/>
      <c r="E1712" s="193" t="s">
        <v>1135</v>
      </c>
      <c r="F1712" s="51">
        <v>14.53</v>
      </c>
      <c r="G1712" s="193"/>
      <c r="H1712" s="378" t="s">
        <v>1134</v>
      </c>
      <c r="I1712" s="378"/>
      <c r="J1712" s="51">
        <v>76.27</v>
      </c>
    </row>
    <row r="1713" spans="1:10" ht="0.95" customHeight="1" thickTop="1" x14ac:dyDescent="0.2">
      <c r="A1713" s="50"/>
      <c r="B1713" s="50"/>
      <c r="C1713" s="50"/>
      <c r="D1713" s="50"/>
      <c r="E1713" s="50"/>
      <c r="F1713" s="50"/>
      <c r="G1713" s="50"/>
      <c r="H1713" s="50"/>
      <c r="I1713" s="50"/>
      <c r="J1713" s="50"/>
    </row>
    <row r="1714" spans="1:10" ht="18" customHeight="1" x14ac:dyDescent="0.2">
      <c r="A1714" s="189" t="s">
        <v>690</v>
      </c>
      <c r="B1714" s="64" t="s">
        <v>9</v>
      </c>
      <c r="C1714" s="189" t="s">
        <v>10</v>
      </c>
      <c r="D1714" s="189" t="s">
        <v>11</v>
      </c>
      <c r="E1714" s="379" t="s">
        <v>1155</v>
      </c>
      <c r="F1714" s="379"/>
      <c r="G1714" s="65" t="s">
        <v>12</v>
      </c>
      <c r="H1714" s="64" t="s">
        <v>13</v>
      </c>
      <c r="I1714" s="64" t="s">
        <v>14</v>
      </c>
      <c r="J1714" s="64" t="s">
        <v>16</v>
      </c>
    </row>
    <row r="1715" spans="1:10" ht="39" customHeight="1" x14ac:dyDescent="0.2">
      <c r="A1715" s="187" t="s">
        <v>1154</v>
      </c>
      <c r="B1715" s="63" t="s">
        <v>691</v>
      </c>
      <c r="C1715" s="187" t="s">
        <v>25</v>
      </c>
      <c r="D1715" s="187" t="s">
        <v>692</v>
      </c>
      <c r="E1715" s="380" t="s">
        <v>1151</v>
      </c>
      <c r="F1715" s="380"/>
      <c r="G1715" s="62" t="s">
        <v>156</v>
      </c>
      <c r="H1715" s="61">
        <v>1</v>
      </c>
      <c r="I1715" s="60">
        <v>87.02</v>
      </c>
      <c r="J1715" s="60">
        <v>87.02</v>
      </c>
    </row>
    <row r="1716" spans="1:10" ht="26.1" customHeight="1" x14ac:dyDescent="0.2">
      <c r="A1716" s="191" t="s">
        <v>1148</v>
      </c>
      <c r="B1716" s="59" t="s">
        <v>1227</v>
      </c>
      <c r="C1716" s="191" t="s">
        <v>25</v>
      </c>
      <c r="D1716" s="191" t="s">
        <v>1226</v>
      </c>
      <c r="E1716" s="376" t="s">
        <v>1145</v>
      </c>
      <c r="F1716" s="376"/>
      <c r="G1716" s="58" t="s">
        <v>836</v>
      </c>
      <c r="H1716" s="57">
        <v>0.39200000000000002</v>
      </c>
      <c r="I1716" s="56">
        <v>30.15</v>
      </c>
      <c r="J1716" s="56">
        <v>11.81</v>
      </c>
    </row>
    <row r="1717" spans="1:10" ht="26.1" customHeight="1" x14ac:dyDescent="0.2">
      <c r="A1717" s="191" t="s">
        <v>1148</v>
      </c>
      <c r="B1717" s="59" t="s">
        <v>1150</v>
      </c>
      <c r="C1717" s="191" t="s">
        <v>25</v>
      </c>
      <c r="D1717" s="191" t="s">
        <v>1149</v>
      </c>
      <c r="E1717" s="376" t="s">
        <v>1145</v>
      </c>
      <c r="F1717" s="376"/>
      <c r="G1717" s="58" t="s">
        <v>836</v>
      </c>
      <c r="H1717" s="57">
        <v>0.39200000000000002</v>
      </c>
      <c r="I1717" s="56">
        <v>37.39</v>
      </c>
      <c r="J1717" s="56">
        <v>14.65</v>
      </c>
    </row>
    <row r="1718" spans="1:10" ht="24" customHeight="1" x14ac:dyDescent="0.2">
      <c r="A1718" s="191" t="s">
        <v>1148</v>
      </c>
      <c r="B1718" s="59" t="s">
        <v>1352</v>
      </c>
      <c r="C1718" s="191" t="s">
        <v>25</v>
      </c>
      <c r="D1718" s="191" t="s">
        <v>1351</v>
      </c>
      <c r="E1718" s="376" t="s">
        <v>1145</v>
      </c>
      <c r="F1718" s="376"/>
      <c r="G1718" s="58" t="s">
        <v>836</v>
      </c>
      <c r="H1718" s="57">
        <v>0.39200000000000002</v>
      </c>
      <c r="I1718" s="56">
        <v>37.729999999999997</v>
      </c>
      <c r="J1718" s="56">
        <v>14.79</v>
      </c>
    </row>
    <row r="1719" spans="1:10" ht="26.1" customHeight="1" x14ac:dyDescent="0.2">
      <c r="A1719" s="192" t="s">
        <v>1142</v>
      </c>
      <c r="B1719" s="55" t="s">
        <v>2507</v>
      </c>
      <c r="C1719" s="192" t="s">
        <v>25</v>
      </c>
      <c r="D1719" s="192" t="s">
        <v>2506</v>
      </c>
      <c r="E1719" s="377" t="s">
        <v>1139</v>
      </c>
      <c r="F1719" s="377"/>
      <c r="G1719" s="54" t="s">
        <v>62</v>
      </c>
      <c r="H1719" s="53">
        <v>1.7999999999999999E-2</v>
      </c>
      <c r="I1719" s="52">
        <v>32.94</v>
      </c>
      <c r="J1719" s="52">
        <v>0.59</v>
      </c>
    </row>
    <row r="1720" spans="1:10" ht="26.1" customHeight="1" x14ac:dyDescent="0.2">
      <c r="A1720" s="192" t="s">
        <v>1142</v>
      </c>
      <c r="B1720" s="55" t="s">
        <v>2505</v>
      </c>
      <c r="C1720" s="192" t="s">
        <v>25</v>
      </c>
      <c r="D1720" s="192" t="s">
        <v>2504</v>
      </c>
      <c r="E1720" s="377" t="s">
        <v>1139</v>
      </c>
      <c r="F1720" s="377"/>
      <c r="G1720" s="54" t="s">
        <v>156</v>
      </c>
      <c r="H1720" s="53">
        <v>1</v>
      </c>
      <c r="I1720" s="52">
        <v>45.18</v>
      </c>
      <c r="J1720" s="52">
        <v>45.18</v>
      </c>
    </row>
    <row r="1721" spans="1:10" ht="25.5" x14ac:dyDescent="0.2">
      <c r="A1721" s="193"/>
      <c r="B1721" s="193"/>
      <c r="C1721" s="193"/>
      <c r="D1721" s="193"/>
      <c r="E1721" s="193" t="s">
        <v>1138</v>
      </c>
      <c r="F1721" s="51">
        <v>19.4712337878284</v>
      </c>
      <c r="G1721" s="193" t="s">
        <v>1137</v>
      </c>
      <c r="H1721" s="51">
        <v>15.66</v>
      </c>
      <c r="I1721" s="193" t="s">
        <v>1136</v>
      </c>
      <c r="J1721" s="51">
        <v>35.130000000000003</v>
      </c>
    </row>
    <row r="1722" spans="1:10" ht="15" thickBot="1" x14ac:dyDescent="0.25">
      <c r="A1722" s="193"/>
      <c r="B1722" s="193"/>
      <c r="C1722" s="193"/>
      <c r="D1722" s="193"/>
      <c r="E1722" s="193" t="s">
        <v>1135</v>
      </c>
      <c r="F1722" s="51">
        <v>20.48</v>
      </c>
      <c r="G1722" s="193"/>
      <c r="H1722" s="378" t="s">
        <v>1134</v>
      </c>
      <c r="I1722" s="378"/>
      <c r="J1722" s="51">
        <v>107.5</v>
      </c>
    </row>
    <row r="1723" spans="1:10" ht="0.95" customHeight="1" thickTop="1" x14ac:dyDescent="0.2">
      <c r="A1723" s="50"/>
      <c r="B1723" s="50"/>
      <c r="C1723" s="50"/>
      <c r="D1723" s="50"/>
      <c r="E1723" s="50"/>
      <c r="F1723" s="50"/>
      <c r="G1723" s="50"/>
      <c r="H1723" s="50"/>
      <c r="I1723" s="50"/>
      <c r="J1723" s="50"/>
    </row>
    <row r="1724" spans="1:10" ht="18" customHeight="1" x14ac:dyDescent="0.2">
      <c r="A1724" s="189" t="s">
        <v>696</v>
      </c>
      <c r="B1724" s="64" t="s">
        <v>9</v>
      </c>
      <c r="C1724" s="189" t="s">
        <v>10</v>
      </c>
      <c r="D1724" s="189" t="s">
        <v>11</v>
      </c>
      <c r="E1724" s="379" t="s">
        <v>1155</v>
      </c>
      <c r="F1724" s="379"/>
      <c r="G1724" s="65" t="s">
        <v>12</v>
      </c>
      <c r="H1724" s="64" t="s">
        <v>13</v>
      </c>
      <c r="I1724" s="64" t="s">
        <v>14</v>
      </c>
      <c r="J1724" s="64" t="s">
        <v>16</v>
      </c>
    </row>
    <row r="1725" spans="1:10" ht="26.1" customHeight="1" x14ac:dyDescent="0.2">
      <c r="A1725" s="187" t="s">
        <v>1154</v>
      </c>
      <c r="B1725" s="63" t="s">
        <v>697</v>
      </c>
      <c r="C1725" s="187" t="s">
        <v>25</v>
      </c>
      <c r="D1725" s="187" t="s">
        <v>698</v>
      </c>
      <c r="E1725" s="380" t="s">
        <v>1151</v>
      </c>
      <c r="F1725" s="380"/>
      <c r="G1725" s="62" t="s">
        <v>156</v>
      </c>
      <c r="H1725" s="61">
        <v>1</v>
      </c>
      <c r="I1725" s="60">
        <v>36.590000000000003</v>
      </c>
      <c r="J1725" s="60">
        <v>36.590000000000003</v>
      </c>
    </row>
    <row r="1726" spans="1:10" ht="26.1" customHeight="1" x14ac:dyDescent="0.2">
      <c r="A1726" s="191" t="s">
        <v>1148</v>
      </c>
      <c r="B1726" s="59" t="s">
        <v>1227</v>
      </c>
      <c r="C1726" s="191" t="s">
        <v>25</v>
      </c>
      <c r="D1726" s="191" t="s">
        <v>1226</v>
      </c>
      <c r="E1726" s="376" t="s">
        <v>1145</v>
      </c>
      <c r="F1726" s="376"/>
      <c r="G1726" s="58" t="s">
        <v>836</v>
      </c>
      <c r="H1726" s="57">
        <v>0.11020000000000001</v>
      </c>
      <c r="I1726" s="56">
        <v>30.15</v>
      </c>
      <c r="J1726" s="56">
        <v>3.32</v>
      </c>
    </row>
    <row r="1727" spans="1:10" ht="26.1" customHeight="1" x14ac:dyDescent="0.2">
      <c r="A1727" s="191" t="s">
        <v>1148</v>
      </c>
      <c r="B1727" s="59" t="s">
        <v>1150</v>
      </c>
      <c r="C1727" s="191" t="s">
        <v>25</v>
      </c>
      <c r="D1727" s="191" t="s">
        <v>1149</v>
      </c>
      <c r="E1727" s="376" t="s">
        <v>1145</v>
      </c>
      <c r="F1727" s="376"/>
      <c r="G1727" s="58" t="s">
        <v>836</v>
      </c>
      <c r="H1727" s="57">
        <v>0.11020000000000001</v>
      </c>
      <c r="I1727" s="56">
        <v>37.39</v>
      </c>
      <c r="J1727" s="56">
        <v>4.12</v>
      </c>
    </row>
    <row r="1728" spans="1:10" ht="24" customHeight="1" x14ac:dyDescent="0.2">
      <c r="A1728" s="192" t="s">
        <v>1142</v>
      </c>
      <c r="B1728" s="55" t="s">
        <v>347</v>
      </c>
      <c r="C1728" s="192" t="s">
        <v>25</v>
      </c>
      <c r="D1728" s="192" t="s">
        <v>348</v>
      </c>
      <c r="E1728" s="377" t="s">
        <v>1139</v>
      </c>
      <c r="F1728" s="377"/>
      <c r="G1728" s="54" t="s">
        <v>156</v>
      </c>
      <c r="H1728" s="53">
        <v>1.06E-2</v>
      </c>
      <c r="I1728" s="52">
        <v>14.97</v>
      </c>
      <c r="J1728" s="52">
        <v>0.15</v>
      </c>
    </row>
    <row r="1729" spans="1:10" ht="26.1" customHeight="1" x14ac:dyDescent="0.2">
      <c r="A1729" s="192" t="s">
        <v>1142</v>
      </c>
      <c r="B1729" s="55" t="s">
        <v>2503</v>
      </c>
      <c r="C1729" s="192" t="s">
        <v>25</v>
      </c>
      <c r="D1729" s="192" t="s">
        <v>2502</v>
      </c>
      <c r="E1729" s="377" t="s">
        <v>1139</v>
      </c>
      <c r="F1729" s="377"/>
      <c r="G1729" s="54" t="s">
        <v>156</v>
      </c>
      <c r="H1729" s="53">
        <v>1</v>
      </c>
      <c r="I1729" s="52">
        <v>29</v>
      </c>
      <c r="J1729" s="52">
        <v>29</v>
      </c>
    </row>
    <row r="1730" spans="1:10" ht="25.5" x14ac:dyDescent="0.2">
      <c r="A1730" s="193"/>
      <c r="B1730" s="193"/>
      <c r="C1730" s="193"/>
      <c r="D1730" s="193"/>
      <c r="E1730" s="193" t="s">
        <v>1138</v>
      </c>
      <c r="F1730" s="51">
        <v>3.5472785722203746</v>
      </c>
      <c r="G1730" s="193" t="s">
        <v>1137</v>
      </c>
      <c r="H1730" s="51">
        <v>2.85</v>
      </c>
      <c r="I1730" s="193" t="s">
        <v>1136</v>
      </c>
      <c r="J1730" s="51">
        <v>6.4</v>
      </c>
    </row>
    <row r="1731" spans="1:10" ht="15" thickBot="1" x14ac:dyDescent="0.25">
      <c r="A1731" s="193"/>
      <c r="B1731" s="193"/>
      <c r="C1731" s="193"/>
      <c r="D1731" s="193"/>
      <c r="E1731" s="193" t="s">
        <v>1135</v>
      </c>
      <c r="F1731" s="51">
        <v>8.61</v>
      </c>
      <c r="G1731" s="193"/>
      <c r="H1731" s="378" t="s">
        <v>1134</v>
      </c>
      <c r="I1731" s="378"/>
      <c r="J1731" s="51">
        <v>45.2</v>
      </c>
    </row>
    <row r="1732" spans="1:10" ht="0.95" customHeight="1" thickTop="1" x14ac:dyDescent="0.2">
      <c r="A1732" s="50"/>
      <c r="B1732" s="50"/>
      <c r="C1732" s="50"/>
      <c r="D1732" s="50"/>
      <c r="E1732" s="50"/>
      <c r="F1732" s="50"/>
      <c r="G1732" s="50"/>
      <c r="H1732" s="50"/>
      <c r="I1732" s="50"/>
      <c r="J1732" s="50"/>
    </row>
    <row r="1733" spans="1:10" ht="18" customHeight="1" x14ac:dyDescent="0.2">
      <c r="A1733" s="189" t="s">
        <v>701</v>
      </c>
      <c r="B1733" s="64" t="s">
        <v>9</v>
      </c>
      <c r="C1733" s="189" t="s">
        <v>10</v>
      </c>
      <c r="D1733" s="189" t="s">
        <v>11</v>
      </c>
      <c r="E1733" s="379" t="s">
        <v>1155</v>
      </c>
      <c r="F1733" s="379"/>
      <c r="G1733" s="65" t="s">
        <v>12</v>
      </c>
      <c r="H1733" s="64" t="s">
        <v>13</v>
      </c>
      <c r="I1733" s="64" t="s">
        <v>14</v>
      </c>
      <c r="J1733" s="64" t="s">
        <v>16</v>
      </c>
    </row>
    <row r="1734" spans="1:10" ht="39" customHeight="1" x14ac:dyDescent="0.2">
      <c r="A1734" s="187" t="s">
        <v>1154</v>
      </c>
      <c r="B1734" s="63" t="s">
        <v>702</v>
      </c>
      <c r="C1734" s="187" t="s">
        <v>25</v>
      </c>
      <c r="D1734" s="187" t="s">
        <v>703</v>
      </c>
      <c r="E1734" s="380" t="s">
        <v>1297</v>
      </c>
      <c r="F1734" s="380"/>
      <c r="G1734" s="62" t="s">
        <v>156</v>
      </c>
      <c r="H1734" s="61">
        <v>1</v>
      </c>
      <c r="I1734" s="60">
        <v>210.79</v>
      </c>
      <c r="J1734" s="60">
        <v>210.79</v>
      </c>
    </row>
    <row r="1735" spans="1:10" ht="39" customHeight="1" x14ac:dyDescent="0.2">
      <c r="A1735" s="191" t="s">
        <v>1148</v>
      </c>
      <c r="B1735" s="59" t="s">
        <v>2303</v>
      </c>
      <c r="C1735" s="191" t="s">
        <v>25</v>
      </c>
      <c r="D1735" s="191" t="s">
        <v>2302</v>
      </c>
      <c r="E1735" s="376" t="s">
        <v>1145</v>
      </c>
      <c r="F1735" s="376"/>
      <c r="G1735" s="58" t="s">
        <v>49</v>
      </c>
      <c r="H1735" s="57">
        <v>2.7799999999999998E-2</v>
      </c>
      <c r="I1735" s="56">
        <v>815.19</v>
      </c>
      <c r="J1735" s="56">
        <v>22.66</v>
      </c>
    </row>
    <row r="1736" spans="1:10" ht="39" customHeight="1" x14ac:dyDescent="0.2">
      <c r="A1736" s="191" t="s">
        <v>1148</v>
      </c>
      <c r="B1736" s="59" t="s">
        <v>1464</v>
      </c>
      <c r="C1736" s="191" t="s">
        <v>25</v>
      </c>
      <c r="D1736" s="191" t="s">
        <v>1463</v>
      </c>
      <c r="E1736" s="376" t="s">
        <v>1462</v>
      </c>
      <c r="F1736" s="376"/>
      <c r="G1736" s="58" t="s">
        <v>49</v>
      </c>
      <c r="H1736" s="57">
        <v>3.5999999999999997E-2</v>
      </c>
      <c r="I1736" s="56">
        <v>379.25</v>
      </c>
      <c r="J1736" s="56">
        <v>13.65</v>
      </c>
    </row>
    <row r="1737" spans="1:10" ht="39" customHeight="1" x14ac:dyDescent="0.2">
      <c r="A1737" s="191" t="s">
        <v>1148</v>
      </c>
      <c r="B1737" s="59" t="s">
        <v>2301</v>
      </c>
      <c r="C1737" s="191" t="s">
        <v>25</v>
      </c>
      <c r="D1737" s="191" t="s">
        <v>2300</v>
      </c>
      <c r="E1737" s="376" t="s">
        <v>1145</v>
      </c>
      <c r="F1737" s="376"/>
      <c r="G1737" s="58" t="s">
        <v>49</v>
      </c>
      <c r="H1737" s="57">
        <v>3.8999999999999998E-3</v>
      </c>
      <c r="I1737" s="56">
        <v>570.34</v>
      </c>
      <c r="J1737" s="56">
        <v>2.2200000000000002</v>
      </c>
    </row>
    <row r="1738" spans="1:10" ht="24" customHeight="1" x14ac:dyDescent="0.2">
      <c r="A1738" s="191" t="s">
        <v>1148</v>
      </c>
      <c r="B1738" s="59" t="s">
        <v>1461</v>
      </c>
      <c r="C1738" s="191" t="s">
        <v>25</v>
      </c>
      <c r="D1738" s="191" t="s">
        <v>1460</v>
      </c>
      <c r="E1738" s="376" t="s">
        <v>1145</v>
      </c>
      <c r="F1738" s="376"/>
      <c r="G1738" s="58" t="s">
        <v>836</v>
      </c>
      <c r="H1738" s="57">
        <v>1.2685999999999999</v>
      </c>
      <c r="I1738" s="56">
        <v>37.11</v>
      </c>
      <c r="J1738" s="56">
        <v>47.07</v>
      </c>
    </row>
    <row r="1739" spans="1:10" ht="24" customHeight="1" x14ac:dyDescent="0.2">
      <c r="A1739" s="191" t="s">
        <v>1148</v>
      </c>
      <c r="B1739" s="59" t="s">
        <v>1147</v>
      </c>
      <c r="C1739" s="191" t="s">
        <v>25</v>
      </c>
      <c r="D1739" s="191" t="s">
        <v>1146</v>
      </c>
      <c r="E1739" s="376" t="s">
        <v>1145</v>
      </c>
      <c r="F1739" s="376"/>
      <c r="G1739" s="58" t="s">
        <v>836</v>
      </c>
      <c r="H1739" s="57">
        <v>0.99670000000000003</v>
      </c>
      <c r="I1739" s="56">
        <v>28.88</v>
      </c>
      <c r="J1739" s="56">
        <v>28.78</v>
      </c>
    </row>
    <row r="1740" spans="1:10" ht="39" customHeight="1" x14ac:dyDescent="0.2">
      <c r="A1740" s="191" t="s">
        <v>1148</v>
      </c>
      <c r="B1740" s="59" t="s">
        <v>1560</v>
      </c>
      <c r="C1740" s="191" t="s">
        <v>25</v>
      </c>
      <c r="D1740" s="191" t="s">
        <v>1559</v>
      </c>
      <c r="E1740" s="376" t="s">
        <v>1548</v>
      </c>
      <c r="F1740" s="376"/>
      <c r="G1740" s="58" t="s">
        <v>49</v>
      </c>
      <c r="H1740" s="57">
        <v>1.7500000000000002E-2</v>
      </c>
      <c r="I1740" s="56">
        <v>3763.36</v>
      </c>
      <c r="J1740" s="56">
        <v>65.849999999999994</v>
      </c>
    </row>
    <row r="1741" spans="1:10" ht="26.1" customHeight="1" x14ac:dyDescent="0.2">
      <c r="A1741" s="192" t="s">
        <v>1142</v>
      </c>
      <c r="B1741" s="55" t="s">
        <v>2501</v>
      </c>
      <c r="C1741" s="192" t="s">
        <v>25</v>
      </c>
      <c r="D1741" s="192" t="s">
        <v>2500</v>
      </c>
      <c r="E1741" s="377" t="s">
        <v>1139</v>
      </c>
      <c r="F1741" s="377"/>
      <c r="G1741" s="54" t="s">
        <v>156</v>
      </c>
      <c r="H1741" s="53">
        <v>38.691000000000003</v>
      </c>
      <c r="I1741" s="52">
        <v>0.79</v>
      </c>
      <c r="J1741" s="52">
        <v>30.56</v>
      </c>
    </row>
    <row r="1742" spans="1:10" ht="25.5" x14ac:dyDescent="0.2">
      <c r="A1742" s="193"/>
      <c r="B1742" s="193"/>
      <c r="C1742" s="193"/>
      <c r="D1742" s="193"/>
      <c r="E1742" s="193" t="s">
        <v>1138</v>
      </c>
      <c r="F1742" s="51">
        <v>62.531870080922289</v>
      </c>
      <c r="G1742" s="193" t="s">
        <v>1137</v>
      </c>
      <c r="H1742" s="51">
        <v>50.29</v>
      </c>
      <c r="I1742" s="193" t="s">
        <v>1136</v>
      </c>
      <c r="J1742" s="51">
        <v>112.82</v>
      </c>
    </row>
    <row r="1743" spans="1:10" ht="15" thickBot="1" x14ac:dyDescent="0.25">
      <c r="A1743" s="193"/>
      <c r="B1743" s="193"/>
      <c r="C1743" s="193"/>
      <c r="D1743" s="193"/>
      <c r="E1743" s="193" t="s">
        <v>1135</v>
      </c>
      <c r="F1743" s="51">
        <v>49.61</v>
      </c>
      <c r="G1743" s="193"/>
      <c r="H1743" s="378" t="s">
        <v>1134</v>
      </c>
      <c r="I1743" s="378"/>
      <c r="J1743" s="51">
        <v>260.39999999999998</v>
      </c>
    </row>
    <row r="1744" spans="1:10" ht="0.95" customHeight="1" thickTop="1" x14ac:dyDescent="0.2">
      <c r="A1744" s="50"/>
      <c r="B1744" s="50"/>
      <c r="C1744" s="50"/>
      <c r="D1744" s="50"/>
      <c r="E1744" s="50"/>
      <c r="F1744" s="50"/>
      <c r="G1744" s="50"/>
      <c r="H1744" s="50"/>
      <c r="I1744" s="50"/>
      <c r="J1744" s="50"/>
    </row>
    <row r="1745" spans="1:10" ht="18" customHeight="1" x14ac:dyDescent="0.2">
      <c r="A1745" s="189" t="s">
        <v>706</v>
      </c>
      <c r="B1745" s="64" t="s">
        <v>9</v>
      </c>
      <c r="C1745" s="189" t="s">
        <v>10</v>
      </c>
      <c r="D1745" s="189" t="s">
        <v>11</v>
      </c>
      <c r="E1745" s="379" t="s">
        <v>1155</v>
      </c>
      <c r="F1745" s="379"/>
      <c r="G1745" s="65" t="s">
        <v>12</v>
      </c>
      <c r="H1745" s="64" t="s">
        <v>13</v>
      </c>
      <c r="I1745" s="64" t="s">
        <v>14</v>
      </c>
      <c r="J1745" s="64" t="s">
        <v>16</v>
      </c>
    </row>
    <row r="1746" spans="1:10" ht="26.1" customHeight="1" x14ac:dyDescent="0.2">
      <c r="A1746" s="187" t="s">
        <v>1154</v>
      </c>
      <c r="B1746" s="63" t="s">
        <v>707</v>
      </c>
      <c r="C1746" s="187" t="s">
        <v>25</v>
      </c>
      <c r="D1746" s="187" t="s">
        <v>708</v>
      </c>
      <c r="E1746" s="380" t="s">
        <v>2308</v>
      </c>
      <c r="F1746" s="380"/>
      <c r="G1746" s="62" t="s">
        <v>156</v>
      </c>
      <c r="H1746" s="61">
        <v>1</v>
      </c>
      <c r="I1746" s="60">
        <v>2431.9499999999998</v>
      </c>
      <c r="J1746" s="60">
        <v>2431.9499999999998</v>
      </c>
    </row>
    <row r="1747" spans="1:10" ht="26.1" customHeight="1" x14ac:dyDescent="0.2">
      <c r="A1747" s="191" t="s">
        <v>1148</v>
      </c>
      <c r="B1747" s="59" t="s">
        <v>1296</v>
      </c>
      <c r="C1747" s="191" t="s">
        <v>25</v>
      </c>
      <c r="D1747" s="191" t="s">
        <v>1295</v>
      </c>
      <c r="E1747" s="376" t="s">
        <v>1145</v>
      </c>
      <c r="F1747" s="376"/>
      <c r="G1747" s="58" t="s">
        <v>836</v>
      </c>
      <c r="H1747" s="57">
        <v>1.0259</v>
      </c>
      <c r="I1747" s="56">
        <v>31.39</v>
      </c>
      <c r="J1747" s="56">
        <v>32.200000000000003</v>
      </c>
    </row>
    <row r="1748" spans="1:10" ht="24" customHeight="1" x14ac:dyDescent="0.2">
      <c r="A1748" s="191" t="s">
        <v>1148</v>
      </c>
      <c r="B1748" s="59" t="s">
        <v>1294</v>
      </c>
      <c r="C1748" s="191" t="s">
        <v>25</v>
      </c>
      <c r="D1748" s="191" t="s">
        <v>1293</v>
      </c>
      <c r="E1748" s="376" t="s">
        <v>1145</v>
      </c>
      <c r="F1748" s="376"/>
      <c r="G1748" s="58" t="s">
        <v>836</v>
      </c>
      <c r="H1748" s="57">
        <v>1.0259</v>
      </c>
      <c r="I1748" s="56">
        <v>38.78</v>
      </c>
      <c r="J1748" s="56">
        <v>39.78</v>
      </c>
    </row>
    <row r="1749" spans="1:10" ht="26.1" customHeight="1" x14ac:dyDescent="0.2">
      <c r="A1749" s="192" t="s">
        <v>1142</v>
      </c>
      <c r="B1749" s="55" t="s">
        <v>2499</v>
      </c>
      <c r="C1749" s="192" t="s">
        <v>25</v>
      </c>
      <c r="D1749" s="192" t="s">
        <v>2498</v>
      </c>
      <c r="E1749" s="377" t="s">
        <v>1139</v>
      </c>
      <c r="F1749" s="377"/>
      <c r="G1749" s="54" t="s">
        <v>156</v>
      </c>
      <c r="H1749" s="53">
        <v>1</v>
      </c>
      <c r="I1749" s="52">
        <v>2359.9699999999998</v>
      </c>
      <c r="J1749" s="52">
        <v>2359.9699999999998</v>
      </c>
    </row>
    <row r="1750" spans="1:10" ht="25.5" x14ac:dyDescent="0.2">
      <c r="A1750" s="193"/>
      <c r="B1750" s="193"/>
      <c r="C1750" s="193"/>
      <c r="D1750" s="193"/>
      <c r="E1750" s="193" t="s">
        <v>1138</v>
      </c>
      <c r="F1750" s="51">
        <v>33.821084137013635</v>
      </c>
      <c r="G1750" s="193" t="s">
        <v>1137</v>
      </c>
      <c r="H1750" s="51">
        <v>27.2</v>
      </c>
      <c r="I1750" s="193" t="s">
        <v>1136</v>
      </c>
      <c r="J1750" s="51">
        <v>61.02</v>
      </c>
    </row>
    <row r="1751" spans="1:10" ht="15" thickBot="1" x14ac:dyDescent="0.25">
      <c r="A1751" s="193"/>
      <c r="B1751" s="193"/>
      <c r="C1751" s="193"/>
      <c r="D1751" s="193"/>
      <c r="E1751" s="193" t="s">
        <v>1135</v>
      </c>
      <c r="F1751" s="51">
        <v>572.48</v>
      </c>
      <c r="G1751" s="193"/>
      <c r="H1751" s="378" t="s">
        <v>1134</v>
      </c>
      <c r="I1751" s="378"/>
      <c r="J1751" s="51">
        <v>3004.43</v>
      </c>
    </row>
    <row r="1752" spans="1:10" ht="0.95" customHeight="1" thickTop="1" x14ac:dyDescent="0.2">
      <c r="A1752" s="50"/>
      <c r="B1752" s="50"/>
      <c r="C1752" s="50"/>
      <c r="D1752" s="50"/>
      <c r="E1752" s="50"/>
      <c r="F1752" s="50"/>
      <c r="G1752" s="50"/>
      <c r="H1752" s="50"/>
      <c r="I1752" s="50"/>
      <c r="J1752" s="50"/>
    </row>
    <row r="1753" spans="1:10" ht="18" customHeight="1" x14ac:dyDescent="0.2">
      <c r="A1753" s="189" t="s">
        <v>709</v>
      </c>
      <c r="B1753" s="64" t="s">
        <v>9</v>
      </c>
      <c r="C1753" s="189" t="s">
        <v>10</v>
      </c>
      <c r="D1753" s="189" t="s">
        <v>11</v>
      </c>
      <c r="E1753" s="379" t="s">
        <v>1155</v>
      </c>
      <c r="F1753" s="379"/>
      <c r="G1753" s="65" t="s">
        <v>12</v>
      </c>
      <c r="H1753" s="64" t="s">
        <v>13</v>
      </c>
      <c r="I1753" s="64" t="s">
        <v>14</v>
      </c>
      <c r="J1753" s="64" t="s">
        <v>16</v>
      </c>
    </row>
    <row r="1754" spans="1:10" ht="39" customHeight="1" x14ac:dyDescent="0.2">
      <c r="A1754" s="187" t="s">
        <v>1154</v>
      </c>
      <c r="B1754" s="63" t="s">
        <v>710</v>
      </c>
      <c r="C1754" s="187" t="s">
        <v>25</v>
      </c>
      <c r="D1754" s="187" t="s">
        <v>711</v>
      </c>
      <c r="E1754" s="380" t="s">
        <v>1297</v>
      </c>
      <c r="F1754" s="380"/>
      <c r="G1754" s="62" t="s">
        <v>31</v>
      </c>
      <c r="H1754" s="61">
        <v>1</v>
      </c>
      <c r="I1754" s="60">
        <v>15.37</v>
      </c>
      <c r="J1754" s="60">
        <v>15.37</v>
      </c>
    </row>
    <row r="1755" spans="1:10" ht="26.1" customHeight="1" x14ac:dyDescent="0.2">
      <c r="A1755" s="191" t="s">
        <v>1148</v>
      </c>
      <c r="B1755" s="59" t="s">
        <v>1296</v>
      </c>
      <c r="C1755" s="191" t="s">
        <v>25</v>
      </c>
      <c r="D1755" s="191" t="s">
        <v>1295</v>
      </c>
      <c r="E1755" s="376" t="s">
        <v>1145</v>
      </c>
      <c r="F1755" s="376"/>
      <c r="G1755" s="58" t="s">
        <v>836</v>
      </c>
      <c r="H1755" s="57">
        <v>0.14899999999999999</v>
      </c>
      <c r="I1755" s="56">
        <v>31.39</v>
      </c>
      <c r="J1755" s="56">
        <v>4.67</v>
      </c>
    </row>
    <row r="1756" spans="1:10" ht="24" customHeight="1" x14ac:dyDescent="0.2">
      <c r="A1756" s="191" t="s">
        <v>1148</v>
      </c>
      <c r="B1756" s="59" t="s">
        <v>1294</v>
      </c>
      <c r="C1756" s="191" t="s">
        <v>25</v>
      </c>
      <c r="D1756" s="191" t="s">
        <v>1293</v>
      </c>
      <c r="E1756" s="376" t="s">
        <v>1145</v>
      </c>
      <c r="F1756" s="376"/>
      <c r="G1756" s="58" t="s">
        <v>836</v>
      </c>
      <c r="H1756" s="57">
        <v>0.14899999999999999</v>
      </c>
      <c r="I1756" s="56">
        <v>38.78</v>
      </c>
      <c r="J1756" s="56">
        <v>5.77</v>
      </c>
    </row>
    <row r="1757" spans="1:10" ht="26.1" customHeight="1" x14ac:dyDescent="0.2">
      <c r="A1757" s="192" t="s">
        <v>1142</v>
      </c>
      <c r="B1757" s="55" t="s">
        <v>2497</v>
      </c>
      <c r="C1757" s="192" t="s">
        <v>25</v>
      </c>
      <c r="D1757" s="192" t="s">
        <v>2496</v>
      </c>
      <c r="E1757" s="377" t="s">
        <v>1139</v>
      </c>
      <c r="F1757" s="377"/>
      <c r="G1757" s="54" t="s">
        <v>31</v>
      </c>
      <c r="H1757" s="53">
        <v>1.0169999999999999</v>
      </c>
      <c r="I1757" s="52">
        <v>4.8499999999999996</v>
      </c>
      <c r="J1757" s="52">
        <v>4.93</v>
      </c>
    </row>
    <row r="1758" spans="1:10" ht="25.5" x14ac:dyDescent="0.2">
      <c r="A1758" s="193"/>
      <c r="B1758" s="193"/>
      <c r="C1758" s="193"/>
      <c r="D1758" s="193"/>
      <c r="E1758" s="193" t="s">
        <v>1138</v>
      </c>
      <c r="F1758" s="51">
        <v>4.9107637734175809</v>
      </c>
      <c r="G1758" s="193" t="s">
        <v>1137</v>
      </c>
      <c r="H1758" s="51">
        <v>3.95</v>
      </c>
      <c r="I1758" s="193" t="s">
        <v>1136</v>
      </c>
      <c r="J1758" s="51">
        <v>8.86</v>
      </c>
    </row>
    <row r="1759" spans="1:10" ht="15" thickBot="1" x14ac:dyDescent="0.25">
      <c r="A1759" s="193"/>
      <c r="B1759" s="193"/>
      <c r="C1759" s="193"/>
      <c r="D1759" s="193"/>
      <c r="E1759" s="193" t="s">
        <v>1135</v>
      </c>
      <c r="F1759" s="51">
        <v>3.61</v>
      </c>
      <c r="G1759" s="193"/>
      <c r="H1759" s="378" t="s">
        <v>1134</v>
      </c>
      <c r="I1759" s="378"/>
      <c r="J1759" s="51">
        <v>18.98</v>
      </c>
    </row>
    <row r="1760" spans="1:10" ht="0.95" customHeight="1" thickTop="1" x14ac:dyDescent="0.2">
      <c r="A1760" s="50"/>
      <c r="B1760" s="50"/>
      <c r="C1760" s="50"/>
      <c r="D1760" s="50"/>
      <c r="E1760" s="50"/>
      <c r="F1760" s="50"/>
      <c r="G1760" s="50"/>
      <c r="H1760" s="50"/>
      <c r="I1760" s="50"/>
      <c r="J1760" s="50"/>
    </row>
    <row r="1761" spans="1:10" ht="18" customHeight="1" x14ac:dyDescent="0.2">
      <c r="A1761" s="189" t="s">
        <v>712</v>
      </c>
      <c r="B1761" s="64" t="s">
        <v>9</v>
      </c>
      <c r="C1761" s="189" t="s">
        <v>10</v>
      </c>
      <c r="D1761" s="189" t="s">
        <v>11</v>
      </c>
      <c r="E1761" s="379" t="s">
        <v>1155</v>
      </c>
      <c r="F1761" s="379"/>
      <c r="G1761" s="65" t="s">
        <v>12</v>
      </c>
      <c r="H1761" s="64" t="s">
        <v>13</v>
      </c>
      <c r="I1761" s="64" t="s">
        <v>14</v>
      </c>
      <c r="J1761" s="64" t="s">
        <v>16</v>
      </c>
    </row>
    <row r="1762" spans="1:10" ht="39" customHeight="1" x14ac:dyDescent="0.2">
      <c r="A1762" s="187" t="s">
        <v>1154</v>
      </c>
      <c r="B1762" s="63" t="s">
        <v>713</v>
      </c>
      <c r="C1762" s="187" t="s">
        <v>25</v>
      </c>
      <c r="D1762" s="187" t="s">
        <v>714</v>
      </c>
      <c r="E1762" s="380" t="s">
        <v>1297</v>
      </c>
      <c r="F1762" s="380"/>
      <c r="G1762" s="62" t="s">
        <v>31</v>
      </c>
      <c r="H1762" s="61">
        <v>1</v>
      </c>
      <c r="I1762" s="60">
        <v>16.59</v>
      </c>
      <c r="J1762" s="60">
        <v>16.59</v>
      </c>
    </row>
    <row r="1763" spans="1:10" ht="26.1" customHeight="1" x14ac:dyDescent="0.2">
      <c r="A1763" s="191" t="s">
        <v>1148</v>
      </c>
      <c r="B1763" s="59" t="s">
        <v>1296</v>
      </c>
      <c r="C1763" s="191" t="s">
        <v>25</v>
      </c>
      <c r="D1763" s="191" t="s">
        <v>1295</v>
      </c>
      <c r="E1763" s="376" t="s">
        <v>1145</v>
      </c>
      <c r="F1763" s="376"/>
      <c r="G1763" s="58" t="s">
        <v>836</v>
      </c>
      <c r="H1763" s="57">
        <v>0.114</v>
      </c>
      <c r="I1763" s="56">
        <v>31.39</v>
      </c>
      <c r="J1763" s="56">
        <v>3.57</v>
      </c>
    </row>
    <row r="1764" spans="1:10" ht="24" customHeight="1" x14ac:dyDescent="0.2">
      <c r="A1764" s="191" t="s">
        <v>1148</v>
      </c>
      <c r="B1764" s="59" t="s">
        <v>1294</v>
      </c>
      <c r="C1764" s="191" t="s">
        <v>25</v>
      </c>
      <c r="D1764" s="191" t="s">
        <v>1293</v>
      </c>
      <c r="E1764" s="376" t="s">
        <v>1145</v>
      </c>
      <c r="F1764" s="376"/>
      <c r="G1764" s="58" t="s">
        <v>836</v>
      </c>
      <c r="H1764" s="57">
        <v>0.114</v>
      </c>
      <c r="I1764" s="56">
        <v>38.78</v>
      </c>
      <c r="J1764" s="56">
        <v>4.42</v>
      </c>
    </row>
    <row r="1765" spans="1:10" ht="26.1" customHeight="1" x14ac:dyDescent="0.2">
      <c r="A1765" s="192" t="s">
        <v>1142</v>
      </c>
      <c r="B1765" s="55" t="s">
        <v>2495</v>
      </c>
      <c r="C1765" s="192" t="s">
        <v>25</v>
      </c>
      <c r="D1765" s="192" t="s">
        <v>2494</v>
      </c>
      <c r="E1765" s="377" t="s">
        <v>1139</v>
      </c>
      <c r="F1765" s="377"/>
      <c r="G1765" s="54" t="s">
        <v>31</v>
      </c>
      <c r="H1765" s="53">
        <v>1.0169999999999999</v>
      </c>
      <c r="I1765" s="52">
        <v>8.42</v>
      </c>
      <c r="J1765" s="52">
        <v>8.56</v>
      </c>
    </row>
    <row r="1766" spans="1:10" ht="26.1" customHeight="1" x14ac:dyDescent="0.2">
      <c r="A1766" s="192" t="s">
        <v>1142</v>
      </c>
      <c r="B1766" s="55" t="s">
        <v>1727</v>
      </c>
      <c r="C1766" s="192" t="s">
        <v>25</v>
      </c>
      <c r="D1766" s="192" t="s">
        <v>1726</v>
      </c>
      <c r="E1766" s="377" t="s">
        <v>1139</v>
      </c>
      <c r="F1766" s="377"/>
      <c r="G1766" s="54" t="s">
        <v>62</v>
      </c>
      <c r="H1766" s="53">
        <v>2E-3</v>
      </c>
      <c r="I1766" s="52">
        <v>24.95</v>
      </c>
      <c r="J1766" s="52">
        <v>0.04</v>
      </c>
    </row>
    <row r="1767" spans="1:10" ht="25.5" x14ac:dyDescent="0.2">
      <c r="A1767" s="193"/>
      <c r="B1767" s="193"/>
      <c r="C1767" s="193"/>
      <c r="D1767" s="193"/>
      <c r="E1767" s="193" t="s">
        <v>1138</v>
      </c>
      <c r="F1767" s="51">
        <v>3.7523556146768651</v>
      </c>
      <c r="G1767" s="193" t="s">
        <v>1137</v>
      </c>
      <c r="H1767" s="51">
        <v>3.02</v>
      </c>
      <c r="I1767" s="193" t="s">
        <v>1136</v>
      </c>
      <c r="J1767" s="51">
        <v>6.77</v>
      </c>
    </row>
    <row r="1768" spans="1:10" ht="15" thickBot="1" x14ac:dyDescent="0.25">
      <c r="A1768" s="193"/>
      <c r="B1768" s="193"/>
      <c r="C1768" s="193"/>
      <c r="D1768" s="193"/>
      <c r="E1768" s="193" t="s">
        <v>1135</v>
      </c>
      <c r="F1768" s="51">
        <v>3.9</v>
      </c>
      <c r="G1768" s="193"/>
      <c r="H1768" s="378" t="s">
        <v>1134</v>
      </c>
      <c r="I1768" s="378"/>
      <c r="J1768" s="51">
        <v>20.49</v>
      </c>
    </row>
    <row r="1769" spans="1:10" ht="0.95" customHeight="1" thickTop="1" x14ac:dyDescent="0.2">
      <c r="A1769" s="50"/>
      <c r="B1769" s="50"/>
      <c r="C1769" s="50"/>
      <c r="D1769" s="50"/>
      <c r="E1769" s="50"/>
      <c r="F1769" s="50"/>
      <c r="G1769" s="50"/>
      <c r="H1769" s="50"/>
      <c r="I1769" s="50"/>
      <c r="J1769" s="50"/>
    </row>
    <row r="1770" spans="1:10" ht="18" customHeight="1" x14ac:dyDescent="0.2">
      <c r="A1770" s="189" t="s">
        <v>716</v>
      </c>
      <c r="B1770" s="64" t="s">
        <v>9</v>
      </c>
      <c r="C1770" s="189" t="s">
        <v>10</v>
      </c>
      <c r="D1770" s="189" t="s">
        <v>11</v>
      </c>
      <c r="E1770" s="379" t="s">
        <v>1155</v>
      </c>
      <c r="F1770" s="379"/>
      <c r="G1770" s="65" t="s">
        <v>12</v>
      </c>
      <c r="H1770" s="64" t="s">
        <v>13</v>
      </c>
      <c r="I1770" s="64" t="s">
        <v>14</v>
      </c>
      <c r="J1770" s="64" t="s">
        <v>16</v>
      </c>
    </row>
    <row r="1771" spans="1:10" ht="26.1" customHeight="1" x14ac:dyDescent="0.2">
      <c r="A1771" s="187" t="s">
        <v>1154</v>
      </c>
      <c r="B1771" s="63" t="s">
        <v>717</v>
      </c>
      <c r="C1771" s="187" t="s">
        <v>25</v>
      </c>
      <c r="D1771" s="187" t="s">
        <v>718</v>
      </c>
      <c r="E1771" s="380" t="s">
        <v>1151</v>
      </c>
      <c r="F1771" s="380"/>
      <c r="G1771" s="62" t="s">
        <v>31</v>
      </c>
      <c r="H1771" s="61">
        <v>1</v>
      </c>
      <c r="I1771" s="60">
        <v>11.17</v>
      </c>
      <c r="J1771" s="60">
        <v>11.17</v>
      </c>
    </row>
    <row r="1772" spans="1:10" ht="26.1" customHeight="1" x14ac:dyDescent="0.2">
      <c r="A1772" s="191" t="s">
        <v>1148</v>
      </c>
      <c r="B1772" s="59" t="s">
        <v>1296</v>
      </c>
      <c r="C1772" s="191" t="s">
        <v>25</v>
      </c>
      <c r="D1772" s="191" t="s">
        <v>1295</v>
      </c>
      <c r="E1772" s="376" t="s">
        <v>1145</v>
      </c>
      <c r="F1772" s="376"/>
      <c r="G1772" s="58" t="s">
        <v>836</v>
      </c>
      <c r="H1772" s="57">
        <v>6.6000000000000003E-2</v>
      </c>
      <c r="I1772" s="56">
        <v>31.39</v>
      </c>
      <c r="J1772" s="56">
        <v>2.0699999999999998</v>
      </c>
    </row>
    <row r="1773" spans="1:10" ht="24" customHeight="1" x14ac:dyDescent="0.2">
      <c r="A1773" s="191" t="s">
        <v>1148</v>
      </c>
      <c r="B1773" s="59" t="s">
        <v>1294</v>
      </c>
      <c r="C1773" s="191" t="s">
        <v>25</v>
      </c>
      <c r="D1773" s="191" t="s">
        <v>1293</v>
      </c>
      <c r="E1773" s="376" t="s">
        <v>1145</v>
      </c>
      <c r="F1773" s="376"/>
      <c r="G1773" s="58" t="s">
        <v>836</v>
      </c>
      <c r="H1773" s="57">
        <v>0.23480000000000001</v>
      </c>
      <c r="I1773" s="56">
        <v>38.78</v>
      </c>
      <c r="J1773" s="56">
        <v>9.1</v>
      </c>
    </row>
    <row r="1774" spans="1:10" ht="25.5" x14ac:dyDescent="0.2">
      <c r="A1774" s="193"/>
      <c r="B1774" s="193"/>
      <c r="C1774" s="193"/>
      <c r="D1774" s="193"/>
      <c r="E1774" s="193" t="s">
        <v>1138</v>
      </c>
      <c r="F1774" s="51">
        <v>5.2987473672541849</v>
      </c>
      <c r="G1774" s="193" t="s">
        <v>1137</v>
      </c>
      <c r="H1774" s="51">
        <v>4.26</v>
      </c>
      <c r="I1774" s="193" t="s">
        <v>1136</v>
      </c>
      <c r="J1774" s="51">
        <v>9.56</v>
      </c>
    </row>
    <row r="1775" spans="1:10" ht="15" thickBot="1" x14ac:dyDescent="0.25">
      <c r="A1775" s="193"/>
      <c r="B1775" s="193"/>
      <c r="C1775" s="193"/>
      <c r="D1775" s="193"/>
      <c r="E1775" s="193" t="s">
        <v>1135</v>
      </c>
      <c r="F1775" s="51">
        <v>2.62</v>
      </c>
      <c r="G1775" s="193"/>
      <c r="H1775" s="378" t="s">
        <v>1134</v>
      </c>
      <c r="I1775" s="378"/>
      <c r="J1775" s="51">
        <v>13.79</v>
      </c>
    </row>
    <row r="1776" spans="1:10" ht="0.95" customHeight="1" thickTop="1" x14ac:dyDescent="0.2">
      <c r="A1776" s="50"/>
      <c r="B1776" s="50"/>
      <c r="C1776" s="50"/>
      <c r="D1776" s="50"/>
      <c r="E1776" s="50"/>
      <c r="F1776" s="50"/>
      <c r="G1776" s="50"/>
      <c r="H1776" s="50"/>
      <c r="I1776" s="50"/>
      <c r="J1776" s="50"/>
    </row>
    <row r="1777" spans="1:10" ht="18" customHeight="1" x14ac:dyDescent="0.2">
      <c r="A1777" s="189" t="s">
        <v>719</v>
      </c>
      <c r="B1777" s="64" t="s">
        <v>9</v>
      </c>
      <c r="C1777" s="189" t="s">
        <v>10</v>
      </c>
      <c r="D1777" s="189" t="s">
        <v>11</v>
      </c>
      <c r="E1777" s="379" t="s">
        <v>1155</v>
      </c>
      <c r="F1777" s="379"/>
      <c r="G1777" s="65" t="s">
        <v>12</v>
      </c>
      <c r="H1777" s="64" t="s">
        <v>13</v>
      </c>
      <c r="I1777" s="64" t="s">
        <v>14</v>
      </c>
      <c r="J1777" s="64" t="s">
        <v>16</v>
      </c>
    </row>
    <row r="1778" spans="1:10" ht="39" customHeight="1" x14ac:dyDescent="0.2">
      <c r="A1778" s="187" t="s">
        <v>1154</v>
      </c>
      <c r="B1778" s="63" t="s">
        <v>720</v>
      </c>
      <c r="C1778" s="187" t="s">
        <v>25</v>
      </c>
      <c r="D1778" s="187" t="s">
        <v>721</v>
      </c>
      <c r="E1778" s="380" t="s">
        <v>1151</v>
      </c>
      <c r="F1778" s="380"/>
      <c r="G1778" s="62" t="s">
        <v>31</v>
      </c>
      <c r="H1778" s="61">
        <v>1</v>
      </c>
      <c r="I1778" s="60">
        <v>20.23</v>
      </c>
      <c r="J1778" s="60">
        <v>20.23</v>
      </c>
    </row>
    <row r="1779" spans="1:10" ht="26.1" customHeight="1" x14ac:dyDescent="0.2">
      <c r="A1779" s="191" t="s">
        <v>1148</v>
      </c>
      <c r="B1779" s="59" t="s">
        <v>1227</v>
      </c>
      <c r="C1779" s="191" t="s">
        <v>25</v>
      </c>
      <c r="D1779" s="191" t="s">
        <v>1226</v>
      </c>
      <c r="E1779" s="376" t="s">
        <v>1145</v>
      </c>
      <c r="F1779" s="376"/>
      <c r="G1779" s="58" t="s">
        <v>836</v>
      </c>
      <c r="H1779" s="57">
        <v>8.3000000000000004E-2</v>
      </c>
      <c r="I1779" s="56">
        <v>30.15</v>
      </c>
      <c r="J1779" s="56">
        <v>2.5</v>
      </c>
    </row>
    <row r="1780" spans="1:10" ht="26.1" customHeight="1" x14ac:dyDescent="0.2">
      <c r="A1780" s="191" t="s">
        <v>1148</v>
      </c>
      <c r="B1780" s="59" t="s">
        <v>1150</v>
      </c>
      <c r="C1780" s="191" t="s">
        <v>25</v>
      </c>
      <c r="D1780" s="191" t="s">
        <v>1149</v>
      </c>
      <c r="E1780" s="376" t="s">
        <v>1145</v>
      </c>
      <c r="F1780" s="376"/>
      <c r="G1780" s="58" t="s">
        <v>836</v>
      </c>
      <c r="H1780" s="57">
        <v>0.36499999999999999</v>
      </c>
      <c r="I1780" s="56">
        <v>37.39</v>
      </c>
      <c r="J1780" s="56">
        <v>13.64</v>
      </c>
    </row>
    <row r="1781" spans="1:10" ht="26.1" customHeight="1" x14ac:dyDescent="0.2">
      <c r="A1781" s="191" t="s">
        <v>1148</v>
      </c>
      <c r="B1781" s="59" t="s">
        <v>1897</v>
      </c>
      <c r="C1781" s="191" t="s">
        <v>25</v>
      </c>
      <c r="D1781" s="191" t="s">
        <v>1896</v>
      </c>
      <c r="E1781" s="376" t="s">
        <v>1145</v>
      </c>
      <c r="F1781" s="376"/>
      <c r="G1781" s="58" t="s">
        <v>49</v>
      </c>
      <c r="H1781" s="57">
        <v>5.1000000000000004E-3</v>
      </c>
      <c r="I1781" s="56">
        <v>803.5</v>
      </c>
      <c r="J1781" s="56">
        <v>4.09</v>
      </c>
    </row>
    <row r="1782" spans="1:10" ht="25.5" x14ac:dyDescent="0.2">
      <c r="A1782" s="193"/>
      <c r="B1782" s="193"/>
      <c r="C1782" s="193"/>
      <c r="D1782" s="193"/>
      <c r="E1782" s="193" t="s">
        <v>1138</v>
      </c>
      <c r="F1782" s="51">
        <v>8.3582751357942584</v>
      </c>
      <c r="G1782" s="193" t="s">
        <v>1137</v>
      </c>
      <c r="H1782" s="51">
        <v>6.72</v>
      </c>
      <c r="I1782" s="193" t="s">
        <v>1136</v>
      </c>
      <c r="J1782" s="51">
        <v>15.08</v>
      </c>
    </row>
    <row r="1783" spans="1:10" ht="15" thickBot="1" x14ac:dyDescent="0.25">
      <c r="A1783" s="193"/>
      <c r="B1783" s="193"/>
      <c r="C1783" s="193"/>
      <c r="D1783" s="193"/>
      <c r="E1783" s="193" t="s">
        <v>1135</v>
      </c>
      <c r="F1783" s="51">
        <v>4.76</v>
      </c>
      <c r="G1783" s="193"/>
      <c r="H1783" s="378" t="s">
        <v>1134</v>
      </c>
      <c r="I1783" s="378"/>
      <c r="J1783" s="51">
        <v>24.99</v>
      </c>
    </row>
    <row r="1784" spans="1:10" ht="0.95" customHeight="1" thickTop="1" x14ac:dyDescent="0.2">
      <c r="A1784" s="50"/>
      <c r="B1784" s="50"/>
      <c r="C1784" s="50"/>
      <c r="D1784" s="50"/>
      <c r="E1784" s="50"/>
      <c r="F1784" s="50"/>
      <c r="G1784" s="50"/>
      <c r="H1784" s="50"/>
      <c r="I1784" s="50"/>
      <c r="J1784" s="50"/>
    </row>
    <row r="1785" spans="1:10" ht="18" customHeight="1" x14ac:dyDescent="0.2">
      <c r="A1785" s="189" t="s">
        <v>722</v>
      </c>
      <c r="B1785" s="64" t="s">
        <v>9</v>
      </c>
      <c r="C1785" s="189" t="s">
        <v>10</v>
      </c>
      <c r="D1785" s="189" t="s">
        <v>11</v>
      </c>
      <c r="E1785" s="379" t="s">
        <v>1155</v>
      </c>
      <c r="F1785" s="379"/>
      <c r="G1785" s="65" t="s">
        <v>12</v>
      </c>
      <c r="H1785" s="64" t="s">
        <v>13</v>
      </c>
      <c r="I1785" s="64" t="s">
        <v>14</v>
      </c>
      <c r="J1785" s="64" t="s">
        <v>16</v>
      </c>
    </row>
    <row r="1786" spans="1:10" ht="39" customHeight="1" x14ac:dyDescent="0.2">
      <c r="A1786" s="187" t="s">
        <v>1154</v>
      </c>
      <c r="B1786" s="63" t="s">
        <v>723</v>
      </c>
      <c r="C1786" s="187" t="s">
        <v>25</v>
      </c>
      <c r="D1786" s="187" t="s">
        <v>724</v>
      </c>
      <c r="E1786" s="380" t="s">
        <v>1297</v>
      </c>
      <c r="F1786" s="380"/>
      <c r="G1786" s="62" t="s">
        <v>31</v>
      </c>
      <c r="H1786" s="61">
        <v>1</v>
      </c>
      <c r="I1786" s="60">
        <v>21.43</v>
      </c>
      <c r="J1786" s="60">
        <v>21.43</v>
      </c>
    </row>
    <row r="1787" spans="1:10" ht="26.1" customHeight="1" x14ac:dyDescent="0.2">
      <c r="A1787" s="191" t="s">
        <v>1148</v>
      </c>
      <c r="B1787" s="59" t="s">
        <v>1296</v>
      </c>
      <c r="C1787" s="191" t="s">
        <v>25</v>
      </c>
      <c r="D1787" s="191" t="s">
        <v>1295</v>
      </c>
      <c r="E1787" s="376" t="s">
        <v>1145</v>
      </c>
      <c r="F1787" s="376"/>
      <c r="G1787" s="58" t="s">
        <v>836</v>
      </c>
      <c r="H1787" s="57">
        <v>0.11219999999999999</v>
      </c>
      <c r="I1787" s="56">
        <v>31.39</v>
      </c>
      <c r="J1787" s="56">
        <v>3.52</v>
      </c>
    </row>
    <row r="1788" spans="1:10" ht="24" customHeight="1" x14ac:dyDescent="0.2">
      <c r="A1788" s="191" t="s">
        <v>1148</v>
      </c>
      <c r="B1788" s="59" t="s">
        <v>1294</v>
      </c>
      <c r="C1788" s="191" t="s">
        <v>25</v>
      </c>
      <c r="D1788" s="191" t="s">
        <v>1293</v>
      </c>
      <c r="E1788" s="376" t="s">
        <v>1145</v>
      </c>
      <c r="F1788" s="376"/>
      <c r="G1788" s="58" t="s">
        <v>836</v>
      </c>
      <c r="H1788" s="57">
        <v>0.11219999999999999</v>
      </c>
      <c r="I1788" s="56">
        <v>38.78</v>
      </c>
      <c r="J1788" s="56">
        <v>4.3499999999999996</v>
      </c>
    </row>
    <row r="1789" spans="1:10" ht="26.1" customHeight="1" x14ac:dyDescent="0.2">
      <c r="A1789" s="192" t="s">
        <v>1142</v>
      </c>
      <c r="B1789" s="55" t="s">
        <v>2493</v>
      </c>
      <c r="C1789" s="192" t="s">
        <v>25</v>
      </c>
      <c r="D1789" s="192" t="s">
        <v>2492</v>
      </c>
      <c r="E1789" s="377" t="s">
        <v>1139</v>
      </c>
      <c r="F1789" s="377"/>
      <c r="G1789" s="54" t="s">
        <v>31</v>
      </c>
      <c r="H1789" s="53">
        <v>1.1000000000000001</v>
      </c>
      <c r="I1789" s="52">
        <v>12.33</v>
      </c>
      <c r="J1789" s="52">
        <v>13.56</v>
      </c>
    </row>
    <row r="1790" spans="1:10" ht="25.5" x14ac:dyDescent="0.2">
      <c r="A1790" s="193"/>
      <c r="B1790" s="193"/>
      <c r="C1790" s="193"/>
      <c r="D1790" s="193"/>
      <c r="E1790" s="193" t="s">
        <v>1138</v>
      </c>
      <c r="F1790" s="51">
        <v>3.6969293869859219</v>
      </c>
      <c r="G1790" s="193" t="s">
        <v>1137</v>
      </c>
      <c r="H1790" s="51">
        <v>2.97</v>
      </c>
      <c r="I1790" s="193" t="s">
        <v>1136</v>
      </c>
      <c r="J1790" s="51">
        <v>6.67</v>
      </c>
    </row>
    <row r="1791" spans="1:10" ht="15" thickBot="1" x14ac:dyDescent="0.25">
      <c r="A1791" s="193"/>
      <c r="B1791" s="193"/>
      <c r="C1791" s="193"/>
      <c r="D1791" s="193"/>
      <c r="E1791" s="193" t="s">
        <v>1135</v>
      </c>
      <c r="F1791" s="51">
        <v>5.04</v>
      </c>
      <c r="G1791" s="193"/>
      <c r="H1791" s="378" t="s">
        <v>1134</v>
      </c>
      <c r="I1791" s="378"/>
      <c r="J1791" s="51">
        <v>26.47</v>
      </c>
    </row>
    <row r="1792" spans="1:10" ht="0.95" customHeight="1" thickTop="1" x14ac:dyDescent="0.2">
      <c r="A1792" s="50"/>
      <c r="B1792" s="50"/>
      <c r="C1792" s="50"/>
      <c r="D1792" s="50"/>
      <c r="E1792" s="50"/>
      <c r="F1792" s="50"/>
      <c r="G1792" s="50"/>
      <c r="H1792" s="50"/>
      <c r="I1792" s="50"/>
      <c r="J1792" s="50"/>
    </row>
    <row r="1793" spans="1:10" ht="18" customHeight="1" x14ac:dyDescent="0.2">
      <c r="A1793" s="189" t="s">
        <v>741</v>
      </c>
      <c r="B1793" s="64" t="s">
        <v>9</v>
      </c>
      <c r="C1793" s="189" t="s">
        <v>10</v>
      </c>
      <c r="D1793" s="189" t="s">
        <v>11</v>
      </c>
      <c r="E1793" s="379" t="s">
        <v>1155</v>
      </c>
      <c r="F1793" s="379"/>
      <c r="G1793" s="65" t="s">
        <v>12</v>
      </c>
      <c r="H1793" s="64" t="s">
        <v>13</v>
      </c>
      <c r="I1793" s="64" t="s">
        <v>14</v>
      </c>
      <c r="J1793" s="64" t="s">
        <v>16</v>
      </c>
    </row>
    <row r="1794" spans="1:10" ht="39" customHeight="1" x14ac:dyDescent="0.2">
      <c r="A1794" s="187" t="s">
        <v>1154</v>
      </c>
      <c r="B1794" s="63" t="s">
        <v>742</v>
      </c>
      <c r="C1794" s="187" t="s">
        <v>25</v>
      </c>
      <c r="D1794" s="187" t="s">
        <v>743</v>
      </c>
      <c r="E1794" s="380" t="s">
        <v>1297</v>
      </c>
      <c r="F1794" s="380"/>
      <c r="G1794" s="62" t="s">
        <v>31</v>
      </c>
      <c r="H1794" s="61">
        <v>1</v>
      </c>
      <c r="I1794" s="60">
        <v>43.13</v>
      </c>
      <c r="J1794" s="60">
        <v>43.13</v>
      </c>
    </row>
    <row r="1795" spans="1:10" ht="26.1" customHeight="1" x14ac:dyDescent="0.2">
      <c r="A1795" s="191" t="s">
        <v>1148</v>
      </c>
      <c r="B1795" s="59" t="s">
        <v>1296</v>
      </c>
      <c r="C1795" s="191" t="s">
        <v>25</v>
      </c>
      <c r="D1795" s="191" t="s">
        <v>1295</v>
      </c>
      <c r="E1795" s="376" t="s">
        <v>1145</v>
      </c>
      <c r="F1795" s="376"/>
      <c r="G1795" s="58" t="s">
        <v>836</v>
      </c>
      <c r="H1795" s="57">
        <v>0.1542</v>
      </c>
      <c r="I1795" s="56">
        <v>31.39</v>
      </c>
      <c r="J1795" s="56">
        <v>4.84</v>
      </c>
    </row>
    <row r="1796" spans="1:10" ht="24" customHeight="1" x14ac:dyDescent="0.2">
      <c r="A1796" s="191" t="s">
        <v>1148</v>
      </c>
      <c r="B1796" s="59" t="s">
        <v>1294</v>
      </c>
      <c r="C1796" s="191" t="s">
        <v>25</v>
      </c>
      <c r="D1796" s="191" t="s">
        <v>1293</v>
      </c>
      <c r="E1796" s="376" t="s">
        <v>1145</v>
      </c>
      <c r="F1796" s="376"/>
      <c r="G1796" s="58" t="s">
        <v>836</v>
      </c>
      <c r="H1796" s="57">
        <v>0.1542</v>
      </c>
      <c r="I1796" s="56">
        <v>38.78</v>
      </c>
      <c r="J1796" s="56">
        <v>5.97</v>
      </c>
    </row>
    <row r="1797" spans="1:10" ht="26.1" customHeight="1" x14ac:dyDescent="0.2">
      <c r="A1797" s="192" t="s">
        <v>1142</v>
      </c>
      <c r="B1797" s="55" t="s">
        <v>2491</v>
      </c>
      <c r="C1797" s="192" t="s">
        <v>25</v>
      </c>
      <c r="D1797" s="192" t="s">
        <v>2490</v>
      </c>
      <c r="E1797" s="377" t="s">
        <v>1139</v>
      </c>
      <c r="F1797" s="377"/>
      <c r="G1797" s="54" t="s">
        <v>31</v>
      </c>
      <c r="H1797" s="53">
        <v>1.1000000000000001</v>
      </c>
      <c r="I1797" s="52">
        <v>29.39</v>
      </c>
      <c r="J1797" s="52">
        <v>32.32</v>
      </c>
    </row>
    <row r="1798" spans="1:10" ht="25.5" x14ac:dyDescent="0.2">
      <c r="A1798" s="193"/>
      <c r="B1798" s="193"/>
      <c r="C1798" s="193"/>
      <c r="D1798" s="193"/>
      <c r="E1798" s="193" t="s">
        <v>1138</v>
      </c>
      <c r="F1798" s="51">
        <v>5.0770424564904113</v>
      </c>
      <c r="G1798" s="193" t="s">
        <v>1137</v>
      </c>
      <c r="H1798" s="51">
        <v>4.08</v>
      </c>
      <c r="I1798" s="193" t="s">
        <v>1136</v>
      </c>
      <c r="J1798" s="51">
        <v>9.16</v>
      </c>
    </row>
    <row r="1799" spans="1:10" ht="15" thickBot="1" x14ac:dyDescent="0.25">
      <c r="A1799" s="193"/>
      <c r="B1799" s="193"/>
      <c r="C1799" s="193"/>
      <c r="D1799" s="193"/>
      <c r="E1799" s="193" t="s">
        <v>1135</v>
      </c>
      <c r="F1799" s="51">
        <v>10.15</v>
      </c>
      <c r="G1799" s="193"/>
      <c r="H1799" s="378" t="s">
        <v>1134</v>
      </c>
      <c r="I1799" s="378"/>
      <c r="J1799" s="51">
        <v>53.28</v>
      </c>
    </row>
    <row r="1800" spans="1:10" ht="0.95" customHeight="1" thickTop="1" x14ac:dyDescent="0.2">
      <c r="A1800" s="50"/>
      <c r="B1800" s="50"/>
      <c r="C1800" s="50"/>
      <c r="D1800" s="50"/>
      <c r="E1800" s="50"/>
      <c r="F1800" s="50"/>
      <c r="G1800" s="50"/>
      <c r="H1800" s="50"/>
      <c r="I1800" s="50"/>
      <c r="J1800" s="50"/>
    </row>
    <row r="1801" spans="1:10" ht="18" customHeight="1" x14ac:dyDescent="0.2">
      <c r="A1801" s="189" t="s">
        <v>747</v>
      </c>
      <c r="B1801" s="64" t="s">
        <v>9</v>
      </c>
      <c r="C1801" s="189" t="s">
        <v>10</v>
      </c>
      <c r="D1801" s="189" t="s">
        <v>11</v>
      </c>
      <c r="E1801" s="379" t="s">
        <v>1155</v>
      </c>
      <c r="F1801" s="379"/>
      <c r="G1801" s="65" t="s">
        <v>12</v>
      </c>
      <c r="H1801" s="64" t="s">
        <v>13</v>
      </c>
      <c r="I1801" s="64" t="s">
        <v>14</v>
      </c>
      <c r="J1801" s="64" t="s">
        <v>16</v>
      </c>
    </row>
    <row r="1802" spans="1:10" ht="26.1" customHeight="1" x14ac:dyDescent="0.2">
      <c r="A1802" s="187" t="s">
        <v>1154</v>
      </c>
      <c r="B1802" s="63" t="s">
        <v>748</v>
      </c>
      <c r="C1802" s="187" t="s">
        <v>25</v>
      </c>
      <c r="D1802" s="187" t="s">
        <v>749</v>
      </c>
      <c r="E1802" s="380" t="s">
        <v>2308</v>
      </c>
      <c r="F1802" s="380"/>
      <c r="G1802" s="62" t="s">
        <v>156</v>
      </c>
      <c r="H1802" s="61">
        <v>1</v>
      </c>
      <c r="I1802" s="60">
        <v>3602.01</v>
      </c>
      <c r="J1802" s="60">
        <v>3602.01</v>
      </c>
    </row>
    <row r="1803" spans="1:10" ht="26.1" customHeight="1" x14ac:dyDescent="0.2">
      <c r="A1803" s="191" t="s">
        <v>1148</v>
      </c>
      <c r="B1803" s="59" t="s">
        <v>1296</v>
      </c>
      <c r="C1803" s="191" t="s">
        <v>25</v>
      </c>
      <c r="D1803" s="191" t="s">
        <v>1295</v>
      </c>
      <c r="E1803" s="376" t="s">
        <v>1145</v>
      </c>
      <c r="F1803" s="376"/>
      <c r="G1803" s="58" t="s">
        <v>836</v>
      </c>
      <c r="H1803" s="57">
        <v>12.323600000000001</v>
      </c>
      <c r="I1803" s="56">
        <v>31.39</v>
      </c>
      <c r="J1803" s="56">
        <v>386.83</v>
      </c>
    </row>
    <row r="1804" spans="1:10" ht="24" customHeight="1" x14ac:dyDescent="0.2">
      <c r="A1804" s="191" t="s">
        <v>1148</v>
      </c>
      <c r="B1804" s="59" t="s">
        <v>1294</v>
      </c>
      <c r="C1804" s="191" t="s">
        <v>25</v>
      </c>
      <c r="D1804" s="191" t="s">
        <v>1293</v>
      </c>
      <c r="E1804" s="376" t="s">
        <v>1145</v>
      </c>
      <c r="F1804" s="376"/>
      <c r="G1804" s="58" t="s">
        <v>836</v>
      </c>
      <c r="H1804" s="57">
        <v>12.323600000000001</v>
      </c>
      <c r="I1804" s="56">
        <v>38.78</v>
      </c>
      <c r="J1804" s="56">
        <v>477.9</v>
      </c>
    </row>
    <row r="1805" spans="1:10" ht="26.1" customHeight="1" x14ac:dyDescent="0.2">
      <c r="A1805" s="192" t="s">
        <v>1142</v>
      </c>
      <c r="B1805" s="55" t="s">
        <v>2489</v>
      </c>
      <c r="C1805" s="192" t="s">
        <v>25</v>
      </c>
      <c r="D1805" s="192" t="s">
        <v>2488</v>
      </c>
      <c r="E1805" s="377" t="s">
        <v>1139</v>
      </c>
      <c r="F1805" s="377"/>
      <c r="G1805" s="54" t="s">
        <v>156</v>
      </c>
      <c r="H1805" s="53">
        <v>1</v>
      </c>
      <c r="I1805" s="52">
        <v>2737.28</v>
      </c>
      <c r="J1805" s="52">
        <v>2737.28</v>
      </c>
    </row>
    <row r="1806" spans="1:10" ht="25.5" x14ac:dyDescent="0.2">
      <c r="A1806" s="193"/>
      <c r="B1806" s="193"/>
      <c r="C1806" s="193"/>
      <c r="D1806" s="193"/>
      <c r="E1806" s="193" t="s">
        <v>1138</v>
      </c>
      <c r="F1806" s="51">
        <v>406.34076044784393</v>
      </c>
      <c r="G1806" s="193" t="s">
        <v>1137</v>
      </c>
      <c r="H1806" s="51">
        <v>326.77999999999997</v>
      </c>
      <c r="I1806" s="193" t="s">
        <v>1136</v>
      </c>
      <c r="J1806" s="51">
        <v>733.12</v>
      </c>
    </row>
    <row r="1807" spans="1:10" ht="15" thickBot="1" x14ac:dyDescent="0.25">
      <c r="A1807" s="193"/>
      <c r="B1807" s="193"/>
      <c r="C1807" s="193"/>
      <c r="D1807" s="193"/>
      <c r="E1807" s="193" t="s">
        <v>1135</v>
      </c>
      <c r="F1807" s="51">
        <v>847.91</v>
      </c>
      <c r="G1807" s="193"/>
      <c r="H1807" s="378" t="s">
        <v>1134</v>
      </c>
      <c r="I1807" s="378"/>
      <c r="J1807" s="51">
        <v>4449.92</v>
      </c>
    </row>
    <row r="1808" spans="1:10" ht="0.95" customHeight="1" thickTop="1" x14ac:dyDescent="0.2">
      <c r="A1808" s="50"/>
      <c r="B1808" s="50"/>
      <c r="C1808" s="50"/>
      <c r="D1808" s="50"/>
      <c r="E1808" s="50"/>
      <c r="F1808" s="50"/>
      <c r="G1808" s="50"/>
      <c r="H1808" s="50"/>
      <c r="I1808" s="50"/>
      <c r="J1808" s="50"/>
    </row>
    <row r="1809" spans="1:10" ht="18" customHeight="1" x14ac:dyDescent="0.2">
      <c r="A1809" s="189" t="s">
        <v>752</v>
      </c>
      <c r="B1809" s="64" t="s">
        <v>9</v>
      </c>
      <c r="C1809" s="189" t="s">
        <v>10</v>
      </c>
      <c r="D1809" s="189" t="s">
        <v>11</v>
      </c>
      <c r="E1809" s="379" t="s">
        <v>1155</v>
      </c>
      <c r="F1809" s="379"/>
      <c r="G1809" s="65" t="s">
        <v>12</v>
      </c>
      <c r="H1809" s="64" t="s">
        <v>13</v>
      </c>
      <c r="I1809" s="64" t="s">
        <v>14</v>
      </c>
      <c r="J1809" s="64" t="s">
        <v>16</v>
      </c>
    </row>
    <row r="1810" spans="1:10" ht="26.1" customHeight="1" x14ac:dyDescent="0.2">
      <c r="A1810" s="187" t="s">
        <v>1154</v>
      </c>
      <c r="B1810" s="63" t="s">
        <v>753</v>
      </c>
      <c r="C1810" s="187" t="s">
        <v>25</v>
      </c>
      <c r="D1810" s="187" t="s">
        <v>754</v>
      </c>
      <c r="E1810" s="380" t="s">
        <v>2308</v>
      </c>
      <c r="F1810" s="380"/>
      <c r="G1810" s="62" t="s">
        <v>156</v>
      </c>
      <c r="H1810" s="61">
        <v>1</v>
      </c>
      <c r="I1810" s="60">
        <v>49.78</v>
      </c>
      <c r="J1810" s="60">
        <v>49.78</v>
      </c>
    </row>
    <row r="1811" spans="1:10" ht="26.1" customHeight="1" x14ac:dyDescent="0.2">
      <c r="A1811" s="191" t="s">
        <v>1148</v>
      </c>
      <c r="B1811" s="59" t="s">
        <v>1296</v>
      </c>
      <c r="C1811" s="191" t="s">
        <v>25</v>
      </c>
      <c r="D1811" s="191" t="s">
        <v>1295</v>
      </c>
      <c r="E1811" s="376" t="s">
        <v>1145</v>
      </c>
      <c r="F1811" s="376"/>
      <c r="G1811" s="58" t="s">
        <v>836</v>
      </c>
      <c r="H1811" s="57">
        <v>0.20619999999999999</v>
      </c>
      <c r="I1811" s="56">
        <v>31.39</v>
      </c>
      <c r="J1811" s="56">
        <v>6.47</v>
      </c>
    </row>
    <row r="1812" spans="1:10" ht="24" customHeight="1" x14ac:dyDescent="0.2">
      <c r="A1812" s="191" t="s">
        <v>1148</v>
      </c>
      <c r="B1812" s="59" t="s">
        <v>1294</v>
      </c>
      <c r="C1812" s="191" t="s">
        <v>25</v>
      </c>
      <c r="D1812" s="191" t="s">
        <v>1293</v>
      </c>
      <c r="E1812" s="376" t="s">
        <v>1145</v>
      </c>
      <c r="F1812" s="376"/>
      <c r="G1812" s="58" t="s">
        <v>836</v>
      </c>
      <c r="H1812" s="57">
        <v>0.20619999999999999</v>
      </c>
      <c r="I1812" s="56">
        <v>38.78</v>
      </c>
      <c r="J1812" s="56">
        <v>7.99</v>
      </c>
    </row>
    <row r="1813" spans="1:10" ht="26.1" customHeight="1" x14ac:dyDescent="0.2">
      <c r="A1813" s="192" t="s">
        <v>1142</v>
      </c>
      <c r="B1813" s="55" t="s">
        <v>745</v>
      </c>
      <c r="C1813" s="192" t="s">
        <v>25</v>
      </c>
      <c r="D1813" s="192" t="s">
        <v>746</v>
      </c>
      <c r="E1813" s="377" t="s">
        <v>1139</v>
      </c>
      <c r="F1813" s="377"/>
      <c r="G1813" s="54" t="s">
        <v>156</v>
      </c>
      <c r="H1813" s="53">
        <v>1</v>
      </c>
      <c r="I1813" s="52">
        <v>35.32</v>
      </c>
      <c r="J1813" s="52">
        <v>35.32</v>
      </c>
    </row>
    <row r="1814" spans="1:10" ht="25.5" x14ac:dyDescent="0.2">
      <c r="A1814" s="193"/>
      <c r="B1814" s="193"/>
      <c r="C1814" s="193"/>
      <c r="D1814" s="193"/>
      <c r="E1814" s="193" t="s">
        <v>1138</v>
      </c>
      <c r="F1814" s="51">
        <v>6.7952555149096554</v>
      </c>
      <c r="G1814" s="193" t="s">
        <v>1137</v>
      </c>
      <c r="H1814" s="51">
        <v>5.46</v>
      </c>
      <c r="I1814" s="193" t="s">
        <v>1136</v>
      </c>
      <c r="J1814" s="51">
        <v>12.26</v>
      </c>
    </row>
    <row r="1815" spans="1:10" ht="15" thickBot="1" x14ac:dyDescent="0.25">
      <c r="A1815" s="193"/>
      <c r="B1815" s="193"/>
      <c r="C1815" s="193"/>
      <c r="D1815" s="193"/>
      <c r="E1815" s="193" t="s">
        <v>1135</v>
      </c>
      <c r="F1815" s="51">
        <v>11.71</v>
      </c>
      <c r="G1815" s="193"/>
      <c r="H1815" s="378" t="s">
        <v>1134</v>
      </c>
      <c r="I1815" s="378"/>
      <c r="J1815" s="51">
        <v>61.49</v>
      </c>
    </row>
    <row r="1816" spans="1:10" ht="0.95" customHeight="1" thickTop="1" x14ac:dyDescent="0.2">
      <c r="A1816" s="50"/>
      <c r="B1816" s="50"/>
      <c r="C1816" s="50"/>
      <c r="D1816" s="50"/>
      <c r="E1816" s="50"/>
      <c r="F1816" s="50"/>
      <c r="G1816" s="50"/>
      <c r="H1816" s="50"/>
      <c r="I1816" s="50"/>
      <c r="J1816" s="50"/>
    </row>
    <row r="1817" spans="1:10" ht="18" customHeight="1" x14ac:dyDescent="0.2">
      <c r="A1817" s="189" t="s">
        <v>782</v>
      </c>
      <c r="B1817" s="64" t="s">
        <v>9</v>
      </c>
      <c r="C1817" s="189" t="s">
        <v>10</v>
      </c>
      <c r="D1817" s="189" t="s">
        <v>11</v>
      </c>
      <c r="E1817" s="379" t="s">
        <v>1155</v>
      </c>
      <c r="F1817" s="379"/>
      <c r="G1817" s="65" t="s">
        <v>12</v>
      </c>
      <c r="H1817" s="64" t="s">
        <v>13</v>
      </c>
      <c r="I1817" s="64" t="s">
        <v>14</v>
      </c>
      <c r="J1817" s="64" t="s">
        <v>16</v>
      </c>
    </row>
    <row r="1818" spans="1:10" ht="39" customHeight="1" x14ac:dyDescent="0.2">
      <c r="A1818" s="187" t="s">
        <v>1154</v>
      </c>
      <c r="B1818" s="63" t="s">
        <v>783</v>
      </c>
      <c r="C1818" s="187" t="s">
        <v>25</v>
      </c>
      <c r="D1818" s="187" t="s">
        <v>784</v>
      </c>
      <c r="E1818" s="380" t="s">
        <v>2308</v>
      </c>
      <c r="F1818" s="380"/>
      <c r="G1818" s="62" t="s">
        <v>31</v>
      </c>
      <c r="H1818" s="61">
        <v>1</v>
      </c>
      <c r="I1818" s="60">
        <v>5.88</v>
      </c>
      <c r="J1818" s="60">
        <v>5.88</v>
      </c>
    </row>
    <row r="1819" spans="1:10" ht="26.1" customHeight="1" x14ac:dyDescent="0.2">
      <c r="A1819" s="191" t="s">
        <v>1148</v>
      </c>
      <c r="B1819" s="59" t="s">
        <v>1296</v>
      </c>
      <c r="C1819" s="191" t="s">
        <v>25</v>
      </c>
      <c r="D1819" s="191" t="s">
        <v>1295</v>
      </c>
      <c r="E1819" s="376" t="s">
        <v>1145</v>
      </c>
      <c r="F1819" s="376"/>
      <c r="G1819" s="58" t="s">
        <v>836</v>
      </c>
      <c r="H1819" s="57">
        <v>2.8E-3</v>
      </c>
      <c r="I1819" s="56">
        <v>31.39</v>
      </c>
      <c r="J1819" s="56">
        <v>0.08</v>
      </c>
    </row>
    <row r="1820" spans="1:10" ht="24" customHeight="1" x14ac:dyDescent="0.2">
      <c r="A1820" s="191" t="s">
        <v>1148</v>
      </c>
      <c r="B1820" s="59" t="s">
        <v>1294</v>
      </c>
      <c r="C1820" s="191" t="s">
        <v>25</v>
      </c>
      <c r="D1820" s="191" t="s">
        <v>1293</v>
      </c>
      <c r="E1820" s="376" t="s">
        <v>1145</v>
      </c>
      <c r="F1820" s="376"/>
      <c r="G1820" s="58" t="s">
        <v>836</v>
      </c>
      <c r="H1820" s="57">
        <v>2.8E-3</v>
      </c>
      <c r="I1820" s="56">
        <v>38.78</v>
      </c>
      <c r="J1820" s="56">
        <v>0.1</v>
      </c>
    </row>
    <row r="1821" spans="1:10" ht="26.1" customHeight="1" x14ac:dyDescent="0.2">
      <c r="A1821" s="192" t="s">
        <v>1142</v>
      </c>
      <c r="B1821" s="55" t="s">
        <v>2487</v>
      </c>
      <c r="C1821" s="192" t="s">
        <v>25</v>
      </c>
      <c r="D1821" s="192" t="s">
        <v>2486</v>
      </c>
      <c r="E1821" s="377" t="s">
        <v>1139</v>
      </c>
      <c r="F1821" s="377"/>
      <c r="G1821" s="54" t="s">
        <v>31</v>
      </c>
      <c r="H1821" s="53">
        <v>1.05</v>
      </c>
      <c r="I1821" s="52">
        <v>5.43</v>
      </c>
      <c r="J1821" s="52">
        <v>5.7</v>
      </c>
    </row>
    <row r="1822" spans="1:10" ht="25.5" x14ac:dyDescent="0.2">
      <c r="A1822" s="193"/>
      <c r="B1822" s="193"/>
      <c r="C1822" s="193"/>
      <c r="D1822" s="193"/>
      <c r="E1822" s="193" t="s">
        <v>1138</v>
      </c>
      <c r="F1822" s="51">
        <v>8.868196430550937E-2</v>
      </c>
      <c r="G1822" s="193" t="s">
        <v>1137</v>
      </c>
      <c r="H1822" s="51">
        <v>7.0000000000000007E-2</v>
      </c>
      <c r="I1822" s="193" t="s">
        <v>1136</v>
      </c>
      <c r="J1822" s="51">
        <v>0.16</v>
      </c>
    </row>
    <row r="1823" spans="1:10" ht="15" thickBot="1" x14ac:dyDescent="0.25">
      <c r="A1823" s="193"/>
      <c r="B1823" s="193"/>
      <c r="C1823" s="193"/>
      <c r="D1823" s="193"/>
      <c r="E1823" s="193" t="s">
        <v>1135</v>
      </c>
      <c r="F1823" s="51">
        <v>1.38</v>
      </c>
      <c r="G1823" s="193"/>
      <c r="H1823" s="378" t="s">
        <v>1134</v>
      </c>
      <c r="I1823" s="378"/>
      <c r="J1823" s="51">
        <v>7.26</v>
      </c>
    </row>
    <row r="1824" spans="1:10" ht="0.95" customHeight="1" thickTop="1" x14ac:dyDescent="0.2">
      <c r="A1824" s="50"/>
      <c r="B1824" s="50"/>
      <c r="C1824" s="50"/>
      <c r="D1824" s="50"/>
      <c r="E1824" s="50"/>
      <c r="F1824" s="50"/>
      <c r="G1824" s="50"/>
      <c r="H1824" s="50"/>
      <c r="I1824" s="50"/>
      <c r="J1824" s="50"/>
    </row>
    <row r="1825" spans="1:10" ht="18" customHeight="1" x14ac:dyDescent="0.2">
      <c r="A1825" s="189" t="s">
        <v>785</v>
      </c>
      <c r="B1825" s="64" t="s">
        <v>9</v>
      </c>
      <c r="C1825" s="189" t="s">
        <v>10</v>
      </c>
      <c r="D1825" s="189" t="s">
        <v>11</v>
      </c>
      <c r="E1825" s="379" t="s">
        <v>1155</v>
      </c>
      <c r="F1825" s="379"/>
      <c r="G1825" s="65" t="s">
        <v>12</v>
      </c>
      <c r="H1825" s="64" t="s">
        <v>13</v>
      </c>
      <c r="I1825" s="64" t="s">
        <v>14</v>
      </c>
      <c r="J1825" s="64" t="s">
        <v>16</v>
      </c>
    </row>
    <row r="1826" spans="1:10" ht="39" customHeight="1" x14ac:dyDescent="0.2">
      <c r="A1826" s="187" t="s">
        <v>1154</v>
      </c>
      <c r="B1826" s="63" t="s">
        <v>786</v>
      </c>
      <c r="C1826" s="187" t="s">
        <v>25</v>
      </c>
      <c r="D1826" s="187" t="s">
        <v>787</v>
      </c>
      <c r="E1826" s="380" t="s">
        <v>2308</v>
      </c>
      <c r="F1826" s="380"/>
      <c r="G1826" s="62" t="s">
        <v>31</v>
      </c>
      <c r="H1826" s="61">
        <v>1</v>
      </c>
      <c r="I1826" s="60">
        <v>8.51</v>
      </c>
      <c r="J1826" s="60">
        <v>8.51</v>
      </c>
    </row>
    <row r="1827" spans="1:10" ht="26.1" customHeight="1" x14ac:dyDescent="0.2">
      <c r="A1827" s="191" t="s">
        <v>1148</v>
      </c>
      <c r="B1827" s="59" t="s">
        <v>1296</v>
      </c>
      <c r="C1827" s="191" t="s">
        <v>25</v>
      </c>
      <c r="D1827" s="191" t="s">
        <v>1295</v>
      </c>
      <c r="E1827" s="376" t="s">
        <v>1145</v>
      </c>
      <c r="F1827" s="376"/>
      <c r="G1827" s="58" t="s">
        <v>836</v>
      </c>
      <c r="H1827" s="57">
        <v>4.4999999999999997E-3</v>
      </c>
      <c r="I1827" s="56">
        <v>31.39</v>
      </c>
      <c r="J1827" s="56">
        <v>0.14000000000000001</v>
      </c>
    </row>
    <row r="1828" spans="1:10" ht="24" customHeight="1" x14ac:dyDescent="0.2">
      <c r="A1828" s="191" t="s">
        <v>1148</v>
      </c>
      <c r="B1828" s="59" t="s">
        <v>1294</v>
      </c>
      <c r="C1828" s="191" t="s">
        <v>25</v>
      </c>
      <c r="D1828" s="191" t="s">
        <v>1293</v>
      </c>
      <c r="E1828" s="376" t="s">
        <v>1145</v>
      </c>
      <c r="F1828" s="376"/>
      <c r="G1828" s="58" t="s">
        <v>836</v>
      </c>
      <c r="H1828" s="57">
        <v>4.4999999999999997E-3</v>
      </c>
      <c r="I1828" s="56">
        <v>38.78</v>
      </c>
      <c r="J1828" s="56">
        <v>0.17</v>
      </c>
    </row>
    <row r="1829" spans="1:10" ht="26.1" customHeight="1" x14ac:dyDescent="0.2">
      <c r="A1829" s="192" t="s">
        <v>1142</v>
      </c>
      <c r="B1829" s="55" t="s">
        <v>2485</v>
      </c>
      <c r="C1829" s="192" t="s">
        <v>25</v>
      </c>
      <c r="D1829" s="192" t="s">
        <v>2484</v>
      </c>
      <c r="E1829" s="377" t="s">
        <v>1139</v>
      </c>
      <c r="F1829" s="377"/>
      <c r="G1829" s="54" t="s">
        <v>31</v>
      </c>
      <c r="H1829" s="53">
        <v>1.05</v>
      </c>
      <c r="I1829" s="52">
        <v>7.81</v>
      </c>
      <c r="J1829" s="52">
        <v>8.1999999999999993</v>
      </c>
    </row>
    <row r="1830" spans="1:10" ht="25.5" x14ac:dyDescent="0.2">
      <c r="A1830" s="193"/>
      <c r="B1830" s="193"/>
      <c r="C1830" s="193"/>
      <c r="D1830" s="193"/>
      <c r="E1830" s="193" t="s">
        <v>1138</v>
      </c>
      <c r="F1830" s="51">
        <v>0.14410819199645272</v>
      </c>
      <c r="G1830" s="193" t="s">
        <v>1137</v>
      </c>
      <c r="H1830" s="51">
        <v>0.12</v>
      </c>
      <c r="I1830" s="193" t="s">
        <v>1136</v>
      </c>
      <c r="J1830" s="51">
        <v>0.26</v>
      </c>
    </row>
    <row r="1831" spans="1:10" ht="15" thickBot="1" x14ac:dyDescent="0.25">
      <c r="A1831" s="193"/>
      <c r="B1831" s="193"/>
      <c r="C1831" s="193"/>
      <c r="D1831" s="193"/>
      <c r="E1831" s="193" t="s">
        <v>1135</v>
      </c>
      <c r="F1831" s="51">
        <v>2</v>
      </c>
      <c r="G1831" s="193"/>
      <c r="H1831" s="378" t="s">
        <v>1134</v>
      </c>
      <c r="I1831" s="378"/>
      <c r="J1831" s="51">
        <v>10.51</v>
      </c>
    </row>
    <row r="1832" spans="1:10" ht="0.95" customHeight="1" thickTop="1" x14ac:dyDescent="0.2">
      <c r="A1832" s="50"/>
      <c r="B1832" s="50"/>
      <c r="C1832" s="50"/>
      <c r="D1832" s="50"/>
      <c r="E1832" s="50"/>
      <c r="F1832" s="50"/>
      <c r="G1832" s="50"/>
      <c r="H1832" s="50"/>
      <c r="I1832" s="50"/>
      <c r="J1832" s="50"/>
    </row>
    <row r="1833" spans="1:10" ht="18" customHeight="1" x14ac:dyDescent="0.2">
      <c r="A1833" s="189" t="s">
        <v>794</v>
      </c>
      <c r="B1833" s="64" t="s">
        <v>9</v>
      </c>
      <c r="C1833" s="189" t="s">
        <v>10</v>
      </c>
      <c r="D1833" s="189" t="s">
        <v>11</v>
      </c>
      <c r="E1833" s="379" t="s">
        <v>1155</v>
      </c>
      <c r="F1833" s="379"/>
      <c r="G1833" s="65" t="s">
        <v>12</v>
      </c>
      <c r="H1833" s="64" t="s">
        <v>13</v>
      </c>
      <c r="I1833" s="64" t="s">
        <v>14</v>
      </c>
      <c r="J1833" s="64" t="s">
        <v>16</v>
      </c>
    </row>
    <row r="1834" spans="1:10" ht="26.1" customHeight="1" x14ac:dyDescent="0.2">
      <c r="A1834" s="187" t="s">
        <v>1154</v>
      </c>
      <c r="B1834" s="63" t="s">
        <v>795</v>
      </c>
      <c r="C1834" s="187" t="s">
        <v>25</v>
      </c>
      <c r="D1834" s="187" t="s">
        <v>796</v>
      </c>
      <c r="E1834" s="380" t="s">
        <v>1297</v>
      </c>
      <c r="F1834" s="380"/>
      <c r="G1834" s="62" t="s">
        <v>156</v>
      </c>
      <c r="H1834" s="61">
        <v>1</v>
      </c>
      <c r="I1834" s="60">
        <v>155.46</v>
      </c>
      <c r="J1834" s="60">
        <v>155.46</v>
      </c>
    </row>
    <row r="1835" spans="1:10" ht="26.1" customHeight="1" x14ac:dyDescent="0.2">
      <c r="A1835" s="191" t="s">
        <v>1148</v>
      </c>
      <c r="B1835" s="59" t="s">
        <v>1296</v>
      </c>
      <c r="C1835" s="191" t="s">
        <v>25</v>
      </c>
      <c r="D1835" s="191" t="s">
        <v>1295</v>
      </c>
      <c r="E1835" s="376" t="s">
        <v>1145</v>
      </c>
      <c r="F1835" s="376"/>
      <c r="G1835" s="58" t="s">
        <v>836</v>
      </c>
      <c r="H1835" s="57">
        <v>0.1346</v>
      </c>
      <c r="I1835" s="56">
        <v>31.39</v>
      </c>
      <c r="J1835" s="56">
        <v>4.22</v>
      </c>
    </row>
    <row r="1836" spans="1:10" ht="24" customHeight="1" x14ac:dyDescent="0.2">
      <c r="A1836" s="191" t="s">
        <v>1148</v>
      </c>
      <c r="B1836" s="59" t="s">
        <v>1294</v>
      </c>
      <c r="C1836" s="191" t="s">
        <v>25</v>
      </c>
      <c r="D1836" s="191" t="s">
        <v>1293</v>
      </c>
      <c r="E1836" s="376" t="s">
        <v>1145</v>
      </c>
      <c r="F1836" s="376"/>
      <c r="G1836" s="58" t="s">
        <v>836</v>
      </c>
      <c r="H1836" s="57">
        <v>0.1346</v>
      </c>
      <c r="I1836" s="56">
        <v>38.78</v>
      </c>
      <c r="J1836" s="56">
        <v>5.21</v>
      </c>
    </row>
    <row r="1837" spans="1:10" ht="39" customHeight="1" x14ac:dyDescent="0.2">
      <c r="A1837" s="192" t="s">
        <v>1142</v>
      </c>
      <c r="B1837" s="55" t="s">
        <v>2483</v>
      </c>
      <c r="C1837" s="192" t="s">
        <v>25</v>
      </c>
      <c r="D1837" s="192" t="s">
        <v>2482</v>
      </c>
      <c r="E1837" s="377" t="s">
        <v>1139</v>
      </c>
      <c r="F1837" s="377"/>
      <c r="G1837" s="54" t="s">
        <v>156</v>
      </c>
      <c r="H1837" s="53">
        <v>1</v>
      </c>
      <c r="I1837" s="52">
        <v>146.03</v>
      </c>
      <c r="J1837" s="52">
        <v>146.03</v>
      </c>
    </row>
    <row r="1838" spans="1:10" ht="25.5" x14ac:dyDescent="0.2">
      <c r="A1838" s="193"/>
      <c r="B1838" s="193"/>
      <c r="C1838" s="193"/>
      <c r="D1838" s="193"/>
      <c r="E1838" s="193" t="s">
        <v>1138</v>
      </c>
      <c r="F1838" s="51">
        <v>4.4340982152754682</v>
      </c>
      <c r="G1838" s="193" t="s">
        <v>1137</v>
      </c>
      <c r="H1838" s="51">
        <v>3.57</v>
      </c>
      <c r="I1838" s="193" t="s">
        <v>1136</v>
      </c>
      <c r="J1838" s="51">
        <v>8</v>
      </c>
    </row>
    <row r="1839" spans="1:10" ht="15" thickBot="1" x14ac:dyDescent="0.25">
      <c r="A1839" s="193"/>
      <c r="B1839" s="193"/>
      <c r="C1839" s="193"/>
      <c r="D1839" s="193"/>
      <c r="E1839" s="193" t="s">
        <v>1135</v>
      </c>
      <c r="F1839" s="51">
        <v>36.590000000000003</v>
      </c>
      <c r="G1839" s="193"/>
      <c r="H1839" s="378" t="s">
        <v>1134</v>
      </c>
      <c r="I1839" s="378"/>
      <c r="J1839" s="51">
        <v>192.05</v>
      </c>
    </row>
    <row r="1840" spans="1:10" ht="0.95" customHeight="1" thickTop="1" x14ac:dyDescent="0.2">
      <c r="A1840" s="50"/>
      <c r="B1840" s="50"/>
      <c r="C1840" s="50"/>
      <c r="D1840" s="50"/>
      <c r="E1840" s="50"/>
      <c r="F1840" s="50"/>
      <c r="G1840" s="50"/>
      <c r="H1840" s="50"/>
      <c r="I1840" s="50"/>
      <c r="J1840" s="50"/>
    </row>
    <row r="1841" spans="1:10" ht="18" customHeight="1" x14ac:dyDescent="0.2">
      <c r="A1841" s="189" t="s">
        <v>797</v>
      </c>
      <c r="B1841" s="64" t="s">
        <v>9</v>
      </c>
      <c r="C1841" s="189" t="s">
        <v>10</v>
      </c>
      <c r="D1841" s="189" t="s">
        <v>11</v>
      </c>
      <c r="E1841" s="379" t="s">
        <v>1155</v>
      </c>
      <c r="F1841" s="379"/>
      <c r="G1841" s="65" t="s">
        <v>12</v>
      </c>
      <c r="H1841" s="64" t="s">
        <v>13</v>
      </c>
      <c r="I1841" s="64" t="s">
        <v>14</v>
      </c>
      <c r="J1841" s="64" t="s">
        <v>16</v>
      </c>
    </row>
    <row r="1842" spans="1:10" ht="26.1" customHeight="1" x14ac:dyDescent="0.2">
      <c r="A1842" s="187" t="s">
        <v>1154</v>
      </c>
      <c r="B1842" s="63" t="s">
        <v>798</v>
      </c>
      <c r="C1842" s="187" t="s">
        <v>25</v>
      </c>
      <c r="D1842" s="187" t="s">
        <v>799</v>
      </c>
      <c r="E1842" s="380" t="s">
        <v>1297</v>
      </c>
      <c r="F1842" s="380"/>
      <c r="G1842" s="62" t="s">
        <v>156</v>
      </c>
      <c r="H1842" s="61">
        <v>1</v>
      </c>
      <c r="I1842" s="60">
        <v>32.17</v>
      </c>
      <c r="J1842" s="60">
        <v>32.17</v>
      </c>
    </row>
    <row r="1843" spans="1:10" ht="26.1" customHeight="1" x14ac:dyDescent="0.2">
      <c r="A1843" s="191" t="s">
        <v>1148</v>
      </c>
      <c r="B1843" s="59" t="s">
        <v>1296</v>
      </c>
      <c r="C1843" s="191" t="s">
        <v>25</v>
      </c>
      <c r="D1843" s="191" t="s">
        <v>1295</v>
      </c>
      <c r="E1843" s="376" t="s">
        <v>1145</v>
      </c>
      <c r="F1843" s="376"/>
      <c r="G1843" s="58" t="s">
        <v>836</v>
      </c>
      <c r="H1843" s="57">
        <v>0.1905</v>
      </c>
      <c r="I1843" s="56">
        <v>31.39</v>
      </c>
      <c r="J1843" s="56">
        <v>5.97</v>
      </c>
    </row>
    <row r="1844" spans="1:10" ht="24" customHeight="1" x14ac:dyDescent="0.2">
      <c r="A1844" s="191" t="s">
        <v>1148</v>
      </c>
      <c r="B1844" s="59" t="s">
        <v>1294</v>
      </c>
      <c r="C1844" s="191" t="s">
        <v>25</v>
      </c>
      <c r="D1844" s="191" t="s">
        <v>1293</v>
      </c>
      <c r="E1844" s="376" t="s">
        <v>1145</v>
      </c>
      <c r="F1844" s="376"/>
      <c r="G1844" s="58" t="s">
        <v>836</v>
      </c>
      <c r="H1844" s="57">
        <v>0.1905</v>
      </c>
      <c r="I1844" s="56">
        <v>38.78</v>
      </c>
      <c r="J1844" s="56">
        <v>7.38</v>
      </c>
    </row>
    <row r="1845" spans="1:10" ht="39" customHeight="1" x14ac:dyDescent="0.2">
      <c r="A1845" s="192" t="s">
        <v>1142</v>
      </c>
      <c r="B1845" s="55" t="s">
        <v>2481</v>
      </c>
      <c r="C1845" s="192" t="s">
        <v>25</v>
      </c>
      <c r="D1845" s="192" t="s">
        <v>2480</v>
      </c>
      <c r="E1845" s="377" t="s">
        <v>1139</v>
      </c>
      <c r="F1845" s="377"/>
      <c r="G1845" s="54" t="s">
        <v>156</v>
      </c>
      <c r="H1845" s="53">
        <v>2</v>
      </c>
      <c r="I1845" s="52">
        <v>0.41</v>
      </c>
      <c r="J1845" s="52">
        <v>0.82</v>
      </c>
    </row>
    <row r="1846" spans="1:10" ht="39" customHeight="1" x14ac:dyDescent="0.2">
      <c r="A1846" s="192" t="s">
        <v>1142</v>
      </c>
      <c r="B1846" s="55" t="s">
        <v>914</v>
      </c>
      <c r="C1846" s="192" t="s">
        <v>25</v>
      </c>
      <c r="D1846" s="192" t="s">
        <v>915</v>
      </c>
      <c r="E1846" s="377" t="s">
        <v>1139</v>
      </c>
      <c r="F1846" s="377"/>
      <c r="G1846" s="54" t="s">
        <v>156</v>
      </c>
      <c r="H1846" s="53">
        <v>2</v>
      </c>
      <c r="I1846" s="52">
        <v>1.56</v>
      </c>
      <c r="J1846" s="52">
        <v>3.12</v>
      </c>
    </row>
    <row r="1847" spans="1:10" ht="39" customHeight="1" x14ac:dyDescent="0.2">
      <c r="A1847" s="192" t="s">
        <v>1142</v>
      </c>
      <c r="B1847" s="55" t="s">
        <v>2479</v>
      </c>
      <c r="C1847" s="192" t="s">
        <v>25</v>
      </c>
      <c r="D1847" s="192" t="s">
        <v>2478</v>
      </c>
      <c r="E1847" s="377" t="s">
        <v>1139</v>
      </c>
      <c r="F1847" s="377"/>
      <c r="G1847" s="54" t="s">
        <v>156</v>
      </c>
      <c r="H1847" s="53">
        <v>1</v>
      </c>
      <c r="I1847" s="52">
        <v>14.88</v>
      </c>
      <c r="J1847" s="52">
        <v>14.88</v>
      </c>
    </row>
    <row r="1848" spans="1:10" ht="25.5" x14ac:dyDescent="0.2">
      <c r="A1848" s="193"/>
      <c r="B1848" s="193"/>
      <c r="C1848" s="193"/>
      <c r="D1848" s="193"/>
      <c r="E1848" s="193" t="s">
        <v>1138</v>
      </c>
      <c r="F1848" s="51">
        <v>6.2797915973838823</v>
      </c>
      <c r="G1848" s="193" t="s">
        <v>1137</v>
      </c>
      <c r="H1848" s="51">
        <v>5.05</v>
      </c>
      <c r="I1848" s="193" t="s">
        <v>1136</v>
      </c>
      <c r="J1848" s="51">
        <v>11.33</v>
      </c>
    </row>
    <row r="1849" spans="1:10" ht="15" thickBot="1" x14ac:dyDescent="0.25">
      <c r="A1849" s="193"/>
      <c r="B1849" s="193"/>
      <c r="C1849" s="193"/>
      <c r="D1849" s="193"/>
      <c r="E1849" s="193" t="s">
        <v>1135</v>
      </c>
      <c r="F1849" s="51">
        <v>7.57</v>
      </c>
      <c r="G1849" s="193"/>
      <c r="H1849" s="378" t="s">
        <v>1134</v>
      </c>
      <c r="I1849" s="378"/>
      <c r="J1849" s="51">
        <v>39.74</v>
      </c>
    </row>
    <row r="1850" spans="1:10" ht="0.95" customHeight="1" thickTop="1" x14ac:dyDescent="0.2">
      <c r="A1850" s="50"/>
      <c r="B1850" s="50"/>
      <c r="C1850" s="50"/>
      <c r="D1850" s="50"/>
      <c r="E1850" s="50"/>
      <c r="F1850" s="50"/>
      <c r="G1850" s="50"/>
      <c r="H1850" s="50"/>
      <c r="I1850" s="50"/>
      <c r="J1850" s="50"/>
    </row>
    <row r="1851" spans="1:10" ht="18" customHeight="1" x14ac:dyDescent="0.2">
      <c r="A1851" s="189" t="s">
        <v>800</v>
      </c>
      <c r="B1851" s="64" t="s">
        <v>9</v>
      </c>
      <c r="C1851" s="189" t="s">
        <v>10</v>
      </c>
      <c r="D1851" s="189" t="s">
        <v>11</v>
      </c>
      <c r="E1851" s="379" t="s">
        <v>1155</v>
      </c>
      <c r="F1851" s="379"/>
      <c r="G1851" s="65" t="s">
        <v>12</v>
      </c>
      <c r="H1851" s="64" t="s">
        <v>13</v>
      </c>
      <c r="I1851" s="64" t="s">
        <v>14</v>
      </c>
      <c r="J1851" s="64" t="s">
        <v>16</v>
      </c>
    </row>
    <row r="1852" spans="1:10" ht="26.1" customHeight="1" x14ac:dyDescent="0.2">
      <c r="A1852" s="187" t="s">
        <v>1154</v>
      </c>
      <c r="B1852" s="63" t="s">
        <v>801</v>
      </c>
      <c r="C1852" s="187" t="s">
        <v>25</v>
      </c>
      <c r="D1852" s="187" t="s">
        <v>802</v>
      </c>
      <c r="E1852" s="380" t="s">
        <v>1297</v>
      </c>
      <c r="F1852" s="380"/>
      <c r="G1852" s="62" t="s">
        <v>31</v>
      </c>
      <c r="H1852" s="61">
        <v>1</v>
      </c>
      <c r="I1852" s="60">
        <v>53.04</v>
      </c>
      <c r="J1852" s="60">
        <v>53.04</v>
      </c>
    </row>
    <row r="1853" spans="1:10" ht="26.1" customHeight="1" x14ac:dyDescent="0.2">
      <c r="A1853" s="191" t="s">
        <v>1148</v>
      </c>
      <c r="B1853" s="59" t="s">
        <v>1296</v>
      </c>
      <c r="C1853" s="191" t="s">
        <v>25</v>
      </c>
      <c r="D1853" s="191" t="s">
        <v>1295</v>
      </c>
      <c r="E1853" s="376" t="s">
        <v>1145</v>
      </c>
      <c r="F1853" s="376"/>
      <c r="G1853" s="58" t="s">
        <v>836</v>
      </c>
      <c r="H1853" s="57">
        <v>3.3099999999999997E-2</v>
      </c>
      <c r="I1853" s="56">
        <v>31.39</v>
      </c>
      <c r="J1853" s="56">
        <v>1.03</v>
      </c>
    </row>
    <row r="1854" spans="1:10" ht="24" customHeight="1" x14ac:dyDescent="0.2">
      <c r="A1854" s="191" t="s">
        <v>1148</v>
      </c>
      <c r="B1854" s="59" t="s">
        <v>1294</v>
      </c>
      <c r="C1854" s="191" t="s">
        <v>25</v>
      </c>
      <c r="D1854" s="191" t="s">
        <v>1293</v>
      </c>
      <c r="E1854" s="376" t="s">
        <v>1145</v>
      </c>
      <c r="F1854" s="376"/>
      <c r="G1854" s="58" t="s">
        <v>836</v>
      </c>
      <c r="H1854" s="57">
        <v>3.3099999999999997E-2</v>
      </c>
      <c r="I1854" s="56">
        <v>38.78</v>
      </c>
      <c r="J1854" s="56">
        <v>1.28</v>
      </c>
    </row>
    <row r="1855" spans="1:10" ht="24" customHeight="1" x14ac:dyDescent="0.2">
      <c r="A1855" s="192" t="s">
        <v>1142</v>
      </c>
      <c r="B1855" s="55" t="s">
        <v>2450</v>
      </c>
      <c r="C1855" s="192" t="s">
        <v>25</v>
      </c>
      <c r="D1855" s="192" t="s">
        <v>2449</v>
      </c>
      <c r="E1855" s="377" t="s">
        <v>1139</v>
      </c>
      <c r="F1855" s="377"/>
      <c r="G1855" s="54" t="s">
        <v>31</v>
      </c>
      <c r="H1855" s="53">
        <v>1.05</v>
      </c>
      <c r="I1855" s="52">
        <v>48.32</v>
      </c>
      <c r="J1855" s="52">
        <v>50.73</v>
      </c>
    </row>
    <row r="1856" spans="1:10" ht="25.5" x14ac:dyDescent="0.2">
      <c r="A1856" s="193"/>
      <c r="B1856" s="193"/>
      <c r="C1856" s="193"/>
      <c r="D1856" s="193"/>
      <c r="E1856" s="193" t="s">
        <v>1138</v>
      </c>
      <c r="F1856" s="51">
        <v>1.0863540627424897</v>
      </c>
      <c r="G1856" s="193" t="s">
        <v>1137</v>
      </c>
      <c r="H1856" s="51">
        <v>0.87</v>
      </c>
      <c r="I1856" s="193" t="s">
        <v>1136</v>
      </c>
      <c r="J1856" s="51">
        <v>1.96</v>
      </c>
    </row>
    <row r="1857" spans="1:10" ht="15" thickBot="1" x14ac:dyDescent="0.25">
      <c r="A1857" s="193"/>
      <c r="B1857" s="193"/>
      <c r="C1857" s="193"/>
      <c r="D1857" s="193"/>
      <c r="E1857" s="193" t="s">
        <v>1135</v>
      </c>
      <c r="F1857" s="51">
        <v>12.48</v>
      </c>
      <c r="G1857" s="193"/>
      <c r="H1857" s="378" t="s">
        <v>1134</v>
      </c>
      <c r="I1857" s="378"/>
      <c r="J1857" s="51">
        <v>65.52</v>
      </c>
    </row>
    <row r="1858" spans="1:10" ht="0.95" customHeight="1" thickTop="1" x14ac:dyDescent="0.2">
      <c r="A1858" s="50"/>
      <c r="B1858" s="50"/>
      <c r="C1858" s="50"/>
      <c r="D1858" s="50"/>
      <c r="E1858" s="50"/>
      <c r="F1858" s="50"/>
      <c r="G1858" s="50"/>
      <c r="H1858" s="50"/>
      <c r="I1858" s="50"/>
      <c r="J1858" s="50"/>
    </row>
    <row r="1859" spans="1:10" ht="18" customHeight="1" x14ac:dyDescent="0.2">
      <c r="A1859" s="189" t="s">
        <v>803</v>
      </c>
      <c r="B1859" s="64" t="s">
        <v>9</v>
      </c>
      <c r="C1859" s="189" t="s">
        <v>10</v>
      </c>
      <c r="D1859" s="189" t="s">
        <v>11</v>
      </c>
      <c r="E1859" s="379" t="s">
        <v>1155</v>
      </c>
      <c r="F1859" s="379"/>
      <c r="G1859" s="65" t="s">
        <v>12</v>
      </c>
      <c r="H1859" s="64" t="s">
        <v>13</v>
      </c>
      <c r="I1859" s="64" t="s">
        <v>14</v>
      </c>
      <c r="J1859" s="64" t="s">
        <v>16</v>
      </c>
    </row>
    <row r="1860" spans="1:10" ht="26.1" customHeight="1" x14ac:dyDescent="0.2">
      <c r="A1860" s="187" t="s">
        <v>1154</v>
      </c>
      <c r="B1860" s="63" t="s">
        <v>804</v>
      </c>
      <c r="C1860" s="187" t="s">
        <v>25</v>
      </c>
      <c r="D1860" s="187" t="s">
        <v>805</v>
      </c>
      <c r="E1860" s="380" t="s">
        <v>1297</v>
      </c>
      <c r="F1860" s="380"/>
      <c r="G1860" s="62" t="s">
        <v>156</v>
      </c>
      <c r="H1860" s="61">
        <v>1</v>
      </c>
      <c r="I1860" s="60">
        <v>150.47</v>
      </c>
      <c r="J1860" s="60">
        <v>150.47</v>
      </c>
    </row>
    <row r="1861" spans="1:10" ht="26.1" customHeight="1" x14ac:dyDescent="0.2">
      <c r="A1861" s="191" t="s">
        <v>1148</v>
      </c>
      <c r="B1861" s="59" t="s">
        <v>1296</v>
      </c>
      <c r="C1861" s="191" t="s">
        <v>25</v>
      </c>
      <c r="D1861" s="191" t="s">
        <v>1295</v>
      </c>
      <c r="E1861" s="376" t="s">
        <v>1145</v>
      </c>
      <c r="F1861" s="376"/>
      <c r="G1861" s="58" t="s">
        <v>836</v>
      </c>
      <c r="H1861" s="57">
        <v>1.1811</v>
      </c>
      <c r="I1861" s="56">
        <v>31.39</v>
      </c>
      <c r="J1861" s="56">
        <v>37.07</v>
      </c>
    </row>
    <row r="1862" spans="1:10" ht="24" customHeight="1" x14ac:dyDescent="0.2">
      <c r="A1862" s="191" t="s">
        <v>1148</v>
      </c>
      <c r="B1862" s="59" t="s">
        <v>1294</v>
      </c>
      <c r="C1862" s="191" t="s">
        <v>25</v>
      </c>
      <c r="D1862" s="191" t="s">
        <v>1293</v>
      </c>
      <c r="E1862" s="376" t="s">
        <v>1145</v>
      </c>
      <c r="F1862" s="376"/>
      <c r="G1862" s="58" t="s">
        <v>836</v>
      </c>
      <c r="H1862" s="57">
        <v>1.1811</v>
      </c>
      <c r="I1862" s="56">
        <v>38.78</v>
      </c>
      <c r="J1862" s="56">
        <v>45.8</v>
      </c>
    </row>
    <row r="1863" spans="1:10" ht="39" customHeight="1" x14ac:dyDescent="0.2">
      <c r="A1863" s="192" t="s">
        <v>1142</v>
      </c>
      <c r="B1863" s="55" t="s">
        <v>2356</v>
      </c>
      <c r="C1863" s="192" t="s">
        <v>25</v>
      </c>
      <c r="D1863" s="192" t="s">
        <v>2355</v>
      </c>
      <c r="E1863" s="377" t="s">
        <v>1139</v>
      </c>
      <c r="F1863" s="377"/>
      <c r="G1863" s="54" t="s">
        <v>156</v>
      </c>
      <c r="H1863" s="53">
        <v>4</v>
      </c>
      <c r="I1863" s="52">
        <v>0.61</v>
      </c>
      <c r="J1863" s="52">
        <v>2.44</v>
      </c>
    </row>
    <row r="1864" spans="1:10" ht="39" customHeight="1" x14ac:dyDescent="0.2">
      <c r="A1864" s="192" t="s">
        <v>1142</v>
      </c>
      <c r="B1864" s="55" t="s">
        <v>914</v>
      </c>
      <c r="C1864" s="192" t="s">
        <v>25</v>
      </c>
      <c r="D1864" s="192" t="s">
        <v>915</v>
      </c>
      <c r="E1864" s="377" t="s">
        <v>1139</v>
      </c>
      <c r="F1864" s="377"/>
      <c r="G1864" s="54" t="s">
        <v>156</v>
      </c>
      <c r="H1864" s="53">
        <v>4</v>
      </c>
      <c r="I1864" s="52">
        <v>1.56</v>
      </c>
      <c r="J1864" s="52">
        <v>6.24</v>
      </c>
    </row>
    <row r="1865" spans="1:10" ht="26.1" customHeight="1" x14ac:dyDescent="0.2">
      <c r="A1865" s="192" t="s">
        <v>1142</v>
      </c>
      <c r="B1865" s="55" t="s">
        <v>2477</v>
      </c>
      <c r="C1865" s="192" t="s">
        <v>25</v>
      </c>
      <c r="D1865" s="192" t="s">
        <v>2476</v>
      </c>
      <c r="E1865" s="377" t="s">
        <v>1139</v>
      </c>
      <c r="F1865" s="377"/>
      <c r="G1865" s="54" t="s">
        <v>156</v>
      </c>
      <c r="H1865" s="53">
        <v>1</v>
      </c>
      <c r="I1865" s="52">
        <v>58.92</v>
      </c>
      <c r="J1865" s="52">
        <v>58.92</v>
      </c>
    </row>
    <row r="1866" spans="1:10" ht="25.5" x14ac:dyDescent="0.2">
      <c r="A1866" s="193"/>
      <c r="B1866" s="193"/>
      <c r="C1866" s="193"/>
      <c r="D1866" s="193"/>
      <c r="E1866" s="193" t="s">
        <v>1138</v>
      </c>
      <c r="F1866" s="51">
        <v>38.936924952887708</v>
      </c>
      <c r="G1866" s="193" t="s">
        <v>1137</v>
      </c>
      <c r="H1866" s="51">
        <v>31.31</v>
      </c>
      <c r="I1866" s="193" t="s">
        <v>1136</v>
      </c>
      <c r="J1866" s="51">
        <v>70.25</v>
      </c>
    </row>
    <row r="1867" spans="1:10" ht="15" thickBot="1" x14ac:dyDescent="0.25">
      <c r="A1867" s="193"/>
      <c r="B1867" s="193"/>
      <c r="C1867" s="193"/>
      <c r="D1867" s="193"/>
      <c r="E1867" s="193" t="s">
        <v>1135</v>
      </c>
      <c r="F1867" s="51">
        <v>35.42</v>
      </c>
      <c r="G1867" s="193"/>
      <c r="H1867" s="378" t="s">
        <v>1134</v>
      </c>
      <c r="I1867" s="378"/>
      <c r="J1867" s="51">
        <v>185.89</v>
      </c>
    </row>
    <row r="1868" spans="1:10" ht="0.95" customHeight="1" thickTop="1" x14ac:dyDescent="0.2">
      <c r="A1868" s="50"/>
      <c r="B1868" s="50"/>
      <c r="C1868" s="50"/>
      <c r="D1868" s="50"/>
      <c r="E1868" s="50"/>
      <c r="F1868" s="50"/>
      <c r="G1868" s="50"/>
      <c r="H1868" s="50"/>
      <c r="I1868" s="50"/>
      <c r="J1868" s="50"/>
    </row>
    <row r="1869" spans="1:10" ht="18" customHeight="1" x14ac:dyDescent="0.2">
      <c r="A1869" s="189" t="s">
        <v>806</v>
      </c>
      <c r="B1869" s="64" t="s">
        <v>9</v>
      </c>
      <c r="C1869" s="189" t="s">
        <v>10</v>
      </c>
      <c r="D1869" s="189" t="s">
        <v>11</v>
      </c>
      <c r="E1869" s="379" t="s">
        <v>1155</v>
      </c>
      <c r="F1869" s="379"/>
      <c r="G1869" s="65" t="s">
        <v>12</v>
      </c>
      <c r="H1869" s="64" t="s">
        <v>13</v>
      </c>
      <c r="I1869" s="64" t="s">
        <v>14</v>
      </c>
      <c r="J1869" s="64" t="s">
        <v>16</v>
      </c>
    </row>
    <row r="1870" spans="1:10" ht="26.1" customHeight="1" x14ac:dyDescent="0.2">
      <c r="A1870" s="187" t="s">
        <v>1154</v>
      </c>
      <c r="B1870" s="63" t="s">
        <v>807</v>
      </c>
      <c r="C1870" s="187" t="s">
        <v>25</v>
      </c>
      <c r="D1870" s="187" t="s">
        <v>808</v>
      </c>
      <c r="E1870" s="380" t="s">
        <v>1297</v>
      </c>
      <c r="F1870" s="380"/>
      <c r="G1870" s="62" t="s">
        <v>31</v>
      </c>
      <c r="H1870" s="61">
        <v>1</v>
      </c>
      <c r="I1870" s="60">
        <v>74.67</v>
      </c>
      <c r="J1870" s="60">
        <v>74.67</v>
      </c>
    </row>
    <row r="1871" spans="1:10" ht="26.1" customHeight="1" x14ac:dyDescent="0.2">
      <c r="A1871" s="191" t="s">
        <v>1148</v>
      </c>
      <c r="B1871" s="59" t="s">
        <v>1296</v>
      </c>
      <c r="C1871" s="191" t="s">
        <v>25</v>
      </c>
      <c r="D1871" s="191" t="s">
        <v>1295</v>
      </c>
      <c r="E1871" s="376" t="s">
        <v>1145</v>
      </c>
      <c r="F1871" s="376"/>
      <c r="G1871" s="58" t="s">
        <v>836</v>
      </c>
      <c r="H1871" s="57">
        <v>0.24840000000000001</v>
      </c>
      <c r="I1871" s="56">
        <v>31.39</v>
      </c>
      <c r="J1871" s="56">
        <v>7.79</v>
      </c>
    </row>
    <row r="1872" spans="1:10" ht="24" customHeight="1" x14ac:dyDescent="0.2">
      <c r="A1872" s="191" t="s">
        <v>1148</v>
      </c>
      <c r="B1872" s="59" t="s">
        <v>1294</v>
      </c>
      <c r="C1872" s="191" t="s">
        <v>25</v>
      </c>
      <c r="D1872" s="191" t="s">
        <v>1293</v>
      </c>
      <c r="E1872" s="376" t="s">
        <v>1145</v>
      </c>
      <c r="F1872" s="376"/>
      <c r="G1872" s="58" t="s">
        <v>836</v>
      </c>
      <c r="H1872" s="57">
        <v>0.24840000000000001</v>
      </c>
      <c r="I1872" s="56">
        <v>38.78</v>
      </c>
      <c r="J1872" s="56">
        <v>9.6300000000000008</v>
      </c>
    </row>
    <row r="1873" spans="1:10" ht="39" customHeight="1" x14ac:dyDescent="0.2">
      <c r="A1873" s="191" t="s">
        <v>1148</v>
      </c>
      <c r="B1873" s="59" t="s">
        <v>824</v>
      </c>
      <c r="C1873" s="191" t="s">
        <v>25</v>
      </c>
      <c r="D1873" s="191" t="s">
        <v>2475</v>
      </c>
      <c r="E1873" s="376" t="s">
        <v>1297</v>
      </c>
      <c r="F1873" s="376"/>
      <c r="G1873" s="58" t="s">
        <v>156</v>
      </c>
      <c r="H1873" s="57">
        <v>0.66669999999999996</v>
      </c>
      <c r="I1873" s="56">
        <v>32.46</v>
      </c>
      <c r="J1873" s="56">
        <v>21.64</v>
      </c>
    </row>
    <row r="1874" spans="1:10" ht="24" customHeight="1" x14ac:dyDescent="0.2">
      <c r="A1874" s="192" t="s">
        <v>1142</v>
      </c>
      <c r="B1874" s="55" t="s">
        <v>2452</v>
      </c>
      <c r="C1874" s="192" t="s">
        <v>25</v>
      </c>
      <c r="D1874" s="192" t="s">
        <v>2451</v>
      </c>
      <c r="E1874" s="377" t="s">
        <v>1139</v>
      </c>
      <c r="F1874" s="377"/>
      <c r="G1874" s="54" t="s">
        <v>31</v>
      </c>
      <c r="H1874" s="53">
        <v>1.05</v>
      </c>
      <c r="I1874" s="52">
        <v>33.92</v>
      </c>
      <c r="J1874" s="52">
        <v>35.61</v>
      </c>
    </row>
    <row r="1875" spans="1:10" ht="25.5" x14ac:dyDescent="0.2">
      <c r="A1875" s="193"/>
      <c r="B1875" s="193"/>
      <c r="C1875" s="193"/>
      <c r="D1875" s="193"/>
      <c r="E1875" s="193" t="s">
        <v>1138</v>
      </c>
      <c r="F1875" s="51">
        <v>15.00942245870746</v>
      </c>
      <c r="G1875" s="193" t="s">
        <v>1137</v>
      </c>
      <c r="H1875" s="51">
        <v>12.07</v>
      </c>
      <c r="I1875" s="193" t="s">
        <v>1136</v>
      </c>
      <c r="J1875" s="51">
        <v>27.080000000000002</v>
      </c>
    </row>
    <row r="1876" spans="1:10" ht="15" thickBot="1" x14ac:dyDescent="0.25">
      <c r="A1876" s="193"/>
      <c r="B1876" s="193"/>
      <c r="C1876" s="193"/>
      <c r="D1876" s="193"/>
      <c r="E1876" s="193" t="s">
        <v>1135</v>
      </c>
      <c r="F1876" s="51">
        <v>17.57</v>
      </c>
      <c r="G1876" s="193"/>
      <c r="H1876" s="378" t="s">
        <v>1134</v>
      </c>
      <c r="I1876" s="378"/>
      <c r="J1876" s="51">
        <v>92.24</v>
      </c>
    </row>
    <row r="1877" spans="1:10" ht="0.95" customHeight="1" thickTop="1" x14ac:dyDescent="0.2">
      <c r="A1877" s="50"/>
      <c r="B1877" s="50"/>
      <c r="C1877" s="50"/>
      <c r="D1877" s="50"/>
      <c r="E1877" s="50"/>
      <c r="F1877" s="50"/>
      <c r="G1877" s="50"/>
      <c r="H1877" s="50"/>
      <c r="I1877" s="50"/>
      <c r="J1877" s="50"/>
    </row>
    <row r="1878" spans="1:10" ht="18" customHeight="1" x14ac:dyDescent="0.2">
      <c r="A1878" s="189" t="s">
        <v>809</v>
      </c>
      <c r="B1878" s="64" t="s">
        <v>9</v>
      </c>
      <c r="C1878" s="189" t="s">
        <v>10</v>
      </c>
      <c r="D1878" s="189" t="s">
        <v>11</v>
      </c>
      <c r="E1878" s="379" t="s">
        <v>1155</v>
      </c>
      <c r="F1878" s="379"/>
      <c r="G1878" s="65" t="s">
        <v>12</v>
      </c>
      <c r="H1878" s="64" t="s">
        <v>13</v>
      </c>
      <c r="I1878" s="64" t="s">
        <v>14</v>
      </c>
      <c r="J1878" s="64" t="s">
        <v>16</v>
      </c>
    </row>
    <row r="1879" spans="1:10" ht="26.1" customHeight="1" x14ac:dyDescent="0.2">
      <c r="A1879" s="187" t="s">
        <v>1154</v>
      </c>
      <c r="B1879" s="63" t="s">
        <v>810</v>
      </c>
      <c r="C1879" s="187" t="s">
        <v>25</v>
      </c>
      <c r="D1879" s="187" t="s">
        <v>811</v>
      </c>
      <c r="E1879" s="380" t="s">
        <v>1297</v>
      </c>
      <c r="F1879" s="380"/>
      <c r="G1879" s="62" t="s">
        <v>156</v>
      </c>
      <c r="H1879" s="61">
        <v>1</v>
      </c>
      <c r="I1879" s="60">
        <v>185.81</v>
      </c>
      <c r="J1879" s="60">
        <v>185.81</v>
      </c>
    </row>
    <row r="1880" spans="1:10" ht="26.1" customHeight="1" x14ac:dyDescent="0.2">
      <c r="A1880" s="191" t="s">
        <v>1148</v>
      </c>
      <c r="B1880" s="59" t="s">
        <v>1296</v>
      </c>
      <c r="C1880" s="191" t="s">
        <v>25</v>
      </c>
      <c r="D1880" s="191" t="s">
        <v>1295</v>
      </c>
      <c r="E1880" s="376" t="s">
        <v>1145</v>
      </c>
      <c r="F1880" s="376"/>
      <c r="G1880" s="58" t="s">
        <v>836</v>
      </c>
      <c r="H1880" s="57">
        <v>0.16669999999999999</v>
      </c>
      <c r="I1880" s="56">
        <v>31.39</v>
      </c>
      <c r="J1880" s="56">
        <v>5.23</v>
      </c>
    </row>
    <row r="1881" spans="1:10" ht="24" customHeight="1" x14ac:dyDescent="0.2">
      <c r="A1881" s="191" t="s">
        <v>1148</v>
      </c>
      <c r="B1881" s="59" t="s">
        <v>1294</v>
      </c>
      <c r="C1881" s="191" t="s">
        <v>25</v>
      </c>
      <c r="D1881" s="191" t="s">
        <v>1293</v>
      </c>
      <c r="E1881" s="376" t="s">
        <v>1145</v>
      </c>
      <c r="F1881" s="376"/>
      <c r="G1881" s="58" t="s">
        <v>836</v>
      </c>
      <c r="H1881" s="57">
        <v>0.16669999999999999</v>
      </c>
      <c r="I1881" s="56">
        <v>38.78</v>
      </c>
      <c r="J1881" s="56">
        <v>6.46</v>
      </c>
    </row>
    <row r="1882" spans="1:10" ht="26.1" customHeight="1" x14ac:dyDescent="0.2">
      <c r="A1882" s="192" t="s">
        <v>1142</v>
      </c>
      <c r="B1882" s="55" t="s">
        <v>2474</v>
      </c>
      <c r="C1882" s="192" t="s">
        <v>25</v>
      </c>
      <c r="D1882" s="192" t="s">
        <v>2473</v>
      </c>
      <c r="E1882" s="377" t="s">
        <v>1139</v>
      </c>
      <c r="F1882" s="377"/>
      <c r="G1882" s="54" t="s">
        <v>31</v>
      </c>
      <c r="H1882" s="53">
        <v>3</v>
      </c>
      <c r="I1882" s="52">
        <v>58.04</v>
      </c>
      <c r="J1882" s="52">
        <v>174.12</v>
      </c>
    </row>
    <row r="1883" spans="1:10" ht="25.5" x14ac:dyDescent="0.2">
      <c r="A1883" s="193"/>
      <c r="B1883" s="193"/>
      <c r="C1883" s="193"/>
      <c r="D1883" s="193"/>
      <c r="E1883" s="193" t="s">
        <v>1138</v>
      </c>
      <c r="F1883" s="51">
        <v>5.4927391641724865</v>
      </c>
      <c r="G1883" s="193" t="s">
        <v>1137</v>
      </c>
      <c r="H1883" s="51">
        <v>4.42</v>
      </c>
      <c r="I1883" s="193" t="s">
        <v>1136</v>
      </c>
      <c r="J1883" s="51">
        <v>9.91</v>
      </c>
    </row>
    <row r="1884" spans="1:10" ht="15" thickBot="1" x14ac:dyDescent="0.25">
      <c r="A1884" s="193"/>
      <c r="B1884" s="193"/>
      <c r="C1884" s="193"/>
      <c r="D1884" s="193"/>
      <c r="E1884" s="193" t="s">
        <v>1135</v>
      </c>
      <c r="F1884" s="51">
        <v>43.73</v>
      </c>
      <c r="G1884" s="193"/>
      <c r="H1884" s="378" t="s">
        <v>1134</v>
      </c>
      <c r="I1884" s="378"/>
      <c r="J1884" s="51">
        <v>229.54</v>
      </c>
    </row>
    <row r="1885" spans="1:10" ht="0.95" customHeight="1" thickTop="1" x14ac:dyDescent="0.2">
      <c r="A1885" s="50"/>
      <c r="B1885" s="50"/>
      <c r="C1885" s="50"/>
      <c r="D1885" s="50"/>
      <c r="E1885" s="50"/>
      <c r="F1885" s="50"/>
      <c r="G1885" s="50"/>
      <c r="H1885" s="50"/>
      <c r="I1885" s="50"/>
      <c r="J1885" s="50"/>
    </row>
    <row r="1886" spans="1:10" ht="18" customHeight="1" x14ac:dyDescent="0.2">
      <c r="A1886" s="189" t="s">
        <v>813</v>
      </c>
      <c r="B1886" s="64" t="s">
        <v>9</v>
      </c>
      <c r="C1886" s="189" t="s">
        <v>10</v>
      </c>
      <c r="D1886" s="189" t="s">
        <v>11</v>
      </c>
      <c r="E1886" s="379" t="s">
        <v>1155</v>
      </c>
      <c r="F1886" s="379"/>
      <c r="G1886" s="65" t="s">
        <v>12</v>
      </c>
      <c r="H1886" s="64" t="s">
        <v>13</v>
      </c>
      <c r="I1886" s="64" t="s">
        <v>14</v>
      </c>
      <c r="J1886" s="64" t="s">
        <v>16</v>
      </c>
    </row>
    <row r="1887" spans="1:10" ht="26.1" customHeight="1" x14ac:dyDescent="0.2">
      <c r="A1887" s="187" t="s">
        <v>1154</v>
      </c>
      <c r="B1887" s="63" t="s">
        <v>814</v>
      </c>
      <c r="C1887" s="187" t="s">
        <v>25</v>
      </c>
      <c r="D1887" s="187" t="s">
        <v>815</v>
      </c>
      <c r="E1887" s="380" t="s">
        <v>1548</v>
      </c>
      <c r="F1887" s="380"/>
      <c r="G1887" s="62" t="s">
        <v>62</v>
      </c>
      <c r="H1887" s="61">
        <v>1</v>
      </c>
      <c r="I1887" s="60">
        <v>14.53</v>
      </c>
      <c r="J1887" s="60">
        <v>14.53</v>
      </c>
    </row>
    <row r="1888" spans="1:10" ht="24" customHeight="1" x14ac:dyDescent="0.2">
      <c r="A1888" s="191" t="s">
        <v>1148</v>
      </c>
      <c r="B1888" s="59" t="s">
        <v>1735</v>
      </c>
      <c r="C1888" s="191" t="s">
        <v>25</v>
      </c>
      <c r="D1888" s="191" t="s">
        <v>1734</v>
      </c>
      <c r="E1888" s="376" t="s">
        <v>1145</v>
      </c>
      <c r="F1888" s="376"/>
      <c r="G1888" s="58" t="s">
        <v>836</v>
      </c>
      <c r="H1888" s="57">
        <v>8.6E-3</v>
      </c>
      <c r="I1888" s="56">
        <v>30.66</v>
      </c>
      <c r="J1888" s="56">
        <v>0.26</v>
      </c>
    </row>
    <row r="1889" spans="1:10" ht="24" customHeight="1" x14ac:dyDescent="0.2">
      <c r="A1889" s="191" t="s">
        <v>1148</v>
      </c>
      <c r="B1889" s="59" t="s">
        <v>1733</v>
      </c>
      <c r="C1889" s="191" t="s">
        <v>25</v>
      </c>
      <c r="D1889" s="191" t="s">
        <v>1732</v>
      </c>
      <c r="E1889" s="376" t="s">
        <v>1145</v>
      </c>
      <c r="F1889" s="376"/>
      <c r="G1889" s="58" t="s">
        <v>836</v>
      </c>
      <c r="H1889" s="57">
        <v>5.2900000000000003E-2</v>
      </c>
      <c r="I1889" s="56">
        <v>36.770000000000003</v>
      </c>
      <c r="J1889" s="56">
        <v>1.94</v>
      </c>
    </row>
    <row r="1890" spans="1:10" ht="26.1" customHeight="1" x14ac:dyDescent="0.2">
      <c r="A1890" s="191" t="s">
        <v>1148</v>
      </c>
      <c r="B1890" s="59" t="s">
        <v>2155</v>
      </c>
      <c r="C1890" s="191" t="s">
        <v>25</v>
      </c>
      <c r="D1890" s="191" t="s">
        <v>2154</v>
      </c>
      <c r="E1890" s="376" t="s">
        <v>1548</v>
      </c>
      <c r="F1890" s="376"/>
      <c r="G1890" s="58" t="s">
        <v>62</v>
      </c>
      <c r="H1890" s="57">
        <v>1</v>
      </c>
      <c r="I1890" s="56">
        <v>11.6</v>
      </c>
      <c r="J1890" s="56">
        <v>11.6</v>
      </c>
    </row>
    <row r="1891" spans="1:10" ht="39" customHeight="1" x14ac:dyDescent="0.2">
      <c r="A1891" s="192" t="s">
        <v>1142</v>
      </c>
      <c r="B1891" s="55" t="s">
        <v>1729</v>
      </c>
      <c r="C1891" s="192" t="s">
        <v>25</v>
      </c>
      <c r="D1891" s="192" t="s">
        <v>1728</v>
      </c>
      <c r="E1891" s="377" t="s">
        <v>1139</v>
      </c>
      <c r="F1891" s="377"/>
      <c r="G1891" s="54" t="s">
        <v>156</v>
      </c>
      <c r="H1891" s="53">
        <v>0.54300000000000004</v>
      </c>
      <c r="I1891" s="52">
        <v>0.22</v>
      </c>
      <c r="J1891" s="52">
        <v>0.11</v>
      </c>
    </row>
    <row r="1892" spans="1:10" ht="26.1" customHeight="1" x14ac:dyDescent="0.2">
      <c r="A1892" s="192" t="s">
        <v>1142</v>
      </c>
      <c r="B1892" s="55" t="s">
        <v>1727</v>
      </c>
      <c r="C1892" s="192" t="s">
        <v>25</v>
      </c>
      <c r="D1892" s="192" t="s">
        <v>1726</v>
      </c>
      <c r="E1892" s="377" t="s">
        <v>1139</v>
      </c>
      <c r="F1892" s="377"/>
      <c r="G1892" s="54" t="s">
        <v>62</v>
      </c>
      <c r="H1892" s="53">
        <v>2.5000000000000001E-2</v>
      </c>
      <c r="I1892" s="52">
        <v>24.95</v>
      </c>
      <c r="J1892" s="52">
        <v>0.62</v>
      </c>
    </row>
    <row r="1893" spans="1:10" ht="25.5" x14ac:dyDescent="0.2">
      <c r="A1893" s="193"/>
      <c r="B1893" s="193"/>
      <c r="C1893" s="193"/>
      <c r="D1893" s="193"/>
      <c r="E1893" s="193" t="s">
        <v>1138</v>
      </c>
      <c r="F1893" s="51">
        <v>1.2748032368916971</v>
      </c>
      <c r="G1893" s="193" t="s">
        <v>1137</v>
      </c>
      <c r="H1893" s="51">
        <v>1.03</v>
      </c>
      <c r="I1893" s="193" t="s">
        <v>1136</v>
      </c>
      <c r="J1893" s="51">
        <v>2.2999999999999998</v>
      </c>
    </row>
    <row r="1894" spans="1:10" ht="15" thickBot="1" x14ac:dyDescent="0.25">
      <c r="A1894" s="193"/>
      <c r="B1894" s="193"/>
      <c r="C1894" s="193"/>
      <c r="D1894" s="193"/>
      <c r="E1894" s="193" t="s">
        <v>1135</v>
      </c>
      <c r="F1894" s="51">
        <v>3.42</v>
      </c>
      <c r="G1894" s="193"/>
      <c r="H1894" s="378" t="s">
        <v>1134</v>
      </c>
      <c r="I1894" s="378"/>
      <c r="J1894" s="51">
        <v>17.95</v>
      </c>
    </row>
    <row r="1895" spans="1:10" ht="0.95" customHeight="1" thickTop="1" x14ac:dyDescent="0.2">
      <c r="A1895" s="50"/>
      <c r="B1895" s="50"/>
      <c r="C1895" s="50"/>
      <c r="D1895" s="50"/>
      <c r="E1895" s="50"/>
      <c r="F1895" s="50"/>
      <c r="G1895" s="50"/>
      <c r="H1895" s="50"/>
      <c r="I1895" s="50"/>
      <c r="J1895" s="50"/>
    </row>
    <row r="1896" spans="1:10" ht="18" customHeight="1" x14ac:dyDescent="0.2">
      <c r="A1896" s="189" t="s">
        <v>816</v>
      </c>
      <c r="B1896" s="64" t="s">
        <v>9</v>
      </c>
      <c r="C1896" s="189" t="s">
        <v>10</v>
      </c>
      <c r="D1896" s="189" t="s">
        <v>11</v>
      </c>
      <c r="E1896" s="379" t="s">
        <v>1155</v>
      </c>
      <c r="F1896" s="379"/>
      <c r="G1896" s="65" t="s">
        <v>12</v>
      </c>
      <c r="H1896" s="64" t="s">
        <v>13</v>
      </c>
      <c r="I1896" s="64" t="s">
        <v>14</v>
      </c>
      <c r="J1896" s="64" t="s">
        <v>16</v>
      </c>
    </row>
    <row r="1897" spans="1:10" ht="26.1" customHeight="1" x14ac:dyDescent="0.2">
      <c r="A1897" s="187" t="s">
        <v>1154</v>
      </c>
      <c r="B1897" s="63" t="s">
        <v>817</v>
      </c>
      <c r="C1897" s="187" t="s">
        <v>25</v>
      </c>
      <c r="D1897" s="187" t="s">
        <v>818</v>
      </c>
      <c r="E1897" s="380" t="s">
        <v>1297</v>
      </c>
      <c r="F1897" s="380"/>
      <c r="G1897" s="62" t="s">
        <v>156</v>
      </c>
      <c r="H1897" s="61">
        <v>1</v>
      </c>
      <c r="I1897" s="60">
        <v>83.77</v>
      </c>
      <c r="J1897" s="60">
        <v>83.77</v>
      </c>
    </row>
    <row r="1898" spans="1:10" ht="26.1" customHeight="1" x14ac:dyDescent="0.2">
      <c r="A1898" s="191" t="s">
        <v>1148</v>
      </c>
      <c r="B1898" s="59" t="s">
        <v>1296</v>
      </c>
      <c r="C1898" s="191" t="s">
        <v>25</v>
      </c>
      <c r="D1898" s="191" t="s">
        <v>1295</v>
      </c>
      <c r="E1898" s="376" t="s">
        <v>1145</v>
      </c>
      <c r="F1898" s="376"/>
      <c r="G1898" s="58" t="s">
        <v>836</v>
      </c>
      <c r="H1898" s="57">
        <v>0.24840000000000001</v>
      </c>
      <c r="I1898" s="56">
        <v>31.39</v>
      </c>
      <c r="J1898" s="56">
        <v>7.79</v>
      </c>
    </row>
    <row r="1899" spans="1:10" ht="24" customHeight="1" x14ac:dyDescent="0.2">
      <c r="A1899" s="191" t="s">
        <v>1148</v>
      </c>
      <c r="B1899" s="59" t="s">
        <v>1294</v>
      </c>
      <c r="C1899" s="191" t="s">
        <v>25</v>
      </c>
      <c r="D1899" s="191" t="s">
        <v>1293</v>
      </c>
      <c r="E1899" s="376" t="s">
        <v>1145</v>
      </c>
      <c r="F1899" s="376"/>
      <c r="G1899" s="58" t="s">
        <v>836</v>
      </c>
      <c r="H1899" s="57">
        <v>0.24840000000000001</v>
      </c>
      <c r="I1899" s="56">
        <v>38.78</v>
      </c>
      <c r="J1899" s="56">
        <v>9.6300000000000008</v>
      </c>
    </row>
    <row r="1900" spans="1:10" ht="39" customHeight="1" x14ac:dyDescent="0.2">
      <c r="A1900" s="192" t="s">
        <v>1142</v>
      </c>
      <c r="B1900" s="55" t="s">
        <v>2472</v>
      </c>
      <c r="C1900" s="192" t="s">
        <v>25</v>
      </c>
      <c r="D1900" s="192" t="s">
        <v>2471</v>
      </c>
      <c r="E1900" s="377" t="s">
        <v>1139</v>
      </c>
      <c r="F1900" s="377"/>
      <c r="G1900" s="54" t="s">
        <v>156</v>
      </c>
      <c r="H1900" s="53">
        <v>1</v>
      </c>
      <c r="I1900" s="52">
        <v>66.349999999999994</v>
      </c>
      <c r="J1900" s="52">
        <v>66.349999999999994</v>
      </c>
    </row>
    <row r="1901" spans="1:10" ht="25.5" x14ac:dyDescent="0.2">
      <c r="A1901" s="193"/>
      <c r="B1901" s="193"/>
      <c r="C1901" s="193"/>
      <c r="D1901" s="193"/>
      <c r="E1901" s="193" t="s">
        <v>1138</v>
      </c>
      <c r="F1901" s="51">
        <v>8.1864538299523346</v>
      </c>
      <c r="G1901" s="193" t="s">
        <v>1137</v>
      </c>
      <c r="H1901" s="51">
        <v>6.58</v>
      </c>
      <c r="I1901" s="193" t="s">
        <v>1136</v>
      </c>
      <c r="J1901" s="51">
        <v>14.770000000000001</v>
      </c>
    </row>
    <row r="1902" spans="1:10" ht="15" thickBot="1" x14ac:dyDescent="0.25">
      <c r="A1902" s="193"/>
      <c r="B1902" s="193"/>
      <c r="C1902" s="193"/>
      <c r="D1902" s="193"/>
      <c r="E1902" s="193" t="s">
        <v>1135</v>
      </c>
      <c r="F1902" s="51">
        <v>19.71</v>
      </c>
      <c r="G1902" s="193"/>
      <c r="H1902" s="378" t="s">
        <v>1134</v>
      </c>
      <c r="I1902" s="378"/>
      <c r="J1902" s="51">
        <v>103.48</v>
      </c>
    </row>
    <row r="1903" spans="1:10" ht="0.95" customHeight="1" thickTop="1" x14ac:dyDescent="0.2">
      <c r="A1903" s="50"/>
      <c r="B1903" s="50"/>
      <c r="C1903" s="50"/>
      <c r="D1903" s="50"/>
      <c r="E1903" s="50"/>
      <c r="F1903" s="50"/>
      <c r="G1903" s="50"/>
      <c r="H1903" s="50"/>
      <c r="I1903" s="50"/>
      <c r="J1903" s="50"/>
    </row>
    <row r="1904" spans="1:10" ht="18" customHeight="1" x14ac:dyDescent="0.2">
      <c r="A1904" s="189" t="s">
        <v>819</v>
      </c>
      <c r="B1904" s="64" t="s">
        <v>9</v>
      </c>
      <c r="C1904" s="189" t="s">
        <v>10</v>
      </c>
      <c r="D1904" s="189" t="s">
        <v>11</v>
      </c>
      <c r="E1904" s="379" t="s">
        <v>1155</v>
      </c>
      <c r="F1904" s="379"/>
      <c r="G1904" s="65" t="s">
        <v>12</v>
      </c>
      <c r="H1904" s="64" t="s">
        <v>13</v>
      </c>
      <c r="I1904" s="64" t="s">
        <v>14</v>
      </c>
      <c r="J1904" s="64" t="s">
        <v>16</v>
      </c>
    </row>
    <row r="1905" spans="1:10" ht="26.1" customHeight="1" x14ac:dyDescent="0.2">
      <c r="A1905" s="187" t="s">
        <v>1154</v>
      </c>
      <c r="B1905" s="63" t="s">
        <v>820</v>
      </c>
      <c r="C1905" s="187" t="s">
        <v>25</v>
      </c>
      <c r="D1905" s="187" t="s">
        <v>821</v>
      </c>
      <c r="E1905" s="380" t="s">
        <v>1151</v>
      </c>
      <c r="F1905" s="380"/>
      <c r="G1905" s="62" t="s">
        <v>156</v>
      </c>
      <c r="H1905" s="61">
        <v>1</v>
      </c>
      <c r="I1905" s="60">
        <v>56.62</v>
      </c>
      <c r="J1905" s="60">
        <v>56.62</v>
      </c>
    </row>
    <row r="1906" spans="1:10" ht="39" customHeight="1" x14ac:dyDescent="0.2">
      <c r="A1906" s="191" t="s">
        <v>1148</v>
      </c>
      <c r="B1906" s="59" t="s">
        <v>1468</v>
      </c>
      <c r="C1906" s="191" t="s">
        <v>25</v>
      </c>
      <c r="D1906" s="191" t="s">
        <v>1467</v>
      </c>
      <c r="E1906" s="376" t="s">
        <v>1462</v>
      </c>
      <c r="F1906" s="376"/>
      <c r="G1906" s="58" t="s">
        <v>49</v>
      </c>
      <c r="H1906" s="57">
        <v>1.41E-2</v>
      </c>
      <c r="I1906" s="56">
        <v>327.10000000000002</v>
      </c>
      <c r="J1906" s="56">
        <v>4.6100000000000003</v>
      </c>
    </row>
    <row r="1907" spans="1:10" ht="24" customHeight="1" x14ac:dyDescent="0.2">
      <c r="A1907" s="191" t="s">
        <v>1148</v>
      </c>
      <c r="B1907" s="59" t="s">
        <v>1461</v>
      </c>
      <c r="C1907" s="191" t="s">
        <v>25</v>
      </c>
      <c r="D1907" s="191" t="s">
        <v>1460</v>
      </c>
      <c r="E1907" s="376" t="s">
        <v>1145</v>
      </c>
      <c r="F1907" s="376"/>
      <c r="G1907" s="58" t="s">
        <v>836</v>
      </c>
      <c r="H1907" s="57">
        <v>0.1384</v>
      </c>
      <c r="I1907" s="56">
        <v>37.11</v>
      </c>
      <c r="J1907" s="56">
        <v>5.13</v>
      </c>
    </row>
    <row r="1908" spans="1:10" ht="24" customHeight="1" x14ac:dyDescent="0.2">
      <c r="A1908" s="191" t="s">
        <v>1148</v>
      </c>
      <c r="B1908" s="59" t="s">
        <v>1147</v>
      </c>
      <c r="C1908" s="191" t="s">
        <v>25</v>
      </c>
      <c r="D1908" s="191" t="s">
        <v>1146</v>
      </c>
      <c r="E1908" s="376" t="s">
        <v>1145</v>
      </c>
      <c r="F1908" s="376"/>
      <c r="G1908" s="58" t="s">
        <v>836</v>
      </c>
      <c r="H1908" s="57">
        <v>0.10879999999999999</v>
      </c>
      <c r="I1908" s="56">
        <v>28.88</v>
      </c>
      <c r="J1908" s="56">
        <v>3.14</v>
      </c>
    </row>
    <row r="1909" spans="1:10" ht="39" customHeight="1" x14ac:dyDescent="0.2">
      <c r="A1909" s="192" t="s">
        <v>1142</v>
      </c>
      <c r="B1909" s="55" t="s">
        <v>957</v>
      </c>
      <c r="C1909" s="192" t="s">
        <v>25</v>
      </c>
      <c r="D1909" s="192" t="s">
        <v>958</v>
      </c>
      <c r="E1909" s="377" t="s">
        <v>1139</v>
      </c>
      <c r="F1909" s="377"/>
      <c r="G1909" s="54" t="s">
        <v>156</v>
      </c>
      <c r="H1909" s="53">
        <v>1</v>
      </c>
      <c r="I1909" s="52">
        <v>43.74</v>
      </c>
      <c r="J1909" s="52">
        <v>43.74</v>
      </c>
    </row>
    <row r="1910" spans="1:10" ht="25.5" x14ac:dyDescent="0.2">
      <c r="A1910" s="193"/>
      <c r="B1910" s="193"/>
      <c r="C1910" s="193"/>
      <c r="D1910" s="193"/>
      <c r="E1910" s="193" t="s">
        <v>1138</v>
      </c>
      <c r="F1910" s="51">
        <v>4.9495621328012414</v>
      </c>
      <c r="G1910" s="193" t="s">
        <v>1137</v>
      </c>
      <c r="H1910" s="51">
        <v>3.98</v>
      </c>
      <c r="I1910" s="193" t="s">
        <v>1136</v>
      </c>
      <c r="J1910" s="51">
        <v>8.93</v>
      </c>
    </row>
    <row r="1911" spans="1:10" ht="15" thickBot="1" x14ac:dyDescent="0.25">
      <c r="A1911" s="193"/>
      <c r="B1911" s="193"/>
      <c r="C1911" s="193"/>
      <c r="D1911" s="193"/>
      <c r="E1911" s="193" t="s">
        <v>1135</v>
      </c>
      <c r="F1911" s="51">
        <v>13.32</v>
      </c>
      <c r="G1911" s="193"/>
      <c r="H1911" s="378" t="s">
        <v>1134</v>
      </c>
      <c r="I1911" s="378"/>
      <c r="J1911" s="51">
        <v>69.94</v>
      </c>
    </row>
    <row r="1912" spans="1:10" ht="0.95" customHeight="1" thickTop="1" x14ac:dyDescent="0.2">
      <c r="A1912" s="50"/>
      <c r="B1912" s="50"/>
      <c r="C1912" s="50"/>
      <c r="D1912" s="50"/>
      <c r="E1912" s="50"/>
      <c r="F1912" s="50"/>
      <c r="G1912" s="50"/>
      <c r="H1912" s="50"/>
      <c r="I1912" s="50"/>
      <c r="J1912" s="50"/>
    </row>
    <row r="1913" spans="1:10" ht="18" customHeight="1" x14ac:dyDescent="0.2">
      <c r="A1913" s="189" t="s">
        <v>823</v>
      </c>
      <c r="B1913" s="64" t="s">
        <v>9</v>
      </c>
      <c r="C1913" s="189" t="s">
        <v>10</v>
      </c>
      <c r="D1913" s="189" t="s">
        <v>11</v>
      </c>
      <c r="E1913" s="379" t="s">
        <v>1155</v>
      </c>
      <c r="F1913" s="379"/>
      <c r="G1913" s="65" t="s">
        <v>12</v>
      </c>
      <c r="H1913" s="64" t="s">
        <v>13</v>
      </c>
      <c r="I1913" s="64" t="s">
        <v>14</v>
      </c>
      <c r="J1913" s="64" t="s">
        <v>16</v>
      </c>
    </row>
    <row r="1914" spans="1:10" ht="39" customHeight="1" x14ac:dyDescent="0.2">
      <c r="A1914" s="187" t="s">
        <v>1154</v>
      </c>
      <c r="B1914" s="63" t="s">
        <v>824</v>
      </c>
      <c r="C1914" s="187" t="s">
        <v>25</v>
      </c>
      <c r="D1914" s="187" t="s">
        <v>825</v>
      </c>
      <c r="E1914" s="380" t="s">
        <v>1297</v>
      </c>
      <c r="F1914" s="380"/>
      <c r="G1914" s="62" t="s">
        <v>156</v>
      </c>
      <c r="H1914" s="61">
        <v>1</v>
      </c>
      <c r="I1914" s="60">
        <v>32.46</v>
      </c>
      <c r="J1914" s="60">
        <v>32.46</v>
      </c>
    </row>
    <row r="1915" spans="1:10" ht="26.1" customHeight="1" x14ac:dyDescent="0.2">
      <c r="A1915" s="191" t="s">
        <v>1148</v>
      </c>
      <c r="B1915" s="59" t="s">
        <v>1296</v>
      </c>
      <c r="C1915" s="191" t="s">
        <v>25</v>
      </c>
      <c r="D1915" s="191" t="s">
        <v>1295</v>
      </c>
      <c r="E1915" s="376" t="s">
        <v>1145</v>
      </c>
      <c r="F1915" s="376"/>
      <c r="G1915" s="58" t="s">
        <v>836</v>
      </c>
      <c r="H1915" s="57">
        <v>0.31059999999999999</v>
      </c>
      <c r="I1915" s="56">
        <v>31.39</v>
      </c>
      <c r="J1915" s="56">
        <v>9.74</v>
      </c>
    </row>
    <row r="1916" spans="1:10" ht="24" customHeight="1" x14ac:dyDescent="0.2">
      <c r="A1916" s="191" t="s">
        <v>1148</v>
      </c>
      <c r="B1916" s="59" t="s">
        <v>1294</v>
      </c>
      <c r="C1916" s="191" t="s">
        <v>25</v>
      </c>
      <c r="D1916" s="191" t="s">
        <v>1293</v>
      </c>
      <c r="E1916" s="376" t="s">
        <v>1145</v>
      </c>
      <c r="F1916" s="376"/>
      <c r="G1916" s="58" t="s">
        <v>836</v>
      </c>
      <c r="H1916" s="57">
        <v>0.31059999999999999</v>
      </c>
      <c r="I1916" s="56">
        <v>38.78</v>
      </c>
      <c r="J1916" s="56">
        <v>12.04</v>
      </c>
    </row>
    <row r="1917" spans="1:10" ht="39" customHeight="1" x14ac:dyDescent="0.2">
      <c r="A1917" s="192" t="s">
        <v>1142</v>
      </c>
      <c r="B1917" s="55" t="s">
        <v>2356</v>
      </c>
      <c r="C1917" s="192" t="s">
        <v>25</v>
      </c>
      <c r="D1917" s="192" t="s">
        <v>2355</v>
      </c>
      <c r="E1917" s="377" t="s">
        <v>1139</v>
      </c>
      <c r="F1917" s="377"/>
      <c r="G1917" s="54" t="s">
        <v>156</v>
      </c>
      <c r="H1917" s="53">
        <v>1</v>
      </c>
      <c r="I1917" s="52">
        <v>0.61</v>
      </c>
      <c r="J1917" s="52">
        <v>0.61</v>
      </c>
    </row>
    <row r="1918" spans="1:10" ht="26.1" customHeight="1" x14ac:dyDescent="0.2">
      <c r="A1918" s="192" t="s">
        <v>1142</v>
      </c>
      <c r="B1918" s="55" t="s">
        <v>2470</v>
      </c>
      <c r="C1918" s="192" t="s">
        <v>25</v>
      </c>
      <c r="D1918" s="192" t="s">
        <v>2469</v>
      </c>
      <c r="E1918" s="377" t="s">
        <v>1139</v>
      </c>
      <c r="F1918" s="377"/>
      <c r="G1918" s="54" t="s">
        <v>156</v>
      </c>
      <c r="H1918" s="53">
        <v>1</v>
      </c>
      <c r="I1918" s="52">
        <v>8.51</v>
      </c>
      <c r="J1918" s="52">
        <v>8.51</v>
      </c>
    </row>
    <row r="1919" spans="1:10" ht="39" customHeight="1" x14ac:dyDescent="0.2">
      <c r="A1919" s="192" t="s">
        <v>1142</v>
      </c>
      <c r="B1919" s="55" t="s">
        <v>914</v>
      </c>
      <c r="C1919" s="192" t="s">
        <v>25</v>
      </c>
      <c r="D1919" s="192" t="s">
        <v>915</v>
      </c>
      <c r="E1919" s="377" t="s">
        <v>1139</v>
      </c>
      <c r="F1919" s="377"/>
      <c r="G1919" s="54" t="s">
        <v>156</v>
      </c>
      <c r="H1919" s="53">
        <v>1</v>
      </c>
      <c r="I1919" s="52">
        <v>1.56</v>
      </c>
      <c r="J1919" s="52">
        <v>1.56</v>
      </c>
    </row>
    <row r="1920" spans="1:10" ht="25.5" x14ac:dyDescent="0.2">
      <c r="A1920" s="193"/>
      <c r="B1920" s="193"/>
      <c r="C1920" s="193"/>
      <c r="D1920" s="193"/>
      <c r="E1920" s="193" t="s">
        <v>1138</v>
      </c>
      <c r="F1920" s="51">
        <v>10.237224254517237</v>
      </c>
      <c r="G1920" s="193" t="s">
        <v>1137</v>
      </c>
      <c r="H1920" s="51">
        <v>8.23</v>
      </c>
      <c r="I1920" s="193" t="s">
        <v>1136</v>
      </c>
      <c r="J1920" s="51">
        <v>18.47</v>
      </c>
    </row>
    <row r="1921" spans="1:10" ht="15" thickBot="1" x14ac:dyDescent="0.25">
      <c r="A1921" s="193"/>
      <c r="B1921" s="193"/>
      <c r="C1921" s="193"/>
      <c r="D1921" s="193"/>
      <c r="E1921" s="193" t="s">
        <v>1135</v>
      </c>
      <c r="F1921" s="51">
        <v>7.64</v>
      </c>
      <c r="G1921" s="193"/>
      <c r="H1921" s="378" t="s">
        <v>1134</v>
      </c>
      <c r="I1921" s="378"/>
      <c r="J1921" s="51">
        <v>40.1</v>
      </c>
    </row>
    <row r="1922" spans="1:10" ht="0.95" customHeight="1" thickTop="1" x14ac:dyDescent="0.2">
      <c r="A1922" s="50"/>
      <c r="B1922" s="50"/>
      <c r="C1922" s="50"/>
      <c r="D1922" s="50"/>
      <c r="E1922" s="50"/>
      <c r="F1922" s="50"/>
      <c r="G1922" s="50"/>
      <c r="H1922" s="50"/>
      <c r="I1922" s="50"/>
      <c r="J1922" s="50"/>
    </row>
    <row r="1923" spans="1:10" ht="18" customHeight="1" x14ac:dyDescent="0.2">
      <c r="A1923" s="189" t="s">
        <v>828</v>
      </c>
      <c r="B1923" s="64" t="s">
        <v>9</v>
      </c>
      <c r="C1923" s="189" t="s">
        <v>10</v>
      </c>
      <c r="D1923" s="189" t="s">
        <v>11</v>
      </c>
      <c r="E1923" s="379" t="s">
        <v>1155</v>
      </c>
      <c r="F1923" s="379"/>
      <c r="G1923" s="65" t="s">
        <v>12</v>
      </c>
      <c r="H1923" s="64" t="s">
        <v>13</v>
      </c>
      <c r="I1923" s="64" t="s">
        <v>14</v>
      </c>
      <c r="J1923" s="64" t="s">
        <v>16</v>
      </c>
    </row>
    <row r="1924" spans="1:10" ht="39" customHeight="1" x14ac:dyDescent="0.2">
      <c r="A1924" s="187" t="s">
        <v>1154</v>
      </c>
      <c r="B1924" s="63" t="s">
        <v>829</v>
      </c>
      <c r="C1924" s="187" t="s">
        <v>25</v>
      </c>
      <c r="D1924" s="187" t="s">
        <v>830</v>
      </c>
      <c r="E1924" s="380" t="s">
        <v>1548</v>
      </c>
      <c r="F1924" s="380"/>
      <c r="G1924" s="62" t="s">
        <v>31</v>
      </c>
      <c r="H1924" s="61">
        <v>1</v>
      </c>
      <c r="I1924" s="60">
        <v>75.86</v>
      </c>
      <c r="J1924" s="60">
        <v>75.86</v>
      </c>
    </row>
    <row r="1925" spans="1:10" ht="24" customHeight="1" x14ac:dyDescent="0.2">
      <c r="A1925" s="191" t="s">
        <v>1148</v>
      </c>
      <c r="B1925" s="59" t="s">
        <v>1461</v>
      </c>
      <c r="C1925" s="191" t="s">
        <v>25</v>
      </c>
      <c r="D1925" s="191" t="s">
        <v>1460</v>
      </c>
      <c r="E1925" s="376" t="s">
        <v>1145</v>
      </c>
      <c r="F1925" s="376"/>
      <c r="G1925" s="58" t="s">
        <v>836</v>
      </c>
      <c r="H1925" s="57">
        <v>0.48599999999999999</v>
      </c>
      <c r="I1925" s="56">
        <v>37.11</v>
      </c>
      <c r="J1925" s="56">
        <v>18.03</v>
      </c>
    </row>
    <row r="1926" spans="1:10" ht="24" customHeight="1" x14ac:dyDescent="0.2">
      <c r="A1926" s="191" t="s">
        <v>1148</v>
      </c>
      <c r="B1926" s="59" t="s">
        <v>1147</v>
      </c>
      <c r="C1926" s="191" t="s">
        <v>25</v>
      </c>
      <c r="D1926" s="191" t="s">
        <v>1146</v>
      </c>
      <c r="E1926" s="376" t="s">
        <v>1145</v>
      </c>
      <c r="F1926" s="376"/>
      <c r="G1926" s="58" t="s">
        <v>836</v>
      </c>
      <c r="H1926" s="57">
        <v>0.66500000000000004</v>
      </c>
      <c r="I1926" s="56">
        <v>28.88</v>
      </c>
      <c r="J1926" s="56">
        <v>19.2</v>
      </c>
    </row>
    <row r="1927" spans="1:10" ht="26.1" customHeight="1" x14ac:dyDescent="0.2">
      <c r="A1927" s="191" t="s">
        <v>1148</v>
      </c>
      <c r="B1927" s="59" t="s">
        <v>2151</v>
      </c>
      <c r="C1927" s="191" t="s">
        <v>25</v>
      </c>
      <c r="D1927" s="191" t="s">
        <v>2150</v>
      </c>
      <c r="E1927" s="376" t="s">
        <v>1548</v>
      </c>
      <c r="F1927" s="376"/>
      <c r="G1927" s="58" t="s">
        <v>62</v>
      </c>
      <c r="H1927" s="57">
        <v>1.36</v>
      </c>
      <c r="I1927" s="56">
        <v>10.68</v>
      </c>
      <c r="J1927" s="56">
        <v>14.52</v>
      </c>
    </row>
    <row r="1928" spans="1:10" ht="39" customHeight="1" x14ac:dyDescent="0.2">
      <c r="A1928" s="191" t="s">
        <v>1148</v>
      </c>
      <c r="B1928" s="59" t="s">
        <v>2191</v>
      </c>
      <c r="C1928" s="191" t="s">
        <v>25</v>
      </c>
      <c r="D1928" s="191" t="s">
        <v>2190</v>
      </c>
      <c r="E1928" s="376" t="s">
        <v>1548</v>
      </c>
      <c r="F1928" s="376"/>
      <c r="G1928" s="58" t="s">
        <v>49</v>
      </c>
      <c r="H1928" s="57">
        <v>4.2999999999999997E-2</v>
      </c>
      <c r="I1928" s="56">
        <v>560.88</v>
      </c>
      <c r="J1928" s="56">
        <v>24.11</v>
      </c>
    </row>
    <row r="1929" spans="1:10" ht="25.5" x14ac:dyDescent="0.2">
      <c r="A1929" s="193"/>
      <c r="B1929" s="193"/>
      <c r="C1929" s="193"/>
      <c r="D1929" s="193"/>
      <c r="E1929" s="193" t="s">
        <v>1138</v>
      </c>
      <c r="F1929" s="51">
        <v>19.360381332446515</v>
      </c>
      <c r="G1929" s="193" t="s">
        <v>1137</v>
      </c>
      <c r="H1929" s="51">
        <v>15.57</v>
      </c>
      <c r="I1929" s="193" t="s">
        <v>1136</v>
      </c>
      <c r="J1929" s="51">
        <v>34.93</v>
      </c>
    </row>
    <row r="1930" spans="1:10" ht="15" thickBot="1" x14ac:dyDescent="0.25">
      <c r="A1930" s="193"/>
      <c r="B1930" s="193"/>
      <c r="C1930" s="193"/>
      <c r="D1930" s="193"/>
      <c r="E1930" s="193" t="s">
        <v>1135</v>
      </c>
      <c r="F1930" s="51">
        <v>17.850000000000001</v>
      </c>
      <c r="G1930" s="193"/>
      <c r="H1930" s="378" t="s">
        <v>1134</v>
      </c>
      <c r="I1930" s="378"/>
      <c r="J1930" s="51">
        <v>93.71</v>
      </c>
    </row>
    <row r="1931" spans="1:10" ht="0.95" customHeight="1" thickTop="1" x14ac:dyDescent="0.2">
      <c r="A1931" s="50"/>
      <c r="B1931" s="50"/>
      <c r="C1931" s="50"/>
      <c r="D1931" s="50"/>
      <c r="E1931" s="50"/>
      <c r="F1931" s="50"/>
      <c r="G1931" s="50"/>
      <c r="H1931" s="50"/>
      <c r="I1931" s="50"/>
      <c r="J1931" s="50"/>
    </row>
    <row r="1932" spans="1:10" ht="18" customHeight="1" x14ac:dyDescent="0.2">
      <c r="A1932" s="189" t="s">
        <v>840</v>
      </c>
      <c r="B1932" s="64" t="s">
        <v>9</v>
      </c>
      <c r="C1932" s="189" t="s">
        <v>10</v>
      </c>
      <c r="D1932" s="189" t="s">
        <v>11</v>
      </c>
      <c r="E1932" s="379" t="s">
        <v>1155</v>
      </c>
      <c r="F1932" s="379"/>
      <c r="G1932" s="65" t="s">
        <v>12</v>
      </c>
      <c r="H1932" s="64" t="s">
        <v>13</v>
      </c>
      <c r="I1932" s="64" t="s">
        <v>14</v>
      </c>
      <c r="J1932" s="64" t="s">
        <v>16</v>
      </c>
    </row>
    <row r="1933" spans="1:10" ht="26.1" customHeight="1" x14ac:dyDescent="0.2">
      <c r="A1933" s="187" t="s">
        <v>1154</v>
      </c>
      <c r="B1933" s="63" t="s">
        <v>841</v>
      </c>
      <c r="C1933" s="187" t="s">
        <v>25</v>
      </c>
      <c r="D1933" s="187" t="s">
        <v>842</v>
      </c>
      <c r="E1933" s="380" t="s">
        <v>1145</v>
      </c>
      <c r="F1933" s="380"/>
      <c r="G1933" s="62" t="s">
        <v>27</v>
      </c>
      <c r="H1933" s="61">
        <v>1</v>
      </c>
      <c r="I1933" s="60">
        <v>2.6</v>
      </c>
      <c r="J1933" s="60">
        <v>2.6</v>
      </c>
    </row>
    <row r="1934" spans="1:10" ht="24" customHeight="1" x14ac:dyDescent="0.2">
      <c r="A1934" s="191" t="s">
        <v>1148</v>
      </c>
      <c r="B1934" s="59" t="s">
        <v>1147</v>
      </c>
      <c r="C1934" s="191" t="s">
        <v>25</v>
      </c>
      <c r="D1934" s="191" t="s">
        <v>1146</v>
      </c>
      <c r="E1934" s="376" t="s">
        <v>1145</v>
      </c>
      <c r="F1934" s="376"/>
      <c r="G1934" s="58" t="s">
        <v>836</v>
      </c>
      <c r="H1934" s="57">
        <v>8.8999999999999996E-2</v>
      </c>
      <c r="I1934" s="56">
        <v>28.88</v>
      </c>
      <c r="J1934" s="56">
        <v>2.57</v>
      </c>
    </row>
    <row r="1935" spans="1:10" ht="51.95" customHeight="1" x14ac:dyDescent="0.2">
      <c r="A1935" s="191" t="s">
        <v>1148</v>
      </c>
      <c r="B1935" s="59" t="s">
        <v>1849</v>
      </c>
      <c r="C1935" s="191" t="s">
        <v>25</v>
      </c>
      <c r="D1935" s="191" t="s">
        <v>1848</v>
      </c>
      <c r="E1935" s="376" t="s">
        <v>1192</v>
      </c>
      <c r="F1935" s="376"/>
      <c r="G1935" s="58" t="s">
        <v>44</v>
      </c>
      <c r="H1935" s="57">
        <v>1.4999999999999999E-2</v>
      </c>
      <c r="I1935" s="56">
        <v>2.38</v>
      </c>
      <c r="J1935" s="56">
        <v>0.03</v>
      </c>
    </row>
    <row r="1936" spans="1:10" ht="25.5" x14ac:dyDescent="0.2">
      <c r="A1936" s="193"/>
      <c r="B1936" s="193"/>
      <c r="C1936" s="193"/>
      <c r="D1936" s="193"/>
      <c r="E1936" s="193" t="s">
        <v>1138</v>
      </c>
      <c r="F1936" s="51">
        <v>1.1639507815098105</v>
      </c>
      <c r="G1936" s="193" t="s">
        <v>1137</v>
      </c>
      <c r="H1936" s="51">
        <v>0.94</v>
      </c>
      <c r="I1936" s="193" t="s">
        <v>1136</v>
      </c>
      <c r="J1936" s="51">
        <v>2.1</v>
      </c>
    </row>
    <row r="1937" spans="1:10" ht="15" thickBot="1" x14ac:dyDescent="0.25">
      <c r="A1937" s="193"/>
      <c r="B1937" s="193"/>
      <c r="C1937" s="193"/>
      <c r="D1937" s="193"/>
      <c r="E1937" s="193" t="s">
        <v>1135</v>
      </c>
      <c r="F1937" s="51">
        <v>0.61</v>
      </c>
      <c r="G1937" s="193"/>
      <c r="H1937" s="378" t="s">
        <v>1134</v>
      </c>
      <c r="I1937" s="378"/>
      <c r="J1937" s="51">
        <v>3.21</v>
      </c>
    </row>
    <row r="1938" spans="1:10" ht="0.95" customHeight="1" thickTop="1" x14ac:dyDescent="0.2">
      <c r="A1938" s="50"/>
      <c r="B1938" s="50"/>
      <c r="C1938" s="50"/>
      <c r="D1938" s="50"/>
      <c r="E1938" s="50"/>
      <c r="F1938" s="50"/>
      <c r="G1938" s="50"/>
      <c r="H1938" s="50"/>
      <c r="I1938" s="50"/>
      <c r="J1938" s="50"/>
    </row>
    <row r="1939" spans="1:10" ht="18" customHeight="1" x14ac:dyDescent="0.2">
      <c r="A1939" s="189" t="s">
        <v>845</v>
      </c>
      <c r="B1939" s="64" t="s">
        <v>9</v>
      </c>
      <c r="C1939" s="189" t="s">
        <v>10</v>
      </c>
      <c r="D1939" s="189" t="s">
        <v>11</v>
      </c>
      <c r="E1939" s="379" t="s">
        <v>1155</v>
      </c>
      <c r="F1939" s="379"/>
      <c r="G1939" s="65" t="s">
        <v>12</v>
      </c>
      <c r="H1939" s="64" t="s">
        <v>13</v>
      </c>
      <c r="I1939" s="64" t="s">
        <v>14</v>
      </c>
      <c r="J1939" s="64" t="s">
        <v>16</v>
      </c>
    </row>
    <row r="1940" spans="1:10" ht="39" customHeight="1" x14ac:dyDescent="0.2">
      <c r="A1940" s="187" t="s">
        <v>1154</v>
      </c>
      <c r="B1940" s="63" t="s">
        <v>846</v>
      </c>
      <c r="C1940" s="187" t="s">
        <v>25</v>
      </c>
      <c r="D1940" s="187" t="s">
        <v>847</v>
      </c>
      <c r="E1940" s="380" t="s">
        <v>2428</v>
      </c>
      <c r="F1940" s="380"/>
      <c r="G1940" s="62" t="s">
        <v>156</v>
      </c>
      <c r="H1940" s="61">
        <v>1</v>
      </c>
      <c r="I1940" s="60">
        <v>190.71</v>
      </c>
      <c r="J1940" s="60">
        <v>190.71</v>
      </c>
    </row>
    <row r="1941" spans="1:10" ht="24" customHeight="1" x14ac:dyDescent="0.2">
      <c r="A1941" s="191" t="s">
        <v>1148</v>
      </c>
      <c r="B1941" s="59" t="s">
        <v>1147</v>
      </c>
      <c r="C1941" s="191" t="s">
        <v>25</v>
      </c>
      <c r="D1941" s="191" t="s">
        <v>1146</v>
      </c>
      <c r="E1941" s="376" t="s">
        <v>1145</v>
      </c>
      <c r="F1941" s="376"/>
      <c r="G1941" s="58" t="s">
        <v>836</v>
      </c>
      <c r="H1941" s="57">
        <v>1.0401</v>
      </c>
      <c r="I1941" s="56">
        <v>28.88</v>
      </c>
      <c r="J1941" s="56">
        <v>30.03</v>
      </c>
    </row>
    <row r="1942" spans="1:10" ht="24" customHeight="1" x14ac:dyDescent="0.2">
      <c r="A1942" s="191" t="s">
        <v>1148</v>
      </c>
      <c r="B1942" s="59" t="s">
        <v>1882</v>
      </c>
      <c r="C1942" s="191" t="s">
        <v>25</v>
      </c>
      <c r="D1942" s="191" t="s">
        <v>1881</v>
      </c>
      <c r="E1942" s="376" t="s">
        <v>1145</v>
      </c>
      <c r="F1942" s="376"/>
      <c r="G1942" s="58" t="s">
        <v>836</v>
      </c>
      <c r="H1942" s="57">
        <v>0.26</v>
      </c>
      <c r="I1942" s="56">
        <v>30.04</v>
      </c>
      <c r="J1942" s="56">
        <v>7.81</v>
      </c>
    </row>
    <row r="1943" spans="1:10" ht="39" customHeight="1" x14ac:dyDescent="0.2">
      <c r="A1943" s="192" t="s">
        <v>1142</v>
      </c>
      <c r="B1943" s="55" t="s">
        <v>2468</v>
      </c>
      <c r="C1943" s="192" t="s">
        <v>25</v>
      </c>
      <c r="D1943" s="192" t="s">
        <v>2467</v>
      </c>
      <c r="E1943" s="377" t="s">
        <v>1139</v>
      </c>
      <c r="F1943" s="377"/>
      <c r="G1943" s="54" t="s">
        <v>156</v>
      </c>
      <c r="H1943" s="53">
        <v>1</v>
      </c>
      <c r="I1943" s="52">
        <v>152.87</v>
      </c>
      <c r="J1943" s="52">
        <v>152.87</v>
      </c>
    </row>
    <row r="1944" spans="1:10" ht="25.5" x14ac:dyDescent="0.2">
      <c r="A1944" s="193"/>
      <c r="B1944" s="193"/>
      <c r="C1944" s="193"/>
      <c r="D1944" s="193"/>
      <c r="E1944" s="193" t="s">
        <v>1138</v>
      </c>
      <c r="F1944" s="51">
        <v>17.182130584192439</v>
      </c>
      <c r="G1944" s="193" t="s">
        <v>1137</v>
      </c>
      <c r="H1944" s="51">
        <v>13.82</v>
      </c>
      <c r="I1944" s="193" t="s">
        <v>1136</v>
      </c>
      <c r="J1944" s="51">
        <v>31</v>
      </c>
    </row>
    <row r="1945" spans="1:10" ht="15" thickBot="1" x14ac:dyDescent="0.25">
      <c r="A1945" s="193"/>
      <c r="B1945" s="193"/>
      <c r="C1945" s="193"/>
      <c r="D1945" s="193"/>
      <c r="E1945" s="193" t="s">
        <v>1135</v>
      </c>
      <c r="F1945" s="51">
        <v>44.89</v>
      </c>
      <c r="G1945" s="193"/>
      <c r="H1945" s="378" t="s">
        <v>1134</v>
      </c>
      <c r="I1945" s="378"/>
      <c r="J1945" s="51">
        <v>235.6</v>
      </c>
    </row>
    <row r="1946" spans="1:10" ht="0.95" customHeight="1" thickTop="1" x14ac:dyDescent="0.2">
      <c r="A1946" s="50"/>
      <c r="B1946" s="50"/>
      <c r="C1946" s="50"/>
      <c r="D1946" s="50"/>
      <c r="E1946" s="50"/>
      <c r="F1946" s="50"/>
      <c r="G1946" s="50"/>
      <c r="H1946" s="50"/>
      <c r="I1946" s="50"/>
      <c r="J1946" s="50"/>
    </row>
    <row r="1947" spans="1:10" ht="18" customHeight="1" x14ac:dyDescent="0.2">
      <c r="A1947" s="189" t="s">
        <v>848</v>
      </c>
      <c r="B1947" s="64" t="s">
        <v>9</v>
      </c>
      <c r="C1947" s="189" t="s">
        <v>10</v>
      </c>
      <c r="D1947" s="189" t="s">
        <v>11</v>
      </c>
      <c r="E1947" s="379" t="s">
        <v>1155</v>
      </c>
      <c r="F1947" s="379"/>
      <c r="G1947" s="65" t="s">
        <v>12</v>
      </c>
      <c r="H1947" s="64" t="s">
        <v>13</v>
      </c>
      <c r="I1947" s="64" t="s">
        <v>14</v>
      </c>
      <c r="J1947" s="64" t="s">
        <v>16</v>
      </c>
    </row>
    <row r="1948" spans="1:10" ht="26.1" customHeight="1" x14ac:dyDescent="0.2">
      <c r="A1948" s="187" t="s">
        <v>1154</v>
      </c>
      <c r="B1948" s="63" t="s">
        <v>849</v>
      </c>
      <c r="C1948" s="187" t="s">
        <v>25</v>
      </c>
      <c r="D1948" s="187" t="s">
        <v>850</v>
      </c>
      <c r="E1948" s="380" t="s">
        <v>1525</v>
      </c>
      <c r="F1948" s="380"/>
      <c r="G1948" s="62" t="s">
        <v>31</v>
      </c>
      <c r="H1948" s="61">
        <v>1</v>
      </c>
      <c r="I1948" s="60">
        <v>5.52</v>
      </c>
      <c r="J1948" s="60">
        <v>5.52</v>
      </c>
    </row>
    <row r="1949" spans="1:10" ht="24" customHeight="1" x14ac:dyDescent="0.2">
      <c r="A1949" s="191" t="s">
        <v>1148</v>
      </c>
      <c r="B1949" s="59" t="s">
        <v>1541</v>
      </c>
      <c r="C1949" s="191" t="s">
        <v>25</v>
      </c>
      <c r="D1949" s="191" t="s">
        <v>1540</v>
      </c>
      <c r="E1949" s="376" t="s">
        <v>1145</v>
      </c>
      <c r="F1949" s="376"/>
      <c r="G1949" s="58" t="s">
        <v>836</v>
      </c>
      <c r="H1949" s="57">
        <v>8.3000000000000004E-2</v>
      </c>
      <c r="I1949" s="56">
        <v>38.520000000000003</v>
      </c>
      <c r="J1949" s="56">
        <v>3.19</v>
      </c>
    </row>
    <row r="1950" spans="1:10" ht="24" customHeight="1" x14ac:dyDescent="0.2">
      <c r="A1950" s="191" t="s">
        <v>1148</v>
      </c>
      <c r="B1950" s="59" t="s">
        <v>1147</v>
      </c>
      <c r="C1950" s="191" t="s">
        <v>25</v>
      </c>
      <c r="D1950" s="191" t="s">
        <v>1146</v>
      </c>
      <c r="E1950" s="376" t="s">
        <v>1145</v>
      </c>
      <c r="F1950" s="376"/>
      <c r="G1950" s="58" t="s">
        <v>836</v>
      </c>
      <c r="H1950" s="57">
        <v>3.5000000000000003E-2</v>
      </c>
      <c r="I1950" s="56">
        <v>28.88</v>
      </c>
      <c r="J1950" s="56">
        <v>1.01</v>
      </c>
    </row>
    <row r="1951" spans="1:10" ht="24" customHeight="1" x14ac:dyDescent="0.2">
      <c r="A1951" s="192" t="s">
        <v>1142</v>
      </c>
      <c r="B1951" s="55" t="s">
        <v>2466</v>
      </c>
      <c r="C1951" s="192" t="s">
        <v>25</v>
      </c>
      <c r="D1951" s="192" t="s">
        <v>2465</v>
      </c>
      <c r="E1951" s="377" t="s">
        <v>1139</v>
      </c>
      <c r="F1951" s="377"/>
      <c r="G1951" s="54" t="s">
        <v>358</v>
      </c>
      <c r="H1951" s="53">
        <v>4.2999999999999997E-2</v>
      </c>
      <c r="I1951" s="52">
        <v>20.27</v>
      </c>
      <c r="J1951" s="52">
        <v>0.87</v>
      </c>
    </row>
    <row r="1952" spans="1:10" ht="24" customHeight="1" x14ac:dyDescent="0.2">
      <c r="A1952" s="192" t="s">
        <v>1142</v>
      </c>
      <c r="B1952" s="55" t="s">
        <v>2430</v>
      </c>
      <c r="C1952" s="192" t="s">
        <v>25</v>
      </c>
      <c r="D1952" s="192" t="s">
        <v>2429</v>
      </c>
      <c r="E1952" s="377" t="s">
        <v>1139</v>
      </c>
      <c r="F1952" s="377"/>
      <c r="G1952" s="54" t="s">
        <v>156</v>
      </c>
      <c r="H1952" s="53">
        <v>0.04</v>
      </c>
      <c r="I1952" s="52">
        <v>11.26</v>
      </c>
      <c r="J1952" s="52">
        <v>0.45</v>
      </c>
    </row>
    <row r="1953" spans="1:10" ht="25.5" x14ac:dyDescent="0.2">
      <c r="A1953" s="193"/>
      <c r="B1953" s="193"/>
      <c r="C1953" s="193"/>
      <c r="D1953" s="193"/>
      <c r="E1953" s="193" t="s">
        <v>1138</v>
      </c>
      <c r="F1953" s="51">
        <v>1.901119609799357</v>
      </c>
      <c r="G1953" s="193" t="s">
        <v>1137</v>
      </c>
      <c r="H1953" s="51">
        <v>1.53</v>
      </c>
      <c r="I1953" s="193" t="s">
        <v>1136</v>
      </c>
      <c r="J1953" s="51">
        <v>3.43</v>
      </c>
    </row>
    <row r="1954" spans="1:10" ht="15" thickBot="1" x14ac:dyDescent="0.25">
      <c r="A1954" s="193"/>
      <c r="B1954" s="193"/>
      <c r="C1954" s="193"/>
      <c r="D1954" s="193"/>
      <c r="E1954" s="193" t="s">
        <v>1135</v>
      </c>
      <c r="F1954" s="51">
        <v>1.29</v>
      </c>
      <c r="G1954" s="193"/>
      <c r="H1954" s="378" t="s">
        <v>1134</v>
      </c>
      <c r="I1954" s="378"/>
      <c r="J1954" s="51">
        <v>6.81</v>
      </c>
    </row>
    <row r="1955" spans="1:10" ht="0.95" customHeight="1" thickTop="1" x14ac:dyDescent="0.2">
      <c r="A1955" s="50"/>
      <c r="B1955" s="50"/>
      <c r="C1955" s="50"/>
      <c r="D1955" s="50"/>
      <c r="E1955" s="50"/>
      <c r="F1955" s="50"/>
      <c r="G1955" s="50"/>
      <c r="H1955" s="50"/>
      <c r="I1955" s="50"/>
      <c r="J1955" s="50"/>
    </row>
    <row r="1956" spans="1:10" ht="18" customHeight="1" x14ac:dyDescent="0.2">
      <c r="A1956" s="189" t="s">
        <v>851</v>
      </c>
      <c r="B1956" s="64" t="s">
        <v>9</v>
      </c>
      <c r="C1956" s="189" t="s">
        <v>10</v>
      </c>
      <c r="D1956" s="189" t="s">
        <v>11</v>
      </c>
      <c r="E1956" s="379" t="s">
        <v>1155</v>
      </c>
      <c r="F1956" s="379"/>
      <c r="G1956" s="65" t="s">
        <v>12</v>
      </c>
      <c r="H1956" s="64" t="s">
        <v>13</v>
      </c>
      <c r="I1956" s="64" t="s">
        <v>14</v>
      </c>
      <c r="J1956" s="64" t="s">
        <v>16</v>
      </c>
    </row>
    <row r="1957" spans="1:10" ht="26.1" customHeight="1" x14ac:dyDescent="0.2">
      <c r="A1957" s="187" t="s">
        <v>1154</v>
      </c>
      <c r="B1957" s="63" t="s">
        <v>852</v>
      </c>
      <c r="C1957" s="187" t="s">
        <v>25</v>
      </c>
      <c r="D1957" s="187" t="s">
        <v>853</v>
      </c>
      <c r="E1957" s="380" t="s">
        <v>2428</v>
      </c>
      <c r="F1957" s="380"/>
      <c r="G1957" s="62" t="s">
        <v>27</v>
      </c>
      <c r="H1957" s="61">
        <v>1</v>
      </c>
      <c r="I1957" s="60">
        <v>21.68</v>
      </c>
      <c r="J1957" s="60">
        <v>21.68</v>
      </c>
    </row>
    <row r="1958" spans="1:10" ht="24" customHeight="1" x14ac:dyDescent="0.2">
      <c r="A1958" s="191" t="s">
        <v>1148</v>
      </c>
      <c r="B1958" s="59" t="s">
        <v>1147</v>
      </c>
      <c r="C1958" s="191" t="s">
        <v>25</v>
      </c>
      <c r="D1958" s="191" t="s">
        <v>1146</v>
      </c>
      <c r="E1958" s="376" t="s">
        <v>1145</v>
      </c>
      <c r="F1958" s="376"/>
      <c r="G1958" s="58" t="s">
        <v>836</v>
      </c>
      <c r="H1958" s="57">
        <v>0.15640000000000001</v>
      </c>
      <c r="I1958" s="56">
        <v>28.88</v>
      </c>
      <c r="J1958" s="56">
        <v>4.51</v>
      </c>
    </row>
    <row r="1959" spans="1:10" ht="24" customHeight="1" x14ac:dyDescent="0.2">
      <c r="A1959" s="191" t="s">
        <v>1148</v>
      </c>
      <c r="B1959" s="59" t="s">
        <v>1882</v>
      </c>
      <c r="C1959" s="191" t="s">
        <v>25</v>
      </c>
      <c r="D1959" s="191" t="s">
        <v>1881</v>
      </c>
      <c r="E1959" s="376" t="s">
        <v>1145</v>
      </c>
      <c r="F1959" s="376"/>
      <c r="G1959" s="58" t="s">
        <v>836</v>
      </c>
      <c r="H1959" s="57">
        <v>3.9100000000000003E-2</v>
      </c>
      <c r="I1959" s="56">
        <v>30.04</v>
      </c>
      <c r="J1959" s="56">
        <v>1.17</v>
      </c>
    </row>
    <row r="1960" spans="1:10" ht="26.1" customHeight="1" x14ac:dyDescent="0.2">
      <c r="A1960" s="192" t="s">
        <v>1142</v>
      </c>
      <c r="B1960" s="55" t="s">
        <v>2464</v>
      </c>
      <c r="C1960" s="192" t="s">
        <v>25</v>
      </c>
      <c r="D1960" s="192" t="s">
        <v>2463</v>
      </c>
      <c r="E1960" s="377" t="s">
        <v>1139</v>
      </c>
      <c r="F1960" s="377"/>
      <c r="G1960" s="54" t="s">
        <v>27</v>
      </c>
      <c r="H1960" s="53">
        <v>1</v>
      </c>
      <c r="I1960" s="52">
        <v>16</v>
      </c>
      <c r="J1960" s="52">
        <v>16</v>
      </c>
    </row>
    <row r="1961" spans="1:10" ht="25.5" x14ac:dyDescent="0.2">
      <c r="A1961" s="193"/>
      <c r="B1961" s="193"/>
      <c r="C1961" s="193"/>
      <c r="D1961" s="193"/>
      <c r="E1961" s="193" t="s">
        <v>1138</v>
      </c>
      <c r="F1961" s="51">
        <v>2.5773195876288661</v>
      </c>
      <c r="G1961" s="193" t="s">
        <v>1137</v>
      </c>
      <c r="H1961" s="51">
        <v>2.0699999999999998</v>
      </c>
      <c r="I1961" s="193" t="s">
        <v>1136</v>
      </c>
      <c r="J1961" s="51">
        <v>4.6500000000000004</v>
      </c>
    </row>
    <row r="1962" spans="1:10" ht="15" thickBot="1" x14ac:dyDescent="0.25">
      <c r="A1962" s="193"/>
      <c r="B1962" s="193"/>
      <c r="C1962" s="193"/>
      <c r="D1962" s="193"/>
      <c r="E1962" s="193" t="s">
        <v>1135</v>
      </c>
      <c r="F1962" s="51">
        <v>5.0999999999999996</v>
      </c>
      <c r="G1962" s="193"/>
      <c r="H1962" s="378" t="s">
        <v>1134</v>
      </c>
      <c r="I1962" s="378"/>
      <c r="J1962" s="51">
        <v>26.78</v>
      </c>
    </row>
    <row r="1963" spans="1:10" ht="0.95" customHeight="1" thickTop="1" x14ac:dyDescent="0.2">
      <c r="A1963" s="50"/>
      <c r="B1963" s="50"/>
      <c r="C1963" s="50"/>
      <c r="D1963" s="50"/>
      <c r="E1963" s="50"/>
      <c r="F1963" s="50"/>
      <c r="G1963" s="50"/>
      <c r="H1963" s="50"/>
      <c r="I1963" s="50"/>
      <c r="J1963" s="50"/>
    </row>
    <row r="1964" spans="1:10" ht="18" customHeight="1" x14ac:dyDescent="0.2">
      <c r="A1964" s="189" t="s">
        <v>854</v>
      </c>
      <c r="B1964" s="64" t="s">
        <v>9</v>
      </c>
      <c r="C1964" s="189" t="s">
        <v>10</v>
      </c>
      <c r="D1964" s="189" t="s">
        <v>11</v>
      </c>
      <c r="E1964" s="379" t="s">
        <v>1155</v>
      </c>
      <c r="F1964" s="379"/>
      <c r="G1964" s="65" t="s">
        <v>12</v>
      </c>
      <c r="H1964" s="64" t="s">
        <v>13</v>
      </c>
      <c r="I1964" s="64" t="s">
        <v>14</v>
      </c>
      <c r="J1964" s="64" t="s">
        <v>16</v>
      </c>
    </row>
    <row r="1965" spans="1:10" ht="26.1" customHeight="1" x14ac:dyDescent="0.2">
      <c r="A1965" s="187" t="s">
        <v>1154</v>
      </c>
      <c r="B1965" s="63" t="s">
        <v>855</v>
      </c>
      <c r="C1965" s="187" t="s">
        <v>25</v>
      </c>
      <c r="D1965" s="187" t="s">
        <v>856</v>
      </c>
      <c r="E1965" s="380" t="s">
        <v>1407</v>
      </c>
      <c r="F1965" s="380"/>
      <c r="G1965" s="62" t="s">
        <v>31</v>
      </c>
      <c r="H1965" s="61">
        <v>1</v>
      </c>
      <c r="I1965" s="60">
        <v>202.66</v>
      </c>
      <c r="J1965" s="60">
        <v>202.66</v>
      </c>
    </row>
    <row r="1966" spans="1:10" ht="24" customHeight="1" x14ac:dyDescent="0.2">
      <c r="A1966" s="191" t="s">
        <v>1148</v>
      </c>
      <c r="B1966" s="59" t="s">
        <v>1461</v>
      </c>
      <c r="C1966" s="191" t="s">
        <v>25</v>
      </c>
      <c r="D1966" s="191" t="s">
        <v>1460</v>
      </c>
      <c r="E1966" s="376" t="s">
        <v>1145</v>
      </c>
      <c r="F1966" s="376"/>
      <c r="G1966" s="58" t="s">
        <v>836</v>
      </c>
      <c r="H1966" s="57">
        <v>0.437</v>
      </c>
      <c r="I1966" s="56">
        <v>37.11</v>
      </c>
      <c r="J1966" s="56">
        <v>16.21</v>
      </c>
    </row>
    <row r="1967" spans="1:10" ht="24" customHeight="1" x14ac:dyDescent="0.2">
      <c r="A1967" s="191" t="s">
        <v>1148</v>
      </c>
      <c r="B1967" s="59" t="s">
        <v>1147</v>
      </c>
      <c r="C1967" s="191" t="s">
        <v>25</v>
      </c>
      <c r="D1967" s="191" t="s">
        <v>1146</v>
      </c>
      <c r="E1967" s="376" t="s">
        <v>1145</v>
      </c>
      <c r="F1967" s="376"/>
      <c r="G1967" s="58" t="s">
        <v>836</v>
      </c>
      <c r="H1967" s="57">
        <v>0.218</v>
      </c>
      <c r="I1967" s="56">
        <v>28.88</v>
      </c>
      <c r="J1967" s="56">
        <v>6.29</v>
      </c>
    </row>
    <row r="1968" spans="1:10" ht="24" customHeight="1" x14ac:dyDescent="0.2">
      <c r="A1968" s="192" t="s">
        <v>1142</v>
      </c>
      <c r="B1968" s="55" t="s">
        <v>1975</v>
      </c>
      <c r="C1968" s="192" t="s">
        <v>25</v>
      </c>
      <c r="D1968" s="192" t="s">
        <v>1974</v>
      </c>
      <c r="E1968" s="377" t="s">
        <v>1139</v>
      </c>
      <c r="F1968" s="377"/>
      <c r="G1968" s="54" t="s">
        <v>62</v>
      </c>
      <c r="H1968" s="53">
        <v>0.24</v>
      </c>
      <c r="I1968" s="52">
        <v>0.83</v>
      </c>
      <c r="J1968" s="52">
        <v>0.19</v>
      </c>
    </row>
    <row r="1969" spans="1:10" ht="24" customHeight="1" x14ac:dyDescent="0.2">
      <c r="A1969" s="192" t="s">
        <v>1142</v>
      </c>
      <c r="B1969" s="55" t="s">
        <v>2462</v>
      </c>
      <c r="C1969" s="192" t="s">
        <v>25</v>
      </c>
      <c r="D1969" s="192" t="s">
        <v>2461</v>
      </c>
      <c r="E1969" s="377" t="s">
        <v>1139</v>
      </c>
      <c r="F1969" s="377"/>
      <c r="G1969" s="54" t="s">
        <v>62</v>
      </c>
      <c r="H1969" s="53">
        <v>1.2150000000000001</v>
      </c>
      <c r="I1969" s="52">
        <v>3.53</v>
      </c>
      <c r="J1969" s="52">
        <v>4.28</v>
      </c>
    </row>
    <row r="1970" spans="1:10" ht="26.1" customHeight="1" x14ac:dyDescent="0.2">
      <c r="A1970" s="192" t="s">
        <v>1142</v>
      </c>
      <c r="B1970" s="55" t="s">
        <v>2460</v>
      </c>
      <c r="C1970" s="192" t="s">
        <v>25</v>
      </c>
      <c r="D1970" s="192" t="s">
        <v>2459</v>
      </c>
      <c r="E1970" s="377" t="s">
        <v>1139</v>
      </c>
      <c r="F1970" s="377"/>
      <c r="G1970" s="54" t="s">
        <v>27</v>
      </c>
      <c r="H1970" s="53">
        <v>0.25</v>
      </c>
      <c r="I1970" s="52">
        <v>702.77</v>
      </c>
      <c r="J1970" s="52">
        <v>175.69</v>
      </c>
    </row>
    <row r="1971" spans="1:10" ht="25.5" x14ac:dyDescent="0.2">
      <c r="A1971" s="193"/>
      <c r="B1971" s="193"/>
      <c r="C1971" s="193"/>
      <c r="D1971" s="193"/>
      <c r="E1971" s="193" t="s">
        <v>1138</v>
      </c>
      <c r="F1971" s="51">
        <v>10.542068506817426</v>
      </c>
      <c r="G1971" s="193" t="s">
        <v>1137</v>
      </c>
      <c r="H1971" s="51">
        <v>8.48</v>
      </c>
      <c r="I1971" s="193" t="s">
        <v>1136</v>
      </c>
      <c r="J1971" s="51">
        <v>19.02</v>
      </c>
    </row>
    <row r="1972" spans="1:10" ht="15" thickBot="1" x14ac:dyDescent="0.25">
      <c r="A1972" s="193"/>
      <c r="B1972" s="193"/>
      <c r="C1972" s="193"/>
      <c r="D1972" s="193"/>
      <c r="E1972" s="193" t="s">
        <v>1135</v>
      </c>
      <c r="F1972" s="51">
        <v>47.7</v>
      </c>
      <c r="G1972" s="193"/>
      <c r="H1972" s="378" t="s">
        <v>1134</v>
      </c>
      <c r="I1972" s="378"/>
      <c r="J1972" s="51">
        <v>250.36</v>
      </c>
    </row>
    <row r="1973" spans="1:10" ht="0.95" customHeight="1" thickTop="1" x14ac:dyDescent="0.2">
      <c r="A1973" s="50"/>
      <c r="B1973" s="50"/>
      <c r="C1973" s="50"/>
      <c r="D1973" s="50"/>
      <c r="E1973" s="50"/>
      <c r="F1973" s="50"/>
      <c r="G1973" s="50"/>
      <c r="H1973" s="50"/>
      <c r="I1973" s="50"/>
      <c r="J1973" s="50"/>
    </row>
    <row r="1974" spans="1:10" ht="18" customHeight="1" x14ac:dyDescent="0.2">
      <c r="A1974" s="189" t="s">
        <v>863</v>
      </c>
      <c r="B1974" s="64" t="s">
        <v>9</v>
      </c>
      <c r="C1974" s="189" t="s">
        <v>10</v>
      </c>
      <c r="D1974" s="189" t="s">
        <v>11</v>
      </c>
      <c r="E1974" s="379" t="s">
        <v>1155</v>
      </c>
      <c r="F1974" s="379"/>
      <c r="G1974" s="65" t="s">
        <v>12</v>
      </c>
      <c r="H1974" s="64" t="s">
        <v>13</v>
      </c>
      <c r="I1974" s="64" t="s">
        <v>14</v>
      </c>
      <c r="J1974" s="64" t="s">
        <v>16</v>
      </c>
    </row>
    <row r="1975" spans="1:10" ht="26.1" customHeight="1" x14ac:dyDescent="0.2">
      <c r="A1975" s="187" t="s">
        <v>1154</v>
      </c>
      <c r="B1975" s="63" t="s">
        <v>864</v>
      </c>
      <c r="C1975" s="187" t="s">
        <v>25</v>
      </c>
      <c r="D1975" s="187" t="s">
        <v>865</v>
      </c>
      <c r="E1975" s="380" t="s">
        <v>1477</v>
      </c>
      <c r="F1975" s="380"/>
      <c r="G1975" s="62" t="s">
        <v>31</v>
      </c>
      <c r="H1975" s="61">
        <v>1</v>
      </c>
      <c r="I1975" s="60">
        <v>109.39</v>
      </c>
      <c r="J1975" s="60">
        <v>109.39</v>
      </c>
    </row>
    <row r="1976" spans="1:10" ht="26.1" customHeight="1" x14ac:dyDescent="0.2">
      <c r="A1976" s="191" t="s">
        <v>1148</v>
      </c>
      <c r="B1976" s="59" t="s">
        <v>2366</v>
      </c>
      <c r="C1976" s="191" t="s">
        <v>25</v>
      </c>
      <c r="D1976" s="191" t="s">
        <v>2365</v>
      </c>
      <c r="E1976" s="376" t="s">
        <v>1145</v>
      </c>
      <c r="F1976" s="376"/>
      <c r="G1976" s="58" t="s">
        <v>836</v>
      </c>
      <c r="H1976" s="57">
        <v>1.093</v>
      </c>
      <c r="I1976" s="56">
        <v>30.66</v>
      </c>
      <c r="J1976" s="56">
        <v>33.51</v>
      </c>
    </row>
    <row r="1977" spans="1:10" ht="24" customHeight="1" x14ac:dyDescent="0.2">
      <c r="A1977" s="191" t="s">
        <v>1148</v>
      </c>
      <c r="B1977" s="59" t="s">
        <v>1366</v>
      </c>
      <c r="C1977" s="191" t="s">
        <v>25</v>
      </c>
      <c r="D1977" s="191" t="s">
        <v>1365</v>
      </c>
      <c r="E1977" s="376" t="s">
        <v>1145</v>
      </c>
      <c r="F1977" s="376"/>
      <c r="G1977" s="58" t="s">
        <v>836</v>
      </c>
      <c r="H1977" s="57">
        <v>1.33</v>
      </c>
      <c r="I1977" s="56">
        <v>36.770000000000003</v>
      </c>
      <c r="J1977" s="56">
        <v>48.9</v>
      </c>
    </row>
    <row r="1978" spans="1:10" ht="26.1" customHeight="1" x14ac:dyDescent="0.2">
      <c r="A1978" s="192" t="s">
        <v>1142</v>
      </c>
      <c r="B1978" s="55" t="s">
        <v>2458</v>
      </c>
      <c r="C1978" s="192" t="s">
        <v>25</v>
      </c>
      <c r="D1978" s="192" t="s">
        <v>2457</v>
      </c>
      <c r="E1978" s="377" t="s">
        <v>1139</v>
      </c>
      <c r="F1978" s="377"/>
      <c r="G1978" s="54" t="s">
        <v>62</v>
      </c>
      <c r="H1978" s="53">
        <v>2E-3</v>
      </c>
      <c r="I1978" s="52">
        <v>60.54</v>
      </c>
      <c r="J1978" s="52">
        <v>0.12</v>
      </c>
    </row>
    <row r="1979" spans="1:10" ht="39" customHeight="1" x14ac:dyDescent="0.2">
      <c r="A1979" s="192" t="s">
        <v>1142</v>
      </c>
      <c r="B1979" s="55" t="s">
        <v>2356</v>
      </c>
      <c r="C1979" s="192" t="s">
        <v>25</v>
      </c>
      <c r="D1979" s="192" t="s">
        <v>2355</v>
      </c>
      <c r="E1979" s="377" t="s">
        <v>1139</v>
      </c>
      <c r="F1979" s="377"/>
      <c r="G1979" s="54" t="s">
        <v>156</v>
      </c>
      <c r="H1979" s="53">
        <v>2.1819999999999999</v>
      </c>
      <c r="I1979" s="52">
        <v>0.61</v>
      </c>
      <c r="J1979" s="52">
        <v>1.33</v>
      </c>
    </row>
    <row r="1980" spans="1:10" ht="24" customHeight="1" x14ac:dyDescent="0.2">
      <c r="A1980" s="192" t="s">
        <v>1142</v>
      </c>
      <c r="B1980" s="55" t="s">
        <v>2456</v>
      </c>
      <c r="C1980" s="192" t="s">
        <v>25</v>
      </c>
      <c r="D1980" s="192" t="s">
        <v>2455</v>
      </c>
      <c r="E1980" s="377" t="s">
        <v>1139</v>
      </c>
      <c r="F1980" s="377"/>
      <c r="G1980" s="54" t="s">
        <v>156</v>
      </c>
      <c r="H1980" s="53">
        <v>1.091</v>
      </c>
      <c r="I1980" s="52">
        <v>7.17</v>
      </c>
      <c r="J1980" s="52">
        <v>7.82</v>
      </c>
    </row>
    <row r="1981" spans="1:10" ht="24" customHeight="1" x14ac:dyDescent="0.2">
      <c r="A1981" s="192" t="s">
        <v>1142</v>
      </c>
      <c r="B1981" s="55" t="s">
        <v>2454</v>
      </c>
      <c r="C1981" s="192" t="s">
        <v>25</v>
      </c>
      <c r="D1981" s="192" t="s">
        <v>2453</v>
      </c>
      <c r="E1981" s="377" t="s">
        <v>1139</v>
      </c>
      <c r="F1981" s="377"/>
      <c r="G1981" s="54" t="s">
        <v>62</v>
      </c>
      <c r="H1981" s="53">
        <v>0.47699999999999998</v>
      </c>
      <c r="I1981" s="52">
        <v>37.130000000000003</v>
      </c>
      <c r="J1981" s="52">
        <v>17.71</v>
      </c>
    </row>
    <row r="1982" spans="1:10" ht="25.5" x14ac:dyDescent="0.2">
      <c r="A1982" s="193"/>
      <c r="B1982" s="193"/>
      <c r="C1982" s="193"/>
      <c r="D1982" s="193"/>
      <c r="E1982" s="193" t="s">
        <v>1138</v>
      </c>
      <c r="F1982" s="51">
        <v>38.487972508591064</v>
      </c>
      <c r="G1982" s="193" t="s">
        <v>1137</v>
      </c>
      <c r="H1982" s="51">
        <v>30.95</v>
      </c>
      <c r="I1982" s="193" t="s">
        <v>1136</v>
      </c>
      <c r="J1982" s="51">
        <v>69.44</v>
      </c>
    </row>
    <row r="1983" spans="1:10" ht="15" thickBot="1" x14ac:dyDescent="0.25">
      <c r="A1983" s="193"/>
      <c r="B1983" s="193"/>
      <c r="C1983" s="193"/>
      <c r="D1983" s="193"/>
      <c r="E1983" s="193" t="s">
        <v>1135</v>
      </c>
      <c r="F1983" s="51">
        <v>25.75</v>
      </c>
      <c r="G1983" s="193"/>
      <c r="H1983" s="378" t="s">
        <v>1134</v>
      </c>
      <c r="I1983" s="378"/>
      <c r="J1983" s="51">
        <v>135.13999999999999</v>
      </c>
    </row>
    <row r="1984" spans="1:10" ht="0.95" customHeight="1" thickTop="1" x14ac:dyDescent="0.2">
      <c r="A1984" s="50"/>
      <c r="B1984" s="50"/>
      <c r="C1984" s="50"/>
      <c r="D1984" s="50"/>
      <c r="E1984" s="50"/>
      <c r="F1984" s="50"/>
      <c r="G1984" s="50"/>
      <c r="H1984" s="50"/>
      <c r="I1984" s="50"/>
      <c r="J1984" s="50"/>
    </row>
    <row r="1985" spans="1:10" ht="18" customHeight="1" x14ac:dyDescent="0.2">
      <c r="A1985" s="189" t="s">
        <v>876</v>
      </c>
      <c r="B1985" s="64" t="s">
        <v>9</v>
      </c>
      <c r="C1985" s="189" t="s">
        <v>10</v>
      </c>
      <c r="D1985" s="189" t="s">
        <v>11</v>
      </c>
      <c r="E1985" s="379" t="s">
        <v>1155</v>
      </c>
      <c r="F1985" s="379"/>
      <c r="G1985" s="65" t="s">
        <v>12</v>
      </c>
      <c r="H1985" s="64" t="s">
        <v>13</v>
      </c>
      <c r="I1985" s="64" t="s">
        <v>14</v>
      </c>
      <c r="J1985" s="64" t="s">
        <v>16</v>
      </c>
    </row>
    <row r="1986" spans="1:10" ht="51.95" customHeight="1" x14ac:dyDescent="0.2">
      <c r="A1986" s="187" t="s">
        <v>1154</v>
      </c>
      <c r="B1986" s="63" t="s">
        <v>877</v>
      </c>
      <c r="C1986" s="187" t="s">
        <v>25</v>
      </c>
      <c r="D1986" s="187" t="s">
        <v>878</v>
      </c>
      <c r="E1986" s="380" t="s">
        <v>1297</v>
      </c>
      <c r="F1986" s="380"/>
      <c r="G1986" s="62" t="s">
        <v>156</v>
      </c>
      <c r="H1986" s="61">
        <v>1</v>
      </c>
      <c r="I1986" s="60">
        <v>1866.92</v>
      </c>
      <c r="J1986" s="60">
        <v>1866.92</v>
      </c>
    </row>
    <row r="1987" spans="1:10" ht="65.099999999999994" customHeight="1" x14ac:dyDescent="0.2">
      <c r="A1987" s="191" t="s">
        <v>1148</v>
      </c>
      <c r="B1987" s="59" t="s">
        <v>1941</v>
      </c>
      <c r="C1987" s="191" t="s">
        <v>25</v>
      </c>
      <c r="D1987" s="191" t="s">
        <v>1940</v>
      </c>
      <c r="E1987" s="376" t="s">
        <v>1192</v>
      </c>
      <c r="F1987" s="376"/>
      <c r="G1987" s="58" t="s">
        <v>44</v>
      </c>
      <c r="H1987" s="57">
        <v>0.08</v>
      </c>
      <c r="I1987" s="56">
        <v>298.58999999999997</v>
      </c>
      <c r="J1987" s="56">
        <v>23.88</v>
      </c>
    </row>
    <row r="1988" spans="1:10" ht="26.1" customHeight="1" x14ac:dyDescent="0.2">
      <c r="A1988" s="191" t="s">
        <v>1148</v>
      </c>
      <c r="B1988" s="59" t="s">
        <v>1296</v>
      </c>
      <c r="C1988" s="191" t="s">
        <v>25</v>
      </c>
      <c r="D1988" s="191" t="s">
        <v>1295</v>
      </c>
      <c r="E1988" s="376" t="s">
        <v>1145</v>
      </c>
      <c r="F1988" s="376"/>
      <c r="G1988" s="58" t="s">
        <v>836</v>
      </c>
      <c r="H1988" s="57">
        <v>4.577</v>
      </c>
      <c r="I1988" s="56">
        <v>31.39</v>
      </c>
      <c r="J1988" s="56">
        <v>143.66999999999999</v>
      </c>
    </row>
    <row r="1989" spans="1:10" ht="24" customHeight="1" x14ac:dyDescent="0.2">
      <c r="A1989" s="191" t="s">
        <v>1148</v>
      </c>
      <c r="B1989" s="59" t="s">
        <v>1294</v>
      </c>
      <c r="C1989" s="191" t="s">
        <v>25</v>
      </c>
      <c r="D1989" s="191" t="s">
        <v>1293</v>
      </c>
      <c r="E1989" s="376" t="s">
        <v>1145</v>
      </c>
      <c r="F1989" s="376"/>
      <c r="G1989" s="58" t="s">
        <v>836</v>
      </c>
      <c r="H1989" s="57">
        <v>14.875</v>
      </c>
      <c r="I1989" s="56">
        <v>38.78</v>
      </c>
      <c r="J1989" s="56">
        <v>576.85</v>
      </c>
    </row>
    <row r="1990" spans="1:10" ht="39" customHeight="1" x14ac:dyDescent="0.2">
      <c r="A1990" s="191" t="s">
        <v>1148</v>
      </c>
      <c r="B1990" s="59" t="s">
        <v>2189</v>
      </c>
      <c r="C1990" s="191" t="s">
        <v>25</v>
      </c>
      <c r="D1990" s="191" t="s">
        <v>2188</v>
      </c>
      <c r="E1990" s="376" t="s">
        <v>1548</v>
      </c>
      <c r="F1990" s="376"/>
      <c r="G1990" s="58" t="s">
        <v>49</v>
      </c>
      <c r="H1990" s="57">
        <v>1.61</v>
      </c>
      <c r="I1990" s="56">
        <v>486.54</v>
      </c>
      <c r="J1990" s="56">
        <v>783.32</v>
      </c>
    </row>
    <row r="1991" spans="1:10" ht="24" customHeight="1" x14ac:dyDescent="0.2">
      <c r="A1991" s="192" t="s">
        <v>1142</v>
      </c>
      <c r="B1991" s="55" t="s">
        <v>2452</v>
      </c>
      <c r="C1991" s="192" t="s">
        <v>25</v>
      </c>
      <c r="D1991" s="192" t="s">
        <v>2451</v>
      </c>
      <c r="E1991" s="377" t="s">
        <v>1139</v>
      </c>
      <c r="F1991" s="377"/>
      <c r="G1991" s="54" t="s">
        <v>31</v>
      </c>
      <c r="H1991" s="53">
        <v>10</v>
      </c>
      <c r="I1991" s="52">
        <v>33.92</v>
      </c>
      <c r="J1991" s="52">
        <v>339.2</v>
      </c>
    </row>
    <row r="1992" spans="1:10" ht="25.5" x14ac:dyDescent="0.2">
      <c r="A1992" s="193"/>
      <c r="B1992" s="193"/>
      <c r="C1992" s="193"/>
      <c r="D1992" s="193"/>
      <c r="E1992" s="193" t="s">
        <v>1138</v>
      </c>
      <c r="F1992" s="51">
        <v>425.23001884491742</v>
      </c>
      <c r="G1992" s="193" t="s">
        <v>1137</v>
      </c>
      <c r="H1992" s="51">
        <v>341.97</v>
      </c>
      <c r="I1992" s="193" t="s">
        <v>1136</v>
      </c>
      <c r="J1992" s="51">
        <v>767.2</v>
      </c>
    </row>
    <row r="1993" spans="1:10" ht="15" thickBot="1" x14ac:dyDescent="0.25">
      <c r="A1993" s="193"/>
      <c r="B1993" s="193"/>
      <c r="C1993" s="193"/>
      <c r="D1993" s="193"/>
      <c r="E1993" s="193" t="s">
        <v>1135</v>
      </c>
      <c r="F1993" s="51">
        <v>439.47</v>
      </c>
      <c r="G1993" s="193"/>
      <c r="H1993" s="378" t="s">
        <v>1134</v>
      </c>
      <c r="I1993" s="378"/>
      <c r="J1993" s="51">
        <v>2306.39</v>
      </c>
    </row>
    <row r="1994" spans="1:10" ht="0.95" customHeight="1" thickTop="1" x14ac:dyDescent="0.2">
      <c r="A1994" s="50"/>
      <c r="B1994" s="50"/>
      <c r="C1994" s="50"/>
      <c r="D1994" s="50"/>
      <c r="E1994" s="50"/>
      <c r="F1994" s="50"/>
      <c r="G1994" s="50"/>
      <c r="H1994" s="50"/>
      <c r="I1994" s="50"/>
      <c r="J1994" s="50"/>
    </row>
    <row r="1995" spans="1:10" ht="18" customHeight="1" x14ac:dyDescent="0.2">
      <c r="A1995" s="189" t="s">
        <v>883</v>
      </c>
      <c r="B1995" s="64" t="s">
        <v>9</v>
      </c>
      <c r="C1995" s="189" t="s">
        <v>10</v>
      </c>
      <c r="D1995" s="189" t="s">
        <v>11</v>
      </c>
      <c r="E1995" s="379" t="s">
        <v>1155</v>
      </c>
      <c r="F1995" s="379"/>
      <c r="G1995" s="65" t="s">
        <v>12</v>
      </c>
      <c r="H1995" s="64" t="s">
        <v>13</v>
      </c>
      <c r="I1995" s="64" t="s">
        <v>14</v>
      </c>
      <c r="J1995" s="64" t="s">
        <v>16</v>
      </c>
    </row>
    <row r="1996" spans="1:10" ht="26.1" customHeight="1" x14ac:dyDescent="0.2">
      <c r="A1996" s="187" t="s">
        <v>1154</v>
      </c>
      <c r="B1996" s="63" t="s">
        <v>884</v>
      </c>
      <c r="C1996" s="187" t="s">
        <v>25</v>
      </c>
      <c r="D1996" s="187" t="s">
        <v>885</v>
      </c>
      <c r="E1996" s="380" t="s">
        <v>1297</v>
      </c>
      <c r="F1996" s="380"/>
      <c r="G1996" s="62" t="s">
        <v>31</v>
      </c>
      <c r="H1996" s="61">
        <v>1</v>
      </c>
      <c r="I1996" s="60">
        <v>71.03</v>
      </c>
      <c r="J1996" s="60">
        <v>71.03</v>
      </c>
    </row>
    <row r="1997" spans="1:10" ht="26.1" customHeight="1" x14ac:dyDescent="0.2">
      <c r="A1997" s="191" t="s">
        <v>1148</v>
      </c>
      <c r="B1997" s="59" t="s">
        <v>1296</v>
      </c>
      <c r="C1997" s="191" t="s">
        <v>25</v>
      </c>
      <c r="D1997" s="191" t="s">
        <v>1295</v>
      </c>
      <c r="E1997" s="376" t="s">
        <v>1145</v>
      </c>
      <c r="F1997" s="376"/>
      <c r="G1997" s="58" t="s">
        <v>836</v>
      </c>
      <c r="H1997" s="57">
        <v>0.31</v>
      </c>
      <c r="I1997" s="56">
        <v>31.39</v>
      </c>
      <c r="J1997" s="56">
        <v>9.73</v>
      </c>
    </row>
    <row r="1998" spans="1:10" ht="24" customHeight="1" x14ac:dyDescent="0.2">
      <c r="A1998" s="191" t="s">
        <v>1148</v>
      </c>
      <c r="B1998" s="59" t="s">
        <v>1294</v>
      </c>
      <c r="C1998" s="191" t="s">
        <v>25</v>
      </c>
      <c r="D1998" s="191" t="s">
        <v>1293</v>
      </c>
      <c r="E1998" s="376" t="s">
        <v>1145</v>
      </c>
      <c r="F1998" s="376"/>
      <c r="G1998" s="58" t="s">
        <v>836</v>
      </c>
      <c r="H1998" s="57">
        <v>0.31</v>
      </c>
      <c r="I1998" s="56">
        <v>38.78</v>
      </c>
      <c r="J1998" s="56">
        <v>12.02</v>
      </c>
    </row>
    <row r="1999" spans="1:10" ht="24" customHeight="1" x14ac:dyDescent="0.2">
      <c r="A1999" s="192" t="s">
        <v>1142</v>
      </c>
      <c r="B1999" s="55" t="s">
        <v>2450</v>
      </c>
      <c r="C1999" s="192" t="s">
        <v>25</v>
      </c>
      <c r="D1999" s="192" t="s">
        <v>2449</v>
      </c>
      <c r="E1999" s="377" t="s">
        <v>1139</v>
      </c>
      <c r="F1999" s="377"/>
      <c r="G1999" s="54" t="s">
        <v>31</v>
      </c>
      <c r="H1999" s="53">
        <v>1.02</v>
      </c>
      <c r="I1999" s="52">
        <v>48.32</v>
      </c>
      <c r="J1999" s="52">
        <v>49.28</v>
      </c>
    </row>
    <row r="2000" spans="1:10" ht="25.5" x14ac:dyDescent="0.2">
      <c r="A2000" s="193"/>
      <c r="B2000" s="193"/>
      <c r="C2000" s="193"/>
      <c r="D2000" s="193"/>
      <c r="E2000" s="193" t="s">
        <v>1138</v>
      </c>
      <c r="F2000" s="51">
        <v>10.21505376344086</v>
      </c>
      <c r="G2000" s="193" t="s">
        <v>1137</v>
      </c>
      <c r="H2000" s="51">
        <v>8.2100000000000009</v>
      </c>
      <c r="I2000" s="193" t="s">
        <v>1136</v>
      </c>
      <c r="J2000" s="51">
        <v>18.43</v>
      </c>
    </row>
    <row r="2001" spans="1:10" ht="15" thickBot="1" x14ac:dyDescent="0.25">
      <c r="A2001" s="193"/>
      <c r="B2001" s="193"/>
      <c r="C2001" s="193"/>
      <c r="D2001" s="193"/>
      <c r="E2001" s="193" t="s">
        <v>1135</v>
      </c>
      <c r="F2001" s="51">
        <v>16.72</v>
      </c>
      <c r="G2001" s="193"/>
      <c r="H2001" s="378" t="s">
        <v>1134</v>
      </c>
      <c r="I2001" s="378"/>
      <c r="J2001" s="51">
        <v>87.75</v>
      </c>
    </row>
    <row r="2002" spans="1:10" ht="0.95" customHeight="1" thickTop="1" x14ac:dyDescent="0.2">
      <c r="A2002" s="50"/>
      <c r="B2002" s="50"/>
      <c r="C2002" s="50"/>
      <c r="D2002" s="50"/>
      <c r="E2002" s="50"/>
      <c r="F2002" s="50"/>
      <c r="G2002" s="50"/>
      <c r="H2002" s="50"/>
      <c r="I2002" s="50"/>
      <c r="J2002" s="50"/>
    </row>
    <row r="2003" spans="1:10" ht="18" customHeight="1" x14ac:dyDescent="0.2">
      <c r="A2003" s="189" t="s">
        <v>886</v>
      </c>
      <c r="B2003" s="64" t="s">
        <v>9</v>
      </c>
      <c r="C2003" s="189" t="s">
        <v>10</v>
      </c>
      <c r="D2003" s="189" t="s">
        <v>11</v>
      </c>
      <c r="E2003" s="379" t="s">
        <v>1155</v>
      </c>
      <c r="F2003" s="379"/>
      <c r="G2003" s="65" t="s">
        <v>12</v>
      </c>
      <c r="H2003" s="64" t="s">
        <v>13</v>
      </c>
      <c r="I2003" s="64" t="s">
        <v>14</v>
      </c>
      <c r="J2003" s="64" t="s">
        <v>16</v>
      </c>
    </row>
    <row r="2004" spans="1:10" ht="39" customHeight="1" x14ac:dyDescent="0.2">
      <c r="A2004" s="187" t="s">
        <v>1154</v>
      </c>
      <c r="B2004" s="63" t="s">
        <v>887</v>
      </c>
      <c r="C2004" s="187" t="s">
        <v>25</v>
      </c>
      <c r="D2004" s="187" t="s">
        <v>888</v>
      </c>
      <c r="E2004" s="380" t="s">
        <v>1297</v>
      </c>
      <c r="F2004" s="380"/>
      <c r="G2004" s="62" t="s">
        <v>31</v>
      </c>
      <c r="H2004" s="61">
        <v>1</v>
      </c>
      <c r="I2004" s="60">
        <v>15.09</v>
      </c>
      <c r="J2004" s="60">
        <v>15.09</v>
      </c>
    </row>
    <row r="2005" spans="1:10" ht="26.1" customHeight="1" x14ac:dyDescent="0.2">
      <c r="A2005" s="191" t="s">
        <v>1148</v>
      </c>
      <c r="B2005" s="59" t="s">
        <v>1296</v>
      </c>
      <c r="C2005" s="191" t="s">
        <v>25</v>
      </c>
      <c r="D2005" s="191" t="s">
        <v>1295</v>
      </c>
      <c r="E2005" s="376" t="s">
        <v>1145</v>
      </c>
      <c r="F2005" s="376"/>
      <c r="G2005" s="58" t="s">
        <v>836</v>
      </c>
      <c r="H2005" s="57">
        <v>7.1000000000000004E-3</v>
      </c>
      <c r="I2005" s="56">
        <v>31.39</v>
      </c>
      <c r="J2005" s="56">
        <v>0.22</v>
      </c>
    </row>
    <row r="2006" spans="1:10" ht="24" customHeight="1" x14ac:dyDescent="0.2">
      <c r="A2006" s="191" t="s">
        <v>1148</v>
      </c>
      <c r="B2006" s="59" t="s">
        <v>1294</v>
      </c>
      <c r="C2006" s="191" t="s">
        <v>25</v>
      </c>
      <c r="D2006" s="191" t="s">
        <v>1293</v>
      </c>
      <c r="E2006" s="376" t="s">
        <v>1145</v>
      </c>
      <c r="F2006" s="376"/>
      <c r="G2006" s="58" t="s">
        <v>836</v>
      </c>
      <c r="H2006" s="57">
        <v>7.1000000000000004E-3</v>
      </c>
      <c r="I2006" s="56">
        <v>38.78</v>
      </c>
      <c r="J2006" s="56">
        <v>0.27</v>
      </c>
    </row>
    <row r="2007" spans="1:10" ht="51.95" customHeight="1" x14ac:dyDescent="0.2">
      <c r="A2007" s="192" t="s">
        <v>1142</v>
      </c>
      <c r="B2007" s="55" t="s">
        <v>2448</v>
      </c>
      <c r="C2007" s="192" t="s">
        <v>25</v>
      </c>
      <c r="D2007" s="192" t="s">
        <v>2447</v>
      </c>
      <c r="E2007" s="377" t="s">
        <v>1139</v>
      </c>
      <c r="F2007" s="377"/>
      <c r="G2007" s="54" t="s">
        <v>31</v>
      </c>
      <c r="H2007" s="53">
        <v>1.0269999999999999</v>
      </c>
      <c r="I2007" s="52">
        <v>14.18</v>
      </c>
      <c r="J2007" s="52">
        <v>14.56</v>
      </c>
    </row>
    <row r="2008" spans="1:10" ht="26.1" customHeight="1" x14ac:dyDescent="0.2">
      <c r="A2008" s="192" t="s">
        <v>1142</v>
      </c>
      <c r="B2008" s="55" t="s">
        <v>2316</v>
      </c>
      <c r="C2008" s="192" t="s">
        <v>25</v>
      </c>
      <c r="D2008" s="192" t="s">
        <v>2315</v>
      </c>
      <c r="E2008" s="377" t="s">
        <v>1139</v>
      </c>
      <c r="F2008" s="377"/>
      <c r="G2008" s="54" t="s">
        <v>156</v>
      </c>
      <c r="H2008" s="53">
        <v>0.01</v>
      </c>
      <c r="I2008" s="52">
        <v>4.91</v>
      </c>
      <c r="J2008" s="52">
        <v>0.04</v>
      </c>
    </row>
    <row r="2009" spans="1:10" ht="25.5" x14ac:dyDescent="0.2">
      <c r="A2009" s="193"/>
      <c r="B2009" s="193"/>
      <c r="C2009" s="193"/>
      <c r="D2009" s="193"/>
      <c r="E2009" s="193" t="s">
        <v>1138</v>
      </c>
      <c r="F2009" s="51">
        <v>0.22724753353286775</v>
      </c>
      <c r="G2009" s="193" t="s">
        <v>1137</v>
      </c>
      <c r="H2009" s="51">
        <v>0.18</v>
      </c>
      <c r="I2009" s="193" t="s">
        <v>1136</v>
      </c>
      <c r="J2009" s="51">
        <v>0.41</v>
      </c>
    </row>
    <row r="2010" spans="1:10" ht="15" thickBot="1" x14ac:dyDescent="0.25">
      <c r="A2010" s="193"/>
      <c r="B2010" s="193"/>
      <c r="C2010" s="193"/>
      <c r="D2010" s="193"/>
      <c r="E2010" s="193" t="s">
        <v>1135</v>
      </c>
      <c r="F2010" s="51">
        <v>3.55</v>
      </c>
      <c r="G2010" s="193"/>
      <c r="H2010" s="378" t="s">
        <v>1134</v>
      </c>
      <c r="I2010" s="378"/>
      <c r="J2010" s="51">
        <v>18.64</v>
      </c>
    </row>
    <row r="2011" spans="1:10" ht="0.95" customHeight="1" thickTop="1" x14ac:dyDescent="0.2">
      <c r="A2011" s="50"/>
      <c r="B2011" s="50"/>
      <c r="C2011" s="50"/>
      <c r="D2011" s="50"/>
      <c r="E2011" s="50"/>
      <c r="F2011" s="50"/>
      <c r="G2011" s="50"/>
      <c r="H2011" s="50"/>
      <c r="I2011" s="50"/>
      <c r="J2011" s="50"/>
    </row>
    <row r="2012" spans="1:10" ht="18" customHeight="1" x14ac:dyDescent="0.2">
      <c r="A2012" s="189" t="s">
        <v>889</v>
      </c>
      <c r="B2012" s="64" t="s">
        <v>9</v>
      </c>
      <c r="C2012" s="189" t="s">
        <v>10</v>
      </c>
      <c r="D2012" s="189" t="s">
        <v>11</v>
      </c>
      <c r="E2012" s="379" t="s">
        <v>1155</v>
      </c>
      <c r="F2012" s="379"/>
      <c r="G2012" s="65" t="s">
        <v>12</v>
      </c>
      <c r="H2012" s="64" t="s">
        <v>13</v>
      </c>
      <c r="I2012" s="64" t="s">
        <v>14</v>
      </c>
      <c r="J2012" s="64" t="s">
        <v>16</v>
      </c>
    </row>
    <row r="2013" spans="1:10" ht="26.1" customHeight="1" x14ac:dyDescent="0.2">
      <c r="A2013" s="187" t="s">
        <v>1154</v>
      </c>
      <c r="B2013" s="63" t="s">
        <v>890</v>
      </c>
      <c r="C2013" s="187" t="s">
        <v>25</v>
      </c>
      <c r="D2013" s="187" t="s">
        <v>891</v>
      </c>
      <c r="E2013" s="380" t="s">
        <v>1297</v>
      </c>
      <c r="F2013" s="380"/>
      <c r="G2013" s="62" t="s">
        <v>156</v>
      </c>
      <c r="H2013" s="61">
        <v>1</v>
      </c>
      <c r="I2013" s="60">
        <v>36.6</v>
      </c>
      <c r="J2013" s="60">
        <v>36.6</v>
      </c>
    </row>
    <row r="2014" spans="1:10" ht="26.1" customHeight="1" x14ac:dyDescent="0.2">
      <c r="A2014" s="191" t="s">
        <v>1148</v>
      </c>
      <c r="B2014" s="59" t="s">
        <v>1296</v>
      </c>
      <c r="C2014" s="191" t="s">
        <v>25</v>
      </c>
      <c r="D2014" s="191" t="s">
        <v>1295</v>
      </c>
      <c r="E2014" s="376" t="s">
        <v>1145</v>
      </c>
      <c r="F2014" s="376"/>
      <c r="G2014" s="58" t="s">
        <v>836</v>
      </c>
      <c r="H2014" s="57">
        <v>6.8770999999999997E-3</v>
      </c>
      <c r="I2014" s="56">
        <v>31.39</v>
      </c>
      <c r="J2014" s="56">
        <v>0.21</v>
      </c>
    </row>
    <row r="2015" spans="1:10" ht="24" customHeight="1" x14ac:dyDescent="0.2">
      <c r="A2015" s="191" t="s">
        <v>1148</v>
      </c>
      <c r="B2015" s="59" t="s">
        <v>1294</v>
      </c>
      <c r="C2015" s="191" t="s">
        <v>25</v>
      </c>
      <c r="D2015" s="191" t="s">
        <v>1293</v>
      </c>
      <c r="E2015" s="376" t="s">
        <v>1145</v>
      </c>
      <c r="F2015" s="376"/>
      <c r="G2015" s="58" t="s">
        <v>836</v>
      </c>
      <c r="H2015" s="57">
        <v>6.1899999999999997E-2</v>
      </c>
      <c r="I2015" s="56">
        <v>38.78</v>
      </c>
      <c r="J2015" s="56">
        <v>2.4</v>
      </c>
    </row>
    <row r="2016" spans="1:10" ht="26.1" customHeight="1" x14ac:dyDescent="0.2">
      <c r="A2016" s="192" t="s">
        <v>1142</v>
      </c>
      <c r="B2016" s="55" t="s">
        <v>2446</v>
      </c>
      <c r="C2016" s="192" t="s">
        <v>25</v>
      </c>
      <c r="D2016" s="192" t="s">
        <v>2445</v>
      </c>
      <c r="E2016" s="377" t="s">
        <v>1139</v>
      </c>
      <c r="F2016" s="377"/>
      <c r="G2016" s="54" t="s">
        <v>156</v>
      </c>
      <c r="H2016" s="53">
        <v>1</v>
      </c>
      <c r="I2016" s="52">
        <v>33.99</v>
      </c>
      <c r="J2016" s="52">
        <v>33.99</v>
      </c>
    </row>
    <row r="2017" spans="1:10" ht="25.5" x14ac:dyDescent="0.2">
      <c r="A2017" s="193"/>
      <c r="B2017" s="193"/>
      <c r="C2017" s="193"/>
      <c r="D2017" s="193"/>
      <c r="E2017" s="193" t="s">
        <v>1138</v>
      </c>
      <c r="F2017" s="51">
        <v>1.2360048775080368</v>
      </c>
      <c r="G2017" s="193" t="s">
        <v>1137</v>
      </c>
      <c r="H2017" s="51">
        <v>0.99</v>
      </c>
      <c r="I2017" s="193" t="s">
        <v>1136</v>
      </c>
      <c r="J2017" s="51">
        <v>2.23</v>
      </c>
    </row>
    <row r="2018" spans="1:10" ht="15" thickBot="1" x14ac:dyDescent="0.25">
      <c r="A2018" s="193"/>
      <c r="B2018" s="193"/>
      <c r="C2018" s="193"/>
      <c r="D2018" s="193"/>
      <c r="E2018" s="193" t="s">
        <v>1135</v>
      </c>
      <c r="F2018" s="51">
        <v>8.61</v>
      </c>
      <c r="G2018" s="193"/>
      <c r="H2018" s="378" t="s">
        <v>1134</v>
      </c>
      <c r="I2018" s="378"/>
      <c r="J2018" s="51">
        <v>45.21</v>
      </c>
    </row>
    <row r="2019" spans="1:10" ht="0.95" customHeight="1" thickTop="1" x14ac:dyDescent="0.2">
      <c r="A2019" s="50"/>
      <c r="B2019" s="50"/>
      <c r="C2019" s="50"/>
      <c r="D2019" s="50"/>
      <c r="E2019" s="50"/>
      <c r="F2019" s="50"/>
      <c r="G2019" s="50"/>
      <c r="H2019" s="50"/>
      <c r="I2019" s="50"/>
      <c r="J2019" s="50"/>
    </row>
    <row r="2020" spans="1:10" ht="18" customHeight="1" x14ac:dyDescent="0.2">
      <c r="A2020" s="189" t="s">
        <v>892</v>
      </c>
      <c r="B2020" s="64" t="s">
        <v>9</v>
      </c>
      <c r="C2020" s="189" t="s">
        <v>10</v>
      </c>
      <c r="D2020" s="189" t="s">
        <v>11</v>
      </c>
      <c r="E2020" s="379" t="s">
        <v>1155</v>
      </c>
      <c r="F2020" s="379"/>
      <c r="G2020" s="65" t="s">
        <v>12</v>
      </c>
      <c r="H2020" s="64" t="s">
        <v>13</v>
      </c>
      <c r="I2020" s="64" t="s">
        <v>14</v>
      </c>
      <c r="J2020" s="64" t="s">
        <v>16</v>
      </c>
    </row>
    <row r="2021" spans="1:10" ht="26.1" customHeight="1" x14ac:dyDescent="0.2">
      <c r="A2021" s="187" t="s">
        <v>1154</v>
      </c>
      <c r="B2021" s="63" t="s">
        <v>893</v>
      </c>
      <c r="C2021" s="187" t="s">
        <v>25</v>
      </c>
      <c r="D2021" s="187" t="s">
        <v>894</v>
      </c>
      <c r="E2021" s="380" t="s">
        <v>1297</v>
      </c>
      <c r="F2021" s="380"/>
      <c r="G2021" s="62" t="s">
        <v>156</v>
      </c>
      <c r="H2021" s="61">
        <v>1</v>
      </c>
      <c r="I2021" s="60">
        <v>23.89</v>
      </c>
      <c r="J2021" s="60">
        <v>23.89</v>
      </c>
    </row>
    <row r="2022" spans="1:10" ht="26.1" customHeight="1" x14ac:dyDescent="0.2">
      <c r="A2022" s="191" t="s">
        <v>1148</v>
      </c>
      <c r="B2022" s="59" t="s">
        <v>1296</v>
      </c>
      <c r="C2022" s="191" t="s">
        <v>25</v>
      </c>
      <c r="D2022" s="191" t="s">
        <v>1295</v>
      </c>
      <c r="E2022" s="376" t="s">
        <v>1145</v>
      </c>
      <c r="F2022" s="376"/>
      <c r="G2022" s="58" t="s">
        <v>836</v>
      </c>
      <c r="H2022" s="57">
        <v>1.7442699999999998E-2</v>
      </c>
      <c r="I2022" s="56">
        <v>31.39</v>
      </c>
      <c r="J2022" s="56">
        <v>0.54</v>
      </c>
    </row>
    <row r="2023" spans="1:10" ht="24" customHeight="1" x14ac:dyDescent="0.2">
      <c r="A2023" s="191" t="s">
        <v>1148</v>
      </c>
      <c r="B2023" s="59" t="s">
        <v>1294</v>
      </c>
      <c r="C2023" s="191" t="s">
        <v>25</v>
      </c>
      <c r="D2023" s="191" t="s">
        <v>1293</v>
      </c>
      <c r="E2023" s="376" t="s">
        <v>1145</v>
      </c>
      <c r="F2023" s="376"/>
      <c r="G2023" s="58" t="s">
        <v>836</v>
      </c>
      <c r="H2023" s="57">
        <v>0.157</v>
      </c>
      <c r="I2023" s="56">
        <v>38.78</v>
      </c>
      <c r="J2023" s="56">
        <v>6.08</v>
      </c>
    </row>
    <row r="2024" spans="1:10" ht="39" customHeight="1" x14ac:dyDescent="0.2">
      <c r="A2024" s="192" t="s">
        <v>1142</v>
      </c>
      <c r="B2024" s="55" t="s">
        <v>2444</v>
      </c>
      <c r="C2024" s="192" t="s">
        <v>25</v>
      </c>
      <c r="D2024" s="192" t="s">
        <v>2443</v>
      </c>
      <c r="E2024" s="377" t="s">
        <v>1139</v>
      </c>
      <c r="F2024" s="377"/>
      <c r="G2024" s="54" t="s">
        <v>156</v>
      </c>
      <c r="H2024" s="53">
        <v>1</v>
      </c>
      <c r="I2024" s="52">
        <v>17.27</v>
      </c>
      <c r="J2024" s="52">
        <v>17.27</v>
      </c>
    </row>
    <row r="2025" spans="1:10" ht="25.5" x14ac:dyDescent="0.2">
      <c r="A2025" s="193"/>
      <c r="B2025" s="193"/>
      <c r="C2025" s="193"/>
      <c r="D2025" s="193"/>
      <c r="E2025" s="193" t="s">
        <v>1138</v>
      </c>
      <c r="F2025" s="51">
        <v>3.1592949783837714</v>
      </c>
      <c r="G2025" s="193" t="s">
        <v>1137</v>
      </c>
      <c r="H2025" s="51">
        <v>2.54</v>
      </c>
      <c r="I2025" s="193" t="s">
        <v>1136</v>
      </c>
      <c r="J2025" s="51">
        <v>5.7</v>
      </c>
    </row>
    <row r="2026" spans="1:10" ht="15" thickBot="1" x14ac:dyDescent="0.25">
      <c r="A2026" s="193"/>
      <c r="B2026" s="193"/>
      <c r="C2026" s="193"/>
      <c r="D2026" s="193"/>
      <c r="E2026" s="193" t="s">
        <v>1135</v>
      </c>
      <c r="F2026" s="51">
        <v>5.62</v>
      </c>
      <c r="G2026" s="193"/>
      <c r="H2026" s="378" t="s">
        <v>1134</v>
      </c>
      <c r="I2026" s="378"/>
      <c r="J2026" s="51">
        <v>29.51</v>
      </c>
    </row>
    <row r="2027" spans="1:10" ht="0.95" customHeight="1" thickTop="1" x14ac:dyDescent="0.2">
      <c r="A2027" s="50"/>
      <c r="B2027" s="50"/>
      <c r="C2027" s="50"/>
      <c r="D2027" s="50"/>
      <c r="E2027" s="50"/>
      <c r="F2027" s="50"/>
      <c r="G2027" s="50"/>
      <c r="H2027" s="50"/>
      <c r="I2027" s="50"/>
      <c r="J2027" s="50"/>
    </row>
    <row r="2028" spans="1:10" ht="18" customHeight="1" x14ac:dyDescent="0.2">
      <c r="A2028" s="189" t="s">
        <v>903</v>
      </c>
      <c r="B2028" s="64" t="s">
        <v>9</v>
      </c>
      <c r="C2028" s="189" t="s">
        <v>10</v>
      </c>
      <c r="D2028" s="189" t="s">
        <v>11</v>
      </c>
      <c r="E2028" s="379" t="s">
        <v>1155</v>
      </c>
      <c r="F2028" s="379"/>
      <c r="G2028" s="65" t="s">
        <v>12</v>
      </c>
      <c r="H2028" s="64" t="s">
        <v>13</v>
      </c>
      <c r="I2028" s="64" t="s">
        <v>14</v>
      </c>
      <c r="J2028" s="64" t="s">
        <v>16</v>
      </c>
    </row>
    <row r="2029" spans="1:10" ht="51.95" customHeight="1" x14ac:dyDescent="0.2">
      <c r="A2029" s="187" t="s">
        <v>1154</v>
      </c>
      <c r="B2029" s="63" t="s">
        <v>904</v>
      </c>
      <c r="C2029" s="187" t="s">
        <v>25</v>
      </c>
      <c r="D2029" s="187" t="s">
        <v>905</v>
      </c>
      <c r="E2029" s="380" t="s">
        <v>1297</v>
      </c>
      <c r="F2029" s="380"/>
      <c r="G2029" s="62" t="s">
        <v>156</v>
      </c>
      <c r="H2029" s="61">
        <v>1</v>
      </c>
      <c r="I2029" s="60">
        <v>62893.25</v>
      </c>
      <c r="J2029" s="60">
        <v>62893.25</v>
      </c>
    </row>
    <row r="2030" spans="1:10" ht="65.099999999999994" customHeight="1" x14ac:dyDescent="0.2">
      <c r="A2030" s="191" t="s">
        <v>1148</v>
      </c>
      <c r="B2030" s="59" t="s">
        <v>1941</v>
      </c>
      <c r="C2030" s="191" t="s">
        <v>25</v>
      </c>
      <c r="D2030" s="191" t="s">
        <v>1940</v>
      </c>
      <c r="E2030" s="376" t="s">
        <v>1192</v>
      </c>
      <c r="F2030" s="376"/>
      <c r="G2030" s="58" t="s">
        <v>44</v>
      </c>
      <c r="H2030" s="57">
        <v>0.35958000000000001</v>
      </c>
      <c r="I2030" s="56">
        <v>298.58999999999997</v>
      </c>
      <c r="J2030" s="56">
        <v>107.36</v>
      </c>
    </row>
    <row r="2031" spans="1:10" ht="26.1" customHeight="1" x14ac:dyDescent="0.2">
      <c r="A2031" s="191" t="s">
        <v>1148</v>
      </c>
      <c r="B2031" s="59" t="s">
        <v>1296</v>
      </c>
      <c r="C2031" s="191" t="s">
        <v>25</v>
      </c>
      <c r="D2031" s="191" t="s">
        <v>1295</v>
      </c>
      <c r="E2031" s="376" t="s">
        <v>1145</v>
      </c>
      <c r="F2031" s="376"/>
      <c r="G2031" s="58" t="s">
        <v>836</v>
      </c>
      <c r="H2031" s="57">
        <v>9.9849999999999994</v>
      </c>
      <c r="I2031" s="56">
        <v>31.39</v>
      </c>
      <c r="J2031" s="56">
        <v>313.42</v>
      </c>
    </row>
    <row r="2032" spans="1:10" ht="24" customHeight="1" x14ac:dyDescent="0.2">
      <c r="A2032" s="191" t="s">
        <v>1148</v>
      </c>
      <c r="B2032" s="59" t="s">
        <v>1294</v>
      </c>
      <c r="C2032" s="191" t="s">
        <v>25</v>
      </c>
      <c r="D2032" s="191" t="s">
        <v>1293</v>
      </c>
      <c r="E2032" s="376" t="s">
        <v>1145</v>
      </c>
      <c r="F2032" s="376"/>
      <c r="G2032" s="58" t="s">
        <v>836</v>
      </c>
      <c r="H2032" s="57">
        <v>9.9849999999999994</v>
      </c>
      <c r="I2032" s="56">
        <v>38.78</v>
      </c>
      <c r="J2032" s="56">
        <v>387.21</v>
      </c>
    </row>
    <row r="2033" spans="1:10" ht="39" customHeight="1" x14ac:dyDescent="0.2">
      <c r="A2033" s="192" t="s">
        <v>1142</v>
      </c>
      <c r="B2033" s="55" t="s">
        <v>2442</v>
      </c>
      <c r="C2033" s="192" t="s">
        <v>25</v>
      </c>
      <c r="D2033" s="192" t="s">
        <v>2441</v>
      </c>
      <c r="E2033" s="377" t="s">
        <v>1139</v>
      </c>
      <c r="F2033" s="377"/>
      <c r="G2033" s="54" t="s">
        <v>156</v>
      </c>
      <c r="H2033" s="53">
        <v>1</v>
      </c>
      <c r="I2033" s="52">
        <v>62085.26</v>
      </c>
      <c r="J2033" s="52">
        <v>62085.26</v>
      </c>
    </row>
    <row r="2034" spans="1:10" ht="25.5" x14ac:dyDescent="0.2">
      <c r="A2034" s="193"/>
      <c r="B2034" s="193"/>
      <c r="C2034" s="193"/>
      <c r="D2034" s="193"/>
      <c r="E2034" s="193" t="s">
        <v>1138</v>
      </c>
      <c r="F2034" s="51">
        <v>338.37157743044008</v>
      </c>
      <c r="G2034" s="193" t="s">
        <v>1137</v>
      </c>
      <c r="H2034" s="51">
        <v>272.12</v>
      </c>
      <c r="I2034" s="193" t="s">
        <v>1136</v>
      </c>
      <c r="J2034" s="51">
        <v>610.49</v>
      </c>
    </row>
    <row r="2035" spans="1:10" ht="15" thickBot="1" x14ac:dyDescent="0.25">
      <c r="A2035" s="193"/>
      <c r="B2035" s="193"/>
      <c r="C2035" s="193"/>
      <c r="D2035" s="193"/>
      <c r="E2035" s="193" t="s">
        <v>1135</v>
      </c>
      <c r="F2035" s="51">
        <v>14805.07</v>
      </c>
      <c r="G2035" s="193"/>
      <c r="H2035" s="378" t="s">
        <v>1134</v>
      </c>
      <c r="I2035" s="378"/>
      <c r="J2035" s="51">
        <v>77698.320000000007</v>
      </c>
    </row>
    <row r="2036" spans="1:10" ht="0.95" customHeight="1" thickTop="1" x14ac:dyDescent="0.2">
      <c r="A2036" s="50"/>
      <c r="B2036" s="50"/>
      <c r="C2036" s="50"/>
      <c r="D2036" s="50"/>
      <c r="E2036" s="50"/>
      <c r="F2036" s="50"/>
      <c r="G2036" s="50"/>
      <c r="H2036" s="50"/>
      <c r="I2036" s="50"/>
      <c r="J2036" s="50"/>
    </row>
    <row r="2037" spans="1:10" ht="18" customHeight="1" x14ac:dyDescent="0.2">
      <c r="A2037" s="189" t="s">
        <v>921</v>
      </c>
      <c r="B2037" s="64" t="s">
        <v>9</v>
      </c>
      <c r="C2037" s="189" t="s">
        <v>10</v>
      </c>
      <c r="D2037" s="189" t="s">
        <v>11</v>
      </c>
      <c r="E2037" s="379" t="s">
        <v>1155</v>
      </c>
      <c r="F2037" s="379"/>
      <c r="G2037" s="65" t="s">
        <v>12</v>
      </c>
      <c r="H2037" s="64" t="s">
        <v>13</v>
      </c>
      <c r="I2037" s="64" t="s">
        <v>14</v>
      </c>
      <c r="J2037" s="64" t="s">
        <v>16</v>
      </c>
    </row>
    <row r="2038" spans="1:10" ht="39" customHeight="1" x14ac:dyDescent="0.2">
      <c r="A2038" s="187" t="s">
        <v>1154</v>
      </c>
      <c r="B2038" s="63" t="s">
        <v>922</v>
      </c>
      <c r="C2038" s="187" t="s">
        <v>25</v>
      </c>
      <c r="D2038" s="187" t="s">
        <v>923</v>
      </c>
      <c r="E2038" s="380" t="s">
        <v>1297</v>
      </c>
      <c r="F2038" s="380"/>
      <c r="G2038" s="62" t="s">
        <v>31</v>
      </c>
      <c r="H2038" s="61">
        <v>1</v>
      </c>
      <c r="I2038" s="60">
        <v>17.89</v>
      </c>
      <c r="J2038" s="60">
        <v>17.89</v>
      </c>
    </row>
    <row r="2039" spans="1:10" ht="26.1" customHeight="1" x14ac:dyDescent="0.2">
      <c r="A2039" s="191" t="s">
        <v>1148</v>
      </c>
      <c r="B2039" s="59" t="s">
        <v>1296</v>
      </c>
      <c r="C2039" s="191" t="s">
        <v>25</v>
      </c>
      <c r="D2039" s="191" t="s">
        <v>1295</v>
      </c>
      <c r="E2039" s="376" t="s">
        <v>1145</v>
      </c>
      <c r="F2039" s="376"/>
      <c r="G2039" s="58" t="s">
        <v>836</v>
      </c>
      <c r="H2039" s="57">
        <v>0.17699999999999999</v>
      </c>
      <c r="I2039" s="56">
        <v>31.39</v>
      </c>
      <c r="J2039" s="56">
        <v>5.55</v>
      </c>
    </row>
    <row r="2040" spans="1:10" ht="24" customHeight="1" x14ac:dyDescent="0.2">
      <c r="A2040" s="191" t="s">
        <v>1148</v>
      </c>
      <c r="B2040" s="59" t="s">
        <v>1294</v>
      </c>
      <c r="C2040" s="191" t="s">
        <v>25</v>
      </c>
      <c r="D2040" s="191" t="s">
        <v>1293</v>
      </c>
      <c r="E2040" s="376" t="s">
        <v>1145</v>
      </c>
      <c r="F2040" s="376"/>
      <c r="G2040" s="58" t="s">
        <v>836</v>
      </c>
      <c r="H2040" s="57">
        <v>0.17699999999999999</v>
      </c>
      <c r="I2040" s="56">
        <v>38.78</v>
      </c>
      <c r="J2040" s="56">
        <v>6.86</v>
      </c>
    </row>
    <row r="2041" spans="1:10" ht="26.1" customHeight="1" x14ac:dyDescent="0.2">
      <c r="A2041" s="192" t="s">
        <v>1142</v>
      </c>
      <c r="B2041" s="55" t="s">
        <v>2440</v>
      </c>
      <c r="C2041" s="192" t="s">
        <v>25</v>
      </c>
      <c r="D2041" s="192" t="s">
        <v>2439</v>
      </c>
      <c r="E2041" s="377" t="s">
        <v>1139</v>
      </c>
      <c r="F2041" s="377"/>
      <c r="G2041" s="54" t="s">
        <v>31</v>
      </c>
      <c r="H2041" s="53">
        <v>1.0169999999999999</v>
      </c>
      <c r="I2041" s="52">
        <v>5.39</v>
      </c>
      <c r="J2041" s="52">
        <v>5.48</v>
      </c>
    </row>
    <row r="2042" spans="1:10" ht="25.5" x14ac:dyDescent="0.2">
      <c r="A2042" s="193"/>
      <c r="B2042" s="193"/>
      <c r="C2042" s="193"/>
      <c r="D2042" s="193"/>
      <c r="E2042" s="193" t="s">
        <v>1138</v>
      </c>
      <c r="F2042" s="51">
        <v>5.8308391530872408</v>
      </c>
      <c r="G2042" s="193" t="s">
        <v>1137</v>
      </c>
      <c r="H2042" s="51">
        <v>4.6900000000000004</v>
      </c>
      <c r="I2042" s="193" t="s">
        <v>1136</v>
      </c>
      <c r="J2042" s="51">
        <v>10.52</v>
      </c>
    </row>
    <row r="2043" spans="1:10" ht="15" thickBot="1" x14ac:dyDescent="0.25">
      <c r="A2043" s="193"/>
      <c r="B2043" s="193"/>
      <c r="C2043" s="193"/>
      <c r="D2043" s="193"/>
      <c r="E2043" s="193" t="s">
        <v>1135</v>
      </c>
      <c r="F2043" s="51">
        <v>4.21</v>
      </c>
      <c r="G2043" s="193"/>
      <c r="H2043" s="378" t="s">
        <v>1134</v>
      </c>
      <c r="I2043" s="378"/>
      <c r="J2043" s="51">
        <v>22.1</v>
      </c>
    </row>
    <row r="2044" spans="1:10" ht="0.95" customHeight="1" thickTop="1" x14ac:dyDescent="0.2">
      <c r="A2044" s="50"/>
      <c r="B2044" s="50"/>
      <c r="C2044" s="50"/>
      <c r="D2044" s="50"/>
      <c r="E2044" s="50"/>
      <c r="F2044" s="50"/>
      <c r="G2044" s="50"/>
      <c r="H2044" s="50"/>
      <c r="I2044" s="50"/>
      <c r="J2044" s="50"/>
    </row>
    <row r="2045" spans="1:10" ht="18" customHeight="1" x14ac:dyDescent="0.2">
      <c r="A2045" s="189" t="s">
        <v>924</v>
      </c>
      <c r="B2045" s="64" t="s">
        <v>9</v>
      </c>
      <c r="C2045" s="189" t="s">
        <v>10</v>
      </c>
      <c r="D2045" s="189" t="s">
        <v>11</v>
      </c>
      <c r="E2045" s="379" t="s">
        <v>1155</v>
      </c>
      <c r="F2045" s="379"/>
      <c r="G2045" s="65" t="s">
        <v>12</v>
      </c>
      <c r="H2045" s="64" t="s">
        <v>13</v>
      </c>
      <c r="I2045" s="64" t="s">
        <v>14</v>
      </c>
      <c r="J2045" s="64" t="s">
        <v>16</v>
      </c>
    </row>
    <row r="2046" spans="1:10" ht="51.95" customHeight="1" x14ac:dyDescent="0.2">
      <c r="A2046" s="187" t="s">
        <v>1154</v>
      </c>
      <c r="B2046" s="63" t="s">
        <v>925</v>
      </c>
      <c r="C2046" s="187" t="s">
        <v>25</v>
      </c>
      <c r="D2046" s="187" t="s">
        <v>926</v>
      </c>
      <c r="E2046" s="380" t="s">
        <v>1297</v>
      </c>
      <c r="F2046" s="380"/>
      <c r="G2046" s="62" t="s">
        <v>156</v>
      </c>
      <c r="H2046" s="61">
        <v>1</v>
      </c>
      <c r="I2046" s="60">
        <v>97.3</v>
      </c>
      <c r="J2046" s="60">
        <v>97.3</v>
      </c>
    </row>
    <row r="2047" spans="1:10" ht="26.1" customHeight="1" x14ac:dyDescent="0.2">
      <c r="A2047" s="191" t="s">
        <v>1148</v>
      </c>
      <c r="B2047" s="59" t="s">
        <v>1296</v>
      </c>
      <c r="C2047" s="191" t="s">
        <v>25</v>
      </c>
      <c r="D2047" s="191" t="s">
        <v>1295</v>
      </c>
      <c r="E2047" s="376" t="s">
        <v>1145</v>
      </c>
      <c r="F2047" s="376"/>
      <c r="G2047" s="58" t="s">
        <v>836</v>
      </c>
      <c r="H2047" s="57">
        <v>0.63900000000000001</v>
      </c>
      <c r="I2047" s="56">
        <v>31.39</v>
      </c>
      <c r="J2047" s="56">
        <v>20.05</v>
      </c>
    </row>
    <row r="2048" spans="1:10" ht="24" customHeight="1" x14ac:dyDescent="0.2">
      <c r="A2048" s="191" t="s">
        <v>1148</v>
      </c>
      <c r="B2048" s="59" t="s">
        <v>1294</v>
      </c>
      <c r="C2048" s="191" t="s">
        <v>25</v>
      </c>
      <c r="D2048" s="191" t="s">
        <v>1293</v>
      </c>
      <c r="E2048" s="376" t="s">
        <v>1145</v>
      </c>
      <c r="F2048" s="376"/>
      <c r="G2048" s="58" t="s">
        <v>836</v>
      </c>
      <c r="H2048" s="57">
        <v>0.63900000000000001</v>
      </c>
      <c r="I2048" s="56">
        <v>38.78</v>
      </c>
      <c r="J2048" s="56">
        <v>24.78</v>
      </c>
    </row>
    <row r="2049" spans="1:10" ht="26.1" customHeight="1" x14ac:dyDescent="0.2">
      <c r="A2049" s="192" t="s">
        <v>1142</v>
      </c>
      <c r="B2049" s="55" t="s">
        <v>2438</v>
      </c>
      <c r="C2049" s="192" t="s">
        <v>25</v>
      </c>
      <c r="D2049" s="192" t="s">
        <v>2437</v>
      </c>
      <c r="E2049" s="377" t="s">
        <v>1139</v>
      </c>
      <c r="F2049" s="377"/>
      <c r="G2049" s="54" t="s">
        <v>156</v>
      </c>
      <c r="H2049" s="53">
        <v>1</v>
      </c>
      <c r="I2049" s="52">
        <v>52.47</v>
      </c>
      <c r="J2049" s="52">
        <v>52.47</v>
      </c>
    </row>
    <row r="2050" spans="1:10" ht="25.5" x14ac:dyDescent="0.2">
      <c r="A2050" s="193"/>
      <c r="B2050" s="193"/>
      <c r="C2050" s="193"/>
      <c r="D2050" s="193"/>
      <c r="E2050" s="193" t="s">
        <v>1138</v>
      </c>
      <c r="F2050" s="51">
        <v>21.061966522558475</v>
      </c>
      <c r="G2050" s="193" t="s">
        <v>1137</v>
      </c>
      <c r="H2050" s="51">
        <v>16.940000000000001</v>
      </c>
      <c r="I2050" s="193" t="s">
        <v>1136</v>
      </c>
      <c r="J2050" s="51">
        <v>38</v>
      </c>
    </row>
    <row r="2051" spans="1:10" ht="15" thickBot="1" x14ac:dyDescent="0.25">
      <c r="A2051" s="193"/>
      <c r="B2051" s="193"/>
      <c r="C2051" s="193"/>
      <c r="D2051" s="193"/>
      <c r="E2051" s="193" t="s">
        <v>1135</v>
      </c>
      <c r="F2051" s="51">
        <v>22.9</v>
      </c>
      <c r="G2051" s="193"/>
      <c r="H2051" s="378" t="s">
        <v>1134</v>
      </c>
      <c r="I2051" s="378"/>
      <c r="J2051" s="51">
        <v>120.2</v>
      </c>
    </row>
    <row r="2052" spans="1:10" ht="0.95" customHeight="1" thickTop="1" x14ac:dyDescent="0.2">
      <c r="A2052" s="50"/>
      <c r="B2052" s="50"/>
      <c r="C2052" s="50"/>
      <c r="D2052" s="50"/>
      <c r="E2052" s="50"/>
      <c r="F2052" s="50"/>
      <c r="G2052" s="50"/>
      <c r="H2052" s="50"/>
      <c r="I2052" s="50"/>
      <c r="J2052" s="50"/>
    </row>
    <row r="2053" spans="1:10" ht="18" customHeight="1" x14ac:dyDescent="0.2">
      <c r="A2053" s="189" t="s">
        <v>927</v>
      </c>
      <c r="B2053" s="64" t="s">
        <v>9</v>
      </c>
      <c r="C2053" s="189" t="s">
        <v>10</v>
      </c>
      <c r="D2053" s="189" t="s">
        <v>11</v>
      </c>
      <c r="E2053" s="379" t="s">
        <v>1155</v>
      </c>
      <c r="F2053" s="379"/>
      <c r="G2053" s="65" t="s">
        <v>12</v>
      </c>
      <c r="H2053" s="64" t="s">
        <v>13</v>
      </c>
      <c r="I2053" s="64" t="s">
        <v>14</v>
      </c>
      <c r="J2053" s="64" t="s">
        <v>16</v>
      </c>
    </row>
    <row r="2054" spans="1:10" ht="39" customHeight="1" x14ac:dyDescent="0.2">
      <c r="A2054" s="187" t="s">
        <v>1154</v>
      </c>
      <c r="B2054" s="63" t="s">
        <v>928</v>
      </c>
      <c r="C2054" s="187" t="s">
        <v>25</v>
      </c>
      <c r="D2054" s="187" t="s">
        <v>929</v>
      </c>
      <c r="E2054" s="380" t="s">
        <v>1297</v>
      </c>
      <c r="F2054" s="380"/>
      <c r="G2054" s="62" t="s">
        <v>156</v>
      </c>
      <c r="H2054" s="61">
        <v>1</v>
      </c>
      <c r="I2054" s="60">
        <v>23.74</v>
      </c>
      <c r="J2054" s="60">
        <v>23.74</v>
      </c>
    </row>
    <row r="2055" spans="1:10" ht="26.1" customHeight="1" x14ac:dyDescent="0.2">
      <c r="A2055" s="191" t="s">
        <v>1148</v>
      </c>
      <c r="B2055" s="59" t="s">
        <v>1296</v>
      </c>
      <c r="C2055" s="191" t="s">
        <v>25</v>
      </c>
      <c r="D2055" s="191" t="s">
        <v>1295</v>
      </c>
      <c r="E2055" s="376" t="s">
        <v>1145</v>
      </c>
      <c r="F2055" s="376"/>
      <c r="G2055" s="58" t="s">
        <v>836</v>
      </c>
      <c r="H2055" s="57">
        <v>0.29499999999999998</v>
      </c>
      <c r="I2055" s="56">
        <v>31.39</v>
      </c>
      <c r="J2055" s="56">
        <v>9.26</v>
      </c>
    </row>
    <row r="2056" spans="1:10" ht="24" customHeight="1" x14ac:dyDescent="0.2">
      <c r="A2056" s="191" t="s">
        <v>1148</v>
      </c>
      <c r="B2056" s="59" t="s">
        <v>1294</v>
      </c>
      <c r="C2056" s="191" t="s">
        <v>25</v>
      </c>
      <c r="D2056" s="191" t="s">
        <v>1293</v>
      </c>
      <c r="E2056" s="376" t="s">
        <v>1145</v>
      </c>
      <c r="F2056" s="376"/>
      <c r="G2056" s="58" t="s">
        <v>836</v>
      </c>
      <c r="H2056" s="57">
        <v>0.29499999999999998</v>
      </c>
      <c r="I2056" s="56">
        <v>38.78</v>
      </c>
      <c r="J2056" s="56">
        <v>11.44</v>
      </c>
    </row>
    <row r="2057" spans="1:10" ht="26.1" customHeight="1" x14ac:dyDescent="0.2">
      <c r="A2057" s="192" t="s">
        <v>1142</v>
      </c>
      <c r="B2057" s="55" t="s">
        <v>2436</v>
      </c>
      <c r="C2057" s="192" t="s">
        <v>25</v>
      </c>
      <c r="D2057" s="192" t="s">
        <v>2435</v>
      </c>
      <c r="E2057" s="377" t="s">
        <v>1139</v>
      </c>
      <c r="F2057" s="377"/>
      <c r="G2057" s="54" t="s">
        <v>156</v>
      </c>
      <c r="H2057" s="53">
        <v>1</v>
      </c>
      <c r="I2057" s="52">
        <v>3.04</v>
      </c>
      <c r="J2057" s="52">
        <v>3.04</v>
      </c>
    </row>
    <row r="2058" spans="1:10" ht="25.5" x14ac:dyDescent="0.2">
      <c r="A2058" s="193"/>
      <c r="B2058" s="193"/>
      <c r="C2058" s="193"/>
      <c r="D2058" s="193"/>
      <c r="E2058" s="193" t="s">
        <v>1138</v>
      </c>
      <c r="F2058" s="51">
        <v>9.7217603369914638</v>
      </c>
      <c r="G2058" s="193" t="s">
        <v>1137</v>
      </c>
      <c r="H2058" s="51">
        <v>7.82</v>
      </c>
      <c r="I2058" s="193" t="s">
        <v>1136</v>
      </c>
      <c r="J2058" s="51">
        <v>17.54</v>
      </c>
    </row>
    <row r="2059" spans="1:10" ht="15" thickBot="1" x14ac:dyDescent="0.25">
      <c r="A2059" s="193"/>
      <c r="B2059" s="193"/>
      <c r="C2059" s="193"/>
      <c r="D2059" s="193"/>
      <c r="E2059" s="193" t="s">
        <v>1135</v>
      </c>
      <c r="F2059" s="51">
        <v>5.58</v>
      </c>
      <c r="G2059" s="193"/>
      <c r="H2059" s="378" t="s">
        <v>1134</v>
      </c>
      <c r="I2059" s="378"/>
      <c r="J2059" s="51">
        <v>29.32</v>
      </c>
    </row>
    <row r="2060" spans="1:10" ht="0.95" customHeight="1" thickTop="1" x14ac:dyDescent="0.2">
      <c r="A2060" s="50"/>
      <c r="B2060" s="50"/>
      <c r="C2060" s="50"/>
      <c r="D2060" s="50"/>
      <c r="E2060" s="50"/>
      <c r="F2060" s="50"/>
      <c r="G2060" s="50"/>
      <c r="H2060" s="50"/>
      <c r="I2060" s="50"/>
      <c r="J2060" s="50"/>
    </row>
    <row r="2061" spans="1:10" ht="18" customHeight="1" x14ac:dyDescent="0.2">
      <c r="A2061" s="189" t="s">
        <v>930</v>
      </c>
      <c r="B2061" s="64" t="s">
        <v>9</v>
      </c>
      <c r="C2061" s="189" t="s">
        <v>10</v>
      </c>
      <c r="D2061" s="189" t="s">
        <v>11</v>
      </c>
      <c r="E2061" s="379" t="s">
        <v>1155</v>
      </c>
      <c r="F2061" s="379"/>
      <c r="G2061" s="65" t="s">
        <v>12</v>
      </c>
      <c r="H2061" s="64" t="s">
        <v>13</v>
      </c>
      <c r="I2061" s="64" t="s">
        <v>14</v>
      </c>
      <c r="J2061" s="64" t="s">
        <v>16</v>
      </c>
    </row>
    <row r="2062" spans="1:10" ht="39" customHeight="1" x14ac:dyDescent="0.2">
      <c r="A2062" s="187" t="s">
        <v>1154</v>
      </c>
      <c r="B2062" s="63" t="s">
        <v>931</v>
      </c>
      <c r="C2062" s="187" t="s">
        <v>25</v>
      </c>
      <c r="D2062" s="187" t="s">
        <v>932</v>
      </c>
      <c r="E2062" s="380" t="s">
        <v>1297</v>
      </c>
      <c r="F2062" s="380"/>
      <c r="G2062" s="62" t="s">
        <v>156</v>
      </c>
      <c r="H2062" s="61">
        <v>1</v>
      </c>
      <c r="I2062" s="60">
        <v>59.71</v>
      </c>
      <c r="J2062" s="60">
        <v>59.71</v>
      </c>
    </row>
    <row r="2063" spans="1:10" ht="26.1" customHeight="1" x14ac:dyDescent="0.2">
      <c r="A2063" s="191" t="s">
        <v>1148</v>
      </c>
      <c r="B2063" s="59" t="s">
        <v>1296</v>
      </c>
      <c r="C2063" s="191" t="s">
        <v>25</v>
      </c>
      <c r="D2063" s="191" t="s">
        <v>1295</v>
      </c>
      <c r="E2063" s="376" t="s">
        <v>1145</v>
      </c>
      <c r="F2063" s="376"/>
      <c r="G2063" s="58" t="s">
        <v>836</v>
      </c>
      <c r="H2063" s="57">
        <v>0.42599999999999999</v>
      </c>
      <c r="I2063" s="56">
        <v>31.39</v>
      </c>
      <c r="J2063" s="56">
        <v>13.37</v>
      </c>
    </row>
    <row r="2064" spans="1:10" ht="24" customHeight="1" x14ac:dyDescent="0.2">
      <c r="A2064" s="191" t="s">
        <v>1148</v>
      </c>
      <c r="B2064" s="59" t="s">
        <v>1294</v>
      </c>
      <c r="C2064" s="191" t="s">
        <v>25</v>
      </c>
      <c r="D2064" s="191" t="s">
        <v>1293</v>
      </c>
      <c r="E2064" s="376" t="s">
        <v>1145</v>
      </c>
      <c r="F2064" s="376"/>
      <c r="G2064" s="58" t="s">
        <v>836</v>
      </c>
      <c r="H2064" s="57">
        <v>0.42599999999999999</v>
      </c>
      <c r="I2064" s="56">
        <v>38.78</v>
      </c>
      <c r="J2064" s="56">
        <v>16.52</v>
      </c>
    </row>
    <row r="2065" spans="1:10" ht="26.1" customHeight="1" x14ac:dyDescent="0.2">
      <c r="A2065" s="192" t="s">
        <v>1142</v>
      </c>
      <c r="B2065" s="55" t="s">
        <v>2434</v>
      </c>
      <c r="C2065" s="192" t="s">
        <v>25</v>
      </c>
      <c r="D2065" s="192" t="s">
        <v>2433</v>
      </c>
      <c r="E2065" s="377" t="s">
        <v>1139</v>
      </c>
      <c r="F2065" s="377"/>
      <c r="G2065" s="54" t="s">
        <v>156</v>
      </c>
      <c r="H2065" s="53">
        <v>1</v>
      </c>
      <c r="I2065" s="52">
        <v>29.82</v>
      </c>
      <c r="J2065" s="52">
        <v>29.82</v>
      </c>
    </row>
    <row r="2066" spans="1:10" ht="25.5" x14ac:dyDescent="0.2">
      <c r="A2066" s="193"/>
      <c r="B2066" s="193"/>
      <c r="C2066" s="193"/>
      <c r="D2066" s="193"/>
      <c r="E2066" s="193" t="s">
        <v>1138</v>
      </c>
      <c r="F2066" s="51">
        <v>14.039463474115951</v>
      </c>
      <c r="G2066" s="193" t="s">
        <v>1137</v>
      </c>
      <c r="H2066" s="51">
        <v>11.29</v>
      </c>
      <c r="I2066" s="193" t="s">
        <v>1136</v>
      </c>
      <c r="J2066" s="51">
        <v>25.33</v>
      </c>
    </row>
    <row r="2067" spans="1:10" ht="15" thickBot="1" x14ac:dyDescent="0.25">
      <c r="A2067" s="193"/>
      <c r="B2067" s="193"/>
      <c r="C2067" s="193"/>
      <c r="D2067" s="193"/>
      <c r="E2067" s="193" t="s">
        <v>1135</v>
      </c>
      <c r="F2067" s="51">
        <v>14.05</v>
      </c>
      <c r="G2067" s="193"/>
      <c r="H2067" s="378" t="s">
        <v>1134</v>
      </c>
      <c r="I2067" s="378"/>
      <c r="J2067" s="51">
        <v>73.760000000000005</v>
      </c>
    </row>
    <row r="2068" spans="1:10" ht="0.95" customHeight="1" thickTop="1" x14ac:dyDescent="0.2">
      <c r="A2068" s="50"/>
      <c r="B2068" s="50"/>
      <c r="C2068" s="50"/>
      <c r="D2068" s="50"/>
      <c r="E2068" s="50"/>
      <c r="F2068" s="50"/>
      <c r="G2068" s="50"/>
      <c r="H2068" s="50"/>
      <c r="I2068" s="50"/>
      <c r="J2068" s="50"/>
    </row>
    <row r="2069" spans="1:10" ht="18" customHeight="1" x14ac:dyDescent="0.2">
      <c r="A2069" s="189" t="s">
        <v>933</v>
      </c>
      <c r="B2069" s="64" t="s">
        <v>9</v>
      </c>
      <c r="C2069" s="189" t="s">
        <v>10</v>
      </c>
      <c r="D2069" s="189" t="s">
        <v>11</v>
      </c>
      <c r="E2069" s="379" t="s">
        <v>1155</v>
      </c>
      <c r="F2069" s="379"/>
      <c r="G2069" s="65" t="s">
        <v>12</v>
      </c>
      <c r="H2069" s="64" t="s">
        <v>13</v>
      </c>
      <c r="I2069" s="64" t="s">
        <v>14</v>
      </c>
      <c r="J2069" s="64" t="s">
        <v>16</v>
      </c>
    </row>
    <row r="2070" spans="1:10" ht="39" customHeight="1" x14ac:dyDescent="0.2">
      <c r="A2070" s="187" t="s">
        <v>1154</v>
      </c>
      <c r="B2070" s="63" t="s">
        <v>934</v>
      </c>
      <c r="C2070" s="187" t="s">
        <v>25</v>
      </c>
      <c r="D2070" s="187" t="s">
        <v>935</v>
      </c>
      <c r="E2070" s="380" t="s">
        <v>1297</v>
      </c>
      <c r="F2070" s="380"/>
      <c r="G2070" s="62" t="s">
        <v>156</v>
      </c>
      <c r="H2070" s="61">
        <v>1</v>
      </c>
      <c r="I2070" s="60">
        <v>15.13</v>
      </c>
      <c r="J2070" s="60">
        <v>15.13</v>
      </c>
    </row>
    <row r="2071" spans="1:10" ht="26.1" customHeight="1" x14ac:dyDescent="0.2">
      <c r="A2071" s="191" t="s">
        <v>1148</v>
      </c>
      <c r="B2071" s="59" t="s">
        <v>1296</v>
      </c>
      <c r="C2071" s="191" t="s">
        <v>25</v>
      </c>
      <c r="D2071" s="191" t="s">
        <v>1295</v>
      </c>
      <c r="E2071" s="376" t="s">
        <v>1145</v>
      </c>
      <c r="F2071" s="376"/>
      <c r="G2071" s="58" t="s">
        <v>836</v>
      </c>
      <c r="H2071" s="57">
        <v>0.19700000000000001</v>
      </c>
      <c r="I2071" s="56">
        <v>31.39</v>
      </c>
      <c r="J2071" s="56">
        <v>6.18</v>
      </c>
    </row>
    <row r="2072" spans="1:10" ht="24" customHeight="1" x14ac:dyDescent="0.2">
      <c r="A2072" s="191" t="s">
        <v>1148</v>
      </c>
      <c r="B2072" s="59" t="s">
        <v>1294</v>
      </c>
      <c r="C2072" s="191" t="s">
        <v>25</v>
      </c>
      <c r="D2072" s="191" t="s">
        <v>1293</v>
      </c>
      <c r="E2072" s="376" t="s">
        <v>1145</v>
      </c>
      <c r="F2072" s="376"/>
      <c r="G2072" s="58" t="s">
        <v>836</v>
      </c>
      <c r="H2072" s="57">
        <v>0.19700000000000001</v>
      </c>
      <c r="I2072" s="56">
        <v>38.78</v>
      </c>
      <c r="J2072" s="56">
        <v>7.63</v>
      </c>
    </row>
    <row r="2073" spans="1:10" ht="26.1" customHeight="1" x14ac:dyDescent="0.2">
      <c r="A2073" s="192" t="s">
        <v>1142</v>
      </c>
      <c r="B2073" s="55" t="s">
        <v>766</v>
      </c>
      <c r="C2073" s="192" t="s">
        <v>25</v>
      </c>
      <c r="D2073" s="192" t="s">
        <v>767</v>
      </c>
      <c r="E2073" s="377" t="s">
        <v>1139</v>
      </c>
      <c r="F2073" s="377"/>
      <c r="G2073" s="54" t="s">
        <v>156</v>
      </c>
      <c r="H2073" s="53">
        <v>1</v>
      </c>
      <c r="I2073" s="52">
        <v>1.32</v>
      </c>
      <c r="J2073" s="52">
        <v>1.32</v>
      </c>
    </row>
    <row r="2074" spans="1:10" ht="25.5" x14ac:dyDescent="0.2">
      <c r="A2074" s="193"/>
      <c r="B2074" s="193"/>
      <c r="C2074" s="193"/>
      <c r="D2074" s="193"/>
      <c r="E2074" s="193" t="s">
        <v>1138</v>
      </c>
      <c r="F2074" s="51">
        <v>6.4904112626094665</v>
      </c>
      <c r="G2074" s="193" t="s">
        <v>1137</v>
      </c>
      <c r="H2074" s="51">
        <v>5.22</v>
      </c>
      <c r="I2074" s="193" t="s">
        <v>1136</v>
      </c>
      <c r="J2074" s="51">
        <v>11.71</v>
      </c>
    </row>
    <row r="2075" spans="1:10" ht="15" thickBot="1" x14ac:dyDescent="0.25">
      <c r="A2075" s="193"/>
      <c r="B2075" s="193"/>
      <c r="C2075" s="193"/>
      <c r="D2075" s="193"/>
      <c r="E2075" s="193" t="s">
        <v>1135</v>
      </c>
      <c r="F2075" s="51">
        <v>3.56</v>
      </c>
      <c r="G2075" s="193"/>
      <c r="H2075" s="378" t="s">
        <v>1134</v>
      </c>
      <c r="I2075" s="378"/>
      <c r="J2075" s="51">
        <v>18.690000000000001</v>
      </c>
    </row>
    <row r="2076" spans="1:10" ht="0.95" customHeight="1" thickTop="1" x14ac:dyDescent="0.2">
      <c r="A2076" s="50"/>
      <c r="B2076" s="50"/>
      <c r="C2076" s="50"/>
      <c r="D2076" s="50"/>
      <c r="E2076" s="50"/>
      <c r="F2076" s="50"/>
      <c r="G2076" s="50"/>
      <c r="H2076" s="50"/>
      <c r="I2076" s="50"/>
      <c r="J2076" s="50"/>
    </row>
    <row r="2077" spans="1:10" ht="18" customHeight="1" x14ac:dyDescent="0.2">
      <c r="A2077" s="189" t="s">
        <v>944</v>
      </c>
      <c r="B2077" s="64" t="s">
        <v>9</v>
      </c>
      <c r="C2077" s="189" t="s">
        <v>10</v>
      </c>
      <c r="D2077" s="189" t="s">
        <v>11</v>
      </c>
      <c r="E2077" s="379" t="s">
        <v>1155</v>
      </c>
      <c r="F2077" s="379"/>
      <c r="G2077" s="65" t="s">
        <v>12</v>
      </c>
      <c r="H2077" s="64" t="s">
        <v>13</v>
      </c>
      <c r="I2077" s="64" t="s">
        <v>14</v>
      </c>
      <c r="J2077" s="64" t="s">
        <v>16</v>
      </c>
    </row>
    <row r="2078" spans="1:10" ht="39" customHeight="1" x14ac:dyDescent="0.2">
      <c r="A2078" s="187" t="s">
        <v>1154</v>
      </c>
      <c r="B2078" s="63" t="s">
        <v>945</v>
      </c>
      <c r="C2078" s="187" t="s">
        <v>25</v>
      </c>
      <c r="D2078" s="187" t="s">
        <v>946</v>
      </c>
      <c r="E2078" s="380" t="s">
        <v>1297</v>
      </c>
      <c r="F2078" s="380"/>
      <c r="G2078" s="62" t="s">
        <v>156</v>
      </c>
      <c r="H2078" s="61">
        <v>1</v>
      </c>
      <c r="I2078" s="60">
        <v>2134.4699999999998</v>
      </c>
      <c r="J2078" s="60">
        <v>2134.4699999999998</v>
      </c>
    </row>
    <row r="2079" spans="1:10" ht="26.1" customHeight="1" x14ac:dyDescent="0.2">
      <c r="A2079" s="191" t="s">
        <v>1148</v>
      </c>
      <c r="B2079" s="59" t="s">
        <v>1296</v>
      </c>
      <c r="C2079" s="191" t="s">
        <v>25</v>
      </c>
      <c r="D2079" s="191" t="s">
        <v>1295</v>
      </c>
      <c r="E2079" s="376" t="s">
        <v>1145</v>
      </c>
      <c r="F2079" s="376"/>
      <c r="G2079" s="58" t="s">
        <v>836</v>
      </c>
      <c r="H2079" s="57">
        <v>0.84840000000000004</v>
      </c>
      <c r="I2079" s="56">
        <v>31.39</v>
      </c>
      <c r="J2079" s="56">
        <v>26.63</v>
      </c>
    </row>
    <row r="2080" spans="1:10" ht="24" customHeight="1" x14ac:dyDescent="0.2">
      <c r="A2080" s="191" t="s">
        <v>1148</v>
      </c>
      <c r="B2080" s="59" t="s">
        <v>1294</v>
      </c>
      <c r="C2080" s="191" t="s">
        <v>25</v>
      </c>
      <c r="D2080" s="191" t="s">
        <v>1293</v>
      </c>
      <c r="E2080" s="376" t="s">
        <v>1145</v>
      </c>
      <c r="F2080" s="376"/>
      <c r="G2080" s="58" t="s">
        <v>836</v>
      </c>
      <c r="H2080" s="57">
        <v>0.84840000000000004</v>
      </c>
      <c r="I2080" s="56">
        <v>38.78</v>
      </c>
      <c r="J2080" s="56">
        <v>32.9</v>
      </c>
    </row>
    <row r="2081" spans="1:10" ht="39" customHeight="1" x14ac:dyDescent="0.2">
      <c r="A2081" s="192" t="s">
        <v>1142</v>
      </c>
      <c r="B2081" s="55" t="s">
        <v>2432</v>
      </c>
      <c r="C2081" s="192" t="s">
        <v>25</v>
      </c>
      <c r="D2081" s="192" t="s">
        <v>2431</v>
      </c>
      <c r="E2081" s="377" t="s">
        <v>1139</v>
      </c>
      <c r="F2081" s="377"/>
      <c r="G2081" s="54" t="s">
        <v>156</v>
      </c>
      <c r="H2081" s="53">
        <v>1</v>
      </c>
      <c r="I2081" s="52">
        <v>2074.94</v>
      </c>
      <c r="J2081" s="52">
        <v>2074.94</v>
      </c>
    </row>
    <row r="2082" spans="1:10" ht="25.5" x14ac:dyDescent="0.2">
      <c r="A2082" s="193"/>
      <c r="B2082" s="193"/>
      <c r="C2082" s="193"/>
      <c r="D2082" s="193"/>
      <c r="E2082" s="193" t="s">
        <v>1138</v>
      </c>
      <c r="F2082" s="51">
        <v>27.97361711561911</v>
      </c>
      <c r="G2082" s="193" t="s">
        <v>1137</v>
      </c>
      <c r="H2082" s="51">
        <v>22.5</v>
      </c>
      <c r="I2082" s="193" t="s">
        <v>1136</v>
      </c>
      <c r="J2082" s="51">
        <v>50.47</v>
      </c>
    </row>
    <row r="2083" spans="1:10" ht="15" thickBot="1" x14ac:dyDescent="0.25">
      <c r="A2083" s="193"/>
      <c r="B2083" s="193"/>
      <c r="C2083" s="193"/>
      <c r="D2083" s="193"/>
      <c r="E2083" s="193" t="s">
        <v>1135</v>
      </c>
      <c r="F2083" s="51">
        <v>502.45</v>
      </c>
      <c r="G2083" s="193"/>
      <c r="H2083" s="378" t="s">
        <v>1134</v>
      </c>
      <c r="I2083" s="378"/>
      <c r="J2083" s="51">
        <v>2636.92</v>
      </c>
    </row>
    <row r="2084" spans="1:10" ht="0.95" customHeight="1" thickTop="1" x14ac:dyDescent="0.2">
      <c r="A2084" s="50"/>
      <c r="B2084" s="50"/>
      <c r="C2084" s="50"/>
      <c r="D2084" s="50"/>
      <c r="E2084" s="50"/>
      <c r="F2084" s="50"/>
      <c r="G2084" s="50"/>
      <c r="H2084" s="50"/>
      <c r="I2084" s="50"/>
      <c r="J2084" s="50"/>
    </row>
    <row r="2085" spans="1:10" ht="18" customHeight="1" x14ac:dyDescent="0.2">
      <c r="A2085" s="189" t="s">
        <v>969</v>
      </c>
      <c r="B2085" s="64" t="s">
        <v>9</v>
      </c>
      <c r="C2085" s="189" t="s">
        <v>10</v>
      </c>
      <c r="D2085" s="189" t="s">
        <v>11</v>
      </c>
      <c r="E2085" s="379" t="s">
        <v>1155</v>
      </c>
      <c r="F2085" s="379"/>
      <c r="G2085" s="65" t="s">
        <v>12</v>
      </c>
      <c r="H2085" s="64" t="s">
        <v>13</v>
      </c>
      <c r="I2085" s="64" t="s">
        <v>14</v>
      </c>
      <c r="J2085" s="64" t="s">
        <v>16</v>
      </c>
    </row>
    <row r="2086" spans="1:10" ht="39" customHeight="1" x14ac:dyDescent="0.2">
      <c r="A2086" s="187" t="s">
        <v>1154</v>
      </c>
      <c r="B2086" s="63" t="s">
        <v>970</v>
      </c>
      <c r="C2086" s="187" t="s">
        <v>25</v>
      </c>
      <c r="D2086" s="187" t="s">
        <v>971</v>
      </c>
      <c r="E2086" s="380" t="s">
        <v>1525</v>
      </c>
      <c r="F2086" s="380"/>
      <c r="G2086" s="62" t="s">
        <v>31</v>
      </c>
      <c r="H2086" s="61">
        <v>1</v>
      </c>
      <c r="I2086" s="60">
        <v>13.8</v>
      </c>
      <c r="J2086" s="60">
        <v>13.8</v>
      </c>
    </row>
    <row r="2087" spans="1:10" ht="24" customHeight="1" x14ac:dyDescent="0.2">
      <c r="A2087" s="191" t="s">
        <v>1148</v>
      </c>
      <c r="B2087" s="59" t="s">
        <v>1541</v>
      </c>
      <c r="C2087" s="191" t="s">
        <v>25</v>
      </c>
      <c r="D2087" s="191" t="s">
        <v>1540</v>
      </c>
      <c r="E2087" s="376" t="s">
        <v>1145</v>
      </c>
      <c r="F2087" s="376"/>
      <c r="G2087" s="58" t="s">
        <v>836</v>
      </c>
      <c r="H2087" s="57">
        <v>0.23899999999999999</v>
      </c>
      <c r="I2087" s="56">
        <v>38.520000000000003</v>
      </c>
      <c r="J2087" s="56">
        <v>9.1999999999999993</v>
      </c>
    </row>
    <row r="2088" spans="1:10" ht="24" customHeight="1" x14ac:dyDescent="0.2">
      <c r="A2088" s="191" t="s">
        <v>1148</v>
      </c>
      <c r="B2088" s="59" t="s">
        <v>1147</v>
      </c>
      <c r="C2088" s="191" t="s">
        <v>25</v>
      </c>
      <c r="D2088" s="191" t="s">
        <v>1146</v>
      </c>
      <c r="E2088" s="376" t="s">
        <v>1145</v>
      </c>
      <c r="F2088" s="376"/>
      <c r="G2088" s="58" t="s">
        <v>836</v>
      </c>
      <c r="H2088" s="57">
        <v>0.1</v>
      </c>
      <c r="I2088" s="56">
        <v>28.88</v>
      </c>
      <c r="J2088" s="56">
        <v>2.88</v>
      </c>
    </row>
    <row r="2089" spans="1:10" ht="24" customHeight="1" x14ac:dyDescent="0.2">
      <c r="A2089" s="192" t="s">
        <v>1142</v>
      </c>
      <c r="B2089" s="55" t="s">
        <v>1522</v>
      </c>
      <c r="C2089" s="192" t="s">
        <v>25</v>
      </c>
      <c r="D2089" s="192" t="s">
        <v>1521</v>
      </c>
      <c r="E2089" s="377" t="s">
        <v>1139</v>
      </c>
      <c r="F2089" s="377"/>
      <c r="G2089" s="54" t="s">
        <v>358</v>
      </c>
      <c r="H2089" s="53">
        <v>3.0000000000000001E-3</v>
      </c>
      <c r="I2089" s="52">
        <v>45.13</v>
      </c>
      <c r="J2089" s="52">
        <v>0.13</v>
      </c>
    </row>
    <row r="2090" spans="1:10" ht="24" customHeight="1" x14ac:dyDescent="0.2">
      <c r="A2090" s="192" t="s">
        <v>1142</v>
      </c>
      <c r="B2090" s="55" t="s">
        <v>1520</v>
      </c>
      <c r="C2090" s="192" t="s">
        <v>25</v>
      </c>
      <c r="D2090" s="192" t="s">
        <v>1519</v>
      </c>
      <c r="E2090" s="377" t="s">
        <v>1139</v>
      </c>
      <c r="F2090" s="377"/>
      <c r="G2090" s="54" t="s">
        <v>358</v>
      </c>
      <c r="H2090" s="53">
        <v>1.6E-2</v>
      </c>
      <c r="I2090" s="52">
        <v>71.59</v>
      </c>
      <c r="J2090" s="52">
        <v>1.1399999999999999</v>
      </c>
    </row>
    <row r="2091" spans="1:10" ht="24" customHeight="1" x14ac:dyDescent="0.2">
      <c r="A2091" s="192" t="s">
        <v>1142</v>
      </c>
      <c r="B2091" s="55" t="s">
        <v>2430</v>
      </c>
      <c r="C2091" s="192" t="s">
        <v>25</v>
      </c>
      <c r="D2091" s="192" t="s">
        <v>2429</v>
      </c>
      <c r="E2091" s="377" t="s">
        <v>1139</v>
      </c>
      <c r="F2091" s="377"/>
      <c r="G2091" s="54" t="s">
        <v>156</v>
      </c>
      <c r="H2091" s="53">
        <v>0.04</v>
      </c>
      <c r="I2091" s="52">
        <v>11.26</v>
      </c>
      <c r="J2091" s="52">
        <v>0.45</v>
      </c>
    </row>
    <row r="2092" spans="1:10" ht="25.5" x14ac:dyDescent="0.2">
      <c r="A2092" s="193"/>
      <c r="B2092" s="193"/>
      <c r="C2092" s="193"/>
      <c r="D2092" s="193"/>
      <c r="E2092" s="193" t="s">
        <v>1138</v>
      </c>
      <c r="F2092" s="51">
        <v>5.4816539186342981</v>
      </c>
      <c r="G2092" s="193" t="s">
        <v>1137</v>
      </c>
      <c r="H2092" s="51">
        <v>4.41</v>
      </c>
      <c r="I2092" s="193" t="s">
        <v>1136</v>
      </c>
      <c r="J2092" s="51">
        <v>9.89</v>
      </c>
    </row>
    <row r="2093" spans="1:10" ht="15" thickBot="1" x14ac:dyDescent="0.25">
      <c r="A2093" s="193"/>
      <c r="B2093" s="193"/>
      <c r="C2093" s="193"/>
      <c r="D2093" s="193"/>
      <c r="E2093" s="193" t="s">
        <v>1135</v>
      </c>
      <c r="F2093" s="51">
        <v>3.24</v>
      </c>
      <c r="G2093" s="193"/>
      <c r="H2093" s="378" t="s">
        <v>1134</v>
      </c>
      <c r="I2093" s="378"/>
      <c r="J2093" s="51">
        <v>17.04</v>
      </c>
    </row>
    <row r="2094" spans="1:10" ht="0.95" customHeight="1" thickTop="1" x14ac:dyDescent="0.2">
      <c r="A2094" s="50"/>
      <c r="B2094" s="50"/>
      <c r="C2094" s="50"/>
      <c r="D2094" s="50"/>
      <c r="E2094" s="50"/>
      <c r="F2094" s="50"/>
      <c r="G2094" s="50"/>
      <c r="H2094" s="50"/>
      <c r="I2094" s="50"/>
      <c r="J2094" s="50"/>
    </row>
    <row r="2095" spans="1:10" ht="18" customHeight="1" x14ac:dyDescent="0.2">
      <c r="A2095" s="189" t="s">
        <v>974</v>
      </c>
      <c r="B2095" s="64" t="s">
        <v>9</v>
      </c>
      <c r="C2095" s="189" t="s">
        <v>10</v>
      </c>
      <c r="D2095" s="189" t="s">
        <v>11</v>
      </c>
      <c r="E2095" s="379" t="s">
        <v>1155</v>
      </c>
      <c r="F2095" s="379"/>
      <c r="G2095" s="65" t="s">
        <v>12</v>
      </c>
      <c r="H2095" s="64" t="s">
        <v>13</v>
      </c>
      <c r="I2095" s="64" t="s">
        <v>14</v>
      </c>
      <c r="J2095" s="64" t="s">
        <v>16</v>
      </c>
    </row>
    <row r="2096" spans="1:10" ht="51.95" customHeight="1" x14ac:dyDescent="0.2">
      <c r="A2096" s="187" t="s">
        <v>1154</v>
      </c>
      <c r="B2096" s="63" t="s">
        <v>975</v>
      </c>
      <c r="C2096" s="187" t="s">
        <v>25</v>
      </c>
      <c r="D2096" s="187" t="s">
        <v>976</v>
      </c>
      <c r="E2096" s="380" t="s">
        <v>2428</v>
      </c>
      <c r="F2096" s="380"/>
      <c r="G2096" s="62" t="s">
        <v>156</v>
      </c>
      <c r="H2096" s="61">
        <v>1</v>
      </c>
      <c r="I2096" s="60">
        <v>1302.83</v>
      </c>
      <c r="J2096" s="60">
        <v>1302.83</v>
      </c>
    </row>
    <row r="2097" spans="1:10" ht="39" customHeight="1" x14ac:dyDescent="0.2">
      <c r="A2097" s="191" t="s">
        <v>1148</v>
      </c>
      <c r="B2097" s="59" t="s">
        <v>2197</v>
      </c>
      <c r="C2097" s="191" t="s">
        <v>25</v>
      </c>
      <c r="D2097" s="191" t="s">
        <v>2196</v>
      </c>
      <c r="E2097" s="376" t="s">
        <v>1548</v>
      </c>
      <c r="F2097" s="376"/>
      <c r="G2097" s="58" t="s">
        <v>49</v>
      </c>
      <c r="H2097" s="57">
        <v>2.2200000000000001E-2</v>
      </c>
      <c r="I2097" s="56">
        <v>803.68</v>
      </c>
      <c r="J2097" s="56">
        <v>17.84</v>
      </c>
    </row>
    <row r="2098" spans="1:10" ht="24" customHeight="1" x14ac:dyDescent="0.2">
      <c r="A2098" s="191" t="s">
        <v>1148</v>
      </c>
      <c r="B2098" s="59" t="s">
        <v>1461</v>
      </c>
      <c r="C2098" s="191" t="s">
        <v>25</v>
      </c>
      <c r="D2098" s="191" t="s">
        <v>1460</v>
      </c>
      <c r="E2098" s="376" t="s">
        <v>1145</v>
      </c>
      <c r="F2098" s="376"/>
      <c r="G2098" s="58" t="s">
        <v>836</v>
      </c>
      <c r="H2098" s="57">
        <v>0.86809999999999998</v>
      </c>
      <c r="I2098" s="56">
        <v>37.11</v>
      </c>
      <c r="J2098" s="56">
        <v>32.21</v>
      </c>
    </row>
    <row r="2099" spans="1:10" ht="24" customHeight="1" x14ac:dyDescent="0.2">
      <c r="A2099" s="191" t="s">
        <v>1148</v>
      </c>
      <c r="B2099" s="59" t="s">
        <v>1147</v>
      </c>
      <c r="C2099" s="191" t="s">
        <v>25</v>
      </c>
      <c r="D2099" s="191" t="s">
        <v>1146</v>
      </c>
      <c r="E2099" s="376" t="s">
        <v>1145</v>
      </c>
      <c r="F2099" s="376"/>
      <c r="G2099" s="58" t="s">
        <v>836</v>
      </c>
      <c r="H2099" s="57">
        <v>0.57869999999999999</v>
      </c>
      <c r="I2099" s="56">
        <v>28.88</v>
      </c>
      <c r="J2099" s="56">
        <v>16.71</v>
      </c>
    </row>
    <row r="2100" spans="1:10" ht="26.1" customHeight="1" x14ac:dyDescent="0.2">
      <c r="A2100" s="192" t="s">
        <v>1142</v>
      </c>
      <c r="B2100" s="55" t="s">
        <v>2183</v>
      </c>
      <c r="C2100" s="192" t="s">
        <v>25</v>
      </c>
      <c r="D2100" s="192" t="s">
        <v>2182</v>
      </c>
      <c r="E2100" s="377" t="s">
        <v>1139</v>
      </c>
      <c r="F2100" s="377"/>
      <c r="G2100" s="54" t="s">
        <v>49</v>
      </c>
      <c r="H2100" s="53">
        <v>1.1999999999999999E-3</v>
      </c>
      <c r="I2100" s="52">
        <v>136.78</v>
      </c>
      <c r="J2100" s="52">
        <v>0.16</v>
      </c>
    </row>
    <row r="2101" spans="1:10" ht="65.099999999999994" customHeight="1" x14ac:dyDescent="0.2">
      <c r="A2101" s="192" t="s">
        <v>1142</v>
      </c>
      <c r="B2101" s="55" t="s">
        <v>2427</v>
      </c>
      <c r="C2101" s="192" t="s">
        <v>25</v>
      </c>
      <c r="D2101" s="192" t="s">
        <v>2426</v>
      </c>
      <c r="E2101" s="377" t="s">
        <v>1139</v>
      </c>
      <c r="F2101" s="377"/>
      <c r="G2101" s="54" t="s">
        <v>156</v>
      </c>
      <c r="H2101" s="53">
        <v>1</v>
      </c>
      <c r="I2101" s="52">
        <v>1235.9100000000001</v>
      </c>
      <c r="J2101" s="52">
        <v>1235.9100000000001</v>
      </c>
    </row>
    <row r="2102" spans="1:10" ht="25.5" x14ac:dyDescent="0.2">
      <c r="A2102" s="193"/>
      <c r="B2102" s="193"/>
      <c r="C2102" s="193"/>
      <c r="D2102" s="193"/>
      <c r="E2102" s="193" t="s">
        <v>1138</v>
      </c>
      <c r="F2102" s="51">
        <v>24.67575656800798</v>
      </c>
      <c r="G2102" s="193" t="s">
        <v>1137</v>
      </c>
      <c r="H2102" s="51">
        <v>19.84</v>
      </c>
      <c r="I2102" s="193" t="s">
        <v>1136</v>
      </c>
      <c r="J2102" s="51">
        <v>44.52</v>
      </c>
    </row>
    <row r="2103" spans="1:10" ht="15" thickBot="1" x14ac:dyDescent="0.25">
      <c r="A2103" s="193"/>
      <c r="B2103" s="193"/>
      <c r="C2103" s="193"/>
      <c r="D2103" s="193"/>
      <c r="E2103" s="193" t="s">
        <v>1135</v>
      </c>
      <c r="F2103" s="51">
        <v>306.68</v>
      </c>
      <c r="G2103" s="193"/>
      <c r="H2103" s="378" t="s">
        <v>1134</v>
      </c>
      <c r="I2103" s="378"/>
      <c r="J2103" s="51">
        <v>1609.51</v>
      </c>
    </row>
    <row r="2104" spans="1:10" ht="0.95" customHeight="1" thickTop="1" x14ac:dyDescent="0.2">
      <c r="A2104" s="50"/>
      <c r="B2104" s="50"/>
      <c r="C2104" s="50"/>
      <c r="D2104" s="50"/>
      <c r="E2104" s="50"/>
      <c r="F2104" s="50"/>
      <c r="G2104" s="50"/>
      <c r="H2104" s="50"/>
      <c r="I2104" s="50"/>
      <c r="J2104" s="50"/>
    </row>
    <row r="2105" spans="1:10" ht="18" customHeight="1" x14ac:dyDescent="0.2">
      <c r="A2105" s="189" t="s">
        <v>977</v>
      </c>
      <c r="B2105" s="64" t="s">
        <v>9</v>
      </c>
      <c r="C2105" s="189" t="s">
        <v>10</v>
      </c>
      <c r="D2105" s="189" t="s">
        <v>11</v>
      </c>
      <c r="E2105" s="379" t="s">
        <v>1155</v>
      </c>
      <c r="F2105" s="379"/>
      <c r="G2105" s="65" t="s">
        <v>12</v>
      </c>
      <c r="H2105" s="64" t="s">
        <v>13</v>
      </c>
      <c r="I2105" s="64" t="s">
        <v>14</v>
      </c>
      <c r="J2105" s="64" t="s">
        <v>16</v>
      </c>
    </row>
    <row r="2106" spans="1:10" ht="39" customHeight="1" x14ac:dyDescent="0.2">
      <c r="A2106" s="187" t="s">
        <v>1154</v>
      </c>
      <c r="B2106" s="63" t="s">
        <v>978</v>
      </c>
      <c r="C2106" s="187" t="s">
        <v>25</v>
      </c>
      <c r="D2106" s="187" t="s">
        <v>979</v>
      </c>
      <c r="E2106" s="380" t="s">
        <v>2425</v>
      </c>
      <c r="F2106" s="380"/>
      <c r="G2106" s="62" t="s">
        <v>49</v>
      </c>
      <c r="H2106" s="61">
        <v>1</v>
      </c>
      <c r="I2106" s="60">
        <v>121.48</v>
      </c>
      <c r="J2106" s="60">
        <v>121.48</v>
      </c>
    </row>
    <row r="2107" spans="1:10" ht="26.1" customHeight="1" x14ac:dyDescent="0.2">
      <c r="A2107" s="191" t="s">
        <v>1148</v>
      </c>
      <c r="B2107" s="59" t="s">
        <v>1796</v>
      </c>
      <c r="C2107" s="191" t="s">
        <v>25</v>
      </c>
      <c r="D2107" s="191" t="s">
        <v>1795</v>
      </c>
      <c r="E2107" s="376" t="s">
        <v>1192</v>
      </c>
      <c r="F2107" s="376"/>
      <c r="G2107" s="58" t="s">
        <v>44</v>
      </c>
      <c r="H2107" s="57">
        <v>1.137</v>
      </c>
      <c r="I2107" s="56">
        <v>31.81</v>
      </c>
      <c r="J2107" s="56">
        <v>36.159999999999997</v>
      </c>
    </row>
    <row r="2108" spans="1:10" ht="26.1" customHeight="1" x14ac:dyDescent="0.2">
      <c r="A2108" s="191" t="s">
        <v>1148</v>
      </c>
      <c r="B2108" s="59" t="s">
        <v>1798</v>
      </c>
      <c r="C2108" s="191" t="s">
        <v>25</v>
      </c>
      <c r="D2108" s="191" t="s">
        <v>1797</v>
      </c>
      <c r="E2108" s="376" t="s">
        <v>1192</v>
      </c>
      <c r="F2108" s="376"/>
      <c r="G2108" s="58" t="s">
        <v>1205</v>
      </c>
      <c r="H2108" s="57">
        <v>0.86950000000000005</v>
      </c>
      <c r="I2108" s="56">
        <v>29.68</v>
      </c>
      <c r="J2108" s="56">
        <v>25.8</v>
      </c>
    </row>
    <row r="2109" spans="1:10" ht="24" customHeight="1" x14ac:dyDescent="0.2">
      <c r="A2109" s="191" t="s">
        <v>1148</v>
      </c>
      <c r="B2109" s="59" t="s">
        <v>1461</v>
      </c>
      <c r="C2109" s="191" t="s">
        <v>25</v>
      </c>
      <c r="D2109" s="191" t="s">
        <v>1460</v>
      </c>
      <c r="E2109" s="376" t="s">
        <v>1145</v>
      </c>
      <c r="F2109" s="376"/>
      <c r="G2109" s="58" t="s">
        <v>836</v>
      </c>
      <c r="H2109" s="57">
        <v>7.22E-2</v>
      </c>
      <c r="I2109" s="56">
        <v>37.11</v>
      </c>
      <c r="J2109" s="56">
        <v>2.67</v>
      </c>
    </row>
    <row r="2110" spans="1:10" ht="24" customHeight="1" x14ac:dyDescent="0.2">
      <c r="A2110" s="191" t="s">
        <v>1148</v>
      </c>
      <c r="B2110" s="59" t="s">
        <v>1147</v>
      </c>
      <c r="C2110" s="191" t="s">
        <v>25</v>
      </c>
      <c r="D2110" s="191" t="s">
        <v>1146</v>
      </c>
      <c r="E2110" s="376" t="s">
        <v>1145</v>
      </c>
      <c r="F2110" s="376"/>
      <c r="G2110" s="58" t="s">
        <v>836</v>
      </c>
      <c r="H2110" s="57">
        <v>0.44790000000000002</v>
      </c>
      <c r="I2110" s="56">
        <v>28.88</v>
      </c>
      <c r="J2110" s="56">
        <v>12.93</v>
      </c>
    </row>
    <row r="2111" spans="1:10" ht="39" customHeight="1" x14ac:dyDescent="0.2">
      <c r="A2111" s="191" t="s">
        <v>1148</v>
      </c>
      <c r="B2111" s="59" t="s">
        <v>2219</v>
      </c>
      <c r="C2111" s="191" t="s">
        <v>25</v>
      </c>
      <c r="D2111" s="191" t="s">
        <v>2218</v>
      </c>
      <c r="E2111" s="376" t="s">
        <v>1192</v>
      </c>
      <c r="F2111" s="376"/>
      <c r="G2111" s="58" t="s">
        <v>44</v>
      </c>
      <c r="H2111" s="57">
        <v>1.137</v>
      </c>
      <c r="I2111" s="56">
        <v>32.06</v>
      </c>
      <c r="J2111" s="56">
        <v>36.450000000000003</v>
      </c>
    </row>
    <row r="2112" spans="1:10" ht="39" customHeight="1" x14ac:dyDescent="0.2">
      <c r="A2112" s="191" t="s">
        <v>1148</v>
      </c>
      <c r="B2112" s="59" t="s">
        <v>2221</v>
      </c>
      <c r="C2112" s="191" t="s">
        <v>25</v>
      </c>
      <c r="D2112" s="191" t="s">
        <v>2220</v>
      </c>
      <c r="E2112" s="376" t="s">
        <v>1192</v>
      </c>
      <c r="F2112" s="376"/>
      <c r="G2112" s="58" t="s">
        <v>1205</v>
      </c>
      <c r="H2112" s="57">
        <v>0.86950000000000005</v>
      </c>
      <c r="I2112" s="56">
        <v>8.6</v>
      </c>
      <c r="J2112" s="56">
        <v>7.47</v>
      </c>
    </row>
    <row r="2113" spans="1:10" ht="25.5" x14ac:dyDescent="0.2">
      <c r="A2113" s="193"/>
      <c r="B2113" s="193"/>
      <c r="C2113" s="193"/>
      <c r="D2113" s="193"/>
      <c r="E2113" s="193" t="s">
        <v>1138</v>
      </c>
      <c r="F2113" s="51">
        <v>33.178139895798694</v>
      </c>
      <c r="G2113" s="193" t="s">
        <v>1137</v>
      </c>
      <c r="H2113" s="51">
        <v>26.68</v>
      </c>
      <c r="I2113" s="193" t="s">
        <v>1136</v>
      </c>
      <c r="J2113" s="51">
        <v>59.86</v>
      </c>
    </row>
    <row r="2114" spans="1:10" ht="15" thickBot="1" x14ac:dyDescent="0.25">
      <c r="A2114" s="193"/>
      <c r="B2114" s="193"/>
      <c r="C2114" s="193"/>
      <c r="D2114" s="193"/>
      <c r="E2114" s="193" t="s">
        <v>1135</v>
      </c>
      <c r="F2114" s="51">
        <v>28.59</v>
      </c>
      <c r="G2114" s="193"/>
      <c r="H2114" s="378" t="s">
        <v>1134</v>
      </c>
      <c r="I2114" s="378"/>
      <c r="J2114" s="51">
        <v>150.07</v>
      </c>
    </row>
    <row r="2115" spans="1:10" ht="0.95" customHeight="1" thickTop="1" x14ac:dyDescent="0.2">
      <c r="A2115" s="50"/>
      <c r="B2115" s="50"/>
      <c r="C2115" s="50"/>
      <c r="D2115" s="50"/>
      <c r="E2115" s="50"/>
      <c r="F2115" s="50"/>
      <c r="G2115" s="50"/>
      <c r="H2115" s="50"/>
      <c r="I2115" s="50"/>
      <c r="J2115" s="50"/>
    </row>
    <row r="2116" spans="1:10" ht="18" customHeight="1" x14ac:dyDescent="0.2">
      <c r="A2116" s="189" t="s">
        <v>980</v>
      </c>
      <c r="B2116" s="64" t="s">
        <v>9</v>
      </c>
      <c r="C2116" s="189" t="s">
        <v>10</v>
      </c>
      <c r="D2116" s="189" t="s">
        <v>11</v>
      </c>
      <c r="E2116" s="379" t="s">
        <v>1155</v>
      </c>
      <c r="F2116" s="379"/>
      <c r="G2116" s="65" t="s">
        <v>12</v>
      </c>
      <c r="H2116" s="64" t="s">
        <v>13</v>
      </c>
      <c r="I2116" s="64" t="s">
        <v>14</v>
      </c>
      <c r="J2116" s="64" t="s">
        <v>16</v>
      </c>
    </row>
    <row r="2117" spans="1:10" ht="39" customHeight="1" x14ac:dyDescent="0.2">
      <c r="A2117" s="187" t="s">
        <v>1154</v>
      </c>
      <c r="B2117" s="63" t="s">
        <v>981</v>
      </c>
      <c r="C2117" s="187" t="s">
        <v>25</v>
      </c>
      <c r="D2117" s="187" t="s">
        <v>982</v>
      </c>
      <c r="E2117" s="380" t="s">
        <v>1548</v>
      </c>
      <c r="F2117" s="380"/>
      <c r="G2117" s="62" t="s">
        <v>27</v>
      </c>
      <c r="H2117" s="61">
        <v>1</v>
      </c>
      <c r="I2117" s="60">
        <v>261.74</v>
      </c>
      <c r="J2117" s="60">
        <v>261.74</v>
      </c>
    </row>
    <row r="2118" spans="1:10" ht="39" customHeight="1" x14ac:dyDescent="0.2">
      <c r="A2118" s="191" t="s">
        <v>1148</v>
      </c>
      <c r="B2118" s="59" t="s">
        <v>1859</v>
      </c>
      <c r="C2118" s="191" t="s">
        <v>25</v>
      </c>
      <c r="D2118" s="191" t="s">
        <v>1858</v>
      </c>
      <c r="E2118" s="376" t="s">
        <v>1548</v>
      </c>
      <c r="F2118" s="376"/>
      <c r="G2118" s="58" t="s">
        <v>49</v>
      </c>
      <c r="H2118" s="57">
        <v>0.1</v>
      </c>
      <c r="I2118" s="56">
        <v>203.79</v>
      </c>
      <c r="J2118" s="56">
        <v>20.37</v>
      </c>
    </row>
    <row r="2119" spans="1:10" ht="39" customHeight="1" x14ac:dyDescent="0.2">
      <c r="A2119" s="191" t="s">
        <v>1148</v>
      </c>
      <c r="B2119" s="59" t="s">
        <v>2227</v>
      </c>
      <c r="C2119" s="191" t="s">
        <v>25</v>
      </c>
      <c r="D2119" s="191" t="s">
        <v>2226</v>
      </c>
      <c r="E2119" s="376" t="s">
        <v>1548</v>
      </c>
      <c r="F2119" s="376"/>
      <c r="G2119" s="58" t="s">
        <v>27</v>
      </c>
      <c r="H2119" s="57">
        <v>1</v>
      </c>
      <c r="I2119" s="56">
        <v>4.43</v>
      </c>
      <c r="J2119" s="56">
        <v>4.43</v>
      </c>
    </row>
    <row r="2120" spans="1:10" ht="39" customHeight="1" x14ac:dyDescent="0.2">
      <c r="A2120" s="191" t="s">
        <v>1148</v>
      </c>
      <c r="B2120" s="59" t="s">
        <v>1999</v>
      </c>
      <c r="C2120" s="191" t="s">
        <v>25</v>
      </c>
      <c r="D2120" s="191" t="s">
        <v>1998</v>
      </c>
      <c r="E2120" s="376" t="s">
        <v>1548</v>
      </c>
      <c r="F2120" s="376"/>
      <c r="G2120" s="58" t="s">
        <v>27</v>
      </c>
      <c r="H2120" s="57">
        <v>0.1</v>
      </c>
      <c r="I2120" s="56">
        <v>160.19999999999999</v>
      </c>
      <c r="J2120" s="56">
        <v>16.02</v>
      </c>
    </row>
    <row r="2121" spans="1:10" ht="39" customHeight="1" x14ac:dyDescent="0.2">
      <c r="A2121" s="191" t="s">
        <v>1148</v>
      </c>
      <c r="B2121" s="59" t="s">
        <v>2287</v>
      </c>
      <c r="C2121" s="191" t="s">
        <v>25</v>
      </c>
      <c r="D2121" s="191" t="s">
        <v>2286</v>
      </c>
      <c r="E2121" s="376" t="s">
        <v>1548</v>
      </c>
      <c r="F2121" s="376"/>
      <c r="G2121" s="58" t="s">
        <v>27</v>
      </c>
      <c r="H2121" s="57">
        <v>1</v>
      </c>
      <c r="I2121" s="56">
        <v>2.69</v>
      </c>
      <c r="J2121" s="56">
        <v>2.69</v>
      </c>
    </row>
    <row r="2122" spans="1:10" ht="39" customHeight="1" x14ac:dyDescent="0.2">
      <c r="A2122" s="191" t="s">
        <v>1148</v>
      </c>
      <c r="B2122" s="59" t="s">
        <v>2378</v>
      </c>
      <c r="C2122" s="191" t="s">
        <v>25</v>
      </c>
      <c r="D2122" s="191" t="s">
        <v>2377</v>
      </c>
      <c r="E2122" s="376" t="s">
        <v>1548</v>
      </c>
      <c r="F2122" s="376"/>
      <c r="G2122" s="58" t="s">
        <v>62</v>
      </c>
      <c r="H2122" s="57">
        <v>3.11</v>
      </c>
      <c r="I2122" s="56">
        <v>16.39</v>
      </c>
      <c r="J2122" s="56">
        <v>50.97</v>
      </c>
    </row>
    <row r="2123" spans="1:10" ht="39" customHeight="1" x14ac:dyDescent="0.2">
      <c r="A2123" s="191" t="s">
        <v>1148</v>
      </c>
      <c r="B2123" s="59" t="s">
        <v>2205</v>
      </c>
      <c r="C2123" s="191" t="s">
        <v>25</v>
      </c>
      <c r="D2123" s="191" t="s">
        <v>2204</v>
      </c>
      <c r="E2123" s="376" t="s">
        <v>1548</v>
      </c>
      <c r="F2123" s="376"/>
      <c r="G2123" s="58" t="s">
        <v>49</v>
      </c>
      <c r="H2123" s="57">
        <v>0.15</v>
      </c>
      <c r="I2123" s="56">
        <v>846.85</v>
      </c>
      <c r="J2123" s="56">
        <v>127.02</v>
      </c>
    </row>
    <row r="2124" spans="1:10" ht="26.1" customHeight="1" x14ac:dyDescent="0.2">
      <c r="A2124" s="191" t="s">
        <v>1148</v>
      </c>
      <c r="B2124" s="59" t="s">
        <v>2419</v>
      </c>
      <c r="C2124" s="191" t="s">
        <v>25</v>
      </c>
      <c r="D2124" s="191" t="s">
        <v>2418</v>
      </c>
      <c r="E2124" s="376" t="s">
        <v>1548</v>
      </c>
      <c r="F2124" s="376"/>
      <c r="G2124" s="58" t="s">
        <v>27</v>
      </c>
      <c r="H2124" s="57">
        <v>1</v>
      </c>
      <c r="I2124" s="56">
        <v>40.24</v>
      </c>
      <c r="J2124" s="56">
        <v>40.24</v>
      </c>
    </row>
    <row r="2125" spans="1:10" ht="25.5" x14ac:dyDescent="0.2">
      <c r="A2125" s="193"/>
      <c r="B2125" s="193"/>
      <c r="C2125" s="193"/>
      <c r="D2125" s="193"/>
      <c r="E2125" s="193" t="s">
        <v>1138</v>
      </c>
      <c r="F2125" s="51">
        <v>15.724420795920629</v>
      </c>
      <c r="G2125" s="193" t="s">
        <v>1137</v>
      </c>
      <c r="H2125" s="51">
        <v>12.65</v>
      </c>
      <c r="I2125" s="193" t="s">
        <v>1136</v>
      </c>
      <c r="J2125" s="51">
        <v>28.37</v>
      </c>
    </row>
    <row r="2126" spans="1:10" ht="15" thickBot="1" x14ac:dyDescent="0.25">
      <c r="A2126" s="193"/>
      <c r="B2126" s="193"/>
      <c r="C2126" s="193"/>
      <c r="D2126" s="193"/>
      <c r="E2126" s="193" t="s">
        <v>1135</v>
      </c>
      <c r="F2126" s="51">
        <v>61.61</v>
      </c>
      <c r="G2126" s="193"/>
      <c r="H2126" s="378" t="s">
        <v>1134</v>
      </c>
      <c r="I2126" s="378"/>
      <c r="J2126" s="51">
        <v>323.35000000000002</v>
      </c>
    </row>
    <row r="2127" spans="1:10" ht="0.95" customHeight="1" thickTop="1" x14ac:dyDescent="0.2">
      <c r="A2127" s="50"/>
      <c r="B2127" s="50"/>
      <c r="C2127" s="50"/>
      <c r="D2127" s="50"/>
      <c r="E2127" s="50"/>
      <c r="F2127" s="50"/>
      <c r="G2127" s="50"/>
      <c r="H2127" s="50"/>
      <c r="I2127" s="50"/>
      <c r="J2127" s="50"/>
    </row>
    <row r="2128" spans="1:10" ht="50.1" customHeight="1" x14ac:dyDescent="0.25">
      <c r="A2128" s="291" t="s">
        <v>2424</v>
      </c>
      <c r="B2128" s="290"/>
      <c r="C2128" s="290"/>
      <c r="D2128" s="290"/>
      <c r="E2128" s="290"/>
      <c r="F2128" s="290"/>
      <c r="G2128" s="290"/>
      <c r="H2128" s="290"/>
      <c r="I2128" s="290"/>
      <c r="J2128" s="290"/>
    </row>
    <row r="2129" spans="1:10" ht="18" customHeight="1" x14ac:dyDescent="0.2">
      <c r="A2129" s="189"/>
      <c r="B2129" s="64" t="s">
        <v>9</v>
      </c>
      <c r="C2129" s="189" t="s">
        <v>10</v>
      </c>
      <c r="D2129" s="189" t="s">
        <v>11</v>
      </c>
      <c r="E2129" s="379" t="s">
        <v>1155</v>
      </c>
      <c r="F2129" s="379"/>
      <c r="G2129" s="65" t="s">
        <v>12</v>
      </c>
      <c r="H2129" s="64" t="s">
        <v>13</v>
      </c>
      <c r="I2129" s="64" t="s">
        <v>14</v>
      </c>
      <c r="J2129" s="64" t="s">
        <v>16</v>
      </c>
    </row>
    <row r="2130" spans="1:10" ht="65.099999999999994" customHeight="1" x14ac:dyDescent="0.2">
      <c r="A2130" s="187" t="s">
        <v>1154</v>
      </c>
      <c r="B2130" s="63" t="s">
        <v>2423</v>
      </c>
      <c r="C2130" s="187" t="s">
        <v>25</v>
      </c>
      <c r="D2130" s="187" t="s">
        <v>2422</v>
      </c>
      <c r="E2130" s="380" t="s">
        <v>1770</v>
      </c>
      <c r="F2130" s="380"/>
      <c r="G2130" s="62" t="s">
        <v>27</v>
      </c>
      <c r="H2130" s="61">
        <v>1</v>
      </c>
      <c r="I2130" s="60">
        <v>46.57</v>
      </c>
      <c r="J2130" s="60">
        <v>46.57</v>
      </c>
    </row>
    <row r="2131" spans="1:10" ht="65.099999999999994" customHeight="1" x14ac:dyDescent="0.2">
      <c r="A2131" s="191" t="s">
        <v>1148</v>
      </c>
      <c r="B2131" s="59" t="s">
        <v>102</v>
      </c>
      <c r="C2131" s="191" t="s">
        <v>25</v>
      </c>
      <c r="D2131" s="191" t="s">
        <v>103</v>
      </c>
      <c r="E2131" s="376" t="s">
        <v>1770</v>
      </c>
      <c r="F2131" s="376"/>
      <c r="G2131" s="58" t="s">
        <v>27</v>
      </c>
      <c r="H2131" s="57">
        <v>0.11210000000000001</v>
      </c>
      <c r="I2131" s="56">
        <v>51.52</v>
      </c>
      <c r="J2131" s="56">
        <v>5.77</v>
      </c>
    </row>
    <row r="2132" spans="1:10" ht="65.099999999999994" customHeight="1" x14ac:dyDescent="0.2">
      <c r="A2132" s="191" t="s">
        <v>1148</v>
      </c>
      <c r="B2132" s="59" t="s">
        <v>105</v>
      </c>
      <c r="C2132" s="191" t="s">
        <v>25</v>
      </c>
      <c r="D2132" s="191" t="s">
        <v>106</v>
      </c>
      <c r="E2132" s="376" t="s">
        <v>1770</v>
      </c>
      <c r="F2132" s="376"/>
      <c r="G2132" s="58" t="s">
        <v>27</v>
      </c>
      <c r="H2132" s="57">
        <v>0.7339</v>
      </c>
      <c r="I2132" s="56">
        <v>46.28</v>
      </c>
      <c r="J2132" s="56">
        <v>33.96</v>
      </c>
    </row>
    <row r="2133" spans="1:10" ht="65.099999999999994" customHeight="1" x14ac:dyDescent="0.2">
      <c r="A2133" s="191" t="s">
        <v>1148</v>
      </c>
      <c r="B2133" s="59" t="s">
        <v>2039</v>
      </c>
      <c r="C2133" s="191" t="s">
        <v>25</v>
      </c>
      <c r="D2133" s="191" t="s">
        <v>2038</v>
      </c>
      <c r="E2133" s="376" t="s">
        <v>1770</v>
      </c>
      <c r="F2133" s="376"/>
      <c r="G2133" s="58" t="s">
        <v>27</v>
      </c>
      <c r="H2133" s="57">
        <v>0.154</v>
      </c>
      <c r="I2133" s="56">
        <v>44.42</v>
      </c>
      <c r="J2133" s="56">
        <v>6.84</v>
      </c>
    </row>
    <row r="2134" spans="1:10" ht="25.5" x14ac:dyDescent="0.2">
      <c r="A2134" s="193"/>
      <c r="B2134" s="193"/>
      <c r="C2134" s="193"/>
      <c r="D2134" s="193"/>
      <c r="E2134" s="193" t="s">
        <v>1138</v>
      </c>
      <c r="F2134" s="51">
        <v>12.908768429220707</v>
      </c>
      <c r="G2134" s="193" t="s">
        <v>1137</v>
      </c>
      <c r="H2134" s="51">
        <v>10.38</v>
      </c>
      <c r="I2134" s="193" t="s">
        <v>1136</v>
      </c>
      <c r="J2134" s="51">
        <v>23.29</v>
      </c>
    </row>
    <row r="2135" spans="1:10" ht="15" thickBot="1" x14ac:dyDescent="0.25">
      <c r="A2135" s="193"/>
      <c r="B2135" s="193"/>
      <c r="C2135" s="193"/>
      <c r="D2135" s="193"/>
      <c r="E2135" s="193" t="s">
        <v>1135</v>
      </c>
      <c r="F2135" s="51">
        <v>10.96</v>
      </c>
      <c r="G2135" s="193"/>
      <c r="H2135" s="378" t="s">
        <v>1134</v>
      </c>
      <c r="I2135" s="378"/>
      <c r="J2135" s="51">
        <v>57.53</v>
      </c>
    </row>
    <row r="2136" spans="1:10" ht="0.95" customHeight="1" thickTop="1" x14ac:dyDescent="0.2">
      <c r="A2136" s="50"/>
      <c r="B2136" s="50"/>
      <c r="C2136" s="50"/>
      <c r="D2136" s="50"/>
      <c r="E2136" s="50"/>
      <c r="F2136" s="50"/>
      <c r="G2136" s="50"/>
      <c r="H2136" s="50"/>
      <c r="I2136" s="50"/>
      <c r="J2136" s="50"/>
    </row>
    <row r="2137" spans="1:10" ht="18" customHeight="1" x14ac:dyDescent="0.2">
      <c r="A2137" s="189"/>
      <c r="B2137" s="64" t="s">
        <v>9</v>
      </c>
      <c r="C2137" s="189" t="s">
        <v>10</v>
      </c>
      <c r="D2137" s="189" t="s">
        <v>11</v>
      </c>
      <c r="E2137" s="379" t="s">
        <v>1155</v>
      </c>
      <c r="F2137" s="379"/>
      <c r="G2137" s="65" t="s">
        <v>12</v>
      </c>
      <c r="H2137" s="64" t="s">
        <v>13</v>
      </c>
      <c r="I2137" s="64" t="s">
        <v>14</v>
      </c>
      <c r="J2137" s="64" t="s">
        <v>16</v>
      </c>
    </row>
    <row r="2138" spans="1:10" ht="65.099999999999994" customHeight="1" x14ac:dyDescent="0.2">
      <c r="A2138" s="187" t="s">
        <v>1154</v>
      </c>
      <c r="B2138" s="63" t="s">
        <v>2421</v>
      </c>
      <c r="C2138" s="187" t="s">
        <v>25</v>
      </c>
      <c r="D2138" s="187" t="s">
        <v>2420</v>
      </c>
      <c r="E2138" s="380" t="s">
        <v>1407</v>
      </c>
      <c r="F2138" s="380"/>
      <c r="G2138" s="62" t="s">
        <v>27</v>
      </c>
      <c r="H2138" s="61">
        <v>1</v>
      </c>
      <c r="I2138" s="60">
        <v>63.86</v>
      </c>
      <c r="J2138" s="60">
        <v>63.86</v>
      </c>
    </row>
    <row r="2139" spans="1:10" ht="39" customHeight="1" x14ac:dyDescent="0.2">
      <c r="A2139" s="191" t="s">
        <v>1148</v>
      </c>
      <c r="B2139" s="59" t="s">
        <v>1409</v>
      </c>
      <c r="C2139" s="191" t="s">
        <v>25</v>
      </c>
      <c r="D2139" s="191" t="s">
        <v>1408</v>
      </c>
      <c r="E2139" s="376" t="s">
        <v>1407</v>
      </c>
      <c r="F2139" s="376"/>
      <c r="G2139" s="58" t="s">
        <v>27</v>
      </c>
      <c r="H2139" s="57">
        <v>5.4800000000000001E-2</v>
      </c>
      <c r="I2139" s="56">
        <v>78.3</v>
      </c>
      <c r="J2139" s="56">
        <v>4.29</v>
      </c>
    </row>
    <row r="2140" spans="1:10" ht="39" customHeight="1" x14ac:dyDescent="0.2">
      <c r="A2140" s="191" t="s">
        <v>1148</v>
      </c>
      <c r="B2140" s="59" t="s">
        <v>1413</v>
      </c>
      <c r="C2140" s="191" t="s">
        <v>25</v>
      </c>
      <c r="D2140" s="191" t="s">
        <v>1412</v>
      </c>
      <c r="E2140" s="376" t="s">
        <v>1407</v>
      </c>
      <c r="F2140" s="376"/>
      <c r="G2140" s="58" t="s">
        <v>27</v>
      </c>
      <c r="H2140" s="57">
        <v>0.33650000000000002</v>
      </c>
      <c r="I2140" s="56">
        <v>69.25</v>
      </c>
      <c r="J2140" s="56">
        <v>23.3</v>
      </c>
    </row>
    <row r="2141" spans="1:10" ht="39" customHeight="1" x14ac:dyDescent="0.2">
      <c r="A2141" s="191" t="s">
        <v>1148</v>
      </c>
      <c r="B2141" s="59" t="s">
        <v>1411</v>
      </c>
      <c r="C2141" s="191" t="s">
        <v>25</v>
      </c>
      <c r="D2141" s="191" t="s">
        <v>1410</v>
      </c>
      <c r="E2141" s="376" t="s">
        <v>1407</v>
      </c>
      <c r="F2141" s="376"/>
      <c r="G2141" s="58" t="s">
        <v>27</v>
      </c>
      <c r="H2141" s="57">
        <v>0.60870000000000002</v>
      </c>
      <c r="I2141" s="56">
        <v>59.6</v>
      </c>
      <c r="J2141" s="56">
        <v>36.270000000000003</v>
      </c>
    </row>
    <row r="2142" spans="1:10" ht="25.5" x14ac:dyDescent="0.2">
      <c r="A2142" s="193"/>
      <c r="B2142" s="193"/>
      <c r="C2142" s="193"/>
      <c r="D2142" s="193"/>
      <c r="E2142" s="193" t="s">
        <v>1138</v>
      </c>
      <c r="F2142" s="51">
        <v>7.8649817093448622</v>
      </c>
      <c r="G2142" s="193" t="s">
        <v>1137</v>
      </c>
      <c r="H2142" s="51">
        <v>6.33</v>
      </c>
      <c r="I2142" s="193" t="s">
        <v>1136</v>
      </c>
      <c r="J2142" s="51">
        <v>14.19</v>
      </c>
    </row>
    <row r="2143" spans="1:10" ht="15" thickBot="1" x14ac:dyDescent="0.25">
      <c r="A2143" s="193"/>
      <c r="B2143" s="193"/>
      <c r="C2143" s="193"/>
      <c r="D2143" s="193"/>
      <c r="E2143" s="193" t="s">
        <v>1135</v>
      </c>
      <c r="F2143" s="51">
        <v>15.03</v>
      </c>
      <c r="G2143" s="193"/>
      <c r="H2143" s="378" t="s">
        <v>1134</v>
      </c>
      <c r="I2143" s="378"/>
      <c r="J2143" s="51">
        <v>78.89</v>
      </c>
    </row>
    <row r="2144" spans="1:10" ht="0.95" customHeight="1" thickTop="1" x14ac:dyDescent="0.2">
      <c r="A2144" s="50"/>
      <c r="B2144" s="50"/>
      <c r="C2144" s="50"/>
      <c r="D2144" s="50"/>
      <c r="E2144" s="50"/>
      <c r="F2144" s="50"/>
      <c r="G2144" s="50"/>
      <c r="H2144" s="50"/>
      <c r="I2144" s="50"/>
      <c r="J2144" s="50"/>
    </row>
    <row r="2145" spans="1:10" ht="18" customHeight="1" x14ac:dyDescent="0.2">
      <c r="A2145" s="189"/>
      <c r="B2145" s="64" t="s">
        <v>9</v>
      </c>
      <c r="C2145" s="189" t="s">
        <v>10</v>
      </c>
      <c r="D2145" s="189" t="s">
        <v>11</v>
      </c>
      <c r="E2145" s="379" t="s">
        <v>1155</v>
      </c>
      <c r="F2145" s="379"/>
      <c r="G2145" s="65" t="s">
        <v>12</v>
      </c>
      <c r="H2145" s="64" t="s">
        <v>13</v>
      </c>
      <c r="I2145" s="64" t="s">
        <v>14</v>
      </c>
      <c r="J2145" s="64" t="s">
        <v>16</v>
      </c>
    </row>
    <row r="2146" spans="1:10" ht="26.1" customHeight="1" x14ac:dyDescent="0.2">
      <c r="A2146" s="187" t="s">
        <v>1154</v>
      </c>
      <c r="B2146" s="63" t="s">
        <v>2419</v>
      </c>
      <c r="C2146" s="187" t="s">
        <v>25</v>
      </c>
      <c r="D2146" s="187" t="s">
        <v>2418</v>
      </c>
      <c r="E2146" s="380" t="s">
        <v>1548</v>
      </c>
      <c r="F2146" s="380"/>
      <c r="G2146" s="62" t="s">
        <v>27</v>
      </c>
      <c r="H2146" s="61">
        <v>1</v>
      </c>
      <c r="I2146" s="60">
        <v>40.24</v>
      </c>
      <c r="J2146" s="60">
        <v>40.24</v>
      </c>
    </row>
    <row r="2147" spans="1:10" ht="24" customHeight="1" x14ac:dyDescent="0.2">
      <c r="A2147" s="191" t="s">
        <v>1148</v>
      </c>
      <c r="B2147" s="59" t="s">
        <v>1461</v>
      </c>
      <c r="C2147" s="191" t="s">
        <v>25</v>
      </c>
      <c r="D2147" s="191" t="s">
        <v>1460</v>
      </c>
      <c r="E2147" s="376" t="s">
        <v>1145</v>
      </c>
      <c r="F2147" s="376"/>
      <c r="G2147" s="58" t="s">
        <v>836</v>
      </c>
      <c r="H2147" s="57">
        <v>8.7999999999999995E-2</v>
      </c>
      <c r="I2147" s="56">
        <v>37.11</v>
      </c>
      <c r="J2147" s="56">
        <v>3.26</v>
      </c>
    </row>
    <row r="2148" spans="1:10" ht="39" customHeight="1" x14ac:dyDescent="0.2">
      <c r="A2148" s="191" t="s">
        <v>1148</v>
      </c>
      <c r="B2148" s="59" t="s">
        <v>2071</v>
      </c>
      <c r="C2148" s="191" t="s">
        <v>25</v>
      </c>
      <c r="D2148" s="191" t="s">
        <v>2070</v>
      </c>
      <c r="E2148" s="376" t="s">
        <v>1192</v>
      </c>
      <c r="F2148" s="376"/>
      <c r="G2148" s="58" t="s">
        <v>44</v>
      </c>
      <c r="H2148" s="57">
        <v>7.0000000000000001E-3</v>
      </c>
      <c r="I2148" s="56">
        <v>9.23</v>
      </c>
      <c r="J2148" s="56">
        <v>0.06</v>
      </c>
    </row>
    <row r="2149" spans="1:10" ht="26.1" customHeight="1" x14ac:dyDescent="0.2">
      <c r="A2149" s="192" t="s">
        <v>1142</v>
      </c>
      <c r="B2149" s="55" t="s">
        <v>2417</v>
      </c>
      <c r="C2149" s="192" t="s">
        <v>25</v>
      </c>
      <c r="D2149" s="192" t="s">
        <v>2416</v>
      </c>
      <c r="E2149" s="377" t="s">
        <v>1139</v>
      </c>
      <c r="F2149" s="377"/>
      <c r="G2149" s="54" t="s">
        <v>62</v>
      </c>
      <c r="H2149" s="53">
        <v>4</v>
      </c>
      <c r="I2149" s="52">
        <v>9.23</v>
      </c>
      <c r="J2149" s="52">
        <v>36.92</v>
      </c>
    </row>
    <row r="2150" spans="1:10" ht="25.5" x14ac:dyDescent="0.2">
      <c r="A2150" s="193"/>
      <c r="B2150" s="193"/>
      <c r="C2150" s="193"/>
      <c r="D2150" s="193"/>
      <c r="E2150" s="193" t="s">
        <v>1138</v>
      </c>
      <c r="F2150" s="51">
        <v>1.5463917525773196</v>
      </c>
      <c r="G2150" s="193" t="s">
        <v>1137</v>
      </c>
      <c r="H2150" s="51">
        <v>1.24</v>
      </c>
      <c r="I2150" s="193" t="s">
        <v>1136</v>
      </c>
      <c r="J2150" s="51">
        <v>2.79</v>
      </c>
    </row>
    <row r="2151" spans="1:10" ht="15" thickBot="1" x14ac:dyDescent="0.25">
      <c r="A2151" s="193"/>
      <c r="B2151" s="193"/>
      <c r="C2151" s="193"/>
      <c r="D2151" s="193"/>
      <c r="E2151" s="193" t="s">
        <v>1135</v>
      </c>
      <c r="F2151" s="51">
        <v>9.4700000000000006</v>
      </c>
      <c r="G2151" s="193"/>
      <c r="H2151" s="378" t="s">
        <v>1134</v>
      </c>
      <c r="I2151" s="378"/>
      <c r="J2151" s="51">
        <v>49.71</v>
      </c>
    </row>
    <row r="2152" spans="1:10" ht="0.95" customHeight="1" thickTop="1" x14ac:dyDescent="0.2">
      <c r="A2152" s="50"/>
      <c r="B2152" s="50"/>
      <c r="C2152" s="50"/>
      <c r="D2152" s="50"/>
      <c r="E2152" s="50"/>
      <c r="F2152" s="50"/>
      <c r="G2152" s="50"/>
      <c r="H2152" s="50"/>
      <c r="I2152" s="50"/>
      <c r="J2152" s="50"/>
    </row>
    <row r="2153" spans="1:10" ht="18" customHeight="1" x14ac:dyDescent="0.2">
      <c r="A2153" s="189"/>
      <c r="B2153" s="64" t="s">
        <v>9</v>
      </c>
      <c r="C2153" s="189" t="s">
        <v>10</v>
      </c>
      <c r="D2153" s="189" t="s">
        <v>11</v>
      </c>
      <c r="E2153" s="379" t="s">
        <v>1155</v>
      </c>
      <c r="F2153" s="379"/>
      <c r="G2153" s="65" t="s">
        <v>12</v>
      </c>
      <c r="H2153" s="64" t="s">
        <v>13</v>
      </c>
      <c r="I2153" s="64" t="s">
        <v>14</v>
      </c>
      <c r="J2153" s="64" t="s">
        <v>16</v>
      </c>
    </row>
    <row r="2154" spans="1:10" ht="24" customHeight="1" x14ac:dyDescent="0.2">
      <c r="A2154" s="187" t="s">
        <v>1154</v>
      </c>
      <c r="B2154" s="63" t="s">
        <v>1735</v>
      </c>
      <c r="C2154" s="187" t="s">
        <v>25</v>
      </c>
      <c r="D2154" s="187" t="s">
        <v>1734</v>
      </c>
      <c r="E2154" s="380" t="s">
        <v>1145</v>
      </c>
      <c r="F2154" s="380"/>
      <c r="G2154" s="62" t="s">
        <v>836</v>
      </c>
      <c r="H2154" s="61">
        <v>1</v>
      </c>
      <c r="I2154" s="60">
        <v>30.66</v>
      </c>
      <c r="J2154" s="60">
        <v>30.66</v>
      </c>
    </row>
    <row r="2155" spans="1:10" ht="26.1" customHeight="1" x14ac:dyDescent="0.2">
      <c r="A2155" s="191" t="s">
        <v>1148</v>
      </c>
      <c r="B2155" s="59" t="s">
        <v>2131</v>
      </c>
      <c r="C2155" s="191" t="s">
        <v>25</v>
      </c>
      <c r="D2155" s="191" t="s">
        <v>2130</v>
      </c>
      <c r="E2155" s="376" t="s">
        <v>1145</v>
      </c>
      <c r="F2155" s="376"/>
      <c r="G2155" s="58" t="s">
        <v>836</v>
      </c>
      <c r="H2155" s="57">
        <v>1</v>
      </c>
      <c r="I2155" s="56">
        <v>0.33</v>
      </c>
      <c r="J2155" s="56">
        <v>0.33</v>
      </c>
    </row>
    <row r="2156" spans="1:10" ht="24" customHeight="1" x14ac:dyDescent="0.2">
      <c r="A2156" s="192" t="s">
        <v>1142</v>
      </c>
      <c r="B2156" s="55" t="s">
        <v>2129</v>
      </c>
      <c r="C2156" s="192" t="s">
        <v>25</v>
      </c>
      <c r="D2156" s="192" t="s">
        <v>2128</v>
      </c>
      <c r="E2156" s="377" t="s">
        <v>1165</v>
      </c>
      <c r="F2156" s="377"/>
      <c r="G2156" s="54" t="s">
        <v>836</v>
      </c>
      <c r="H2156" s="53">
        <v>1</v>
      </c>
      <c r="I2156" s="52">
        <v>24.98</v>
      </c>
      <c r="J2156" s="52">
        <v>24.98</v>
      </c>
    </row>
    <row r="2157" spans="1:10" ht="26.1" customHeight="1" x14ac:dyDescent="0.2">
      <c r="A2157" s="192" t="s">
        <v>1142</v>
      </c>
      <c r="B2157" s="55" t="s">
        <v>1178</v>
      </c>
      <c r="C2157" s="192" t="s">
        <v>25</v>
      </c>
      <c r="D2157" s="192" t="s">
        <v>1177</v>
      </c>
      <c r="E2157" s="377" t="s">
        <v>1171</v>
      </c>
      <c r="F2157" s="377"/>
      <c r="G2157" s="54" t="s">
        <v>836</v>
      </c>
      <c r="H2157" s="53">
        <v>1</v>
      </c>
      <c r="I2157" s="52">
        <v>1.0900000000000001</v>
      </c>
      <c r="J2157" s="52">
        <v>1.0900000000000001</v>
      </c>
    </row>
    <row r="2158" spans="1:10" ht="26.1" customHeight="1" x14ac:dyDescent="0.2">
      <c r="A2158" s="192" t="s">
        <v>1142</v>
      </c>
      <c r="B2158" s="55" t="s">
        <v>1176</v>
      </c>
      <c r="C2158" s="192" t="s">
        <v>25</v>
      </c>
      <c r="D2158" s="192" t="s">
        <v>1175</v>
      </c>
      <c r="E2158" s="377" t="s">
        <v>1174</v>
      </c>
      <c r="F2158" s="377"/>
      <c r="G2158" s="54" t="s">
        <v>836</v>
      </c>
      <c r="H2158" s="53">
        <v>1</v>
      </c>
      <c r="I2158" s="52">
        <v>0.82</v>
      </c>
      <c r="J2158" s="52">
        <v>0.82</v>
      </c>
    </row>
    <row r="2159" spans="1:10" ht="26.1" customHeight="1" x14ac:dyDescent="0.2">
      <c r="A2159" s="192" t="s">
        <v>1142</v>
      </c>
      <c r="B2159" s="55" t="s">
        <v>1173</v>
      </c>
      <c r="C2159" s="192" t="s">
        <v>25</v>
      </c>
      <c r="D2159" s="192" t="s">
        <v>1172</v>
      </c>
      <c r="E2159" s="377" t="s">
        <v>1171</v>
      </c>
      <c r="F2159" s="377"/>
      <c r="G2159" s="54" t="s">
        <v>836</v>
      </c>
      <c r="H2159" s="53">
        <v>1</v>
      </c>
      <c r="I2159" s="52">
        <v>1.34</v>
      </c>
      <c r="J2159" s="52">
        <v>1.34</v>
      </c>
    </row>
    <row r="2160" spans="1:10" ht="26.1" customHeight="1" x14ac:dyDescent="0.2">
      <c r="A2160" s="192" t="s">
        <v>1142</v>
      </c>
      <c r="B2160" s="55" t="s">
        <v>1170</v>
      </c>
      <c r="C2160" s="192" t="s">
        <v>25</v>
      </c>
      <c r="D2160" s="192" t="s">
        <v>1169</v>
      </c>
      <c r="E2160" s="377" t="s">
        <v>1168</v>
      </c>
      <c r="F2160" s="377"/>
      <c r="G2160" s="54" t="s">
        <v>836</v>
      </c>
      <c r="H2160" s="53">
        <v>1</v>
      </c>
      <c r="I2160" s="52">
        <v>0.04</v>
      </c>
      <c r="J2160" s="52">
        <v>0.04</v>
      </c>
    </row>
    <row r="2161" spans="1:10" ht="26.1" customHeight="1" x14ac:dyDescent="0.2">
      <c r="A2161" s="192" t="s">
        <v>1142</v>
      </c>
      <c r="B2161" s="55" t="s">
        <v>1360</v>
      </c>
      <c r="C2161" s="192" t="s">
        <v>25</v>
      </c>
      <c r="D2161" s="192" t="s">
        <v>1359</v>
      </c>
      <c r="E2161" s="377" t="s">
        <v>1160</v>
      </c>
      <c r="F2161" s="377"/>
      <c r="G2161" s="54" t="s">
        <v>836</v>
      </c>
      <c r="H2161" s="53">
        <v>1</v>
      </c>
      <c r="I2161" s="52">
        <v>0.82</v>
      </c>
      <c r="J2161" s="52">
        <v>0.82</v>
      </c>
    </row>
    <row r="2162" spans="1:10" ht="26.1" customHeight="1" x14ac:dyDescent="0.2">
      <c r="A2162" s="192" t="s">
        <v>1142</v>
      </c>
      <c r="B2162" s="55" t="s">
        <v>1358</v>
      </c>
      <c r="C2162" s="192" t="s">
        <v>25</v>
      </c>
      <c r="D2162" s="192" t="s">
        <v>1357</v>
      </c>
      <c r="E2162" s="377" t="s">
        <v>1160</v>
      </c>
      <c r="F2162" s="377"/>
      <c r="G2162" s="54" t="s">
        <v>836</v>
      </c>
      <c r="H2162" s="53">
        <v>1</v>
      </c>
      <c r="I2162" s="52">
        <v>1.24</v>
      </c>
      <c r="J2162" s="52">
        <v>1.24</v>
      </c>
    </row>
    <row r="2163" spans="1:10" ht="25.5" x14ac:dyDescent="0.2">
      <c r="A2163" s="193"/>
      <c r="B2163" s="193"/>
      <c r="C2163" s="193"/>
      <c r="D2163" s="193"/>
      <c r="E2163" s="193" t="s">
        <v>1138</v>
      </c>
      <c r="F2163" s="51">
        <v>14.028378200000001</v>
      </c>
      <c r="G2163" s="193" t="s">
        <v>1137</v>
      </c>
      <c r="H2163" s="51">
        <v>11.28</v>
      </c>
      <c r="I2163" s="193" t="s">
        <v>1136</v>
      </c>
      <c r="J2163" s="51">
        <v>25.31</v>
      </c>
    </row>
    <row r="2164" spans="1:10" ht="15" thickBot="1" x14ac:dyDescent="0.25">
      <c r="A2164" s="193"/>
      <c r="B2164" s="193"/>
      <c r="C2164" s="193"/>
      <c r="D2164" s="193"/>
      <c r="E2164" s="193" t="s">
        <v>1135</v>
      </c>
      <c r="F2164" s="51">
        <v>7.21</v>
      </c>
      <c r="G2164" s="193"/>
      <c r="H2164" s="378" t="s">
        <v>1134</v>
      </c>
      <c r="I2164" s="378"/>
      <c r="J2164" s="51">
        <v>37.869999999999997</v>
      </c>
    </row>
    <row r="2165" spans="1:10" ht="0.95" customHeight="1" thickTop="1" x14ac:dyDescent="0.2">
      <c r="A2165" s="50"/>
      <c r="B2165" s="50"/>
      <c r="C2165" s="50"/>
      <c r="D2165" s="50"/>
      <c r="E2165" s="50"/>
      <c r="F2165" s="50"/>
      <c r="G2165" s="50"/>
      <c r="H2165" s="50"/>
      <c r="I2165" s="50"/>
      <c r="J2165" s="50"/>
    </row>
    <row r="2166" spans="1:10" ht="18" customHeight="1" x14ac:dyDescent="0.2">
      <c r="A2166" s="189"/>
      <c r="B2166" s="64" t="s">
        <v>9</v>
      </c>
      <c r="C2166" s="189" t="s">
        <v>10</v>
      </c>
      <c r="D2166" s="189" t="s">
        <v>11</v>
      </c>
      <c r="E2166" s="379" t="s">
        <v>1155</v>
      </c>
      <c r="F2166" s="379"/>
      <c r="G2166" s="65" t="s">
        <v>12</v>
      </c>
      <c r="H2166" s="64" t="s">
        <v>13</v>
      </c>
      <c r="I2166" s="64" t="s">
        <v>14</v>
      </c>
      <c r="J2166" s="64" t="s">
        <v>16</v>
      </c>
    </row>
    <row r="2167" spans="1:10" ht="26.1" customHeight="1" x14ac:dyDescent="0.2">
      <c r="A2167" s="187" t="s">
        <v>1154</v>
      </c>
      <c r="B2167" s="63" t="s">
        <v>1279</v>
      </c>
      <c r="C2167" s="187" t="s">
        <v>25</v>
      </c>
      <c r="D2167" s="187" t="s">
        <v>1278</v>
      </c>
      <c r="E2167" s="380" t="s">
        <v>1145</v>
      </c>
      <c r="F2167" s="380"/>
      <c r="G2167" s="62" t="s">
        <v>836</v>
      </c>
      <c r="H2167" s="61">
        <v>1</v>
      </c>
      <c r="I2167" s="60">
        <v>30.61</v>
      </c>
      <c r="J2167" s="60">
        <v>30.61</v>
      </c>
    </row>
    <row r="2168" spans="1:10" ht="26.1" customHeight="1" x14ac:dyDescent="0.2">
      <c r="A2168" s="191" t="s">
        <v>1148</v>
      </c>
      <c r="B2168" s="59" t="s">
        <v>2127</v>
      </c>
      <c r="C2168" s="191" t="s">
        <v>25</v>
      </c>
      <c r="D2168" s="191" t="s">
        <v>2126</v>
      </c>
      <c r="E2168" s="376" t="s">
        <v>1145</v>
      </c>
      <c r="F2168" s="376"/>
      <c r="G2168" s="58" t="s">
        <v>836</v>
      </c>
      <c r="H2168" s="57">
        <v>1</v>
      </c>
      <c r="I2168" s="56">
        <v>0.42</v>
      </c>
      <c r="J2168" s="56">
        <v>0.42</v>
      </c>
    </row>
    <row r="2169" spans="1:10" ht="24" customHeight="1" x14ac:dyDescent="0.2">
      <c r="A2169" s="192" t="s">
        <v>1142</v>
      </c>
      <c r="B2169" s="55" t="s">
        <v>2125</v>
      </c>
      <c r="C2169" s="192" t="s">
        <v>25</v>
      </c>
      <c r="D2169" s="192" t="s">
        <v>2124</v>
      </c>
      <c r="E2169" s="377" t="s">
        <v>1165</v>
      </c>
      <c r="F2169" s="377"/>
      <c r="G2169" s="54" t="s">
        <v>836</v>
      </c>
      <c r="H2169" s="53">
        <v>1</v>
      </c>
      <c r="I2169" s="52">
        <v>24.98</v>
      </c>
      <c r="J2169" s="52">
        <v>24.98</v>
      </c>
    </row>
    <row r="2170" spans="1:10" ht="26.1" customHeight="1" x14ac:dyDescent="0.2">
      <c r="A2170" s="192" t="s">
        <v>1142</v>
      </c>
      <c r="B2170" s="55" t="s">
        <v>1178</v>
      </c>
      <c r="C2170" s="192" t="s">
        <v>25</v>
      </c>
      <c r="D2170" s="192" t="s">
        <v>1177</v>
      </c>
      <c r="E2170" s="377" t="s">
        <v>1171</v>
      </c>
      <c r="F2170" s="377"/>
      <c r="G2170" s="54" t="s">
        <v>836</v>
      </c>
      <c r="H2170" s="53">
        <v>1</v>
      </c>
      <c r="I2170" s="52">
        <v>1.0900000000000001</v>
      </c>
      <c r="J2170" s="52">
        <v>1.0900000000000001</v>
      </c>
    </row>
    <row r="2171" spans="1:10" ht="26.1" customHeight="1" x14ac:dyDescent="0.2">
      <c r="A2171" s="192" t="s">
        <v>1142</v>
      </c>
      <c r="B2171" s="55" t="s">
        <v>1176</v>
      </c>
      <c r="C2171" s="192" t="s">
        <v>25</v>
      </c>
      <c r="D2171" s="192" t="s">
        <v>1175</v>
      </c>
      <c r="E2171" s="377" t="s">
        <v>1174</v>
      </c>
      <c r="F2171" s="377"/>
      <c r="G2171" s="54" t="s">
        <v>836</v>
      </c>
      <c r="H2171" s="53">
        <v>1</v>
      </c>
      <c r="I2171" s="52">
        <v>0.82</v>
      </c>
      <c r="J2171" s="52">
        <v>0.82</v>
      </c>
    </row>
    <row r="2172" spans="1:10" ht="26.1" customHeight="1" x14ac:dyDescent="0.2">
      <c r="A2172" s="192" t="s">
        <v>1142</v>
      </c>
      <c r="B2172" s="55" t="s">
        <v>1173</v>
      </c>
      <c r="C2172" s="192" t="s">
        <v>25</v>
      </c>
      <c r="D2172" s="192" t="s">
        <v>1172</v>
      </c>
      <c r="E2172" s="377" t="s">
        <v>1171</v>
      </c>
      <c r="F2172" s="377"/>
      <c r="G2172" s="54" t="s">
        <v>836</v>
      </c>
      <c r="H2172" s="53">
        <v>1</v>
      </c>
      <c r="I2172" s="52">
        <v>1.34</v>
      </c>
      <c r="J2172" s="52">
        <v>1.34</v>
      </c>
    </row>
    <row r="2173" spans="1:10" ht="26.1" customHeight="1" x14ac:dyDescent="0.2">
      <c r="A2173" s="192" t="s">
        <v>1142</v>
      </c>
      <c r="B2173" s="55" t="s">
        <v>1170</v>
      </c>
      <c r="C2173" s="192" t="s">
        <v>25</v>
      </c>
      <c r="D2173" s="192" t="s">
        <v>1169</v>
      </c>
      <c r="E2173" s="377" t="s">
        <v>1168</v>
      </c>
      <c r="F2173" s="377"/>
      <c r="G2173" s="54" t="s">
        <v>836</v>
      </c>
      <c r="H2173" s="53">
        <v>1</v>
      </c>
      <c r="I2173" s="52">
        <v>0.04</v>
      </c>
      <c r="J2173" s="52">
        <v>0.04</v>
      </c>
    </row>
    <row r="2174" spans="1:10" ht="26.1" customHeight="1" x14ac:dyDescent="0.2">
      <c r="A2174" s="192" t="s">
        <v>1142</v>
      </c>
      <c r="B2174" s="55" t="s">
        <v>1326</v>
      </c>
      <c r="C2174" s="192" t="s">
        <v>25</v>
      </c>
      <c r="D2174" s="192" t="s">
        <v>1325</v>
      </c>
      <c r="E2174" s="377" t="s">
        <v>1160</v>
      </c>
      <c r="F2174" s="377"/>
      <c r="G2174" s="54" t="s">
        <v>836</v>
      </c>
      <c r="H2174" s="53">
        <v>1</v>
      </c>
      <c r="I2174" s="52">
        <v>0.49</v>
      </c>
      <c r="J2174" s="52">
        <v>0.49</v>
      </c>
    </row>
    <row r="2175" spans="1:10" ht="26.1" customHeight="1" x14ac:dyDescent="0.2">
      <c r="A2175" s="192" t="s">
        <v>1142</v>
      </c>
      <c r="B2175" s="55" t="s">
        <v>1324</v>
      </c>
      <c r="C2175" s="192" t="s">
        <v>25</v>
      </c>
      <c r="D2175" s="192" t="s">
        <v>1323</v>
      </c>
      <c r="E2175" s="377" t="s">
        <v>1160</v>
      </c>
      <c r="F2175" s="377"/>
      <c r="G2175" s="54" t="s">
        <v>836</v>
      </c>
      <c r="H2175" s="53">
        <v>1</v>
      </c>
      <c r="I2175" s="52">
        <v>1.43</v>
      </c>
      <c r="J2175" s="52">
        <v>1.43</v>
      </c>
    </row>
    <row r="2176" spans="1:10" ht="25.5" x14ac:dyDescent="0.2">
      <c r="A2176" s="193"/>
      <c r="B2176" s="193"/>
      <c r="C2176" s="193"/>
      <c r="D2176" s="193"/>
      <c r="E2176" s="193" t="s">
        <v>1138</v>
      </c>
      <c r="F2176" s="51">
        <v>14.0782618</v>
      </c>
      <c r="G2176" s="193" t="s">
        <v>1137</v>
      </c>
      <c r="H2176" s="51">
        <v>11.32</v>
      </c>
      <c r="I2176" s="193" t="s">
        <v>1136</v>
      </c>
      <c r="J2176" s="51">
        <v>25.4</v>
      </c>
    </row>
    <row r="2177" spans="1:10" ht="15" thickBot="1" x14ac:dyDescent="0.25">
      <c r="A2177" s="193"/>
      <c r="B2177" s="193"/>
      <c r="C2177" s="193"/>
      <c r="D2177" s="193"/>
      <c r="E2177" s="193" t="s">
        <v>1135</v>
      </c>
      <c r="F2177" s="51">
        <v>7.2</v>
      </c>
      <c r="G2177" s="193"/>
      <c r="H2177" s="378" t="s">
        <v>1134</v>
      </c>
      <c r="I2177" s="378"/>
      <c r="J2177" s="51">
        <v>37.81</v>
      </c>
    </row>
    <row r="2178" spans="1:10" ht="0.95" customHeight="1" thickTop="1" x14ac:dyDescent="0.2">
      <c r="A2178" s="50"/>
      <c r="B2178" s="50"/>
      <c r="C2178" s="50"/>
      <c r="D2178" s="50"/>
      <c r="E2178" s="50"/>
      <c r="F2178" s="50"/>
      <c r="G2178" s="50"/>
      <c r="H2178" s="50"/>
      <c r="I2178" s="50"/>
      <c r="J2178" s="50"/>
    </row>
    <row r="2179" spans="1:10" ht="18" customHeight="1" x14ac:dyDescent="0.2">
      <c r="A2179" s="189"/>
      <c r="B2179" s="64" t="s">
        <v>9</v>
      </c>
      <c r="C2179" s="189" t="s">
        <v>10</v>
      </c>
      <c r="D2179" s="189" t="s">
        <v>11</v>
      </c>
      <c r="E2179" s="379" t="s">
        <v>1155</v>
      </c>
      <c r="F2179" s="379"/>
      <c r="G2179" s="65" t="s">
        <v>12</v>
      </c>
      <c r="H2179" s="64" t="s">
        <v>13</v>
      </c>
      <c r="I2179" s="64" t="s">
        <v>14</v>
      </c>
      <c r="J2179" s="64" t="s">
        <v>16</v>
      </c>
    </row>
    <row r="2180" spans="1:10" ht="26.1" customHeight="1" x14ac:dyDescent="0.2">
      <c r="A2180" s="187" t="s">
        <v>1154</v>
      </c>
      <c r="B2180" s="63" t="s">
        <v>2415</v>
      </c>
      <c r="C2180" s="187" t="s">
        <v>25</v>
      </c>
      <c r="D2180" s="187" t="s">
        <v>2414</v>
      </c>
      <c r="E2180" s="380" t="s">
        <v>1145</v>
      </c>
      <c r="F2180" s="380"/>
      <c r="G2180" s="62" t="s">
        <v>836</v>
      </c>
      <c r="H2180" s="61">
        <v>1</v>
      </c>
      <c r="I2180" s="60">
        <v>29.47</v>
      </c>
      <c r="J2180" s="60">
        <v>29.47</v>
      </c>
    </row>
    <row r="2181" spans="1:10" ht="26.1" customHeight="1" x14ac:dyDescent="0.2">
      <c r="A2181" s="191" t="s">
        <v>1148</v>
      </c>
      <c r="B2181" s="59" t="s">
        <v>2123</v>
      </c>
      <c r="C2181" s="191" t="s">
        <v>25</v>
      </c>
      <c r="D2181" s="191" t="s">
        <v>2122</v>
      </c>
      <c r="E2181" s="376" t="s">
        <v>1145</v>
      </c>
      <c r="F2181" s="376"/>
      <c r="G2181" s="58" t="s">
        <v>836</v>
      </c>
      <c r="H2181" s="57">
        <v>1</v>
      </c>
      <c r="I2181" s="56">
        <v>0.33</v>
      </c>
      <c r="J2181" s="56">
        <v>0.33</v>
      </c>
    </row>
    <row r="2182" spans="1:10" ht="26.1" customHeight="1" x14ac:dyDescent="0.2">
      <c r="A2182" s="192" t="s">
        <v>1142</v>
      </c>
      <c r="B2182" s="55" t="s">
        <v>1178</v>
      </c>
      <c r="C2182" s="192" t="s">
        <v>25</v>
      </c>
      <c r="D2182" s="192" t="s">
        <v>1177</v>
      </c>
      <c r="E2182" s="377" t="s">
        <v>1171</v>
      </c>
      <c r="F2182" s="377"/>
      <c r="G2182" s="54" t="s">
        <v>836</v>
      </c>
      <c r="H2182" s="53">
        <v>1</v>
      </c>
      <c r="I2182" s="52">
        <v>1.0900000000000001</v>
      </c>
      <c r="J2182" s="52">
        <v>1.0900000000000001</v>
      </c>
    </row>
    <row r="2183" spans="1:10" ht="26.1" customHeight="1" x14ac:dyDescent="0.2">
      <c r="A2183" s="192" t="s">
        <v>1142</v>
      </c>
      <c r="B2183" s="55" t="s">
        <v>1176</v>
      </c>
      <c r="C2183" s="192" t="s">
        <v>25</v>
      </c>
      <c r="D2183" s="192" t="s">
        <v>1175</v>
      </c>
      <c r="E2183" s="377" t="s">
        <v>1174</v>
      </c>
      <c r="F2183" s="377"/>
      <c r="G2183" s="54" t="s">
        <v>836</v>
      </c>
      <c r="H2183" s="53">
        <v>1</v>
      </c>
      <c r="I2183" s="52">
        <v>0.82</v>
      </c>
      <c r="J2183" s="52">
        <v>0.82</v>
      </c>
    </row>
    <row r="2184" spans="1:10" ht="26.1" customHeight="1" x14ac:dyDescent="0.2">
      <c r="A2184" s="192" t="s">
        <v>1142</v>
      </c>
      <c r="B2184" s="55" t="s">
        <v>1173</v>
      </c>
      <c r="C2184" s="192" t="s">
        <v>25</v>
      </c>
      <c r="D2184" s="192" t="s">
        <v>1172</v>
      </c>
      <c r="E2184" s="377" t="s">
        <v>1171</v>
      </c>
      <c r="F2184" s="377"/>
      <c r="G2184" s="54" t="s">
        <v>836</v>
      </c>
      <c r="H2184" s="53">
        <v>1</v>
      </c>
      <c r="I2184" s="52">
        <v>1.34</v>
      </c>
      <c r="J2184" s="52">
        <v>1.34</v>
      </c>
    </row>
    <row r="2185" spans="1:10" ht="26.1" customHeight="1" x14ac:dyDescent="0.2">
      <c r="A2185" s="192" t="s">
        <v>1142</v>
      </c>
      <c r="B2185" s="55" t="s">
        <v>1170</v>
      </c>
      <c r="C2185" s="192" t="s">
        <v>25</v>
      </c>
      <c r="D2185" s="192" t="s">
        <v>1169</v>
      </c>
      <c r="E2185" s="377" t="s">
        <v>1168</v>
      </c>
      <c r="F2185" s="377"/>
      <c r="G2185" s="54" t="s">
        <v>836</v>
      </c>
      <c r="H2185" s="53">
        <v>1</v>
      </c>
      <c r="I2185" s="52">
        <v>0.04</v>
      </c>
      <c r="J2185" s="52">
        <v>0.04</v>
      </c>
    </row>
    <row r="2186" spans="1:10" ht="26.1" customHeight="1" x14ac:dyDescent="0.2">
      <c r="A2186" s="192" t="s">
        <v>1142</v>
      </c>
      <c r="B2186" s="55" t="s">
        <v>1237</v>
      </c>
      <c r="C2186" s="192" t="s">
        <v>25</v>
      </c>
      <c r="D2186" s="192" t="s">
        <v>1236</v>
      </c>
      <c r="E2186" s="377" t="s">
        <v>1160</v>
      </c>
      <c r="F2186" s="377"/>
      <c r="G2186" s="54" t="s">
        <v>836</v>
      </c>
      <c r="H2186" s="53">
        <v>1</v>
      </c>
      <c r="I2186" s="52">
        <v>0.01</v>
      </c>
      <c r="J2186" s="52">
        <v>0.01</v>
      </c>
    </row>
    <row r="2187" spans="1:10" ht="26.1" customHeight="1" x14ac:dyDescent="0.2">
      <c r="A2187" s="192" t="s">
        <v>1142</v>
      </c>
      <c r="B2187" s="55" t="s">
        <v>1235</v>
      </c>
      <c r="C2187" s="192" t="s">
        <v>25</v>
      </c>
      <c r="D2187" s="192" t="s">
        <v>1234</v>
      </c>
      <c r="E2187" s="377" t="s">
        <v>1160</v>
      </c>
      <c r="F2187" s="377"/>
      <c r="G2187" s="54" t="s">
        <v>836</v>
      </c>
      <c r="H2187" s="53">
        <v>1</v>
      </c>
      <c r="I2187" s="52">
        <v>0.86</v>
      </c>
      <c r="J2187" s="52">
        <v>0.86</v>
      </c>
    </row>
    <row r="2188" spans="1:10" ht="24" customHeight="1" x14ac:dyDescent="0.2">
      <c r="A2188" s="192" t="s">
        <v>1142</v>
      </c>
      <c r="B2188" s="55" t="s">
        <v>2121</v>
      </c>
      <c r="C2188" s="192" t="s">
        <v>25</v>
      </c>
      <c r="D2188" s="192" t="s">
        <v>2120</v>
      </c>
      <c r="E2188" s="377" t="s">
        <v>1165</v>
      </c>
      <c r="F2188" s="377"/>
      <c r="G2188" s="54" t="s">
        <v>836</v>
      </c>
      <c r="H2188" s="53">
        <v>1</v>
      </c>
      <c r="I2188" s="52">
        <v>24.98</v>
      </c>
      <c r="J2188" s="52">
        <v>24.98</v>
      </c>
    </row>
    <row r="2189" spans="1:10" ht="25.5" x14ac:dyDescent="0.2">
      <c r="A2189" s="193"/>
      <c r="B2189" s="193"/>
      <c r="C2189" s="193"/>
      <c r="D2189" s="193"/>
      <c r="E2189" s="193" t="s">
        <v>1138</v>
      </c>
      <c r="F2189" s="51">
        <v>14.028378200000001</v>
      </c>
      <c r="G2189" s="193" t="s">
        <v>1137</v>
      </c>
      <c r="H2189" s="51">
        <v>11.28</v>
      </c>
      <c r="I2189" s="193" t="s">
        <v>1136</v>
      </c>
      <c r="J2189" s="51">
        <v>25.31</v>
      </c>
    </row>
    <row r="2190" spans="1:10" ht="15" thickBot="1" x14ac:dyDescent="0.25">
      <c r="A2190" s="193"/>
      <c r="B2190" s="193"/>
      <c r="C2190" s="193"/>
      <c r="D2190" s="193"/>
      <c r="E2190" s="193" t="s">
        <v>1135</v>
      </c>
      <c r="F2190" s="51">
        <v>6.93</v>
      </c>
      <c r="G2190" s="193"/>
      <c r="H2190" s="378" t="s">
        <v>1134</v>
      </c>
      <c r="I2190" s="378"/>
      <c r="J2190" s="51">
        <v>36.4</v>
      </c>
    </row>
    <row r="2191" spans="1:10" ht="0.95" customHeight="1" thickTop="1" x14ac:dyDescent="0.2">
      <c r="A2191" s="50"/>
      <c r="B2191" s="50"/>
      <c r="C2191" s="50"/>
      <c r="D2191" s="50"/>
      <c r="E2191" s="50"/>
      <c r="F2191" s="50"/>
      <c r="G2191" s="50"/>
      <c r="H2191" s="50"/>
      <c r="I2191" s="50"/>
      <c r="J2191" s="50"/>
    </row>
    <row r="2192" spans="1:10" ht="18" customHeight="1" x14ac:dyDescent="0.2">
      <c r="A2192" s="189"/>
      <c r="B2192" s="64" t="s">
        <v>9</v>
      </c>
      <c r="C2192" s="189" t="s">
        <v>10</v>
      </c>
      <c r="D2192" s="189" t="s">
        <v>11</v>
      </c>
      <c r="E2192" s="379" t="s">
        <v>1155</v>
      </c>
      <c r="F2192" s="379"/>
      <c r="G2192" s="65" t="s">
        <v>12</v>
      </c>
      <c r="H2192" s="64" t="s">
        <v>13</v>
      </c>
      <c r="I2192" s="64" t="s">
        <v>14</v>
      </c>
      <c r="J2192" s="64" t="s">
        <v>16</v>
      </c>
    </row>
    <row r="2193" spans="1:10" ht="26.1" customHeight="1" x14ac:dyDescent="0.2">
      <c r="A2193" s="187" t="s">
        <v>1154</v>
      </c>
      <c r="B2193" s="63" t="s">
        <v>2413</v>
      </c>
      <c r="C2193" s="187" t="s">
        <v>25</v>
      </c>
      <c r="D2193" s="187" t="s">
        <v>2412</v>
      </c>
      <c r="E2193" s="380" t="s">
        <v>1145</v>
      </c>
      <c r="F2193" s="380"/>
      <c r="G2193" s="62" t="s">
        <v>836</v>
      </c>
      <c r="H2193" s="61">
        <v>1</v>
      </c>
      <c r="I2193" s="60">
        <v>30.26</v>
      </c>
      <c r="J2193" s="60">
        <v>30.26</v>
      </c>
    </row>
    <row r="2194" spans="1:10" ht="26.1" customHeight="1" x14ac:dyDescent="0.2">
      <c r="A2194" s="191" t="s">
        <v>1148</v>
      </c>
      <c r="B2194" s="59" t="s">
        <v>2119</v>
      </c>
      <c r="C2194" s="191" t="s">
        <v>25</v>
      </c>
      <c r="D2194" s="191" t="s">
        <v>2118</v>
      </c>
      <c r="E2194" s="376" t="s">
        <v>1145</v>
      </c>
      <c r="F2194" s="376"/>
      <c r="G2194" s="58" t="s">
        <v>836</v>
      </c>
      <c r="H2194" s="57">
        <v>1</v>
      </c>
      <c r="I2194" s="56">
        <v>0.32</v>
      </c>
      <c r="J2194" s="56">
        <v>0.32</v>
      </c>
    </row>
    <row r="2195" spans="1:10" ht="24" customHeight="1" x14ac:dyDescent="0.2">
      <c r="A2195" s="192" t="s">
        <v>1142</v>
      </c>
      <c r="B2195" s="55" t="s">
        <v>2117</v>
      </c>
      <c r="C2195" s="192" t="s">
        <v>25</v>
      </c>
      <c r="D2195" s="192" t="s">
        <v>2116</v>
      </c>
      <c r="E2195" s="377" t="s">
        <v>1165</v>
      </c>
      <c r="F2195" s="377"/>
      <c r="G2195" s="54" t="s">
        <v>836</v>
      </c>
      <c r="H2195" s="53">
        <v>1</v>
      </c>
      <c r="I2195" s="52">
        <v>24.71</v>
      </c>
      <c r="J2195" s="52">
        <v>24.71</v>
      </c>
    </row>
    <row r="2196" spans="1:10" ht="26.1" customHeight="1" x14ac:dyDescent="0.2">
      <c r="A2196" s="192" t="s">
        <v>1142</v>
      </c>
      <c r="B2196" s="55" t="s">
        <v>1178</v>
      </c>
      <c r="C2196" s="192" t="s">
        <v>25</v>
      </c>
      <c r="D2196" s="192" t="s">
        <v>1177</v>
      </c>
      <c r="E2196" s="377" t="s">
        <v>1171</v>
      </c>
      <c r="F2196" s="377"/>
      <c r="G2196" s="54" t="s">
        <v>836</v>
      </c>
      <c r="H2196" s="53">
        <v>1</v>
      </c>
      <c r="I2196" s="52">
        <v>1.0900000000000001</v>
      </c>
      <c r="J2196" s="52">
        <v>1.0900000000000001</v>
      </c>
    </row>
    <row r="2197" spans="1:10" ht="26.1" customHeight="1" x14ac:dyDescent="0.2">
      <c r="A2197" s="192" t="s">
        <v>1142</v>
      </c>
      <c r="B2197" s="55" t="s">
        <v>1176</v>
      </c>
      <c r="C2197" s="192" t="s">
        <v>25</v>
      </c>
      <c r="D2197" s="192" t="s">
        <v>1175</v>
      </c>
      <c r="E2197" s="377" t="s">
        <v>1174</v>
      </c>
      <c r="F2197" s="377"/>
      <c r="G2197" s="54" t="s">
        <v>836</v>
      </c>
      <c r="H2197" s="53">
        <v>1</v>
      </c>
      <c r="I2197" s="52">
        <v>0.82</v>
      </c>
      <c r="J2197" s="52">
        <v>0.82</v>
      </c>
    </row>
    <row r="2198" spans="1:10" ht="26.1" customHeight="1" x14ac:dyDescent="0.2">
      <c r="A2198" s="192" t="s">
        <v>1142</v>
      </c>
      <c r="B2198" s="55" t="s">
        <v>1173</v>
      </c>
      <c r="C2198" s="192" t="s">
        <v>25</v>
      </c>
      <c r="D2198" s="192" t="s">
        <v>1172</v>
      </c>
      <c r="E2198" s="377" t="s">
        <v>1171</v>
      </c>
      <c r="F2198" s="377"/>
      <c r="G2198" s="54" t="s">
        <v>836</v>
      </c>
      <c r="H2198" s="53">
        <v>1</v>
      </c>
      <c r="I2198" s="52">
        <v>1.34</v>
      </c>
      <c r="J2198" s="52">
        <v>1.34</v>
      </c>
    </row>
    <row r="2199" spans="1:10" ht="26.1" customHeight="1" x14ac:dyDescent="0.2">
      <c r="A2199" s="192" t="s">
        <v>1142</v>
      </c>
      <c r="B2199" s="55" t="s">
        <v>1170</v>
      </c>
      <c r="C2199" s="192" t="s">
        <v>25</v>
      </c>
      <c r="D2199" s="192" t="s">
        <v>1169</v>
      </c>
      <c r="E2199" s="377" t="s">
        <v>1168</v>
      </c>
      <c r="F2199" s="377"/>
      <c r="G2199" s="54" t="s">
        <v>836</v>
      </c>
      <c r="H2199" s="53">
        <v>1</v>
      </c>
      <c r="I2199" s="52">
        <v>0.04</v>
      </c>
      <c r="J2199" s="52">
        <v>0.04</v>
      </c>
    </row>
    <row r="2200" spans="1:10" ht="26.1" customHeight="1" x14ac:dyDescent="0.2">
      <c r="A2200" s="192" t="s">
        <v>1142</v>
      </c>
      <c r="B2200" s="55" t="s">
        <v>1164</v>
      </c>
      <c r="C2200" s="192" t="s">
        <v>25</v>
      </c>
      <c r="D2200" s="192" t="s">
        <v>1163</v>
      </c>
      <c r="E2200" s="377" t="s">
        <v>1160</v>
      </c>
      <c r="F2200" s="377"/>
      <c r="G2200" s="54" t="s">
        <v>836</v>
      </c>
      <c r="H2200" s="53">
        <v>1</v>
      </c>
      <c r="I2200" s="52">
        <v>0.61</v>
      </c>
      <c r="J2200" s="52">
        <v>0.61</v>
      </c>
    </row>
    <row r="2201" spans="1:10" ht="26.1" customHeight="1" x14ac:dyDescent="0.2">
      <c r="A2201" s="192" t="s">
        <v>1142</v>
      </c>
      <c r="B2201" s="55" t="s">
        <v>1162</v>
      </c>
      <c r="C2201" s="192" t="s">
        <v>25</v>
      </c>
      <c r="D2201" s="192" t="s">
        <v>1161</v>
      </c>
      <c r="E2201" s="377" t="s">
        <v>1160</v>
      </c>
      <c r="F2201" s="377"/>
      <c r="G2201" s="54" t="s">
        <v>836</v>
      </c>
      <c r="H2201" s="53">
        <v>1</v>
      </c>
      <c r="I2201" s="52">
        <v>1.33</v>
      </c>
      <c r="J2201" s="52">
        <v>1.33</v>
      </c>
    </row>
    <row r="2202" spans="1:10" ht="25.5" x14ac:dyDescent="0.2">
      <c r="A2202" s="193"/>
      <c r="B2202" s="193"/>
      <c r="C2202" s="193"/>
      <c r="D2202" s="193"/>
      <c r="E2202" s="193" t="s">
        <v>1138</v>
      </c>
      <c r="F2202" s="51">
        <v>13.873184800000001</v>
      </c>
      <c r="G2202" s="193" t="s">
        <v>1137</v>
      </c>
      <c r="H2202" s="51">
        <v>11.16</v>
      </c>
      <c r="I2202" s="193" t="s">
        <v>1136</v>
      </c>
      <c r="J2202" s="51">
        <v>25.03</v>
      </c>
    </row>
    <row r="2203" spans="1:10" ht="15" thickBot="1" x14ac:dyDescent="0.25">
      <c r="A2203" s="193"/>
      <c r="B2203" s="193"/>
      <c r="C2203" s="193"/>
      <c r="D2203" s="193"/>
      <c r="E2203" s="193" t="s">
        <v>1135</v>
      </c>
      <c r="F2203" s="51">
        <v>7.12</v>
      </c>
      <c r="G2203" s="193"/>
      <c r="H2203" s="378" t="s">
        <v>1134</v>
      </c>
      <c r="I2203" s="378"/>
      <c r="J2203" s="51">
        <v>37.380000000000003</v>
      </c>
    </row>
    <row r="2204" spans="1:10" ht="0.95" customHeight="1" thickTop="1" x14ac:dyDescent="0.2">
      <c r="A2204" s="50"/>
      <c r="B2204" s="50"/>
      <c r="C2204" s="50"/>
      <c r="D2204" s="50"/>
      <c r="E2204" s="50"/>
      <c r="F2204" s="50"/>
      <c r="G2204" s="50"/>
      <c r="H2204" s="50"/>
      <c r="I2204" s="50"/>
      <c r="J2204" s="50"/>
    </row>
    <row r="2205" spans="1:10" ht="18" customHeight="1" x14ac:dyDescent="0.2">
      <c r="A2205" s="189"/>
      <c r="B2205" s="64" t="s">
        <v>9</v>
      </c>
      <c r="C2205" s="189" t="s">
        <v>10</v>
      </c>
      <c r="D2205" s="189" t="s">
        <v>11</v>
      </c>
      <c r="E2205" s="379" t="s">
        <v>1155</v>
      </c>
      <c r="F2205" s="379"/>
      <c r="G2205" s="65" t="s">
        <v>12</v>
      </c>
      <c r="H2205" s="64" t="s">
        <v>13</v>
      </c>
      <c r="I2205" s="64" t="s">
        <v>14</v>
      </c>
      <c r="J2205" s="64" t="s">
        <v>16</v>
      </c>
    </row>
    <row r="2206" spans="1:10" ht="39" customHeight="1" x14ac:dyDescent="0.2">
      <c r="A2206" s="187" t="s">
        <v>1154</v>
      </c>
      <c r="B2206" s="63" t="s">
        <v>2411</v>
      </c>
      <c r="C2206" s="187" t="s">
        <v>25</v>
      </c>
      <c r="D2206" s="187" t="s">
        <v>2410</v>
      </c>
      <c r="E2206" s="380" t="s">
        <v>1548</v>
      </c>
      <c r="F2206" s="380"/>
      <c r="G2206" s="62" t="s">
        <v>49</v>
      </c>
      <c r="H2206" s="61">
        <v>1</v>
      </c>
      <c r="I2206" s="60">
        <v>1155.8599999999999</v>
      </c>
      <c r="J2206" s="60">
        <v>1155.8599999999999</v>
      </c>
    </row>
    <row r="2207" spans="1:10" ht="51.95" customHeight="1" x14ac:dyDescent="0.2">
      <c r="A2207" s="191" t="s">
        <v>1148</v>
      </c>
      <c r="B2207" s="59" t="s">
        <v>2037</v>
      </c>
      <c r="C2207" s="191" t="s">
        <v>25</v>
      </c>
      <c r="D2207" s="191" t="s">
        <v>2036</v>
      </c>
      <c r="E2207" s="376" t="s">
        <v>1145</v>
      </c>
      <c r="F2207" s="376"/>
      <c r="G2207" s="58" t="s">
        <v>49</v>
      </c>
      <c r="H2207" s="57">
        <v>0.13</v>
      </c>
      <c r="I2207" s="56">
        <v>636.16999999999996</v>
      </c>
      <c r="J2207" s="56">
        <v>82.7</v>
      </c>
    </row>
    <row r="2208" spans="1:10" ht="24" customHeight="1" x14ac:dyDescent="0.2">
      <c r="A2208" s="191" t="s">
        <v>1148</v>
      </c>
      <c r="B2208" s="59" t="s">
        <v>1461</v>
      </c>
      <c r="C2208" s="191" t="s">
        <v>25</v>
      </c>
      <c r="D2208" s="191" t="s">
        <v>1460</v>
      </c>
      <c r="E2208" s="376" t="s">
        <v>1145</v>
      </c>
      <c r="F2208" s="376"/>
      <c r="G2208" s="58" t="s">
        <v>836</v>
      </c>
      <c r="H2208" s="57">
        <v>10.263</v>
      </c>
      <c r="I2208" s="56">
        <v>37.11</v>
      </c>
      <c r="J2208" s="56">
        <v>380.85</v>
      </c>
    </row>
    <row r="2209" spans="1:10" ht="24" customHeight="1" x14ac:dyDescent="0.2">
      <c r="A2209" s="191" t="s">
        <v>1148</v>
      </c>
      <c r="B2209" s="59" t="s">
        <v>1147</v>
      </c>
      <c r="C2209" s="191" t="s">
        <v>25</v>
      </c>
      <c r="D2209" s="191" t="s">
        <v>1146</v>
      </c>
      <c r="E2209" s="376" t="s">
        <v>1145</v>
      </c>
      <c r="F2209" s="376"/>
      <c r="G2209" s="58" t="s">
        <v>836</v>
      </c>
      <c r="H2209" s="57">
        <v>5.1319999999999997</v>
      </c>
      <c r="I2209" s="56">
        <v>28.88</v>
      </c>
      <c r="J2209" s="56">
        <v>148.21</v>
      </c>
    </row>
    <row r="2210" spans="1:10" ht="26.1" customHeight="1" x14ac:dyDescent="0.2">
      <c r="A2210" s="192" t="s">
        <v>1142</v>
      </c>
      <c r="B2210" s="55" t="s">
        <v>2409</v>
      </c>
      <c r="C2210" s="192" t="s">
        <v>25</v>
      </c>
      <c r="D2210" s="192" t="s">
        <v>2408</v>
      </c>
      <c r="E2210" s="377" t="s">
        <v>1139</v>
      </c>
      <c r="F2210" s="377"/>
      <c r="G2210" s="54" t="s">
        <v>156</v>
      </c>
      <c r="H2210" s="53">
        <v>122.27</v>
      </c>
      <c r="I2210" s="52">
        <v>4.45</v>
      </c>
      <c r="J2210" s="52">
        <v>544.1</v>
      </c>
    </row>
    <row r="2211" spans="1:10" ht="25.5" x14ac:dyDescent="0.2">
      <c r="A2211" s="193"/>
      <c r="B2211" s="193"/>
      <c r="C2211" s="193"/>
      <c r="D2211" s="193"/>
      <c r="E2211" s="193" t="s">
        <v>1138</v>
      </c>
      <c r="F2211" s="51">
        <v>255.7754129253963</v>
      </c>
      <c r="G2211" s="193" t="s">
        <v>1137</v>
      </c>
      <c r="H2211" s="51">
        <v>205.69</v>
      </c>
      <c r="I2211" s="193" t="s">
        <v>1136</v>
      </c>
      <c r="J2211" s="51">
        <v>461.47</v>
      </c>
    </row>
    <row r="2212" spans="1:10" ht="15" thickBot="1" x14ac:dyDescent="0.25">
      <c r="A2212" s="193"/>
      <c r="B2212" s="193"/>
      <c r="C2212" s="193"/>
      <c r="D2212" s="193"/>
      <c r="E2212" s="193" t="s">
        <v>1135</v>
      </c>
      <c r="F2212" s="51">
        <v>272.08</v>
      </c>
      <c r="G2212" s="193"/>
      <c r="H2212" s="378" t="s">
        <v>1134</v>
      </c>
      <c r="I2212" s="378"/>
      <c r="J2212" s="51">
        <v>1427.94</v>
      </c>
    </row>
    <row r="2213" spans="1:10" ht="0.95" customHeight="1" thickTop="1" x14ac:dyDescent="0.2">
      <c r="A2213" s="50"/>
      <c r="B2213" s="50"/>
      <c r="C2213" s="50"/>
      <c r="D2213" s="50"/>
      <c r="E2213" s="50"/>
      <c r="F2213" s="50"/>
      <c r="G2213" s="50"/>
      <c r="H2213" s="50"/>
      <c r="I2213" s="50"/>
      <c r="J2213" s="50"/>
    </row>
    <row r="2214" spans="1:10" ht="18" customHeight="1" x14ac:dyDescent="0.2">
      <c r="A2214" s="189"/>
      <c r="B2214" s="64" t="s">
        <v>9</v>
      </c>
      <c r="C2214" s="189" t="s">
        <v>10</v>
      </c>
      <c r="D2214" s="189" t="s">
        <v>11</v>
      </c>
      <c r="E2214" s="379" t="s">
        <v>1155</v>
      </c>
      <c r="F2214" s="379"/>
      <c r="G2214" s="65" t="s">
        <v>12</v>
      </c>
      <c r="H2214" s="64" t="s">
        <v>13</v>
      </c>
      <c r="I2214" s="64" t="s">
        <v>14</v>
      </c>
      <c r="J2214" s="64" t="s">
        <v>16</v>
      </c>
    </row>
    <row r="2215" spans="1:10" ht="51.95" customHeight="1" x14ac:dyDescent="0.2">
      <c r="A2215" s="187" t="s">
        <v>1154</v>
      </c>
      <c r="B2215" s="63" t="s">
        <v>2407</v>
      </c>
      <c r="C2215" s="187" t="s">
        <v>25</v>
      </c>
      <c r="D2215" s="187" t="s">
        <v>2406</v>
      </c>
      <c r="E2215" s="380" t="s">
        <v>2405</v>
      </c>
      <c r="F2215" s="380"/>
      <c r="G2215" s="62" t="s">
        <v>27</v>
      </c>
      <c r="H2215" s="61">
        <v>1</v>
      </c>
      <c r="I2215" s="60">
        <v>116.48</v>
      </c>
      <c r="J2215" s="60">
        <v>116.48</v>
      </c>
    </row>
    <row r="2216" spans="1:10" ht="51.95" customHeight="1" x14ac:dyDescent="0.2">
      <c r="A2216" s="191" t="s">
        <v>1148</v>
      </c>
      <c r="B2216" s="59" t="s">
        <v>2037</v>
      </c>
      <c r="C2216" s="191" t="s">
        <v>25</v>
      </c>
      <c r="D2216" s="191" t="s">
        <v>2036</v>
      </c>
      <c r="E2216" s="376" t="s">
        <v>1145</v>
      </c>
      <c r="F2216" s="376"/>
      <c r="G2216" s="58" t="s">
        <v>49</v>
      </c>
      <c r="H2216" s="57">
        <v>9.1000000000000004E-3</v>
      </c>
      <c r="I2216" s="56">
        <v>636.16999999999996</v>
      </c>
      <c r="J2216" s="56">
        <v>5.78</v>
      </c>
    </row>
    <row r="2217" spans="1:10" ht="24" customHeight="1" x14ac:dyDescent="0.2">
      <c r="A2217" s="191" t="s">
        <v>1148</v>
      </c>
      <c r="B2217" s="59" t="s">
        <v>1461</v>
      </c>
      <c r="C2217" s="191" t="s">
        <v>25</v>
      </c>
      <c r="D2217" s="191" t="s">
        <v>1460</v>
      </c>
      <c r="E2217" s="376" t="s">
        <v>1145</v>
      </c>
      <c r="F2217" s="376"/>
      <c r="G2217" s="58" t="s">
        <v>836</v>
      </c>
      <c r="H2217" s="57">
        <v>1.61</v>
      </c>
      <c r="I2217" s="56">
        <v>37.11</v>
      </c>
      <c r="J2217" s="56">
        <v>59.74</v>
      </c>
    </row>
    <row r="2218" spans="1:10" ht="24" customHeight="1" x14ac:dyDescent="0.2">
      <c r="A2218" s="191" t="s">
        <v>1148</v>
      </c>
      <c r="B2218" s="59" t="s">
        <v>1147</v>
      </c>
      <c r="C2218" s="191" t="s">
        <v>25</v>
      </c>
      <c r="D2218" s="191" t="s">
        <v>1146</v>
      </c>
      <c r="E2218" s="376" t="s">
        <v>1145</v>
      </c>
      <c r="F2218" s="376"/>
      <c r="G2218" s="58" t="s">
        <v>836</v>
      </c>
      <c r="H2218" s="57">
        <v>0.80500000000000005</v>
      </c>
      <c r="I2218" s="56">
        <v>28.88</v>
      </c>
      <c r="J2218" s="56">
        <v>23.24</v>
      </c>
    </row>
    <row r="2219" spans="1:10" ht="39" customHeight="1" x14ac:dyDescent="0.2">
      <c r="A2219" s="192" t="s">
        <v>1142</v>
      </c>
      <c r="B2219" s="55" t="s">
        <v>2404</v>
      </c>
      <c r="C2219" s="192" t="s">
        <v>25</v>
      </c>
      <c r="D2219" s="192" t="s">
        <v>2403</v>
      </c>
      <c r="E2219" s="377" t="s">
        <v>1139</v>
      </c>
      <c r="F2219" s="377"/>
      <c r="G2219" s="54" t="s">
        <v>156</v>
      </c>
      <c r="H2219" s="53">
        <v>28.31</v>
      </c>
      <c r="I2219" s="52">
        <v>0.93</v>
      </c>
      <c r="J2219" s="52">
        <v>26.32</v>
      </c>
    </row>
    <row r="2220" spans="1:10" ht="39" customHeight="1" x14ac:dyDescent="0.2">
      <c r="A2220" s="192" t="s">
        <v>1142</v>
      </c>
      <c r="B2220" s="55" t="s">
        <v>2402</v>
      </c>
      <c r="C2220" s="192" t="s">
        <v>25</v>
      </c>
      <c r="D2220" s="192" t="s">
        <v>2401</v>
      </c>
      <c r="E2220" s="377" t="s">
        <v>1139</v>
      </c>
      <c r="F2220" s="377"/>
      <c r="G2220" s="54" t="s">
        <v>31</v>
      </c>
      <c r="H2220" s="53">
        <v>0.42</v>
      </c>
      <c r="I2220" s="52">
        <v>2.86</v>
      </c>
      <c r="J2220" s="52">
        <v>1.2</v>
      </c>
    </row>
    <row r="2221" spans="1:10" ht="24" customHeight="1" x14ac:dyDescent="0.2">
      <c r="A2221" s="192" t="s">
        <v>1142</v>
      </c>
      <c r="B2221" s="55" t="s">
        <v>2400</v>
      </c>
      <c r="C2221" s="192" t="s">
        <v>25</v>
      </c>
      <c r="D2221" s="192" t="s">
        <v>2399</v>
      </c>
      <c r="E2221" s="377" t="s">
        <v>1139</v>
      </c>
      <c r="F2221" s="377"/>
      <c r="G2221" s="54" t="s">
        <v>778</v>
      </c>
      <c r="H2221" s="53">
        <v>5.0000000000000001E-3</v>
      </c>
      <c r="I2221" s="52">
        <v>40.33</v>
      </c>
      <c r="J2221" s="52">
        <v>0.2</v>
      </c>
    </row>
    <row r="2222" spans="1:10" ht="25.5" x14ac:dyDescent="0.2">
      <c r="A2222" s="193"/>
      <c r="B2222" s="193"/>
      <c r="C2222" s="193"/>
      <c r="D2222" s="193"/>
      <c r="E2222" s="193" t="s">
        <v>1138</v>
      </c>
      <c r="F2222" s="51">
        <v>39.435761002106197</v>
      </c>
      <c r="G2222" s="193" t="s">
        <v>1137</v>
      </c>
      <c r="H2222" s="51">
        <v>31.71</v>
      </c>
      <c r="I2222" s="193" t="s">
        <v>1136</v>
      </c>
      <c r="J2222" s="51">
        <v>71.150000000000006</v>
      </c>
    </row>
    <row r="2223" spans="1:10" ht="15" thickBot="1" x14ac:dyDescent="0.25">
      <c r="A2223" s="193"/>
      <c r="B2223" s="193"/>
      <c r="C2223" s="193"/>
      <c r="D2223" s="193"/>
      <c r="E2223" s="193" t="s">
        <v>1135</v>
      </c>
      <c r="F2223" s="51">
        <v>27.41</v>
      </c>
      <c r="G2223" s="193"/>
      <c r="H2223" s="378" t="s">
        <v>1134</v>
      </c>
      <c r="I2223" s="378"/>
      <c r="J2223" s="51">
        <v>143.88999999999999</v>
      </c>
    </row>
    <row r="2224" spans="1:10" ht="0.95" customHeight="1" thickTop="1" x14ac:dyDescent="0.2">
      <c r="A2224" s="50"/>
      <c r="B2224" s="50"/>
      <c r="C2224" s="50"/>
      <c r="D2224" s="50"/>
      <c r="E2224" s="50"/>
      <c r="F2224" s="50"/>
      <c r="G2224" s="50"/>
      <c r="H2224" s="50"/>
      <c r="I2224" s="50"/>
      <c r="J2224" s="50"/>
    </row>
    <row r="2225" spans="1:10" ht="18" customHeight="1" x14ac:dyDescent="0.2">
      <c r="A2225" s="189"/>
      <c r="B2225" s="64" t="s">
        <v>9</v>
      </c>
      <c r="C2225" s="189" t="s">
        <v>10</v>
      </c>
      <c r="D2225" s="189" t="s">
        <v>11</v>
      </c>
      <c r="E2225" s="379" t="s">
        <v>1155</v>
      </c>
      <c r="F2225" s="379"/>
      <c r="G2225" s="65" t="s">
        <v>12</v>
      </c>
      <c r="H2225" s="64" t="s">
        <v>13</v>
      </c>
      <c r="I2225" s="64" t="s">
        <v>14</v>
      </c>
      <c r="J2225" s="64" t="s">
        <v>16</v>
      </c>
    </row>
    <row r="2226" spans="1:10" ht="39" customHeight="1" x14ac:dyDescent="0.2">
      <c r="A2226" s="187" t="s">
        <v>1154</v>
      </c>
      <c r="B2226" s="63" t="s">
        <v>2251</v>
      </c>
      <c r="C2226" s="187" t="s">
        <v>25</v>
      </c>
      <c r="D2226" s="187" t="s">
        <v>2250</v>
      </c>
      <c r="E2226" s="380" t="s">
        <v>1145</v>
      </c>
      <c r="F2226" s="380"/>
      <c r="G2226" s="62" t="s">
        <v>49</v>
      </c>
      <c r="H2226" s="61">
        <v>1</v>
      </c>
      <c r="I2226" s="60">
        <v>7633.08</v>
      </c>
      <c r="J2226" s="60">
        <v>7633.08</v>
      </c>
    </row>
    <row r="2227" spans="1:10" ht="26.1" customHeight="1" x14ac:dyDescent="0.2">
      <c r="A2227" s="191" t="s">
        <v>1148</v>
      </c>
      <c r="B2227" s="59" t="s">
        <v>1677</v>
      </c>
      <c r="C2227" s="191" t="s">
        <v>25</v>
      </c>
      <c r="D2227" s="191" t="s">
        <v>1676</v>
      </c>
      <c r="E2227" s="376" t="s">
        <v>1145</v>
      </c>
      <c r="F2227" s="376"/>
      <c r="G2227" s="58" t="s">
        <v>836</v>
      </c>
      <c r="H2227" s="57">
        <v>4.72</v>
      </c>
      <c r="I2227" s="56">
        <v>28.35</v>
      </c>
      <c r="J2227" s="56">
        <v>133.81</v>
      </c>
    </row>
    <row r="2228" spans="1:10" ht="39" customHeight="1" x14ac:dyDescent="0.2">
      <c r="A2228" s="191" t="s">
        <v>1148</v>
      </c>
      <c r="B2228" s="59" t="s">
        <v>1755</v>
      </c>
      <c r="C2228" s="191" t="s">
        <v>25</v>
      </c>
      <c r="D2228" s="191" t="s">
        <v>1754</v>
      </c>
      <c r="E2228" s="376" t="s">
        <v>1192</v>
      </c>
      <c r="F2228" s="376"/>
      <c r="G2228" s="58" t="s">
        <v>44</v>
      </c>
      <c r="H2228" s="57">
        <v>1.1000000000000001</v>
      </c>
      <c r="I2228" s="56">
        <v>5.56</v>
      </c>
      <c r="J2228" s="56">
        <v>6.11</v>
      </c>
    </row>
    <row r="2229" spans="1:10" ht="39" customHeight="1" x14ac:dyDescent="0.2">
      <c r="A2229" s="191" t="s">
        <v>1148</v>
      </c>
      <c r="B2229" s="59" t="s">
        <v>1757</v>
      </c>
      <c r="C2229" s="191" t="s">
        <v>25</v>
      </c>
      <c r="D2229" s="191" t="s">
        <v>1756</v>
      </c>
      <c r="E2229" s="376" t="s">
        <v>1192</v>
      </c>
      <c r="F2229" s="376"/>
      <c r="G2229" s="58" t="s">
        <v>1205</v>
      </c>
      <c r="H2229" s="57">
        <v>3.62</v>
      </c>
      <c r="I2229" s="56">
        <v>1.1399999999999999</v>
      </c>
      <c r="J2229" s="56">
        <v>4.12</v>
      </c>
    </row>
    <row r="2230" spans="1:10" ht="24" customHeight="1" x14ac:dyDescent="0.2">
      <c r="A2230" s="192" t="s">
        <v>1142</v>
      </c>
      <c r="B2230" s="55" t="s">
        <v>2398</v>
      </c>
      <c r="C2230" s="192" t="s">
        <v>25</v>
      </c>
      <c r="D2230" s="192" t="s">
        <v>2397</v>
      </c>
      <c r="E2230" s="377" t="s">
        <v>1139</v>
      </c>
      <c r="F2230" s="377"/>
      <c r="G2230" s="54" t="s">
        <v>62</v>
      </c>
      <c r="H2230" s="53">
        <v>1981.23</v>
      </c>
      <c r="I2230" s="52">
        <v>3.78</v>
      </c>
      <c r="J2230" s="52">
        <v>7489.04</v>
      </c>
    </row>
    <row r="2231" spans="1:10" ht="25.5" x14ac:dyDescent="0.2">
      <c r="A2231" s="193"/>
      <c r="B2231" s="193"/>
      <c r="C2231" s="193"/>
      <c r="D2231" s="193"/>
      <c r="E2231" s="193" t="s">
        <v>1138</v>
      </c>
      <c r="F2231" s="51">
        <v>63.280124154750027</v>
      </c>
      <c r="G2231" s="193" t="s">
        <v>1137</v>
      </c>
      <c r="H2231" s="51">
        <v>50.89</v>
      </c>
      <c r="I2231" s="193" t="s">
        <v>1136</v>
      </c>
      <c r="J2231" s="51">
        <v>114.17</v>
      </c>
    </row>
    <row r="2232" spans="1:10" ht="15" thickBot="1" x14ac:dyDescent="0.25">
      <c r="A2232" s="193"/>
      <c r="B2232" s="193"/>
      <c r="C2232" s="193"/>
      <c r="D2232" s="193"/>
      <c r="E2232" s="193" t="s">
        <v>1135</v>
      </c>
      <c r="F2232" s="51">
        <v>1796.82</v>
      </c>
      <c r="G2232" s="193"/>
      <c r="H2232" s="378" t="s">
        <v>1134</v>
      </c>
      <c r="I2232" s="378"/>
      <c r="J2232" s="51">
        <v>9429.9</v>
      </c>
    </row>
    <row r="2233" spans="1:10" ht="0.95" customHeight="1" thickTop="1" x14ac:dyDescent="0.2">
      <c r="A2233" s="50"/>
      <c r="B2233" s="50"/>
      <c r="C2233" s="50"/>
      <c r="D2233" s="50"/>
      <c r="E2233" s="50"/>
      <c r="F2233" s="50"/>
      <c r="G2233" s="50"/>
      <c r="H2233" s="50"/>
      <c r="I2233" s="50"/>
      <c r="J2233" s="50"/>
    </row>
    <row r="2234" spans="1:10" ht="18" customHeight="1" x14ac:dyDescent="0.2">
      <c r="A2234" s="189"/>
      <c r="B2234" s="64" t="s">
        <v>9</v>
      </c>
      <c r="C2234" s="189" t="s">
        <v>10</v>
      </c>
      <c r="D2234" s="189" t="s">
        <v>11</v>
      </c>
      <c r="E2234" s="379" t="s">
        <v>1155</v>
      </c>
      <c r="F2234" s="379"/>
      <c r="G2234" s="65" t="s">
        <v>12</v>
      </c>
      <c r="H2234" s="64" t="s">
        <v>13</v>
      </c>
      <c r="I2234" s="64" t="s">
        <v>14</v>
      </c>
      <c r="J2234" s="64" t="s">
        <v>16</v>
      </c>
    </row>
    <row r="2235" spans="1:10" ht="51.95" customHeight="1" x14ac:dyDescent="0.2">
      <c r="A2235" s="187" t="s">
        <v>1154</v>
      </c>
      <c r="B2235" s="63" t="s">
        <v>1435</v>
      </c>
      <c r="C2235" s="187" t="s">
        <v>25</v>
      </c>
      <c r="D2235" s="187" t="s">
        <v>1434</v>
      </c>
      <c r="E2235" s="380" t="s">
        <v>1145</v>
      </c>
      <c r="F2235" s="380"/>
      <c r="G2235" s="62" t="s">
        <v>49</v>
      </c>
      <c r="H2235" s="61">
        <v>1</v>
      </c>
      <c r="I2235" s="60">
        <v>826.28</v>
      </c>
      <c r="J2235" s="60">
        <v>826.28</v>
      </c>
    </row>
    <row r="2236" spans="1:10" ht="24" customHeight="1" x14ac:dyDescent="0.2">
      <c r="A2236" s="191" t="s">
        <v>1148</v>
      </c>
      <c r="B2236" s="59" t="s">
        <v>1147</v>
      </c>
      <c r="C2236" s="191" t="s">
        <v>25</v>
      </c>
      <c r="D2236" s="191" t="s">
        <v>1146</v>
      </c>
      <c r="E2236" s="376" t="s">
        <v>1145</v>
      </c>
      <c r="F2236" s="376"/>
      <c r="G2236" s="58" t="s">
        <v>836</v>
      </c>
      <c r="H2236" s="57">
        <v>11.23</v>
      </c>
      <c r="I2236" s="56">
        <v>28.88</v>
      </c>
      <c r="J2236" s="56">
        <v>324.32</v>
      </c>
    </row>
    <row r="2237" spans="1:10" ht="26.1" customHeight="1" x14ac:dyDescent="0.2">
      <c r="A2237" s="192" t="s">
        <v>1142</v>
      </c>
      <c r="B2237" s="55" t="s">
        <v>1466</v>
      </c>
      <c r="C2237" s="192" t="s">
        <v>25</v>
      </c>
      <c r="D2237" s="192" t="s">
        <v>1465</v>
      </c>
      <c r="E2237" s="377" t="s">
        <v>1139</v>
      </c>
      <c r="F2237" s="377"/>
      <c r="G2237" s="54" t="s">
        <v>49</v>
      </c>
      <c r="H2237" s="53">
        <v>1.1599999999999999</v>
      </c>
      <c r="I2237" s="52">
        <v>145</v>
      </c>
      <c r="J2237" s="52">
        <v>168.2</v>
      </c>
    </row>
    <row r="2238" spans="1:10" ht="24" customHeight="1" x14ac:dyDescent="0.2">
      <c r="A2238" s="192" t="s">
        <v>1142</v>
      </c>
      <c r="B2238" s="55" t="s">
        <v>1977</v>
      </c>
      <c r="C2238" s="192" t="s">
        <v>25</v>
      </c>
      <c r="D2238" s="192" t="s">
        <v>1976</v>
      </c>
      <c r="E2238" s="377" t="s">
        <v>1139</v>
      </c>
      <c r="F2238" s="377"/>
      <c r="G2238" s="54" t="s">
        <v>62</v>
      </c>
      <c r="H2238" s="53">
        <v>116.4</v>
      </c>
      <c r="I2238" s="52">
        <v>1</v>
      </c>
      <c r="J2238" s="52">
        <v>116.4</v>
      </c>
    </row>
    <row r="2239" spans="1:10" ht="24" customHeight="1" x14ac:dyDescent="0.2">
      <c r="A2239" s="192" t="s">
        <v>1142</v>
      </c>
      <c r="B2239" s="55" t="s">
        <v>1975</v>
      </c>
      <c r="C2239" s="192" t="s">
        <v>25</v>
      </c>
      <c r="D2239" s="192" t="s">
        <v>1974</v>
      </c>
      <c r="E2239" s="377" t="s">
        <v>1139</v>
      </c>
      <c r="F2239" s="377"/>
      <c r="G2239" s="54" t="s">
        <v>62</v>
      </c>
      <c r="H2239" s="53">
        <v>261.89</v>
      </c>
      <c r="I2239" s="52">
        <v>0.83</v>
      </c>
      <c r="J2239" s="52">
        <v>217.36</v>
      </c>
    </row>
    <row r="2240" spans="1:10" ht="25.5" x14ac:dyDescent="0.2">
      <c r="A2240" s="193"/>
      <c r="B2240" s="193"/>
      <c r="C2240" s="193"/>
      <c r="D2240" s="193"/>
      <c r="E2240" s="193" t="s">
        <v>1138</v>
      </c>
      <c r="F2240" s="51">
        <v>147.20097550160736</v>
      </c>
      <c r="G2240" s="193" t="s">
        <v>1137</v>
      </c>
      <c r="H2240" s="51">
        <v>118.38</v>
      </c>
      <c r="I2240" s="193" t="s">
        <v>1136</v>
      </c>
      <c r="J2240" s="51">
        <v>265.58</v>
      </c>
    </row>
    <row r="2241" spans="1:10" ht="15" thickBot="1" x14ac:dyDescent="0.25">
      <c r="A2241" s="193"/>
      <c r="B2241" s="193"/>
      <c r="C2241" s="193"/>
      <c r="D2241" s="193"/>
      <c r="E2241" s="193" t="s">
        <v>1135</v>
      </c>
      <c r="F2241" s="51">
        <v>194.5</v>
      </c>
      <c r="G2241" s="193"/>
      <c r="H2241" s="378" t="s">
        <v>1134</v>
      </c>
      <c r="I2241" s="378"/>
      <c r="J2241" s="51">
        <v>1020.78</v>
      </c>
    </row>
    <row r="2242" spans="1:10" ht="0.95" customHeight="1" thickTop="1" x14ac:dyDescent="0.2">
      <c r="A2242" s="50"/>
      <c r="B2242" s="50"/>
      <c r="C2242" s="50"/>
      <c r="D2242" s="50"/>
      <c r="E2242" s="50"/>
      <c r="F2242" s="50"/>
      <c r="G2242" s="50"/>
      <c r="H2242" s="50"/>
      <c r="I2242" s="50"/>
      <c r="J2242" s="50"/>
    </row>
    <row r="2243" spans="1:10" ht="18" customHeight="1" x14ac:dyDescent="0.2">
      <c r="A2243" s="189"/>
      <c r="B2243" s="64" t="s">
        <v>9</v>
      </c>
      <c r="C2243" s="189" t="s">
        <v>10</v>
      </c>
      <c r="D2243" s="189" t="s">
        <v>11</v>
      </c>
      <c r="E2243" s="379" t="s">
        <v>1155</v>
      </c>
      <c r="F2243" s="379"/>
      <c r="G2243" s="65" t="s">
        <v>12</v>
      </c>
      <c r="H2243" s="64" t="s">
        <v>13</v>
      </c>
      <c r="I2243" s="64" t="s">
        <v>14</v>
      </c>
      <c r="J2243" s="64" t="s">
        <v>16</v>
      </c>
    </row>
    <row r="2244" spans="1:10" ht="51.95" customHeight="1" x14ac:dyDescent="0.2">
      <c r="A2244" s="187" t="s">
        <v>1154</v>
      </c>
      <c r="B2244" s="63" t="s">
        <v>1769</v>
      </c>
      <c r="C2244" s="187" t="s">
        <v>25</v>
      </c>
      <c r="D2244" s="187" t="s">
        <v>1768</v>
      </c>
      <c r="E2244" s="380" t="s">
        <v>1145</v>
      </c>
      <c r="F2244" s="380"/>
      <c r="G2244" s="62" t="s">
        <v>49</v>
      </c>
      <c r="H2244" s="61">
        <v>1</v>
      </c>
      <c r="I2244" s="60">
        <v>816.78</v>
      </c>
      <c r="J2244" s="60">
        <v>816.78</v>
      </c>
    </row>
    <row r="2245" spans="1:10" ht="24" customHeight="1" x14ac:dyDescent="0.2">
      <c r="A2245" s="191" t="s">
        <v>1148</v>
      </c>
      <c r="B2245" s="59" t="s">
        <v>1147</v>
      </c>
      <c r="C2245" s="191" t="s">
        <v>25</v>
      </c>
      <c r="D2245" s="191" t="s">
        <v>1146</v>
      </c>
      <c r="E2245" s="376" t="s">
        <v>1145</v>
      </c>
      <c r="F2245" s="376"/>
      <c r="G2245" s="58" t="s">
        <v>836</v>
      </c>
      <c r="H2245" s="57">
        <v>11.1</v>
      </c>
      <c r="I2245" s="56">
        <v>28.88</v>
      </c>
      <c r="J2245" s="56">
        <v>320.56</v>
      </c>
    </row>
    <row r="2246" spans="1:10" ht="26.1" customHeight="1" x14ac:dyDescent="0.2">
      <c r="A2246" s="192" t="s">
        <v>1142</v>
      </c>
      <c r="B2246" s="55" t="s">
        <v>1466</v>
      </c>
      <c r="C2246" s="192" t="s">
        <v>25</v>
      </c>
      <c r="D2246" s="192" t="s">
        <v>1465</v>
      </c>
      <c r="E2246" s="377" t="s">
        <v>1139</v>
      </c>
      <c r="F2246" s="377"/>
      <c r="G2246" s="54" t="s">
        <v>49</v>
      </c>
      <c r="H2246" s="53">
        <v>1.1399999999999999</v>
      </c>
      <c r="I2246" s="52">
        <v>145</v>
      </c>
      <c r="J2246" s="52">
        <v>165.3</v>
      </c>
    </row>
    <row r="2247" spans="1:10" ht="24" customHeight="1" x14ac:dyDescent="0.2">
      <c r="A2247" s="192" t="s">
        <v>1142</v>
      </c>
      <c r="B2247" s="55" t="s">
        <v>1977</v>
      </c>
      <c r="C2247" s="192" t="s">
        <v>25</v>
      </c>
      <c r="D2247" s="192" t="s">
        <v>1976</v>
      </c>
      <c r="E2247" s="377" t="s">
        <v>1139</v>
      </c>
      <c r="F2247" s="377"/>
      <c r="G2247" s="54" t="s">
        <v>62</v>
      </c>
      <c r="H2247" s="53">
        <v>171.13</v>
      </c>
      <c r="I2247" s="52">
        <v>1</v>
      </c>
      <c r="J2247" s="52">
        <v>171.13</v>
      </c>
    </row>
    <row r="2248" spans="1:10" ht="24" customHeight="1" x14ac:dyDescent="0.2">
      <c r="A2248" s="192" t="s">
        <v>1142</v>
      </c>
      <c r="B2248" s="55" t="s">
        <v>1975</v>
      </c>
      <c r="C2248" s="192" t="s">
        <v>25</v>
      </c>
      <c r="D2248" s="192" t="s">
        <v>1974</v>
      </c>
      <c r="E2248" s="377" t="s">
        <v>1139</v>
      </c>
      <c r="F2248" s="377"/>
      <c r="G2248" s="54" t="s">
        <v>62</v>
      </c>
      <c r="H2248" s="53">
        <v>192.52</v>
      </c>
      <c r="I2248" s="52">
        <v>0.83</v>
      </c>
      <c r="J2248" s="52">
        <v>159.79</v>
      </c>
    </row>
    <row r="2249" spans="1:10" ht="25.5" x14ac:dyDescent="0.2">
      <c r="A2249" s="193"/>
      <c r="B2249" s="193"/>
      <c r="C2249" s="193"/>
      <c r="D2249" s="193"/>
      <c r="E2249" s="193" t="s">
        <v>1138</v>
      </c>
      <c r="F2249" s="51">
        <v>145.4993903114954</v>
      </c>
      <c r="G2249" s="193" t="s">
        <v>1137</v>
      </c>
      <c r="H2249" s="51">
        <v>117.01</v>
      </c>
      <c r="I2249" s="193" t="s">
        <v>1136</v>
      </c>
      <c r="J2249" s="51">
        <v>262.51</v>
      </c>
    </row>
    <row r="2250" spans="1:10" ht="15" thickBot="1" x14ac:dyDescent="0.25">
      <c r="A2250" s="193"/>
      <c r="B2250" s="193"/>
      <c r="C2250" s="193"/>
      <c r="D2250" s="193"/>
      <c r="E2250" s="193" t="s">
        <v>1135</v>
      </c>
      <c r="F2250" s="51">
        <v>192.27</v>
      </c>
      <c r="G2250" s="193"/>
      <c r="H2250" s="378" t="s">
        <v>1134</v>
      </c>
      <c r="I2250" s="378"/>
      <c r="J2250" s="51">
        <v>1009.05</v>
      </c>
    </row>
    <row r="2251" spans="1:10" ht="0.95" customHeight="1" thickTop="1" x14ac:dyDescent="0.2">
      <c r="A2251" s="50"/>
      <c r="B2251" s="50"/>
      <c r="C2251" s="50"/>
      <c r="D2251" s="50"/>
      <c r="E2251" s="50"/>
      <c r="F2251" s="50"/>
      <c r="G2251" s="50"/>
      <c r="H2251" s="50"/>
      <c r="I2251" s="50"/>
      <c r="J2251" s="50"/>
    </row>
    <row r="2252" spans="1:10" ht="18" customHeight="1" x14ac:dyDescent="0.2">
      <c r="A2252" s="189"/>
      <c r="B2252" s="64" t="s">
        <v>9</v>
      </c>
      <c r="C2252" s="189" t="s">
        <v>10</v>
      </c>
      <c r="D2252" s="189" t="s">
        <v>11</v>
      </c>
      <c r="E2252" s="379" t="s">
        <v>1155</v>
      </c>
      <c r="F2252" s="379"/>
      <c r="G2252" s="65" t="s">
        <v>12</v>
      </c>
      <c r="H2252" s="64" t="s">
        <v>13</v>
      </c>
      <c r="I2252" s="64" t="s">
        <v>14</v>
      </c>
      <c r="J2252" s="64" t="s">
        <v>16</v>
      </c>
    </row>
    <row r="2253" spans="1:10" ht="51.95" customHeight="1" x14ac:dyDescent="0.2">
      <c r="A2253" s="187" t="s">
        <v>1154</v>
      </c>
      <c r="B2253" s="63" t="s">
        <v>2037</v>
      </c>
      <c r="C2253" s="187" t="s">
        <v>25</v>
      </c>
      <c r="D2253" s="187" t="s">
        <v>2036</v>
      </c>
      <c r="E2253" s="380" t="s">
        <v>1145</v>
      </c>
      <c r="F2253" s="380"/>
      <c r="G2253" s="62" t="s">
        <v>49</v>
      </c>
      <c r="H2253" s="61">
        <v>1</v>
      </c>
      <c r="I2253" s="60">
        <v>636.16999999999996</v>
      </c>
      <c r="J2253" s="60">
        <v>636.16999999999996</v>
      </c>
    </row>
    <row r="2254" spans="1:10" ht="26.1" customHeight="1" x14ac:dyDescent="0.2">
      <c r="A2254" s="191" t="s">
        <v>1148</v>
      </c>
      <c r="B2254" s="59" t="s">
        <v>1677</v>
      </c>
      <c r="C2254" s="191" t="s">
        <v>25</v>
      </c>
      <c r="D2254" s="191" t="s">
        <v>1676</v>
      </c>
      <c r="E2254" s="376" t="s">
        <v>1145</v>
      </c>
      <c r="F2254" s="376"/>
      <c r="G2254" s="58" t="s">
        <v>836</v>
      </c>
      <c r="H2254" s="57">
        <v>4.5</v>
      </c>
      <c r="I2254" s="56">
        <v>28.35</v>
      </c>
      <c r="J2254" s="56">
        <v>127.57</v>
      </c>
    </row>
    <row r="2255" spans="1:10" ht="51.95" customHeight="1" x14ac:dyDescent="0.2">
      <c r="A2255" s="191" t="s">
        <v>1148</v>
      </c>
      <c r="B2255" s="59" t="s">
        <v>1983</v>
      </c>
      <c r="C2255" s="191" t="s">
        <v>25</v>
      </c>
      <c r="D2255" s="191" t="s">
        <v>1982</v>
      </c>
      <c r="E2255" s="376" t="s">
        <v>1192</v>
      </c>
      <c r="F2255" s="376"/>
      <c r="G2255" s="58" t="s">
        <v>44</v>
      </c>
      <c r="H2255" s="57">
        <v>1.05</v>
      </c>
      <c r="I2255" s="56">
        <v>2.16</v>
      </c>
      <c r="J2255" s="56">
        <v>2.2599999999999998</v>
      </c>
    </row>
    <row r="2256" spans="1:10" ht="51.95" customHeight="1" x14ac:dyDescent="0.2">
      <c r="A2256" s="191" t="s">
        <v>1148</v>
      </c>
      <c r="B2256" s="59" t="s">
        <v>1981</v>
      </c>
      <c r="C2256" s="191" t="s">
        <v>25</v>
      </c>
      <c r="D2256" s="191" t="s">
        <v>1980</v>
      </c>
      <c r="E2256" s="376" t="s">
        <v>1192</v>
      </c>
      <c r="F2256" s="376"/>
      <c r="G2256" s="58" t="s">
        <v>1205</v>
      </c>
      <c r="H2256" s="57">
        <v>3.45</v>
      </c>
      <c r="I2256" s="56">
        <v>0.43</v>
      </c>
      <c r="J2256" s="56">
        <v>1.48</v>
      </c>
    </row>
    <row r="2257" spans="1:10" ht="26.1" customHeight="1" x14ac:dyDescent="0.2">
      <c r="A2257" s="192" t="s">
        <v>1142</v>
      </c>
      <c r="B2257" s="55" t="s">
        <v>1466</v>
      </c>
      <c r="C2257" s="192" t="s">
        <v>25</v>
      </c>
      <c r="D2257" s="192" t="s">
        <v>1465</v>
      </c>
      <c r="E2257" s="377" t="s">
        <v>1139</v>
      </c>
      <c r="F2257" s="377"/>
      <c r="G2257" s="54" t="s">
        <v>49</v>
      </c>
      <c r="H2257" s="53">
        <v>1.1599999999999999</v>
      </c>
      <c r="I2257" s="52">
        <v>145</v>
      </c>
      <c r="J2257" s="52">
        <v>168.2</v>
      </c>
    </row>
    <row r="2258" spans="1:10" ht="24" customHeight="1" x14ac:dyDescent="0.2">
      <c r="A2258" s="192" t="s">
        <v>1142</v>
      </c>
      <c r="B2258" s="55" t="s">
        <v>1977</v>
      </c>
      <c r="C2258" s="192" t="s">
        <v>25</v>
      </c>
      <c r="D2258" s="192" t="s">
        <v>1976</v>
      </c>
      <c r="E2258" s="377" t="s">
        <v>1139</v>
      </c>
      <c r="F2258" s="377"/>
      <c r="G2258" s="54" t="s">
        <v>62</v>
      </c>
      <c r="H2258" s="53">
        <v>174.1</v>
      </c>
      <c r="I2258" s="52">
        <v>1</v>
      </c>
      <c r="J2258" s="52">
        <v>174.1</v>
      </c>
    </row>
    <row r="2259" spans="1:10" ht="24" customHeight="1" x14ac:dyDescent="0.2">
      <c r="A2259" s="192" t="s">
        <v>1142</v>
      </c>
      <c r="B2259" s="55" t="s">
        <v>1975</v>
      </c>
      <c r="C2259" s="192" t="s">
        <v>25</v>
      </c>
      <c r="D2259" s="192" t="s">
        <v>1974</v>
      </c>
      <c r="E2259" s="377" t="s">
        <v>1139</v>
      </c>
      <c r="F2259" s="377"/>
      <c r="G2259" s="54" t="s">
        <v>62</v>
      </c>
      <c r="H2259" s="53">
        <v>195.86</v>
      </c>
      <c r="I2259" s="52">
        <v>0.83</v>
      </c>
      <c r="J2259" s="52">
        <v>162.56</v>
      </c>
    </row>
    <row r="2260" spans="1:10" ht="25.5" x14ac:dyDescent="0.2">
      <c r="A2260" s="193"/>
      <c r="B2260" s="193"/>
      <c r="C2260" s="193"/>
      <c r="D2260" s="193"/>
      <c r="E2260" s="193" t="s">
        <v>1138</v>
      </c>
      <c r="F2260" s="51">
        <v>60.331448841591843</v>
      </c>
      <c r="G2260" s="193" t="s">
        <v>1137</v>
      </c>
      <c r="H2260" s="51">
        <v>48.52</v>
      </c>
      <c r="I2260" s="193" t="s">
        <v>1136</v>
      </c>
      <c r="J2260" s="51">
        <v>108.85</v>
      </c>
    </row>
    <row r="2261" spans="1:10" ht="15" thickBot="1" x14ac:dyDescent="0.25">
      <c r="A2261" s="193"/>
      <c r="B2261" s="193"/>
      <c r="C2261" s="193"/>
      <c r="D2261" s="193"/>
      <c r="E2261" s="193" t="s">
        <v>1135</v>
      </c>
      <c r="F2261" s="51">
        <v>149.75</v>
      </c>
      <c r="G2261" s="193"/>
      <c r="H2261" s="378" t="s">
        <v>1134</v>
      </c>
      <c r="I2261" s="378"/>
      <c r="J2261" s="51">
        <v>785.92</v>
      </c>
    </row>
    <row r="2262" spans="1:10" ht="0.95" customHeight="1" thickTop="1" x14ac:dyDescent="0.2">
      <c r="A2262" s="50"/>
      <c r="B2262" s="50"/>
      <c r="C2262" s="50"/>
      <c r="D2262" s="50"/>
      <c r="E2262" s="50"/>
      <c r="F2262" s="50"/>
      <c r="G2262" s="50"/>
      <c r="H2262" s="50"/>
      <c r="I2262" s="50"/>
      <c r="J2262" s="50"/>
    </row>
    <row r="2263" spans="1:10" ht="18" customHeight="1" x14ac:dyDescent="0.2">
      <c r="A2263" s="189"/>
      <c r="B2263" s="64" t="s">
        <v>9</v>
      </c>
      <c r="C2263" s="189" t="s">
        <v>10</v>
      </c>
      <c r="D2263" s="189" t="s">
        <v>11</v>
      </c>
      <c r="E2263" s="379" t="s">
        <v>1155</v>
      </c>
      <c r="F2263" s="379"/>
      <c r="G2263" s="65" t="s">
        <v>12</v>
      </c>
      <c r="H2263" s="64" t="s">
        <v>13</v>
      </c>
      <c r="I2263" s="64" t="s">
        <v>14</v>
      </c>
      <c r="J2263" s="64" t="s">
        <v>16</v>
      </c>
    </row>
    <row r="2264" spans="1:10" ht="39" customHeight="1" x14ac:dyDescent="0.2">
      <c r="A2264" s="187" t="s">
        <v>1154</v>
      </c>
      <c r="B2264" s="63" t="s">
        <v>2396</v>
      </c>
      <c r="C2264" s="187" t="s">
        <v>25</v>
      </c>
      <c r="D2264" s="187" t="s">
        <v>2395</v>
      </c>
      <c r="E2264" s="380" t="s">
        <v>1145</v>
      </c>
      <c r="F2264" s="380"/>
      <c r="G2264" s="62" t="s">
        <v>49</v>
      </c>
      <c r="H2264" s="61">
        <v>1</v>
      </c>
      <c r="I2264" s="60">
        <v>619.59</v>
      </c>
      <c r="J2264" s="60">
        <v>619.59</v>
      </c>
    </row>
    <row r="2265" spans="1:10" ht="26.1" customHeight="1" x14ac:dyDescent="0.2">
      <c r="A2265" s="191" t="s">
        <v>1148</v>
      </c>
      <c r="B2265" s="59" t="s">
        <v>1677</v>
      </c>
      <c r="C2265" s="191" t="s">
        <v>25</v>
      </c>
      <c r="D2265" s="191" t="s">
        <v>1676</v>
      </c>
      <c r="E2265" s="376" t="s">
        <v>1145</v>
      </c>
      <c r="F2265" s="376"/>
      <c r="G2265" s="58" t="s">
        <v>836</v>
      </c>
      <c r="H2265" s="57">
        <v>4.32</v>
      </c>
      <c r="I2265" s="56">
        <v>28.35</v>
      </c>
      <c r="J2265" s="56">
        <v>122.47</v>
      </c>
    </row>
    <row r="2266" spans="1:10" ht="51.95" customHeight="1" x14ac:dyDescent="0.2">
      <c r="A2266" s="191" t="s">
        <v>1148</v>
      </c>
      <c r="B2266" s="59" t="s">
        <v>1983</v>
      </c>
      <c r="C2266" s="191" t="s">
        <v>25</v>
      </c>
      <c r="D2266" s="191" t="s">
        <v>1982</v>
      </c>
      <c r="E2266" s="376" t="s">
        <v>1192</v>
      </c>
      <c r="F2266" s="376"/>
      <c r="G2266" s="58" t="s">
        <v>44</v>
      </c>
      <c r="H2266" s="57">
        <v>1.01</v>
      </c>
      <c r="I2266" s="56">
        <v>2.16</v>
      </c>
      <c r="J2266" s="56">
        <v>2.1800000000000002</v>
      </c>
    </row>
    <row r="2267" spans="1:10" ht="51.95" customHeight="1" x14ac:dyDescent="0.2">
      <c r="A2267" s="191" t="s">
        <v>1148</v>
      </c>
      <c r="B2267" s="59" t="s">
        <v>1981</v>
      </c>
      <c r="C2267" s="191" t="s">
        <v>25</v>
      </c>
      <c r="D2267" s="191" t="s">
        <v>1980</v>
      </c>
      <c r="E2267" s="376" t="s">
        <v>1192</v>
      </c>
      <c r="F2267" s="376"/>
      <c r="G2267" s="58" t="s">
        <v>1205</v>
      </c>
      <c r="H2267" s="57">
        <v>3.31</v>
      </c>
      <c r="I2267" s="56">
        <v>0.43</v>
      </c>
      <c r="J2267" s="56">
        <v>1.42</v>
      </c>
    </row>
    <row r="2268" spans="1:10" ht="26.1" customHeight="1" x14ac:dyDescent="0.2">
      <c r="A2268" s="192" t="s">
        <v>1142</v>
      </c>
      <c r="B2268" s="55" t="s">
        <v>1979</v>
      </c>
      <c r="C2268" s="192" t="s">
        <v>25</v>
      </c>
      <c r="D2268" s="192" t="s">
        <v>1978</v>
      </c>
      <c r="E2268" s="377" t="s">
        <v>1139</v>
      </c>
      <c r="F2268" s="377"/>
      <c r="G2268" s="54" t="s">
        <v>49</v>
      </c>
      <c r="H2268" s="53">
        <v>0.95</v>
      </c>
      <c r="I2268" s="52">
        <v>146.88999999999999</v>
      </c>
      <c r="J2268" s="52">
        <v>139.54</v>
      </c>
    </row>
    <row r="2269" spans="1:10" ht="24" customHeight="1" x14ac:dyDescent="0.2">
      <c r="A2269" s="192" t="s">
        <v>1142</v>
      </c>
      <c r="B2269" s="55" t="s">
        <v>1975</v>
      </c>
      <c r="C2269" s="192" t="s">
        <v>25</v>
      </c>
      <c r="D2269" s="192" t="s">
        <v>1974</v>
      </c>
      <c r="E2269" s="377" t="s">
        <v>1139</v>
      </c>
      <c r="F2269" s="377"/>
      <c r="G2269" s="54" t="s">
        <v>62</v>
      </c>
      <c r="H2269" s="53">
        <v>426.49</v>
      </c>
      <c r="I2269" s="52">
        <v>0.83</v>
      </c>
      <c r="J2269" s="52">
        <v>353.98</v>
      </c>
    </row>
    <row r="2270" spans="1:10" ht="25.5" x14ac:dyDescent="0.2">
      <c r="A2270" s="193"/>
      <c r="B2270" s="193"/>
      <c r="C2270" s="193"/>
      <c r="D2270" s="193"/>
      <c r="E2270" s="193" t="s">
        <v>1138</v>
      </c>
      <c r="F2270" s="51">
        <v>57.920407937035804</v>
      </c>
      <c r="G2270" s="193" t="s">
        <v>1137</v>
      </c>
      <c r="H2270" s="51">
        <v>46.58</v>
      </c>
      <c r="I2270" s="193" t="s">
        <v>1136</v>
      </c>
      <c r="J2270" s="51">
        <v>104.5</v>
      </c>
    </row>
    <row r="2271" spans="1:10" ht="15" thickBot="1" x14ac:dyDescent="0.25">
      <c r="A2271" s="193"/>
      <c r="B2271" s="193"/>
      <c r="C2271" s="193"/>
      <c r="D2271" s="193"/>
      <c r="E2271" s="193" t="s">
        <v>1135</v>
      </c>
      <c r="F2271" s="51">
        <v>145.85</v>
      </c>
      <c r="G2271" s="193"/>
      <c r="H2271" s="378" t="s">
        <v>1134</v>
      </c>
      <c r="I2271" s="378"/>
      <c r="J2271" s="51">
        <v>765.44</v>
      </c>
    </row>
    <row r="2272" spans="1:10" ht="0.95" customHeight="1" thickTop="1" x14ac:dyDescent="0.2">
      <c r="A2272" s="50"/>
      <c r="B2272" s="50"/>
      <c r="C2272" s="50"/>
      <c r="D2272" s="50"/>
      <c r="E2272" s="50"/>
      <c r="F2272" s="50"/>
      <c r="G2272" s="50"/>
      <c r="H2272" s="50"/>
      <c r="I2272" s="50"/>
      <c r="J2272" s="50"/>
    </row>
    <row r="2273" spans="1:10" ht="18" customHeight="1" x14ac:dyDescent="0.2">
      <c r="A2273" s="189"/>
      <c r="B2273" s="64" t="s">
        <v>9</v>
      </c>
      <c r="C2273" s="189" t="s">
        <v>10</v>
      </c>
      <c r="D2273" s="189" t="s">
        <v>11</v>
      </c>
      <c r="E2273" s="379" t="s">
        <v>1155</v>
      </c>
      <c r="F2273" s="379"/>
      <c r="G2273" s="65" t="s">
        <v>12</v>
      </c>
      <c r="H2273" s="64" t="s">
        <v>13</v>
      </c>
      <c r="I2273" s="64" t="s">
        <v>14</v>
      </c>
      <c r="J2273" s="64" t="s">
        <v>16</v>
      </c>
    </row>
    <row r="2274" spans="1:10" ht="39" customHeight="1" x14ac:dyDescent="0.2">
      <c r="A2274" s="187" t="s">
        <v>1154</v>
      </c>
      <c r="B2274" s="63" t="s">
        <v>2303</v>
      </c>
      <c r="C2274" s="187" t="s">
        <v>25</v>
      </c>
      <c r="D2274" s="187" t="s">
        <v>2302</v>
      </c>
      <c r="E2274" s="380" t="s">
        <v>1145</v>
      </c>
      <c r="F2274" s="380"/>
      <c r="G2274" s="62" t="s">
        <v>49</v>
      </c>
      <c r="H2274" s="61">
        <v>1</v>
      </c>
      <c r="I2274" s="60">
        <v>815.19</v>
      </c>
      <c r="J2274" s="60">
        <v>815.19</v>
      </c>
    </row>
    <row r="2275" spans="1:10" ht="26.1" customHeight="1" x14ac:dyDescent="0.2">
      <c r="A2275" s="191" t="s">
        <v>1148</v>
      </c>
      <c r="B2275" s="59" t="s">
        <v>1677</v>
      </c>
      <c r="C2275" s="191" t="s">
        <v>25</v>
      </c>
      <c r="D2275" s="191" t="s">
        <v>1676</v>
      </c>
      <c r="E2275" s="376" t="s">
        <v>1145</v>
      </c>
      <c r="F2275" s="376"/>
      <c r="G2275" s="58" t="s">
        <v>836</v>
      </c>
      <c r="H2275" s="57">
        <v>3.75</v>
      </c>
      <c r="I2275" s="56">
        <v>28.35</v>
      </c>
      <c r="J2275" s="56">
        <v>106.31</v>
      </c>
    </row>
    <row r="2276" spans="1:10" ht="51.95" customHeight="1" x14ac:dyDescent="0.2">
      <c r="A2276" s="191" t="s">
        <v>1148</v>
      </c>
      <c r="B2276" s="59" t="s">
        <v>1983</v>
      </c>
      <c r="C2276" s="191" t="s">
        <v>25</v>
      </c>
      <c r="D2276" s="191" t="s">
        <v>1982</v>
      </c>
      <c r="E2276" s="376" t="s">
        <v>1192</v>
      </c>
      <c r="F2276" s="376"/>
      <c r="G2276" s="58" t="s">
        <v>44</v>
      </c>
      <c r="H2276" s="57">
        <v>0.87</v>
      </c>
      <c r="I2276" s="56">
        <v>2.16</v>
      </c>
      <c r="J2276" s="56">
        <v>1.87</v>
      </c>
    </row>
    <row r="2277" spans="1:10" ht="51.95" customHeight="1" x14ac:dyDescent="0.2">
      <c r="A2277" s="191" t="s">
        <v>1148</v>
      </c>
      <c r="B2277" s="59" t="s">
        <v>1981</v>
      </c>
      <c r="C2277" s="191" t="s">
        <v>25</v>
      </c>
      <c r="D2277" s="191" t="s">
        <v>1980</v>
      </c>
      <c r="E2277" s="376" t="s">
        <v>1192</v>
      </c>
      <c r="F2277" s="376"/>
      <c r="G2277" s="58" t="s">
        <v>1205</v>
      </c>
      <c r="H2277" s="57">
        <v>2.88</v>
      </c>
      <c r="I2277" s="56">
        <v>0.43</v>
      </c>
      <c r="J2277" s="56">
        <v>1.23</v>
      </c>
    </row>
    <row r="2278" spans="1:10" ht="39" customHeight="1" x14ac:dyDescent="0.2">
      <c r="A2278" s="192" t="s">
        <v>1142</v>
      </c>
      <c r="B2278" s="55" t="s">
        <v>2394</v>
      </c>
      <c r="C2278" s="192" t="s">
        <v>25</v>
      </c>
      <c r="D2278" s="192" t="s">
        <v>2393</v>
      </c>
      <c r="E2278" s="377" t="s">
        <v>1139</v>
      </c>
      <c r="F2278" s="377"/>
      <c r="G2278" s="54" t="s">
        <v>358</v>
      </c>
      <c r="H2278" s="53">
        <v>19.440000000000001</v>
      </c>
      <c r="I2278" s="52">
        <v>7.5</v>
      </c>
      <c r="J2278" s="52">
        <v>145.80000000000001</v>
      </c>
    </row>
    <row r="2279" spans="1:10" ht="26.1" customHeight="1" x14ac:dyDescent="0.2">
      <c r="A2279" s="192" t="s">
        <v>1142</v>
      </c>
      <c r="B2279" s="55" t="s">
        <v>1466</v>
      </c>
      <c r="C2279" s="192" t="s">
        <v>25</v>
      </c>
      <c r="D2279" s="192" t="s">
        <v>1465</v>
      </c>
      <c r="E2279" s="377" t="s">
        <v>1139</v>
      </c>
      <c r="F2279" s="377"/>
      <c r="G2279" s="54" t="s">
        <v>49</v>
      </c>
      <c r="H2279" s="53">
        <v>1.08</v>
      </c>
      <c r="I2279" s="52">
        <v>145</v>
      </c>
      <c r="J2279" s="52">
        <v>156.6</v>
      </c>
    </row>
    <row r="2280" spans="1:10" ht="24" customHeight="1" x14ac:dyDescent="0.2">
      <c r="A2280" s="192" t="s">
        <v>1142</v>
      </c>
      <c r="B2280" s="55" t="s">
        <v>1975</v>
      </c>
      <c r="C2280" s="192" t="s">
        <v>25</v>
      </c>
      <c r="D2280" s="192" t="s">
        <v>1974</v>
      </c>
      <c r="E2280" s="377" t="s">
        <v>1139</v>
      </c>
      <c r="F2280" s="377"/>
      <c r="G2280" s="54" t="s">
        <v>62</v>
      </c>
      <c r="H2280" s="53">
        <v>486</v>
      </c>
      <c r="I2280" s="52">
        <v>0.83</v>
      </c>
      <c r="J2280" s="52">
        <v>403.38</v>
      </c>
    </row>
    <row r="2281" spans="1:10" ht="25.5" x14ac:dyDescent="0.2">
      <c r="A2281" s="193"/>
      <c r="B2281" s="193"/>
      <c r="C2281" s="193"/>
      <c r="D2281" s="193"/>
      <c r="E2281" s="193" t="s">
        <v>1138</v>
      </c>
      <c r="F2281" s="51">
        <v>50.277131138454713</v>
      </c>
      <c r="G2281" s="193" t="s">
        <v>1137</v>
      </c>
      <c r="H2281" s="51">
        <v>40.43</v>
      </c>
      <c r="I2281" s="193" t="s">
        <v>1136</v>
      </c>
      <c r="J2281" s="51">
        <v>90.71</v>
      </c>
    </row>
    <row r="2282" spans="1:10" ht="15" thickBot="1" x14ac:dyDescent="0.25">
      <c r="A2282" s="193"/>
      <c r="B2282" s="193"/>
      <c r="C2282" s="193"/>
      <c r="D2282" s="193"/>
      <c r="E2282" s="193" t="s">
        <v>1135</v>
      </c>
      <c r="F2282" s="51">
        <v>191.89</v>
      </c>
      <c r="G2282" s="193"/>
      <c r="H2282" s="378" t="s">
        <v>1134</v>
      </c>
      <c r="I2282" s="378"/>
      <c r="J2282" s="51">
        <v>1007.08</v>
      </c>
    </row>
    <row r="2283" spans="1:10" ht="0.95" customHeight="1" thickTop="1" x14ac:dyDescent="0.2">
      <c r="A2283" s="50"/>
      <c r="B2283" s="50"/>
      <c r="C2283" s="50"/>
      <c r="D2283" s="50"/>
      <c r="E2283" s="50"/>
      <c r="F2283" s="50"/>
      <c r="G2283" s="50"/>
      <c r="H2283" s="50"/>
      <c r="I2283" s="50"/>
      <c r="J2283" s="50"/>
    </row>
    <row r="2284" spans="1:10" ht="18" customHeight="1" x14ac:dyDescent="0.2">
      <c r="A2284" s="189"/>
      <c r="B2284" s="64" t="s">
        <v>9</v>
      </c>
      <c r="C2284" s="189" t="s">
        <v>10</v>
      </c>
      <c r="D2284" s="189" t="s">
        <v>11</v>
      </c>
      <c r="E2284" s="379" t="s">
        <v>1155</v>
      </c>
      <c r="F2284" s="379"/>
      <c r="G2284" s="65" t="s">
        <v>12</v>
      </c>
      <c r="H2284" s="64" t="s">
        <v>13</v>
      </c>
      <c r="I2284" s="64" t="s">
        <v>14</v>
      </c>
      <c r="J2284" s="64" t="s">
        <v>16</v>
      </c>
    </row>
    <row r="2285" spans="1:10" ht="39" customHeight="1" x14ac:dyDescent="0.2">
      <c r="A2285" s="187" t="s">
        <v>1154</v>
      </c>
      <c r="B2285" s="63" t="s">
        <v>2392</v>
      </c>
      <c r="C2285" s="187" t="s">
        <v>25</v>
      </c>
      <c r="D2285" s="187" t="s">
        <v>2391</v>
      </c>
      <c r="E2285" s="380" t="s">
        <v>1145</v>
      </c>
      <c r="F2285" s="380"/>
      <c r="G2285" s="62" t="s">
        <v>49</v>
      </c>
      <c r="H2285" s="61">
        <v>1</v>
      </c>
      <c r="I2285" s="60">
        <v>789.21</v>
      </c>
      <c r="J2285" s="60">
        <v>789.21</v>
      </c>
    </row>
    <row r="2286" spans="1:10" ht="26.1" customHeight="1" x14ac:dyDescent="0.2">
      <c r="A2286" s="191" t="s">
        <v>1148</v>
      </c>
      <c r="B2286" s="59" t="s">
        <v>1677</v>
      </c>
      <c r="C2286" s="191" t="s">
        <v>25</v>
      </c>
      <c r="D2286" s="191" t="s">
        <v>1676</v>
      </c>
      <c r="E2286" s="376" t="s">
        <v>1145</v>
      </c>
      <c r="F2286" s="376"/>
      <c r="G2286" s="58" t="s">
        <v>836</v>
      </c>
      <c r="H2286" s="57">
        <v>4.42</v>
      </c>
      <c r="I2286" s="56">
        <v>28.35</v>
      </c>
      <c r="J2286" s="56">
        <v>125.3</v>
      </c>
    </row>
    <row r="2287" spans="1:10" ht="51.95" customHeight="1" x14ac:dyDescent="0.2">
      <c r="A2287" s="191" t="s">
        <v>1148</v>
      </c>
      <c r="B2287" s="59" t="s">
        <v>1983</v>
      </c>
      <c r="C2287" s="191" t="s">
        <v>25</v>
      </c>
      <c r="D2287" s="191" t="s">
        <v>1982</v>
      </c>
      <c r="E2287" s="376" t="s">
        <v>1192</v>
      </c>
      <c r="F2287" s="376"/>
      <c r="G2287" s="58" t="s">
        <v>44</v>
      </c>
      <c r="H2287" s="57">
        <v>1.03</v>
      </c>
      <c r="I2287" s="56">
        <v>2.16</v>
      </c>
      <c r="J2287" s="56">
        <v>2.2200000000000002</v>
      </c>
    </row>
    <row r="2288" spans="1:10" ht="51.95" customHeight="1" x14ac:dyDescent="0.2">
      <c r="A2288" s="191" t="s">
        <v>1148</v>
      </c>
      <c r="B2288" s="59" t="s">
        <v>1981</v>
      </c>
      <c r="C2288" s="191" t="s">
        <v>25</v>
      </c>
      <c r="D2288" s="191" t="s">
        <v>1980</v>
      </c>
      <c r="E2288" s="376" t="s">
        <v>1192</v>
      </c>
      <c r="F2288" s="376"/>
      <c r="G2288" s="58" t="s">
        <v>1205</v>
      </c>
      <c r="H2288" s="57">
        <v>3.39</v>
      </c>
      <c r="I2288" s="56">
        <v>0.43</v>
      </c>
      <c r="J2288" s="56">
        <v>1.45</v>
      </c>
    </row>
    <row r="2289" spans="1:10" ht="26.1" customHeight="1" x14ac:dyDescent="0.2">
      <c r="A2289" s="192" t="s">
        <v>1142</v>
      </c>
      <c r="B2289" s="55" t="s">
        <v>1466</v>
      </c>
      <c r="C2289" s="192" t="s">
        <v>25</v>
      </c>
      <c r="D2289" s="192" t="s">
        <v>1465</v>
      </c>
      <c r="E2289" s="377" t="s">
        <v>1139</v>
      </c>
      <c r="F2289" s="377"/>
      <c r="G2289" s="54" t="s">
        <v>49</v>
      </c>
      <c r="H2289" s="53">
        <v>1.27</v>
      </c>
      <c r="I2289" s="52">
        <v>145</v>
      </c>
      <c r="J2289" s="52">
        <v>184.15</v>
      </c>
    </row>
    <row r="2290" spans="1:10" ht="24" customHeight="1" x14ac:dyDescent="0.2">
      <c r="A2290" s="192" t="s">
        <v>1142</v>
      </c>
      <c r="B2290" s="55" t="s">
        <v>1975</v>
      </c>
      <c r="C2290" s="192" t="s">
        <v>25</v>
      </c>
      <c r="D2290" s="192" t="s">
        <v>1974</v>
      </c>
      <c r="E2290" s="377" t="s">
        <v>1139</v>
      </c>
      <c r="F2290" s="377"/>
      <c r="G2290" s="54" t="s">
        <v>62</v>
      </c>
      <c r="H2290" s="53">
        <v>573.61</v>
      </c>
      <c r="I2290" s="52">
        <v>0.83</v>
      </c>
      <c r="J2290" s="52">
        <v>476.09</v>
      </c>
    </row>
    <row r="2291" spans="1:10" ht="25.5" x14ac:dyDescent="0.2">
      <c r="A2291" s="193"/>
      <c r="B2291" s="193"/>
      <c r="C2291" s="193"/>
      <c r="D2291" s="193"/>
      <c r="E2291" s="193" t="s">
        <v>1138</v>
      </c>
      <c r="F2291" s="51">
        <v>59.25618002438754</v>
      </c>
      <c r="G2291" s="193" t="s">
        <v>1137</v>
      </c>
      <c r="H2291" s="51">
        <v>47.65</v>
      </c>
      <c r="I2291" s="193" t="s">
        <v>1136</v>
      </c>
      <c r="J2291" s="51">
        <v>106.91</v>
      </c>
    </row>
    <row r="2292" spans="1:10" ht="15" thickBot="1" x14ac:dyDescent="0.25">
      <c r="A2292" s="193"/>
      <c r="B2292" s="193"/>
      <c r="C2292" s="193"/>
      <c r="D2292" s="193"/>
      <c r="E2292" s="193" t="s">
        <v>1135</v>
      </c>
      <c r="F2292" s="51">
        <v>185.78</v>
      </c>
      <c r="G2292" s="193"/>
      <c r="H2292" s="378" t="s">
        <v>1134</v>
      </c>
      <c r="I2292" s="378"/>
      <c r="J2292" s="51">
        <v>974.99</v>
      </c>
    </row>
    <row r="2293" spans="1:10" ht="0.95" customHeight="1" thickTop="1" x14ac:dyDescent="0.2">
      <c r="A2293" s="50"/>
      <c r="B2293" s="50"/>
      <c r="C2293" s="50"/>
      <c r="D2293" s="50"/>
      <c r="E2293" s="50"/>
      <c r="F2293" s="50"/>
      <c r="G2293" s="50"/>
      <c r="H2293" s="50"/>
      <c r="I2293" s="50"/>
      <c r="J2293" s="50"/>
    </row>
    <row r="2294" spans="1:10" ht="18" customHeight="1" x14ac:dyDescent="0.2">
      <c r="A2294" s="189"/>
      <c r="B2294" s="64" t="s">
        <v>9</v>
      </c>
      <c r="C2294" s="189" t="s">
        <v>10</v>
      </c>
      <c r="D2294" s="189" t="s">
        <v>11</v>
      </c>
      <c r="E2294" s="379" t="s">
        <v>1155</v>
      </c>
      <c r="F2294" s="379"/>
      <c r="G2294" s="65" t="s">
        <v>12</v>
      </c>
      <c r="H2294" s="64" t="s">
        <v>13</v>
      </c>
      <c r="I2294" s="64" t="s">
        <v>14</v>
      </c>
      <c r="J2294" s="64" t="s">
        <v>16</v>
      </c>
    </row>
    <row r="2295" spans="1:10" ht="26.1" customHeight="1" x14ac:dyDescent="0.2">
      <c r="A2295" s="187" t="s">
        <v>1154</v>
      </c>
      <c r="B2295" s="63" t="s">
        <v>1897</v>
      </c>
      <c r="C2295" s="187" t="s">
        <v>25</v>
      </c>
      <c r="D2295" s="187" t="s">
        <v>1896</v>
      </c>
      <c r="E2295" s="380" t="s">
        <v>1145</v>
      </c>
      <c r="F2295" s="380"/>
      <c r="G2295" s="62" t="s">
        <v>49</v>
      </c>
      <c r="H2295" s="61">
        <v>1</v>
      </c>
      <c r="I2295" s="60">
        <v>803.5</v>
      </c>
      <c r="J2295" s="60">
        <v>803.5</v>
      </c>
    </row>
    <row r="2296" spans="1:10" ht="24" customHeight="1" x14ac:dyDescent="0.2">
      <c r="A2296" s="191" t="s">
        <v>1148</v>
      </c>
      <c r="B2296" s="59" t="s">
        <v>1147</v>
      </c>
      <c r="C2296" s="191" t="s">
        <v>25</v>
      </c>
      <c r="D2296" s="191" t="s">
        <v>1146</v>
      </c>
      <c r="E2296" s="376" t="s">
        <v>1145</v>
      </c>
      <c r="F2296" s="376"/>
      <c r="G2296" s="58" t="s">
        <v>836</v>
      </c>
      <c r="H2296" s="57">
        <v>8.57</v>
      </c>
      <c r="I2296" s="56">
        <v>28.88</v>
      </c>
      <c r="J2296" s="56">
        <v>247.5</v>
      </c>
    </row>
    <row r="2297" spans="1:10" ht="26.1" customHeight="1" x14ac:dyDescent="0.2">
      <c r="A2297" s="192" t="s">
        <v>1142</v>
      </c>
      <c r="B2297" s="55" t="s">
        <v>1466</v>
      </c>
      <c r="C2297" s="192" t="s">
        <v>25</v>
      </c>
      <c r="D2297" s="192" t="s">
        <v>1465</v>
      </c>
      <c r="E2297" s="377" t="s">
        <v>1139</v>
      </c>
      <c r="F2297" s="377"/>
      <c r="G2297" s="54" t="s">
        <v>49</v>
      </c>
      <c r="H2297" s="53">
        <v>1.07</v>
      </c>
      <c r="I2297" s="52">
        <v>145</v>
      </c>
      <c r="J2297" s="52">
        <v>155.15</v>
      </c>
    </row>
    <row r="2298" spans="1:10" ht="24" customHeight="1" x14ac:dyDescent="0.2">
      <c r="A2298" s="192" t="s">
        <v>1142</v>
      </c>
      <c r="B2298" s="55" t="s">
        <v>1975</v>
      </c>
      <c r="C2298" s="192" t="s">
        <v>25</v>
      </c>
      <c r="D2298" s="192" t="s">
        <v>1974</v>
      </c>
      <c r="E2298" s="377" t="s">
        <v>1139</v>
      </c>
      <c r="F2298" s="377"/>
      <c r="G2298" s="54" t="s">
        <v>62</v>
      </c>
      <c r="H2298" s="53">
        <v>482.96</v>
      </c>
      <c r="I2298" s="52">
        <v>0.83</v>
      </c>
      <c r="J2298" s="52">
        <v>400.85</v>
      </c>
    </row>
    <row r="2299" spans="1:10" ht="25.5" x14ac:dyDescent="0.2">
      <c r="A2299" s="193"/>
      <c r="B2299" s="193"/>
      <c r="C2299" s="193"/>
      <c r="D2299" s="193"/>
      <c r="E2299" s="193" t="s">
        <v>1138</v>
      </c>
      <c r="F2299" s="51">
        <v>112.33787828400399</v>
      </c>
      <c r="G2299" s="193" t="s">
        <v>1137</v>
      </c>
      <c r="H2299" s="51">
        <v>90.34</v>
      </c>
      <c r="I2299" s="193" t="s">
        <v>1136</v>
      </c>
      <c r="J2299" s="51">
        <v>202.68</v>
      </c>
    </row>
    <row r="2300" spans="1:10" ht="15" thickBot="1" x14ac:dyDescent="0.25">
      <c r="A2300" s="193"/>
      <c r="B2300" s="193"/>
      <c r="C2300" s="193"/>
      <c r="D2300" s="193"/>
      <c r="E2300" s="193" t="s">
        <v>1135</v>
      </c>
      <c r="F2300" s="51">
        <v>189.14</v>
      </c>
      <c r="G2300" s="193"/>
      <c r="H2300" s="378" t="s">
        <v>1134</v>
      </c>
      <c r="I2300" s="378"/>
      <c r="J2300" s="51">
        <v>992.64</v>
      </c>
    </row>
    <row r="2301" spans="1:10" ht="0.95" customHeight="1" thickTop="1" x14ac:dyDescent="0.2">
      <c r="A2301" s="50"/>
      <c r="B2301" s="50"/>
      <c r="C2301" s="50"/>
      <c r="D2301" s="50"/>
      <c r="E2301" s="50"/>
      <c r="F2301" s="50"/>
      <c r="G2301" s="50"/>
      <c r="H2301" s="50"/>
      <c r="I2301" s="50"/>
      <c r="J2301" s="50"/>
    </row>
    <row r="2302" spans="1:10" ht="18" customHeight="1" x14ac:dyDescent="0.2">
      <c r="A2302" s="189"/>
      <c r="B2302" s="64" t="s">
        <v>9</v>
      </c>
      <c r="C2302" s="189" t="s">
        <v>10</v>
      </c>
      <c r="D2302" s="189" t="s">
        <v>11</v>
      </c>
      <c r="E2302" s="379" t="s">
        <v>1155</v>
      </c>
      <c r="F2302" s="379"/>
      <c r="G2302" s="65" t="s">
        <v>12</v>
      </c>
      <c r="H2302" s="64" t="s">
        <v>13</v>
      </c>
      <c r="I2302" s="64" t="s">
        <v>14</v>
      </c>
      <c r="J2302" s="64" t="s">
        <v>16</v>
      </c>
    </row>
    <row r="2303" spans="1:10" ht="39" customHeight="1" x14ac:dyDescent="0.2">
      <c r="A2303" s="187" t="s">
        <v>1154</v>
      </c>
      <c r="B2303" s="63" t="s">
        <v>2390</v>
      </c>
      <c r="C2303" s="187" t="s">
        <v>25</v>
      </c>
      <c r="D2303" s="187" t="s">
        <v>2389</v>
      </c>
      <c r="E2303" s="380" t="s">
        <v>1145</v>
      </c>
      <c r="F2303" s="380"/>
      <c r="G2303" s="62" t="s">
        <v>49</v>
      </c>
      <c r="H2303" s="61">
        <v>1</v>
      </c>
      <c r="I2303" s="60">
        <v>656.41</v>
      </c>
      <c r="J2303" s="60">
        <v>656.41</v>
      </c>
    </row>
    <row r="2304" spans="1:10" ht="26.1" customHeight="1" x14ac:dyDescent="0.2">
      <c r="A2304" s="191" t="s">
        <v>1148</v>
      </c>
      <c r="B2304" s="59" t="s">
        <v>1677</v>
      </c>
      <c r="C2304" s="191" t="s">
        <v>25</v>
      </c>
      <c r="D2304" s="191" t="s">
        <v>1676</v>
      </c>
      <c r="E2304" s="376" t="s">
        <v>1145</v>
      </c>
      <c r="F2304" s="376"/>
      <c r="G2304" s="58" t="s">
        <v>836</v>
      </c>
      <c r="H2304" s="57">
        <v>3.42</v>
      </c>
      <c r="I2304" s="56">
        <v>28.35</v>
      </c>
      <c r="J2304" s="56">
        <v>96.95</v>
      </c>
    </row>
    <row r="2305" spans="1:10" ht="51.95" customHeight="1" x14ac:dyDescent="0.2">
      <c r="A2305" s="191" t="s">
        <v>1148</v>
      </c>
      <c r="B2305" s="59" t="s">
        <v>1983</v>
      </c>
      <c r="C2305" s="191" t="s">
        <v>25</v>
      </c>
      <c r="D2305" s="191" t="s">
        <v>1982</v>
      </c>
      <c r="E2305" s="376" t="s">
        <v>1192</v>
      </c>
      <c r="F2305" s="376"/>
      <c r="G2305" s="58" t="s">
        <v>44</v>
      </c>
      <c r="H2305" s="57">
        <v>0.8</v>
      </c>
      <c r="I2305" s="56">
        <v>2.16</v>
      </c>
      <c r="J2305" s="56">
        <v>1.72</v>
      </c>
    </row>
    <row r="2306" spans="1:10" ht="51.95" customHeight="1" x14ac:dyDescent="0.2">
      <c r="A2306" s="191" t="s">
        <v>1148</v>
      </c>
      <c r="B2306" s="59" t="s">
        <v>1981</v>
      </c>
      <c r="C2306" s="191" t="s">
        <v>25</v>
      </c>
      <c r="D2306" s="191" t="s">
        <v>1980</v>
      </c>
      <c r="E2306" s="376" t="s">
        <v>1192</v>
      </c>
      <c r="F2306" s="376"/>
      <c r="G2306" s="58" t="s">
        <v>1205</v>
      </c>
      <c r="H2306" s="57">
        <v>2.62</v>
      </c>
      <c r="I2306" s="56">
        <v>0.43</v>
      </c>
      <c r="J2306" s="56">
        <v>1.1200000000000001</v>
      </c>
    </row>
    <row r="2307" spans="1:10" ht="26.1" customHeight="1" x14ac:dyDescent="0.2">
      <c r="A2307" s="192" t="s">
        <v>1142</v>
      </c>
      <c r="B2307" s="55" t="s">
        <v>1466</v>
      </c>
      <c r="C2307" s="192" t="s">
        <v>25</v>
      </c>
      <c r="D2307" s="192" t="s">
        <v>1465</v>
      </c>
      <c r="E2307" s="377" t="s">
        <v>1139</v>
      </c>
      <c r="F2307" s="377"/>
      <c r="G2307" s="54" t="s">
        <v>49</v>
      </c>
      <c r="H2307" s="53">
        <v>1.07</v>
      </c>
      <c r="I2307" s="52">
        <v>145</v>
      </c>
      <c r="J2307" s="52">
        <v>155.15</v>
      </c>
    </row>
    <row r="2308" spans="1:10" ht="24" customHeight="1" x14ac:dyDescent="0.2">
      <c r="A2308" s="192" t="s">
        <v>1142</v>
      </c>
      <c r="B2308" s="55" t="s">
        <v>1975</v>
      </c>
      <c r="C2308" s="192" t="s">
        <v>25</v>
      </c>
      <c r="D2308" s="192" t="s">
        <v>1974</v>
      </c>
      <c r="E2308" s="377" t="s">
        <v>1139</v>
      </c>
      <c r="F2308" s="377"/>
      <c r="G2308" s="54" t="s">
        <v>62</v>
      </c>
      <c r="H2308" s="53">
        <v>483.7</v>
      </c>
      <c r="I2308" s="52">
        <v>0.83</v>
      </c>
      <c r="J2308" s="52">
        <v>401.47</v>
      </c>
    </row>
    <row r="2309" spans="1:10" ht="25.5" x14ac:dyDescent="0.2">
      <c r="A2309" s="193"/>
      <c r="B2309" s="193"/>
      <c r="C2309" s="193"/>
      <c r="D2309" s="193"/>
      <c r="E2309" s="193" t="s">
        <v>1138</v>
      </c>
      <c r="F2309" s="51">
        <v>45.848575545948343</v>
      </c>
      <c r="G2309" s="193" t="s">
        <v>1137</v>
      </c>
      <c r="H2309" s="51">
        <v>36.869999999999997</v>
      </c>
      <c r="I2309" s="193" t="s">
        <v>1136</v>
      </c>
      <c r="J2309" s="51">
        <v>82.72</v>
      </c>
    </row>
    <row r="2310" spans="1:10" ht="15" thickBot="1" x14ac:dyDescent="0.25">
      <c r="A2310" s="193"/>
      <c r="B2310" s="193"/>
      <c r="C2310" s="193"/>
      <c r="D2310" s="193"/>
      <c r="E2310" s="193" t="s">
        <v>1135</v>
      </c>
      <c r="F2310" s="51">
        <v>154.51</v>
      </c>
      <c r="G2310" s="193"/>
      <c r="H2310" s="378" t="s">
        <v>1134</v>
      </c>
      <c r="I2310" s="378"/>
      <c r="J2310" s="51">
        <v>810.92</v>
      </c>
    </row>
    <row r="2311" spans="1:10" ht="0.95" customHeight="1" thickTop="1" x14ac:dyDescent="0.2">
      <c r="A2311" s="50"/>
      <c r="B2311" s="50"/>
      <c r="C2311" s="50"/>
      <c r="D2311" s="50"/>
      <c r="E2311" s="50"/>
      <c r="F2311" s="50"/>
      <c r="G2311" s="50"/>
      <c r="H2311" s="50"/>
      <c r="I2311" s="50"/>
      <c r="J2311" s="50"/>
    </row>
    <row r="2312" spans="1:10" ht="18" customHeight="1" x14ac:dyDescent="0.2">
      <c r="A2312" s="189"/>
      <c r="B2312" s="64" t="s">
        <v>9</v>
      </c>
      <c r="C2312" s="189" t="s">
        <v>10</v>
      </c>
      <c r="D2312" s="189" t="s">
        <v>11</v>
      </c>
      <c r="E2312" s="379" t="s">
        <v>1155</v>
      </c>
      <c r="F2312" s="379"/>
      <c r="G2312" s="65" t="s">
        <v>12</v>
      </c>
      <c r="H2312" s="64" t="s">
        <v>13</v>
      </c>
      <c r="I2312" s="64" t="s">
        <v>14</v>
      </c>
      <c r="J2312" s="64" t="s">
        <v>16</v>
      </c>
    </row>
    <row r="2313" spans="1:10" ht="39" customHeight="1" x14ac:dyDescent="0.2">
      <c r="A2313" s="187" t="s">
        <v>1154</v>
      </c>
      <c r="B2313" s="63" t="s">
        <v>2388</v>
      </c>
      <c r="C2313" s="187" t="s">
        <v>25</v>
      </c>
      <c r="D2313" s="187" t="s">
        <v>2387</v>
      </c>
      <c r="E2313" s="380" t="s">
        <v>1145</v>
      </c>
      <c r="F2313" s="380"/>
      <c r="G2313" s="62" t="s">
        <v>49</v>
      </c>
      <c r="H2313" s="61">
        <v>1</v>
      </c>
      <c r="I2313" s="60">
        <v>654.23</v>
      </c>
      <c r="J2313" s="60">
        <v>654.23</v>
      </c>
    </row>
    <row r="2314" spans="1:10" ht="24" customHeight="1" x14ac:dyDescent="0.2">
      <c r="A2314" s="191" t="s">
        <v>1148</v>
      </c>
      <c r="B2314" s="59" t="s">
        <v>1147</v>
      </c>
      <c r="C2314" s="191" t="s">
        <v>25</v>
      </c>
      <c r="D2314" s="191" t="s">
        <v>1146</v>
      </c>
      <c r="E2314" s="376" t="s">
        <v>1145</v>
      </c>
      <c r="F2314" s="376"/>
      <c r="G2314" s="58" t="s">
        <v>836</v>
      </c>
      <c r="H2314" s="57">
        <v>0.75</v>
      </c>
      <c r="I2314" s="56">
        <v>28.88</v>
      </c>
      <c r="J2314" s="56">
        <v>21.66</v>
      </c>
    </row>
    <row r="2315" spans="1:10" ht="26.1" customHeight="1" x14ac:dyDescent="0.2">
      <c r="A2315" s="191" t="s">
        <v>1148</v>
      </c>
      <c r="B2315" s="59" t="s">
        <v>1677</v>
      </c>
      <c r="C2315" s="191" t="s">
        <v>25</v>
      </c>
      <c r="D2315" s="191" t="s">
        <v>1676</v>
      </c>
      <c r="E2315" s="376" t="s">
        <v>1145</v>
      </c>
      <c r="F2315" s="376"/>
      <c r="G2315" s="58" t="s">
        <v>836</v>
      </c>
      <c r="H2315" s="57">
        <v>2.44</v>
      </c>
      <c r="I2315" s="56">
        <v>28.35</v>
      </c>
      <c r="J2315" s="56">
        <v>69.17</v>
      </c>
    </row>
    <row r="2316" spans="1:10" ht="51.95" customHeight="1" x14ac:dyDescent="0.2">
      <c r="A2316" s="191" t="s">
        <v>1148</v>
      </c>
      <c r="B2316" s="59" t="s">
        <v>2187</v>
      </c>
      <c r="C2316" s="191" t="s">
        <v>25</v>
      </c>
      <c r="D2316" s="191" t="s">
        <v>2186</v>
      </c>
      <c r="E2316" s="376" t="s">
        <v>1192</v>
      </c>
      <c r="F2316" s="376"/>
      <c r="G2316" s="58" t="s">
        <v>44</v>
      </c>
      <c r="H2316" s="57">
        <v>0.56999999999999995</v>
      </c>
      <c r="I2316" s="56">
        <v>6.1</v>
      </c>
      <c r="J2316" s="56">
        <v>3.47</v>
      </c>
    </row>
    <row r="2317" spans="1:10" ht="51.95" customHeight="1" x14ac:dyDescent="0.2">
      <c r="A2317" s="191" t="s">
        <v>1148</v>
      </c>
      <c r="B2317" s="59" t="s">
        <v>2185</v>
      </c>
      <c r="C2317" s="191" t="s">
        <v>25</v>
      </c>
      <c r="D2317" s="191" t="s">
        <v>2184</v>
      </c>
      <c r="E2317" s="376" t="s">
        <v>1192</v>
      </c>
      <c r="F2317" s="376"/>
      <c r="G2317" s="58" t="s">
        <v>1205</v>
      </c>
      <c r="H2317" s="57">
        <v>1.87</v>
      </c>
      <c r="I2317" s="56">
        <v>1.77</v>
      </c>
      <c r="J2317" s="56">
        <v>3.3</v>
      </c>
    </row>
    <row r="2318" spans="1:10" ht="26.1" customHeight="1" x14ac:dyDescent="0.2">
      <c r="A2318" s="192" t="s">
        <v>1142</v>
      </c>
      <c r="B2318" s="55" t="s">
        <v>1466</v>
      </c>
      <c r="C2318" s="192" t="s">
        <v>25</v>
      </c>
      <c r="D2318" s="192" t="s">
        <v>1465</v>
      </c>
      <c r="E2318" s="377" t="s">
        <v>1139</v>
      </c>
      <c r="F2318" s="377"/>
      <c r="G2318" s="54" t="s">
        <v>49</v>
      </c>
      <c r="H2318" s="53">
        <v>1.07</v>
      </c>
      <c r="I2318" s="52">
        <v>145</v>
      </c>
      <c r="J2318" s="52">
        <v>155.15</v>
      </c>
    </row>
    <row r="2319" spans="1:10" ht="24" customHeight="1" x14ac:dyDescent="0.2">
      <c r="A2319" s="192" t="s">
        <v>1142</v>
      </c>
      <c r="B2319" s="55" t="s">
        <v>1975</v>
      </c>
      <c r="C2319" s="192" t="s">
        <v>25</v>
      </c>
      <c r="D2319" s="192" t="s">
        <v>1974</v>
      </c>
      <c r="E2319" s="377" t="s">
        <v>1139</v>
      </c>
      <c r="F2319" s="377"/>
      <c r="G2319" s="54" t="s">
        <v>62</v>
      </c>
      <c r="H2319" s="53">
        <v>483.72</v>
      </c>
      <c r="I2319" s="52">
        <v>0.83</v>
      </c>
      <c r="J2319" s="52">
        <v>401.48</v>
      </c>
    </row>
    <row r="2320" spans="1:10" ht="25.5" x14ac:dyDescent="0.2">
      <c r="A2320" s="193"/>
      <c r="B2320" s="193"/>
      <c r="C2320" s="193"/>
      <c r="D2320" s="193"/>
      <c r="E2320" s="193" t="s">
        <v>1138</v>
      </c>
      <c r="F2320" s="51">
        <v>42.539629752799023</v>
      </c>
      <c r="G2320" s="193" t="s">
        <v>1137</v>
      </c>
      <c r="H2320" s="51">
        <v>34.21</v>
      </c>
      <c r="I2320" s="193" t="s">
        <v>1136</v>
      </c>
      <c r="J2320" s="51">
        <v>76.75</v>
      </c>
    </row>
    <row r="2321" spans="1:10" ht="15" thickBot="1" x14ac:dyDescent="0.25">
      <c r="A2321" s="193"/>
      <c r="B2321" s="193"/>
      <c r="C2321" s="193"/>
      <c r="D2321" s="193"/>
      <c r="E2321" s="193" t="s">
        <v>1135</v>
      </c>
      <c r="F2321" s="51">
        <v>154</v>
      </c>
      <c r="G2321" s="193"/>
      <c r="H2321" s="378" t="s">
        <v>1134</v>
      </c>
      <c r="I2321" s="378"/>
      <c r="J2321" s="51">
        <v>808.23</v>
      </c>
    </row>
    <row r="2322" spans="1:10" ht="0.95" customHeight="1" thickTop="1" x14ac:dyDescent="0.2">
      <c r="A2322" s="50"/>
      <c r="B2322" s="50"/>
      <c r="C2322" s="50"/>
      <c r="D2322" s="50"/>
      <c r="E2322" s="50"/>
      <c r="F2322" s="50"/>
      <c r="G2322" s="50"/>
      <c r="H2322" s="50"/>
      <c r="I2322" s="50"/>
      <c r="J2322" s="50"/>
    </row>
    <row r="2323" spans="1:10" ht="18" customHeight="1" x14ac:dyDescent="0.2">
      <c r="A2323" s="189"/>
      <c r="B2323" s="64" t="s">
        <v>9</v>
      </c>
      <c r="C2323" s="189" t="s">
        <v>10</v>
      </c>
      <c r="D2323" s="189" t="s">
        <v>11</v>
      </c>
      <c r="E2323" s="379" t="s">
        <v>1155</v>
      </c>
      <c r="F2323" s="379"/>
      <c r="G2323" s="65" t="s">
        <v>12</v>
      </c>
      <c r="H2323" s="64" t="s">
        <v>13</v>
      </c>
      <c r="I2323" s="64" t="s">
        <v>14</v>
      </c>
      <c r="J2323" s="64" t="s">
        <v>16</v>
      </c>
    </row>
    <row r="2324" spans="1:10" ht="39" customHeight="1" x14ac:dyDescent="0.2">
      <c r="A2324" s="187" t="s">
        <v>1154</v>
      </c>
      <c r="B2324" s="63" t="s">
        <v>2301</v>
      </c>
      <c r="C2324" s="187" t="s">
        <v>25</v>
      </c>
      <c r="D2324" s="187" t="s">
        <v>2300</v>
      </c>
      <c r="E2324" s="380" t="s">
        <v>1145</v>
      </c>
      <c r="F2324" s="380"/>
      <c r="G2324" s="62" t="s">
        <v>49</v>
      </c>
      <c r="H2324" s="61">
        <v>1</v>
      </c>
      <c r="I2324" s="60">
        <v>570.34</v>
      </c>
      <c r="J2324" s="60">
        <v>570.34</v>
      </c>
    </row>
    <row r="2325" spans="1:10" ht="26.1" customHeight="1" x14ac:dyDescent="0.2">
      <c r="A2325" s="191" t="s">
        <v>1148</v>
      </c>
      <c r="B2325" s="59" t="s">
        <v>1677</v>
      </c>
      <c r="C2325" s="191" t="s">
        <v>25</v>
      </c>
      <c r="D2325" s="191" t="s">
        <v>1676</v>
      </c>
      <c r="E2325" s="376" t="s">
        <v>1145</v>
      </c>
      <c r="F2325" s="376"/>
      <c r="G2325" s="58" t="s">
        <v>836</v>
      </c>
      <c r="H2325" s="57">
        <v>4.6399999999999997</v>
      </c>
      <c r="I2325" s="56">
        <v>28.35</v>
      </c>
      <c r="J2325" s="56">
        <v>131.54</v>
      </c>
    </row>
    <row r="2326" spans="1:10" ht="51.95" customHeight="1" x14ac:dyDescent="0.2">
      <c r="A2326" s="191" t="s">
        <v>1148</v>
      </c>
      <c r="B2326" s="59" t="s">
        <v>1983</v>
      </c>
      <c r="C2326" s="191" t="s">
        <v>25</v>
      </c>
      <c r="D2326" s="191" t="s">
        <v>1982</v>
      </c>
      <c r="E2326" s="376" t="s">
        <v>1192</v>
      </c>
      <c r="F2326" s="376"/>
      <c r="G2326" s="58" t="s">
        <v>44</v>
      </c>
      <c r="H2326" s="57">
        <v>1.08</v>
      </c>
      <c r="I2326" s="56">
        <v>2.16</v>
      </c>
      <c r="J2326" s="56">
        <v>2.33</v>
      </c>
    </row>
    <row r="2327" spans="1:10" ht="51.95" customHeight="1" x14ac:dyDescent="0.2">
      <c r="A2327" s="191" t="s">
        <v>1148</v>
      </c>
      <c r="B2327" s="59" t="s">
        <v>1981</v>
      </c>
      <c r="C2327" s="191" t="s">
        <v>25</v>
      </c>
      <c r="D2327" s="191" t="s">
        <v>1980</v>
      </c>
      <c r="E2327" s="376" t="s">
        <v>1192</v>
      </c>
      <c r="F2327" s="376"/>
      <c r="G2327" s="58" t="s">
        <v>1205</v>
      </c>
      <c r="H2327" s="57">
        <v>3.56</v>
      </c>
      <c r="I2327" s="56">
        <v>0.43</v>
      </c>
      <c r="J2327" s="56">
        <v>1.53</v>
      </c>
    </row>
    <row r="2328" spans="1:10" ht="26.1" customHeight="1" x14ac:dyDescent="0.2">
      <c r="A2328" s="192" t="s">
        <v>1142</v>
      </c>
      <c r="B2328" s="55" t="s">
        <v>1979</v>
      </c>
      <c r="C2328" s="192" t="s">
        <v>25</v>
      </c>
      <c r="D2328" s="192" t="s">
        <v>1978</v>
      </c>
      <c r="E2328" s="377" t="s">
        <v>1139</v>
      </c>
      <c r="F2328" s="377"/>
      <c r="G2328" s="54" t="s">
        <v>49</v>
      </c>
      <c r="H2328" s="53">
        <v>1.02</v>
      </c>
      <c r="I2328" s="52">
        <v>146.88999999999999</v>
      </c>
      <c r="J2328" s="52">
        <v>149.82</v>
      </c>
    </row>
    <row r="2329" spans="1:10" ht="24" customHeight="1" x14ac:dyDescent="0.2">
      <c r="A2329" s="192" t="s">
        <v>1142</v>
      </c>
      <c r="B2329" s="55" t="s">
        <v>1975</v>
      </c>
      <c r="C2329" s="192" t="s">
        <v>25</v>
      </c>
      <c r="D2329" s="192" t="s">
        <v>1974</v>
      </c>
      <c r="E2329" s="377" t="s">
        <v>1139</v>
      </c>
      <c r="F2329" s="377"/>
      <c r="G2329" s="54" t="s">
        <v>62</v>
      </c>
      <c r="H2329" s="53">
        <v>343.52</v>
      </c>
      <c r="I2329" s="52">
        <v>0.83</v>
      </c>
      <c r="J2329" s="52">
        <v>285.12</v>
      </c>
    </row>
    <row r="2330" spans="1:10" ht="25.5" x14ac:dyDescent="0.2">
      <c r="A2330" s="193"/>
      <c r="B2330" s="193"/>
      <c r="C2330" s="193"/>
      <c r="D2330" s="193"/>
      <c r="E2330" s="193" t="s">
        <v>1138</v>
      </c>
      <c r="F2330" s="51">
        <v>62.210397960314822</v>
      </c>
      <c r="G2330" s="193" t="s">
        <v>1137</v>
      </c>
      <c r="H2330" s="51">
        <v>50.03</v>
      </c>
      <c r="I2330" s="193" t="s">
        <v>1136</v>
      </c>
      <c r="J2330" s="51">
        <v>112.24</v>
      </c>
    </row>
    <row r="2331" spans="1:10" ht="15" thickBot="1" x14ac:dyDescent="0.25">
      <c r="A2331" s="193"/>
      <c r="B2331" s="193"/>
      <c r="C2331" s="193"/>
      <c r="D2331" s="193"/>
      <c r="E2331" s="193" t="s">
        <v>1135</v>
      </c>
      <c r="F2331" s="51">
        <v>134.25</v>
      </c>
      <c r="G2331" s="193"/>
      <c r="H2331" s="378" t="s">
        <v>1134</v>
      </c>
      <c r="I2331" s="378"/>
      <c r="J2331" s="51">
        <v>704.59</v>
      </c>
    </row>
    <row r="2332" spans="1:10" ht="0.95" customHeight="1" thickTop="1" x14ac:dyDescent="0.2">
      <c r="A2332" s="50"/>
      <c r="B2332" s="50"/>
      <c r="C2332" s="50"/>
      <c r="D2332" s="50"/>
      <c r="E2332" s="50"/>
      <c r="F2332" s="50"/>
      <c r="G2332" s="50"/>
      <c r="H2332" s="50"/>
      <c r="I2332" s="50"/>
      <c r="J2332" s="50"/>
    </row>
    <row r="2333" spans="1:10" ht="18" customHeight="1" x14ac:dyDescent="0.2">
      <c r="A2333" s="189"/>
      <c r="B2333" s="64" t="s">
        <v>9</v>
      </c>
      <c r="C2333" s="189" t="s">
        <v>10</v>
      </c>
      <c r="D2333" s="189" t="s">
        <v>11</v>
      </c>
      <c r="E2333" s="379" t="s">
        <v>1155</v>
      </c>
      <c r="F2333" s="379"/>
      <c r="G2333" s="65" t="s">
        <v>12</v>
      </c>
      <c r="H2333" s="64" t="s">
        <v>13</v>
      </c>
      <c r="I2333" s="64" t="s">
        <v>14</v>
      </c>
      <c r="J2333" s="64" t="s">
        <v>16</v>
      </c>
    </row>
    <row r="2334" spans="1:10" ht="65.099999999999994" customHeight="1" x14ac:dyDescent="0.2">
      <c r="A2334" s="187" t="s">
        <v>1154</v>
      </c>
      <c r="B2334" s="63" t="s">
        <v>2386</v>
      </c>
      <c r="C2334" s="187" t="s">
        <v>25</v>
      </c>
      <c r="D2334" s="187" t="s">
        <v>2385</v>
      </c>
      <c r="E2334" s="380" t="s">
        <v>1145</v>
      </c>
      <c r="F2334" s="380"/>
      <c r="G2334" s="62" t="s">
        <v>49</v>
      </c>
      <c r="H2334" s="61">
        <v>1</v>
      </c>
      <c r="I2334" s="60">
        <v>548.70000000000005</v>
      </c>
      <c r="J2334" s="60">
        <v>548.70000000000005</v>
      </c>
    </row>
    <row r="2335" spans="1:10" ht="26.1" customHeight="1" x14ac:dyDescent="0.2">
      <c r="A2335" s="191" t="s">
        <v>1148</v>
      </c>
      <c r="B2335" s="59" t="s">
        <v>1677</v>
      </c>
      <c r="C2335" s="191" t="s">
        <v>25</v>
      </c>
      <c r="D2335" s="191" t="s">
        <v>1676</v>
      </c>
      <c r="E2335" s="376" t="s">
        <v>1145</v>
      </c>
      <c r="F2335" s="376"/>
      <c r="G2335" s="58" t="s">
        <v>836</v>
      </c>
      <c r="H2335" s="57">
        <v>4.33</v>
      </c>
      <c r="I2335" s="56">
        <v>28.35</v>
      </c>
      <c r="J2335" s="56">
        <v>122.75</v>
      </c>
    </row>
    <row r="2336" spans="1:10" ht="51.95" customHeight="1" x14ac:dyDescent="0.2">
      <c r="A2336" s="191" t="s">
        <v>1148</v>
      </c>
      <c r="B2336" s="59" t="s">
        <v>1983</v>
      </c>
      <c r="C2336" s="191" t="s">
        <v>25</v>
      </c>
      <c r="D2336" s="191" t="s">
        <v>1982</v>
      </c>
      <c r="E2336" s="376" t="s">
        <v>1192</v>
      </c>
      <c r="F2336" s="376"/>
      <c r="G2336" s="58" t="s">
        <v>44</v>
      </c>
      <c r="H2336" s="57">
        <v>3.3319999999999999</v>
      </c>
      <c r="I2336" s="56">
        <v>2.16</v>
      </c>
      <c r="J2336" s="56">
        <v>7.19</v>
      </c>
    </row>
    <row r="2337" spans="1:10" ht="51.95" customHeight="1" x14ac:dyDescent="0.2">
      <c r="A2337" s="191" t="s">
        <v>1148</v>
      </c>
      <c r="B2337" s="59" t="s">
        <v>1981</v>
      </c>
      <c r="C2337" s="191" t="s">
        <v>25</v>
      </c>
      <c r="D2337" s="191" t="s">
        <v>1980</v>
      </c>
      <c r="E2337" s="376" t="s">
        <v>1192</v>
      </c>
      <c r="F2337" s="376"/>
      <c r="G2337" s="58" t="s">
        <v>1205</v>
      </c>
      <c r="H2337" s="57">
        <v>1.01</v>
      </c>
      <c r="I2337" s="56">
        <v>0.43</v>
      </c>
      <c r="J2337" s="56">
        <v>0.43</v>
      </c>
    </row>
    <row r="2338" spans="1:10" ht="26.1" customHeight="1" x14ac:dyDescent="0.2">
      <c r="A2338" s="192" t="s">
        <v>1142</v>
      </c>
      <c r="B2338" s="55" t="s">
        <v>1466</v>
      </c>
      <c r="C2338" s="192" t="s">
        <v>25</v>
      </c>
      <c r="D2338" s="192" t="s">
        <v>1465</v>
      </c>
      <c r="E2338" s="377" t="s">
        <v>1139</v>
      </c>
      <c r="F2338" s="377"/>
      <c r="G2338" s="54" t="s">
        <v>49</v>
      </c>
      <c r="H2338" s="53">
        <v>1.27</v>
      </c>
      <c r="I2338" s="52">
        <v>145</v>
      </c>
      <c r="J2338" s="52">
        <v>184.15</v>
      </c>
    </row>
    <row r="2339" spans="1:10" ht="24" customHeight="1" x14ac:dyDescent="0.2">
      <c r="A2339" s="192" t="s">
        <v>1142</v>
      </c>
      <c r="B2339" s="55" t="s">
        <v>1975</v>
      </c>
      <c r="C2339" s="192" t="s">
        <v>25</v>
      </c>
      <c r="D2339" s="192" t="s">
        <v>1974</v>
      </c>
      <c r="E2339" s="377" t="s">
        <v>1139</v>
      </c>
      <c r="F2339" s="377"/>
      <c r="G2339" s="54" t="s">
        <v>62</v>
      </c>
      <c r="H2339" s="53">
        <v>281.52999999999997</v>
      </c>
      <c r="I2339" s="52">
        <v>0.83</v>
      </c>
      <c r="J2339" s="52">
        <v>233.66</v>
      </c>
    </row>
    <row r="2340" spans="1:10" ht="39" customHeight="1" x14ac:dyDescent="0.2">
      <c r="A2340" s="192" t="s">
        <v>1142</v>
      </c>
      <c r="B2340" s="55" t="s">
        <v>2384</v>
      </c>
      <c r="C2340" s="192" t="s">
        <v>25</v>
      </c>
      <c r="D2340" s="192" t="s">
        <v>2383</v>
      </c>
      <c r="E2340" s="377" t="s">
        <v>1139</v>
      </c>
      <c r="F2340" s="377"/>
      <c r="G2340" s="54" t="s">
        <v>358</v>
      </c>
      <c r="H2340" s="53">
        <v>6.3E-2</v>
      </c>
      <c r="I2340" s="52">
        <v>8.31</v>
      </c>
      <c r="J2340" s="52">
        <v>0.52</v>
      </c>
    </row>
    <row r="2341" spans="1:10" ht="25.5" x14ac:dyDescent="0.2">
      <c r="A2341" s="193"/>
      <c r="B2341" s="193"/>
      <c r="C2341" s="193"/>
      <c r="D2341" s="193"/>
      <c r="E2341" s="193" t="s">
        <v>1138</v>
      </c>
      <c r="F2341" s="51">
        <v>58.053430883494066</v>
      </c>
      <c r="G2341" s="193" t="s">
        <v>1137</v>
      </c>
      <c r="H2341" s="51">
        <v>46.69</v>
      </c>
      <c r="I2341" s="193" t="s">
        <v>1136</v>
      </c>
      <c r="J2341" s="51">
        <v>104.74</v>
      </c>
    </row>
    <row r="2342" spans="1:10" ht="15" thickBot="1" x14ac:dyDescent="0.25">
      <c r="A2342" s="193"/>
      <c r="B2342" s="193"/>
      <c r="C2342" s="193"/>
      <c r="D2342" s="193"/>
      <c r="E2342" s="193" t="s">
        <v>1135</v>
      </c>
      <c r="F2342" s="51">
        <v>129.16</v>
      </c>
      <c r="G2342" s="193"/>
      <c r="H2342" s="378" t="s">
        <v>1134</v>
      </c>
      <c r="I2342" s="378"/>
      <c r="J2342" s="51">
        <v>677.86</v>
      </c>
    </row>
    <row r="2343" spans="1:10" ht="0.95" customHeight="1" thickTop="1" x14ac:dyDescent="0.2">
      <c r="A2343" s="50"/>
      <c r="B2343" s="50"/>
      <c r="C2343" s="50"/>
      <c r="D2343" s="50"/>
      <c r="E2343" s="50"/>
      <c r="F2343" s="50"/>
      <c r="G2343" s="50"/>
      <c r="H2343" s="50"/>
      <c r="I2343" s="50"/>
      <c r="J2343" s="50"/>
    </row>
    <row r="2344" spans="1:10" ht="18" customHeight="1" x14ac:dyDescent="0.2">
      <c r="A2344" s="189"/>
      <c r="B2344" s="64" t="s">
        <v>9</v>
      </c>
      <c r="C2344" s="189" t="s">
        <v>10</v>
      </c>
      <c r="D2344" s="189" t="s">
        <v>11</v>
      </c>
      <c r="E2344" s="379" t="s">
        <v>1155</v>
      </c>
      <c r="F2344" s="379"/>
      <c r="G2344" s="65" t="s">
        <v>12</v>
      </c>
      <c r="H2344" s="64" t="s">
        <v>13</v>
      </c>
      <c r="I2344" s="64" t="s">
        <v>14</v>
      </c>
      <c r="J2344" s="64" t="s">
        <v>16</v>
      </c>
    </row>
    <row r="2345" spans="1:10" ht="24" customHeight="1" x14ac:dyDescent="0.2">
      <c r="A2345" s="187" t="s">
        <v>1154</v>
      </c>
      <c r="B2345" s="63" t="s">
        <v>1733</v>
      </c>
      <c r="C2345" s="187" t="s">
        <v>25</v>
      </c>
      <c r="D2345" s="187" t="s">
        <v>1732</v>
      </c>
      <c r="E2345" s="380" t="s">
        <v>1145</v>
      </c>
      <c r="F2345" s="380"/>
      <c r="G2345" s="62" t="s">
        <v>836</v>
      </c>
      <c r="H2345" s="61">
        <v>1</v>
      </c>
      <c r="I2345" s="60">
        <v>36.770000000000003</v>
      </c>
      <c r="J2345" s="60">
        <v>36.770000000000003</v>
      </c>
    </row>
    <row r="2346" spans="1:10" ht="26.1" customHeight="1" x14ac:dyDescent="0.2">
      <c r="A2346" s="191" t="s">
        <v>1148</v>
      </c>
      <c r="B2346" s="59" t="s">
        <v>2115</v>
      </c>
      <c r="C2346" s="191" t="s">
        <v>25</v>
      </c>
      <c r="D2346" s="191" t="s">
        <v>2114</v>
      </c>
      <c r="E2346" s="376" t="s">
        <v>1145</v>
      </c>
      <c r="F2346" s="376"/>
      <c r="G2346" s="58" t="s">
        <v>836</v>
      </c>
      <c r="H2346" s="57">
        <v>1</v>
      </c>
      <c r="I2346" s="56">
        <v>0.41</v>
      </c>
      <c r="J2346" s="56">
        <v>0.41</v>
      </c>
    </row>
    <row r="2347" spans="1:10" ht="24" customHeight="1" x14ac:dyDescent="0.2">
      <c r="A2347" s="192" t="s">
        <v>1142</v>
      </c>
      <c r="B2347" s="55" t="s">
        <v>2113</v>
      </c>
      <c r="C2347" s="192" t="s">
        <v>25</v>
      </c>
      <c r="D2347" s="192" t="s">
        <v>2112</v>
      </c>
      <c r="E2347" s="377" t="s">
        <v>1165</v>
      </c>
      <c r="F2347" s="377"/>
      <c r="G2347" s="54" t="s">
        <v>836</v>
      </c>
      <c r="H2347" s="53">
        <v>1</v>
      </c>
      <c r="I2347" s="52">
        <v>31.01</v>
      </c>
      <c r="J2347" s="52">
        <v>31.01</v>
      </c>
    </row>
    <row r="2348" spans="1:10" ht="26.1" customHeight="1" x14ac:dyDescent="0.2">
      <c r="A2348" s="192" t="s">
        <v>1142</v>
      </c>
      <c r="B2348" s="55" t="s">
        <v>1178</v>
      </c>
      <c r="C2348" s="192" t="s">
        <v>25</v>
      </c>
      <c r="D2348" s="192" t="s">
        <v>1177</v>
      </c>
      <c r="E2348" s="377" t="s">
        <v>1171</v>
      </c>
      <c r="F2348" s="377"/>
      <c r="G2348" s="54" t="s">
        <v>836</v>
      </c>
      <c r="H2348" s="53">
        <v>1</v>
      </c>
      <c r="I2348" s="52">
        <v>1.0900000000000001</v>
      </c>
      <c r="J2348" s="52">
        <v>1.0900000000000001</v>
      </c>
    </row>
    <row r="2349" spans="1:10" ht="26.1" customHeight="1" x14ac:dyDescent="0.2">
      <c r="A2349" s="192" t="s">
        <v>1142</v>
      </c>
      <c r="B2349" s="55" t="s">
        <v>1176</v>
      </c>
      <c r="C2349" s="192" t="s">
        <v>25</v>
      </c>
      <c r="D2349" s="192" t="s">
        <v>1175</v>
      </c>
      <c r="E2349" s="377" t="s">
        <v>1174</v>
      </c>
      <c r="F2349" s="377"/>
      <c r="G2349" s="54" t="s">
        <v>836</v>
      </c>
      <c r="H2349" s="53">
        <v>1</v>
      </c>
      <c r="I2349" s="52">
        <v>0.82</v>
      </c>
      <c r="J2349" s="52">
        <v>0.82</v>
      </c>
    </row>
    <row r="2350" spans="1:10" ht="26.1" customHeight="1" x14ac:dyDescent="0.2">
      <c r="A2350" s="192" t="s">
        <v>1142</v>
      </c>
      <c r="B2350" s="55" t="s">
        <v>1173</v>
      </c>
      <c r="C2350" s="192" t="s">
        <v>25</v>
      </c>
      <c r="D2350" s="192" t="s">
        <v>1172</v>
      </c>
      <c r="E2350" s="377" t="s">
        <v>1171</v>
      </c>
      <c r="F2350" s="377"/>
      <c r="G2350" s="54" t="s">
        <v>836</v>
      </c>
      <c r="H2350" s="53">
        <v>1</v>
      </c>
      <c r="I2350" s="52">
        <v>1.34</v>
      </c>
      <c r="J2350" s="52">
        <v>1.34</v>
      </c>
    </row>
    <row r="2351" spans="1:10" ht="26.1" customHeight="1" x14ac:dyDescent="0.2">
      <c r="A2351" s="192" t="s">
        <v>1142</v>
      </c>
      <c r="B2351" s="55" t="s">
        <v>1170</v>
      </c>
      <c r="C2351" s="192" t="s">
        <v>25</v>
      </c>
      <c r="D2351" s="192" t="s">
        <v>1169</v>
      </c>
      <c r="E2351" s="377" t="s">
        <v>1168</v>
      </c>
      <c r="F2351" s="377"/>
      <c r="G2351" s="54" t="s">
        <v>836</v>
      </c>
      <c r="H2351" s="53">
        <v>1</v>
      </c>
      <c r="I2351" s="52">
        <v>0.04</v>
      </c>
      <c r="J2351" s="52">
        <v>0.04</v>
      </c>
    </row>
    <row r="2352" spans="1:10" ht="26.1" customHeight="1" x14ac:dyDescent="0.2">
      <c r="A2352" s="192" t="s">
        <v>1142</v>
      </c>
      <c r="B2352" s="55" t="s">
        <v>1360</v>
      </c>
      <c r="C2352" s="192" t="s">
        <v>25</v>
      </c>
      <c r="D2352" s="192" t="s">
        <v>1359</v>
      </c>
      <c r="E2352" s="377" t="s">
        <v>1160</v>
      </c>
      <c r="F2352" s="377"/>
      <c r="G2352" s="54" t="s">
        <v>836</v>
      </c>
      <c r="H2352" s="53">
        <v>1</v>
      </c>
      <c r="I2352" s="52">
        <v>0.82</v>
      </c>
      <c r="J2352" s="52">
        <v>0.82</v>
      </c>
    </row>
    <row r="2353" spans="1:10" ht="26.1" customHeight="1" x14ac:dyDescent="0.2">
      <c r="A2353" s="192" t="s">
        <v>1142</v>
      </c>
      <c r="B2353" s="55" t="s">
        <v>1358</v>
      </c>
      <c r="C2353" s="192" t="s">
        <v>25</v>
      </c>
      <c r="D2353" s="192" t="s">
        <v>1357</v>
      </c>
      <c r="E2353" s="377" t="s">
        <v>1160</v>
      </c>
      <c r="F2353" s="377"/>
      <c r="G2353" s="54" t="s">
        <v>836</v>
      </c>
      <c r="H2353" s="53">
        <v>1</v>
      </c>
      <c r="I2353" s="52">
        <v>1.24</v>
      </c>
      <c r="J2353" s="52">
        <v>1.24</v>
      </c>
    </row>
    <row r="2354" spans="1:10" ht="25.5" x14ac:dyDescent="0.2">
      <c r="A2354" s="193"/>
      <c r="B2354" s="193"/>
      <c r="C2354" s="193"/>
      <c r="D2354" s="193"/>
      <c r="E2354" s="193" t="s">
        <v>1138</v>
      </c>
      <c r="F2354" s="51">
        <v>17.4149207</v>
      </c>
      <c r="G2354" s="193" t="s">
        <v>1137</v>
      </c>
      <c r="H2354" s="51">
        <v>14.01</v>
      </c>
      <c r="I2354" s="193" t="s">
        <v>1136</v>
      </c>
      <c r="J2354" s="51">
        <v>31.42</v>
      </c>
    </row>
    <row r="2355" spans="1:10" ht="15" thickBot="1" x14ac:dyDescent="0.25">
      <c r="A2355" s="193"/>
      <c r="B2355" s="193"/>
      <c r="C2355" s="193"/>
      <c r="D2355" s="193"/>
      <c r="E2355" s="193" t="s">
        <v>1135</v>
      </c>
      <c r="F2355" s="51">
        <v>8.65</v>
      </c>
      <c r="G2355" s="193"/>
      <c r="H2355" s="378" t="s">
        <v>1134</v>
      </c>
      <c r="I2355" s="378"/>
      <c r="J2355" s="51">
        <v>45.42</v>
      </c>
    </row>
    <row r="2356" spans="1:10" ht="0.95" customHeight="1" thickTop="1" x14ac:dyDescent="0.2">
      <c r="A2356" s="50"/>
      <c r="B2356" s="50"/>
      <c r="C2356" s="50"/>
      <c r="D2356" s="50"/>
      <c r="E2356" s="50"/>
      <c r="F2356" s="50"/>
      <c r="G2356" s="50"/>
      <c r="H2356" s="50"/>
      <c r="I2356" s="50"/>
      <c r="J2356" s="50"/>
    </row>
    <row r="2357" spans="1:10" ht="18" customHeight="1" x14ac:dyDescent="0.2">
      <c r="A2357" s="189"/>
      <c r="B2357" s="64" t="s">
        <v>9</v>
      </c>
      <c r="C2357" s="189" t="s">
        <v>10</v>
      </c>
      <c r="D2357" s="189" t="s">
        <v>11</v>
      </c>
      <c r="E2357" s="379" t="s">
        <v>1155</v>
      </c>
      <c r="F2357" s="379"/>
      <c r="G2357" s="65" t="s">
        <v>12</v>
      </c>
      <c r="H2357" s="64" t="s">
        <v>13</v>
      </c>
      <c r="I2357" s="64" t="s">
        <v>14</v>
      </c>
      <c r="J2357" s="64" t="s">
        <v>16</v>
      </c>
    </row>
    <row r="2358" spans="1:10" ht="26.1" customHeight="1" x14ac:dyDescent="0.2">
      <c r="A2358" s="187" t="s">
        <v>1154</v>
      </c>
      <c r="B2358" s="63" t="s">
        <v>2382</v>
      </c>
      <c r="C2358" s="187" t="s">
        <v>25</v>
      </c>
      <c r="D2358" s="187" t="s">
        <v>2381</v>
      </c>
      <c r="E2358" s="380" t="s">
        <v>1548</v>
      </c>
      <c r="F2358" s="380"/>
      <c r="G2358" s="62" t="s">
        <v>62</v>
      </c>
      <c r="H2358" s="61">
        <v>1</v>
      </c>
      <c r="I2358" s="60">
        <v>12.08</v>
      </c>
      <c r="J2358" s="60">
        <v>12.08</v>
      </c>
    </row>
    <row r="2359" spans="1:10" ht="24" customHeight="1" x14ac:dyDescent="0.2">
      <c r="A2359" s="191" t="s">
        <v>1148</v>
      </c>
      <c r="B2359" s="59" t="s">
        <v>1735</v>
      </c>
      <c r="C2359" s="191" t="s">
        <v>25</v>
      </c>
      <c r="D2359" s="191" t="s">
        <v>1734</v>
      </c>
      <c r="E2359" s="376" t="s">
        <v>1145</v>
      </c>
      <c r="F2359" s="376"/>
      <c r="G2359" s="58" t="s">
        <v>836</v>
      </c>
      <c r="H2359" s="57">
        <v>3.2500000000000001E-2</v>
      </c>
      <c r="I2359" s="56">
        <v>30.66</v>
      </c>
      <c r="J2359" s="56">
        <v>0.99</v>
      </c>
    </row>
    <row r="2360" spans="1:10" ht="24" customHeight="1" x14ac:dyDescent="0.2">
      <c r="A2360" s="191" t="s">
        <v>1148</v>
      </c>
      <c r="B2360" s="59" t="s">
        <v>1733</v>
      </c>
      <c r="C2360" s="191" t="s">
        <v>25</v>
      </c>
      <c r="D2360" s="191" t="s">
        <v>1732</v>
      </c>
      <c r="E2360" s="376" t="s">
        <v>1145</v>
      </c>
      <c r="F2360" s="376"/>
      <c r="G2360" s="58" t="s">
        <v>836</v>
      </c>
      <c r="H2360" s="57">
        <v>4.8800000000000003E-2</v>
      </c>
      <c r="I2360" s="56">
        <v>36.770000000000003</v>
      </c>
      <c r="J2360" s="56">
        <v>1.79</v>
      </c>
    </row>
    <row r="2361" spans="1:10" ht="24" customHeight="1" x14ac:dyDescent="0.2">
      <c r="A2361" s="192" t="s">
        <v>1142</v>
      </c>
      <c r="B2361" s="55" t="s">
        <v>2149</v>
      </c>
      <c r="C2361" s="192" t="s">
        <v>25</v>
      </c>
      <c r="D2361" s="192" t="s">
        <v>2148</v>
      </c>
      <c r="E2361" s="377" t="s">
        <v>1139</v>
      </c>
      <c r="F2361" s="377"/>
      <c r="G2361" s="54" t="s">
        <v>62</v>
      </c>
      <c r="H2361" s="53">
        <v>1</v>
      </c>
      <c r="I2361" s="52">
        <v>9.3000000000000007</v>
      </c>
      <c r="J2361" s="52">
        <v>9.3000000000000007</v>
      </c>
    </row>
    <row r="2362" spans="1:10" ht="25.5" x14ac:dyDescent="0.2">
      <c r="A2362" s="193"/>
      <c r="B2362" s="193"/>
      <c r="C2362" s="193"/>
      <c r="D2362" s="193"/>
      <c r="E2362" s="193" t="s">
        <v>1138</v>
      </c>
      <c r="F2362" s="51">
        <v>1.3025163507371689</v>
      </c>
      <c r="G2362" s="193" t="s">
        <v>1137</v>
      </c>
      <c r="H2362" s="51">
        <v>1.05</v>
      </c>
      <c r="I2362" s="193" t="s">
        <v>1136</v>
      </c>
      <c r="J2362" s="51">
        <v>2.35</v>
      </c>
    </row>
    <row r="2363" spans="1:10" ht="15" thickBot="1" x14ac:dyDescent="0.25">
      <c r="A2363" s="193"/>
      <c r="B2363" s="193"/>
      <c r="C2363" s="193"/>
      <c r="D2363" s="193"/>
      <c r="E2363" s="193" t="s">
        <v>1135</v>
      </c>
      <c r="F2363" s="51">
        <v>2.84</v>
      </c>
      <c r="G2363" s="193"/>
      <c r="H2363" s="378" t="s">
        <v>1134</v>
      </c>
      <c r="I2363" s="378"/>
      <c r="J2363" s="51">
        <v>14.92</v>
      </c>
    </row>
    <row r="2364" spans="1:10" ht="0.95" customHeight="1" thickTop="1" x14ac:dyDescent="0.2">
      <c r="A2364" s="50"/>
      <c r="B2364" s="50"/>
      <c r="C2364" s="50"/>
      <c r="D2364" s="50"/>
      <c r="E2364" s="50"/>
      <c r="F2364" s="50"/>
      <c r="G2364" s="50"/>
      <c r="H2364" s="50"/>
      <c r="I2364" s="50"/>
      <c r="J2364" s="50"/>
    </row>
    <row r="2365" spans="1:10" ht="18" customHeight="1" x14ac:dyDescent="0.2">
      <c r="A2365" s="189"/>
      <c r="B2365" s="64" t="s">
        <v>9</v>
      </c>
      <c r="C2365" s="189" t="s">
        <v>10</v>
      </c>
      <c r="D2365" s="189" t="s">
        <v>11</v>
      </c>
      <c r="E2365" s="379" t="s">
        <v>1155</v>
      </c>
      <c r="F2365" s="379"/>
      <c r="G2365" s="65" t="s">
        <v>12</v>
      </c>
      <c r="H2365" s="64" t="s">
        <v>13</v>
      </c>
      <c r="I2365" s="64" t="s">
        <v>14</v>
      </c>
      <c r="J2365" s="64" t="s">
        <v>16</v>
      </c>
    </row>
    <row r="2366" spans="1:10" ht="39" customHeight="1" x14ac:dyDescent="0.2">
      <c r="A2366" s="187" t="s">
        <v>1154</v>
      </c>
      <c r="B2366" s="63" t="s">
        <v>2380</v>
      </c>
      <c r="C2366" s="187" t="s">
        <v>25</v>
      </c>
      <c r="D2366" s="187" t="s">
        <v>2379</v>
      </c>
      <c r="E2366" s="380" t="s">
        <v>1548</v>
      </c>
      <c r="F2366" s="380"/>
      <c r="G2366" s="62" t="s">
        <v>62</v>
      </c>
      <c r="H2366" s="61">
        <v>1</v>
      </c>
      <c r="I2366" s="60">
        <v>12.15</v>
      </c>
      <c r="J2366" s="60">
        <v>12.15</v>
      </c>
    </row>
    <row r="2367" spans="1:10" ht="24" customHeight="1" x14ac:dyDescent="0.2">
      <c r="A2367" s="191" t="s">
        <v>1148</v>
      </c>
      <c r="B2367" s="59" t="s">
        <v>1735</v>
      </c>
      <c r="C2367" s="191" t="s">
        <v>25</v>
      </c>
      <c r="D2367" s="191" t="s">
        <v>1734</v>
      </c>
      <c r="E2367" s="376" t="s">
        <v>1145</v>
      </c>
      <c r="F2367" s="376"/>
      <c r="G2367" s="58" t="s">
        <v>836</v>
      </c>
      <c r="H2367" s="57">
        <v>3.5000000000000001E-3</v>
      </c>
      <c r="I2367" s="56">
        <v>30.66</v>
      </c>
      <c r="J2367" s="56">
        <v>0.1</v>
      </c>
    </row>
    <row r="2368" spans="1:10" ht="24" customHeight="1" x14ac:dyDescent="0.2">
      <c r="A2368" s="191" t="s">
        <v>1148</v>
      </c>
      <c r="B2368" s="59" t="s">
        <v>1733</v>
      </c>
      <c r="C2368" s="191" t="s">
        <v>25</v>
      </c>
      <c r="D2368" s="191" t="s">
        <v>1732</v>
      </c>
      <c r="E2368" s="376" t="s">
        <v>1145</v>
      </c>
      <c r="F2368" s="376"/>
      <c r="G2368" s="58" t="s">
        <v>836</v>
      </c>
      <c r="H2368" s="57">
        <v>2.1600000000000001E-2</v>
      </c>
      <c r="I2368" s="56">
        <v>36.770000000000003</v>
      </c>
      <c r="J2368" s="56">
        <v>0.79</v>
      </c>
    </row>
    <row r="2369" spans="1:10" ht="26.1" customHeight="1" x14ac:dyDescent="0.2">
      <c r="A2369" s="191" t="s">
        <v>1148</v>
      </c>
      <c r="B2369" s="59" t="s">
        <v>2145</v>
      </c>
      <c r="C2369" s="191" t="s">
        <v>25</v>
      </c>
      <c r="D2369" s="191" t="s">
        <v>2144</v>
      </c>
      <c r="E2369" s="376" t="s">
        <v>1548</v>
      </c>
      <c r="F2369" s="376"/>
      <c r="G2369" s="58" t="s">
        <v>62</v>
      </c>
      <c r="H2369" s="57">
        <v>1</v>
      </c>
      <c r="I2369" s="56">
        <v>10.63</v>
      </c>
      <c r="J2369" s="56">
        <v>10.63</v>
      </c>
    </row>
    <row r="2370" spans="1:10" ht="39" customHeight="1" x14ac:dyDescent="0.2">
      <c r="A2370" s="192" t="s">
        <v>1142</v>
      </c>
      <c r="B2370" s="55" t="s">
        <v>1729</v>
      </c>
      <c r="C2370" s="192" t="s">
        <v>25</v>
      </c>
      <c r="D2370" s="192" t="s">
        <v>1728</v>
      </c>
      <c r="E2370" s="377" t="s">
        <v>1139</v>
      </c>
      <c r="F2370" s="377"/>
      <c r="G2370" s="54" t="s">
        <v>156</v>
      </c>
      <c r="H2370" s="53">
        <v>5.1999999999999998E-2</v>
      </c>
      <c r="I2370" s="52">
        <v>0.22</v>
      </c>
      <c r="J2370" s="52">
        <v>0.01</v>
      </c>
    </row>
    <row r="2371" spans="1:10" ht="26.1" customHeight="1" x14ac:dyDescent="0.2">
      <c r="A2371" s="192" t="s">
        <v>1142</v>
      </c>
      <c r="B2371" s="55" t="s">
        <v>1727</v>
      </c>
      <c r="C2371" s="192" t="s">
        <v>25</v>
      </c>
      <c r="D2371" s="192" t="s">
        <v>1726</v>
      </c>
      <c r="E2371" s="377" t="s">
        <v>1139</v>
      </c>
      <c r="F2371" s="377"/>
      <c r="G2371" s="54" t="s">
        <v>62</v>
      </c>
      <c r="H2371" s="53">
        <v>2.5000000000000001E-2</v>
      </c>
      <c r="I2371" s="52">
        <v>24.95</v>
      </c>
      <c r="J2371" s="52">
        <v>0.62</v>
      </c>
    </row>
    <row r="2372" spans="1:10" ht="25.5" x14ac:dyDescent="0.2">
      <c r="A2372" s="193"/>
      <c r="B2372" s="193"/>
      <c r="C2372" s="193"/>
      <c r="D2372" s="193"/>
      <c r="E2372" s="193" t="s">
        <v>1138</v>
      </c>
      <c r="F2372" s="51">
        <v>0.43232457598935814</v>
      </c>
      <c r="G2372" s="193" t="s">
        <v>1137</v>
      </c>
      <c r="H2372" s="51">
        <v>0.35</v>
      </c>
      <c r="I2372" s="193" t="s">
        <v>1136</v>
      </c>
      <c r="J2372" s="51">
        <v>0.78</v>
      </c>
    </row>
    <row r="2373" spans="1:10" ht="15" thickBot="1" x14ac:dyDescent="0.25">
      <c r="A2373" s="193"/>
      <c r="B2373" s="193"/>
      <c r="C2373" s="193"/>
      <c r="D2373" s="193"/>
      <c r="E2373" s="193" t="s">
        <v>1135</v>
      </c>
      <c r="F2373" s="51">
        <v>2.86</v>
      </c>
      <c r="G2373" s="193"/>
      <c r="H2373" s="378" t="s">
        <v>1134</v>
      </c>
      <c r="I2373" s="378"/>
      <c r="J2373" s="51">
        <v>15.01</v>
      </c>
    </row>
    <row r="2374" spans="1:10" ht="0.95" customHeight="1" thickTop="1" x14ac:dyDescent="0.2">
      <c r="A2374" s="50"/>
      <c r="B2374" s="50"/>
      <c r="C2374" s="50"/>
      <c r="D2374" s="50"/>
      <c r="E2374" s="50"/>
      <c r="F2374" s="50"/>
      <c r="G2374" s="50"/>
      <c r="H2374" s="50"/>
      <c r="I2374" s="50"/>
      <c r="J2374" s="50"/>
    </row>
    <row r="2375" spans="1:10" ht="18" customHeight="1" x14ac:dyDescent="0.2">
      <c r="A2375" s="189"/>
      <c r="B2375" s="64" t="s">
        <v>9</v>
      </c>
      <c r="C2375" s="189" t="s">
        <v>10</v>
      </c>
      <c r="D2375" s="189" t="s">
        <v>11</v>
      </c>
      <c r="E2375" s="379" t="s">
        <v>1155</v>
      </c>
      <c r="F2375" s="379"/>
      <c r="G2375" s="65" t="s">
        <v>12</v>
      </c>
      <c r="H2375" s="64" t="s">
        <v>13</v>
      </c>
      <c r="I2375" s="64" t="s">
        <v>14</v>
      </c>
      <c r="J2375" s="64" t="s">
        <v>16</v>
      </c>
    </row>
    <row r="2376" spans="1:10" ht="39" customHeight="1" x14ac:dyDescent="0.2">
      <c r="A2376" s="187" t="s">
        <v>1154</v>
      </c>
      <c r="B2376" s="63" t="s">
        <v>1550</v>
      </c>
      <c r="C2376" s="187" t="s">
        <v>25</v>
      </c>
      <c r="D2376" s="187" t="s">
        <v>1549</v>
      </c>
      <c r="E2376" s="380" t="s">
        <v>1548</v>
      </c>
      <c r="F2376" s="380"/>
      <c r="G2376" s="62" t="s">
        <v>62</v>
      </c>
      <c r="H2376" s="61">
        <v>1</v>
      </c>
      <c r="I2376" s="60">
        <v>18.920000000000002</v>
      </c>
      <c r="J2376" s="60">
        <v>18.920000000000002</v>
      </c>
    </row>
    <row r="2377" spans="1:10" ht="24" customHeight="1" x14ac:dyDescent="0.2">
      <c r="A2377" s="191" t="s">
        <v>1148</v>
      </c>
      <c r="B2377" s="59" t="s">
        <v>1735</v>
      </c>
      <c r="C2377" s="191" t="s">
        <v>25</v>
      </c>
      <c r="D2377" s="191" t="s">
        <v>1734</v>
      </c>
      <c r="E2377" s="376" t="s">
        <v>1145</v>
      </c>
      <c r="F2377" s="376"/>
      <c r="G2377" s="58" t="s">
        <v>836</v>
      </c>
      <c r="H2377" s="57">
        <v>1.72E-2</v>
      </c>
      <c r="I2377" s="56">
        <v>30.66</v>
      </c>
      <c r="J2377" s="56">
        <v>0.52</v>
      </c>
    </row>
    <row r="2378" spans="1:10" ht="24" customHeight="1" x14ac:dyDescent="0.2">
      <c r="A2378" s="191" t="s">
        <v>1148</v>
      </c>
      <c r="B2378" s="59" t="s">
        <v>1733</v>
      </c>
      <c r="C2378" s="191" t="s">
        <v>25</v>
      </c>
      <c r="D2378" s="191" t="s">
        <v>1732</v>
      </c>
      <c r="E2378" s="376" t="s">
        <v>1145</v>
      </c>
      <c r="F2378" s="376"/>
      <c r="G2378" s="58" t="s">
        <v>836</v>
      </c>
      <c r="H2378" s="57">
        <v>0.1055</v>
      </c>
      <c r="I2378" s="56">
        <v>36.770000000000003</v>
      </c>
      <c r="J2378" s="56">
        <v>3.87</v>
      </c>
    </row>
    <row r="2379" spans="1:10" ht="26.1" customHeight="1" x14ac:dyDescent="0.2">
      <c r="A2379" s="191" t="s">
        <v>1148</v>
      </c>
      <c r="B2379" s="59" t="s">
        <v>2137</v>
      </c>
      <c r="C2379" s="191" t="s">
        <v>25</v>
      </c>
      <c r="D2379" s="191" t="s">
        <v>2136</v>
      </c>
      <c r="E2379" s="376" t="s">
        <v>1548</v>
      </c>
      <c r="F2379" s="376"/>
      <c r="G2379" s="58" t="s">
        <v>62</v>
      </c>
      <c r="H2379" s="57">
        <v>1</v>
      </c>
      <c r="I2379" s="56">
        <v>13.3</v>
      </c>
      <c r="J2379" s="56">
        <v>13.3</v>
      </c>
    </row>
    <row r="2380" spans="1:10" ht="39" customHeight="1" x14ac:dyDescent="0.2">
      <c r="A2380" s="192" t="s">
        <v>1142</v>
      </c>
      <c r="B2380" s="55" t="s">
        <v>1729</v>
      </c>
      <c r="C2380" s="192" t="s">
        <v>25</v>
      </c>
      <c r="D2380" s="192" t="s">
        <v>1728</v>
      </c>
      <c r="E2380" s="377" t="s">
        <v>1139</v>
      </c>
      <c r="F2380" s="377"/>
      <c r="G2380" s="54" t="s">
        <v>156</v>
      </c>
      <c r="H2380" s="53">
        <v>2.8159999999999998</v>
      </c>
      <c r="I2380" s="52">
        <v>0.22</v>
      </c>
      <c r="J2380" s="52">
        <v>0.61</v>
      </c>
    </row>
    <row r="2381" spans="1:10" ht="26.1" customHeight="1" x14ac:dyDescent="0.2">
      <c r="A2381" s="192" t="s">
        <v>1142</v>
      </c>
      <c r="B2381" s="55" t="s">
        <v>1727</v>
      </c>
      <c r="C2381" s="192" t="s">
        <v>25</v>
      </c>
      <c r="D2381" s="192" t="s">
        <v>1726</v>
      </c>
      <c r="E2381" s="377" t="s">
        <v>1139</v>
      </c>
      <c r="F2381" s="377"/>
      <c r="G2381" s="54" t="s">
        <v>62</v>
      </c>
      <c r="H2381" s="53">
        <v>2.5000000000000001E-2</v>
      </c>
      <c r="I2381" s="52">
        <v>24.95</v>
      </c>
      <c r="J2381" s="52">
        <v>0.62</v>
      </c>
    </row>
    <row r="2382" spans="1:10" ht="25.5" x14ac:dyDescent="0.2">
      <c r="A2382" s="193"/>
      <c r="B2382" s="193"/>
      <c r="C2382" s="193"/>
      <c r="D2382" s="193"/>
      <c r="E2382" s="193" t="s">
        <v>1138</v>
      </c>
      <c r="F2382" s="51">
        <v>3.9075490522115066</v>
      </c>
      <c r="G2382" s="193" t="s">
        <v>1137</v>
      </c>
      <c r="H2382" s="51">
        <v>3.14</v>
      </c>
      <c r="I2382" s="193" t="s">
        <v>1136</v>
      </c>
      <c r="J2382" s="51">
        <v>7.05</v>
      </c>
    </row>
    <row r="2383" spans="1:10" ht="15" thickBot="1" x14ac:dyDescent="0.25">
      <c r="A2383" s="193"/>
      <c r="B2383" s="193"/>
      <c r="C2383" s="193"/>
      <c r="D2383" s="193"/>
      <c r="E2383" s="193" t="s">
        <v>1135</v>
      </c>
      <c r="F2383" s="51">
        <v>4.45</v>
      </c>
      <c r="G2383" s="193"/>
      <c r="H2383" s="378" t="s">
        <v>1134</v>
      </c>
      <c r="I2383" s="378"/>
      <c r="J2383" s="51">
        <v>23.37</v>
      </c>
    </row>
    <row r="2384" spans="1:10" ht="0.95" customHeight="1" thickTop="1" x14ac:dyDescent="0.2">
      <c r="A2384" s="50"/>
      <c r="B2384" s="50"/>
      <c r="C2384" s="50"/>
      <c r="D2384" s="50"/>
      <c r="E2384" s="50"/>
      <c r="F2384" s="50"/>
      <c r="G2384" s="50"/>
      <c r="H2384" s="50"/>
      <c r="I2384" s="50"/>
      <c r="J2384" s="50"/>
    </row>
    <row r="2385" spans="1:10" ht="18" customHeight="1" x14ac:dyDescent="0.2">
      <c r="A2385" s="189"/>
      <c r="B2385" s="64" t="s">
        <v>9</v>
      </c>
      <c r="C2385" s="189" t="s">
        <v>10</v>
      </c>
      <c r="D2385" s="189" t="s">
        <v>11</v>
      </c>
      <c r="E2385" s="379" t="s">
        <v>1155</v>
      </c>
      <c r="F2385" s="379"/>
      <c r="G2385" s="65" t="s">
        <v>12</v>
      </c>
      <c r="H2385" s="64" t="s">
        <v>13</v>
      </c>
      <c r="I2385" s="64" t="s">
        <v>14</v>
      </c>
      <c r="J2385" s="64" t="s">
        <v>16</v>
      </c>
    </row>
    <row r="2386" spans="1:10" ht="39" customHeight="1" x14ac:dyDescent="0.2">
      <c r="A2386" s="187" t="s">
        <v>1154</v>
      </c>
      <c r="B2386" s="63" t="s">
        <v>1576</v>
      </c>
      <c r="C2386" s="187" t="s">
        <v>25</v>
      </c>
      <c r="D2386" s="187" t="s">
        <v>1575</v>
      </c>
      <c r="E2386" s="380" t="s">
        <v>1548</v>
      </c>
      <c r="F2386" s="380"/>
      <c r="G2386" s="62" t="s">
        <v>62</v>
      </c>
      <c r="H2386" s="61">
        <v>1</v>
      </c>
      <c r="I2386" s="60">
        <v>16.39</v>
      </c>
      <c r="J2386" s="60">
        <v>16.39</v>
      </c>
    </row>
    <row r="2387" spans="1:10" ht="24" customHeight="1" x14ac:dyDescent="0.2">
      <c r="A2387" s="191" t="s">
        <v>1148</v>
      </c>
      <c r="B2387" s="59" t="s">
        <v>1735</v>
      </c>
      <c r="C2387" s="191" t="s">
        <v>25</v>
      </c>
      <c r="D2387" s="191" t="s">
        <v>1734</v>
      </c>
      <c r="E2387" s="376" t="s">
        <v>1145</v>
      </c>
      <c r="F2387" s="376"/>
      <c r="G2387" s="58" t="s">
        <v>836</v>
      </c>
      <c r="H2387" s="57">
        <v>1.3599999999999999E-2</v>
      </c>
      <c r="I2387" s="56">
        <v>30.66</v>
      </c>
      <c r="J2387" s="56">
        <v>0.41</v>
      </c>
    </row>
    <row r="2388" spans="1:10" ht="24" customHeight="1" x14ac:dyDescent="0.2">
      <c r="A2388" s="191" t="s">
        <v>1148</v>
      </c>
      <c r="B2388" s="59" t="s">
        <v>1733</v>
      </c>
      <c r="C2388" s="191" t="s">
        <v>25</v>
      </c>
      <c r="D2388" s="191" t="s">
        <v>1732</v>
      </c>
      <c r="E2388" s="376" t="s">
        <v>1145</v>
      </c>
      <c r="F2388" s="376"/>
      <c r="G2388" s="58" t="s">
        <v>836</v>
      </c>
      <c r="H2388" s="57">
        <v>8.3599999999999994E-2</v>
      </c>
      <c r="I2388" s="56">
        <v>36.770000000000003</v>
      </c>
      <c r="J2388" s="56">
        <v>3.07</v>
      </c>
    </row>
    <row r="2389" spans="1:10" ht="26.1" customHeight="1" x14ac:dyDescent="0.2">
      <c r="A2389" s="191" t="s">
        <v>1148</v>
      </c>
      <c r="B2389" s="59" t="s">
        <v>2135</v>
      </c>
      <c r="C2389" s="191" t="s">
        <v>25</v>
      </c>
      <c r="D2389" s="191" t="s">
        <v>2134</v>
      </c>
      <c r="E2389" s="376" t="s">
        <v>1548</v>
      </c>
      <c r="F2389" s="376"/>
      <c r="G2389" s="58" t="s">
        <v>62</v>
      </c>
      <c r="H2389" s="57">
        <v>1</v>
      </c>
      <c r="I2389" s="56">
        <v>11.83</v>
      </c>
      <c r="J2389" s="56">
        <v>11.83</v>
      </c>
    </row>
    <row r="2390" spans="1:10" ht="39" customHeight="1" x14ac:dyDescent="0.2">
      <c r="A2390" s="192" t="s">
        <v>1142</v>
      </c>
      <c r="B2390" s="55" t="s">
        <v>1729</v>
      </c>
      <c r="C2390" s="192" t="s">
        <v>25</v>
      </c>
      <c r="D2390" s="192" t="s">
        <v>1728</v>
      </c>
      <c r="E2390" s="377" t="s">
        <v>1139</v>
      </c>
      <c r="F2390" s="377"/>
      <c r="G2390" s="54" t="s">
        <v>156</v>
      </c>
      <c r="H2390" s="53">
        <v>2.1179999999999999</v>
      </c>
      <c r="I2390" s="52">
        <v>0.22</v>
      </c>
      <c r="J2390" s="52">
        <v>0.46</v>
      </c>
    </row>
    <row r="2391" spans="1:10" ht="26.1" customHeight="1" x14ac:dyDescent="0.2">
      <c r="A2391" s="192" t="s">
        <v>1142</v>
      </c>
      <c r="B2391" s="55" t="s">
        <v>1727</v>
      </c>
      <c r="C2391" s="192" t="s">
        <v>25</v>
      </c>
      <c r="D2391" s="192" t="s">
        <v>1726</v>
      </c>
      <c r="E2391" s="377" t="s">
        <v>1139</v>
      </c>
      <c r="F2391" s="377"/>
      <c r="G2391" s="54" t="s">
        <v>62</v>
      </c>
      <c r="H2391" s="53">
        <v>2.5000000000000001E-2</v>
      </c>
      <c r="I2391" s="52">
        <v>24.95</v>
      </c>
      <c r="J2391" s="52">
        <v>0.62</v>
      </c>
    </row>
    <row r="2392" spans="1:10" ht="25.5" x14ac:dyDescent="0.2">
      <c r="A2392" s="193"/>
      <c r="B2392" s="193"/>
      <c r="C2392" s="193"/>
      <c r="D2392" s="193"/>
      <c r="E2392" s="193" t="s">
        <v>1138</v>
      </c>
      <c r="F2392" s="51">
        <v>2.7823966300853562</v>
      </c>
      <c r="G2392" s="193" t="s">
        <v>1137</v>
      </c>
      <c r="H2392" s="51">
        <v>2.2400000000000002</v>
      </c>
      <c r="I2392" s="193" t="s">
        <v>1136</v>
      </c>
      <c r="J2392" s="51">
        <v>5.0199999999999996</v>
      </c>
    </row>
    <row r="2393" spans="1:10" ht="15" thickBot="1" x14ac:dyDescent="0.25">
      <c r="A2393" s="193"/>
      <c r="B2393" s="193"/>
      <c r="C2393" s="193"/>
      <c r="D2393" s="193"/>
      <c r="E2393" s="193" t="s">
        <v>1135</v>
      </c>
      <c r="F2393" s="51">
        <v>3.85</v>
      </c>
      <c r="G2393" s="193"/>
      <c r="H2393" s="378" t="s">
        <v>1134</v>
      </c>
      <c r="I2393" s="378"/>
      <c r="J2393" s="51">
        <v>20.239999999999998</v>
      </c>
    </row>
    <row r="2394" spans="1:10" ht="0.95" customHeight="1" thickTop="1" x14ac:dyDescent="0.2">
      <c r="A2394" s="50"/>
      <c r="B2394" s="50"/>
      <c r="C2394" s="50"/>
      <c r="D2394" s="50"/>
      <c r="E2394" s="50"/>
      <c r="F2394" s="50"/>
      <c r="G2394" s="50"/>
      <c r="H2394" s="50"/>
      <c r="I2394" s="50"/>
      <c r="J2394" s="50"/>
    </row>
    <row r="2395" spans="1:10" ht="18" customHeight="1" x14ac:dyDescent="0.2">
      <c r="A2395" s="189"/>
      <c r="B2395" s="64" t="s">
        <v>9</v>
      </c>
      <c r="C2395" s="189" t="s">
        <v>10</v>
      </c>
      <c r="D2395" s="189" t="s">
        <v>11</v>
      </c>
      <c r="E2395" s="379" t="s">
        <v>1155</v>
      </c>
      <c r="F2395" s="379"/>
      <c r="G2395" s="65" t="s">
        <v>12</v>
      </c>
      <c r="H2395" s="64" t="s">
        <v>13</v>
      </c>
      <c r="I2395" s="64" t="s">
        <v>14</v>
      </c>
      <c r="J2395" s="64" t="s">
        <v>16</v>
      </c>
    </row>
    <row r="2396" spans="1:10" ht="39" customHeight="1" x14ac:dyDescent="0.2">
      <c r="A2396" s="187" t="s">
        <v>1154</v>
      </c>
      <c r="B2396" s="63" t="s">
        <v>2378</v>
      </c>
      <c r="C2396" s="187" t="s">
        <v>25</v>
      </c>
      <c r="D2396" s="187" t="s">
        <v>2377</v>
      </c>
      <c r="E2396" s="380" t="s">
        <v>1548</v>
      </c>
      <c r="F2396" s="380"/>
      <c r="G2396" s="62" t="s">
        <v>62</v>
      </c>
      <c r="H2396" s="61">
        <v>1</v>
      </c>
      <c r="I2396" s="60">
        <v>16.39</v>
      </c>
      <c r="J2396" s="60">
        <v>16.39</v>
      </c>
    </row>
    <row r="2397" spans="1:10" ht="24" customHeight="1" x14ac:dyDescent="0.2">
      <c r="A2397" s="191" t="s">
        <v>1148</v>
      </c>
      <c r="B2397" s="59" t="s">
        <v>1735</v>
      </c>
      <c r="C2397" s="191" t="s">
        <v>25</v>
      </c>
      <c r="D2397" s="191" t="s">
        <v>1734</v>
      </c>
      <c r="E2397" s="376" t="s">
        <v>1145</v>
      </c>
      <c r="F2397" s="376"/>
      <c r="G2397" s="58" t="s">
        <v>836</v>
      </c>
      <c r="H2397" s="57">
        <v>8.0000000000000002E-3</v>
      </c>
      <c r="I2397" s="56">
        <v>30.66</v>
      </c>
      <c r="J2397" s="56">
        <v>0.24</v>
      </c>
    </row>
    <row r="2398" spans="1:10" ht="24" customHeight="1" x14ac:dyDescent="0.2">
      <c r="A2398" s="191" t="s">
        <v>1148</v>
      </c>
      <c r="B2398" s="59" t="s">
        <v>1733</v>
      </c>
      <c r="C2398" s="191" t="s">
        <v>25</v>
      </c>
      <c r="D2398" s="191" t="s">
        <v>1732</v>
      </c>
      <c r="E2398" s="376" t="s">
        <v>1145</v>
      </c>
      <c r="F2398" s="376"/>
      <c r="G2398" s="58" t="s">
        <v>836</v>
      </c>
      <c r="H2398" s="57">
        <v>2.4E-2</v>
      </c>
      <c r="I2398" s="56">
        <v>36.770000000000003</v>
      </c>
      <c r="J2398" s="56">
        <v>0.88</v>
      </c>
    </row>
    <row r="2399" spans="1:10" ht="39" customHeight="1" x14ac:dyDescent="0.2">
      <c r="A2399" s="192" t="s">
        <v>1142</v>
      </c>
      <c r="B2399" s="55" t="s">
        <v>2376</v>
      </c>
      <c r="C2399" s="192" t="s">
        <v>25</v>
      </c>
      <c r="D2399" s="192" t="s">
        <v>2375</v>
      </c>
      <c r="E2399" s="377" t="s">
        <v>1139</v>
      </c>
      <c r="F2399" s="377"/>
      <c r="G2399" s="54" t="s">
        <v>27</v>
      </c>
      <c r="H2399" s="53">
        <v>0.39200000000000002</v>
      </c>
      <c r="I2399" s="52">
        <v>32.270000000000003</v>
      </c>
      <c r="J2399" s="52">
        <v>12.64</v>
      </c>
    </row>
    <row r="2400" spans="1:10" ht="39" customHeight="1" x14ac:dyDescent="0.2">
      <c r="A2400" s="192" t="s">
        <v>1142</v>
      </c>
      <c r="B2400" s="55" t="s">
        <v>2374</v>
      </c>
      <c r="C2400" s="192" t="s">
        <v>25</v>
      </c>
      <c r="D2400" s="192" t="s">
        <v>2373</v>
      </c>
      <c r="E2400" s="377" t="s">
        <v>1139</v>
      </c>
      <c r="F2400" s="377"/>
      <c r="G2400" s="54" t="s">
        <v>31</v>
      </c>
      <c r="H2400" s="53">
        <v>0.32200000000000001</v>
      </c>
      <c r="I2400" s="52">
        <v>7.36</v>
      </c>
      <c r="J2400" s="52">
        <v>2.36</v>
      </c>
    </row>
    <row r="2401" spans="1:10" ht="26.1" customHeight="1" x14ac:dyDescent="0.2">
      <c r="A2401" s="192" t="s">
        <v>1142</v>
      </c>
      <c r="B2401" s="55" t="s">
        <v>1727</v>
      </c>
      <c r="C2401" s="192" t="s">
        <v>25</v>
      </c>
      <c r="D2401" s="192" t="s">
        <v>1726</v>
      </c>
      <c r="E2401" s="377" t="s">
        <v>1139</v>
      </c>
      <c r="F2401" s="377"/>
      <c r="G2401" s="54" t="s">
        <v>62</v>
      </c>
      <c r="H2401" s="53">
        <v>1.0999999999999999E-2</v>
      </c>
      <c r="I2401" s="52">
        <v>24.95</v>
      </c>
      <c r="J2401" s="52">
        <v>0.27</v>
      </c>
    </row>
    <row r="2402" spans="1:10" ht="25.5" x14ac:dyDescent="0.2">
      <c r="A2402" s="193"/>
      <c r="B2402" s="193"/>
      <c r="C2402" s="193"/>
      <c r="D2402" s="193"/>
      <c r="E2402" s="193" t="s">
        <v>1138</v>
      </c>
      <c r="F2402" s="51">
        <v>0.52654916306396182</v>
      </c>
      <c r="G2402" s="193" t="s">
        <v>1137</v>
      </c>
      <c r="H2402" s="51">
        <v>0.42</v>
      </c>
      <c r="I2402" s="193" t="s">
        <v>1136</v>
      </c>
      <c r="J2402" s="51">
        <v>0.95</v>
      </c>
    </row>
    <row r="2403" spans="1:10" ht="15" thickBot="1" x14ac:dyDescent="0.25">
      <c r="A2403" s="193"/>
      <c r="B2403" s="193"/>
      <c r="C2403" s="193"/>
      <c r="D2403" s="193"/>
      <c r="E2403" s="193" t="s">
        <v>1135</v>
      </c>
      <c r="F2403" s="51">
        <v>3.85</v>
      </c>
      <c r="G2403" s="193"/>
      <c r="H2403" s="378" t="s">
        <v>1134</v>
      </c>
      <c r="I2403" s="378"/>
      <c r="J2403" s="51">
        <v>20.239999999999998</v>
      </c>
    </row>
    <row r="2404" spans="1:10" ht="0.95" customHeight="1" thickTop="1" x14ac:dyDescent="0.2">
      <c r="A2404" s="50"/>
      <c r="B2404" s="50"/>
      <c r="C2404" s="50"/>
      <c r="D2404" s="50"/>
      <c r="E2404" s="50"/>
      <c r="F2404" s="50"/>
      <c r="G2404" s="50"/>
      <c r="H2404" s="50"/>
      <c r="I2404" s="50"/>
      <c r="J2404" s="50"/>
    </row>
    <row r="2405" spans="1:10" ht="18" customHeight="1" x14ac:dyDescent="0.2">
      <c r="A2405" s="189"/>
      <c r="B2405" s="64" t="s">
        <v>9</v>
      </c>
      <c r="C2405" s="189" t="s">
        <v>10</v>
      </c>
      <c r="D2405" s="189" t="s">
        <v>11</v>
      </c>
      <c r="E2405" s="379" t="s">
        <v>1155</v>
      </c>
      <c r="F2405" s="379"/>
      <c r="G2405" s="65" t="s">
        <v>12</v>
      </c>
      <c r="H2405" s="64" t="s">
        <v>13</v>
      </c>
      <c r="I2405" s="64" t="s">
        <v>14</v>
      </c>
      <c r="J2405" s="64" t="s">
        <v>16</v>
      </c>
    </row>
    <row r="2406" spans="1:10" ht="26.1" customHeight="1" x14ac:dyDescent="0.2">
      <c r="A2406" s="187" t="s">
        <v>1154</v>
      </c>
      <c r="B2406" s="63" t="s">
        <v>2372</v>
      </c>
      <c r="C2406" s="187" t="s">
        <v>25</v>
      </c>
      <c r="D2406" s="187" t="s">
        <v>2371</v>
      </c>
      <c r="E2406" s="380" t="s">
        <v>1548</v>
      </c>
      <c r="F2406" s="380"/>
      <c r="G2406" s="62" t="s">
        <v>62</v>
      </c>
      <c r="H2406" s="61">
        <v>1</v>
      </c>
      <c r="I2406" s="60">
        <v>12.81</v>
      </c>
      <c r="J2406" s="60">
        <v>12.81</v>
      </c>
    </row>
    <row r="2407" spans="1:10" ht="24" customHeight="1" x14ac:dyDescent="0.2">
      <c r="A2407" s="191" t="s">
        <v>1148</v>
      </c>
      <c r="B2407" s="59" t="s">
        <v>1735</v>
      </c>
      <c r="C2407" s="191" t="s">
        <v>25</v>
      </c>
      <c r="D2407" s="191" t="s">
        <v>1734</v>
      </c>
      <c r="E2407" s="376" t="s">
        <v>1145</v>
      </c>
      <c r="F2407" s="376"/>
      <c r="G2407" s="58" t="s">
        <v>836</v>
      </c>
      <c r="H2407" s="57">
        <v>4.1000000000000002E-2</v>
      </c>
      <c r="I2407" s="56">
        <v>30.66</v>
      </c>
      <c r="J2407" s="56">
        <v>1.25</v>
      </c>
    </row>
    <row r="2408" spans="1:10" ht="24" customHeight="1" x14ac:dyDescent="0.2">
      <c r="A2408" s="191" t="s">
        <v>1148</v>
      </c>
      <c r="B2408" s="59" t="s">
        <v>1733</v>
      </c>
      <c r="C2408" s="191" t="s">
        <v>25</v>
      </c>
      <c r="D2408" s="191" t="s">
        <v>1732</v>
      </c>
      <c r="E2408" s="376" t="s">
        <v>1145</v>
      </c>
      <c r="F2408" s="376"/>
      <c r="G2408" s="58" t="s">
        <v>836</v>
      </c>
      <c r="H2408" s="57">
        <v>6.1499999999999999E-2</v>
      </c>
      <c r="I2408" s="56">
        <v>36.770000000000003</v>
      </c>
      <c r="J2408" s="56">
        <v>2.2599999999999998</v>
      </c>
    </row>
    <row r="2409" spans="1:10" ht="24" customHeight="1" x14ac:dyDescent="0.2">
      <c r="A2409" s="192" t="s">
        <v>1142</v>
      </c>
      <c r="B2409" s="55" t="s">
        <v>2149</v>
      </c>
      <c r="C2409" s="192" t="s">
        <v>25</v>
      </c>
      <c r="D2409" s="192" t="s">
        <v>2148</v>
      </c>
      <c r="E2409" s="377" t="s">
        <v>1139</v>
      </c>
      <c r="F2409" s="377"/>
      <c r="G2409" s="54" t="s">
        <v>62</v>
      </c>
      <c r="H2409" s="53">
        <v>1</v>
      </c>
      <c r="I2409" s="52">
        <v>9.3000000000000007</v>
      </c>
      <c r="J2409" s="52">
        <v>9.3000000000000007</v>
      </c>
    </row>
    <row r="2410" spans="1:10" ht="25.5" x14ac:dyDescent="0.2">
      <c r="A2410" s="193"/>
      <c r="B2410" s="193"/>
      <c r="C2410" s="193"/>
      <c r="D2410" s="193"/>
      <c r="E2410" s="193" t="s">
        <v>1138</v>
      </c>
      <c r="F2410" s="51">
        <v>1.6406163396519233</v>
      </c>
      <c r="G2410" s="193" t="s">
        <v>1137</v>
      </c>
      <c r="H2410" s="51">
        <v>1.32</v>
      </c>
      <c r="I2410" s="193" t="s">
        <v>1136</v>
      </c>
      <c r="J2410" s="51">
        <v>2.96</v>
      </c>
    </row>
    <row r="2411" spans="1:10" ht="15" thickBot="1" x14ac:dyDescent="0.25">
      <c r="A2411" s="193"/>
      <c r="B2411" s="193"/>
      <c r="C2411" s="193"/>
      <c r="D2411" s="193"/>
      <c r="E2411" s="193" t="s">
        <v>1135</v>
      </c>
      <c r="F2411" s="51">
        <v>3.01</v>
      </c>
      <c r="G2411" s="193"/>
      <c r="H2411" s="378" t="s">
        <v>1134</v>
      </c>
      <c r="I2411" s="378"/>
      <c r="J2411" s="51">
        <v>15.82</v>
      </c>
    </row>
    <row r="2412" spans="1:10" ht="0.95" customHeight="1" thickTop="1" x14ac:dyDescent="0.2">
      <c r="A2412" s="50"/>
      <c r="B2412" s="50"/>
      <c r="C2412" s="50"/>
      <c r="D2412" s="50"/>
      <c r="E2412" s="50"/>
      <c r="F2412" s="50"/>
      <c r="G2412" s="50"/>
      <c r="H2412" s="50"/>
      <c r="I2412" s="50"/>
      <c r="J2412" s="50"/>
    </row>
    <row r="2413" spans="1:10" ht="18" customHeight="1" x14ac:dyDescent="0.2">
      <c r="A2413" s="189"/>
      <c r="B2413" s="64" t="s">
        <v>9</v>
      </c>
      <c r="C2413" s="189" t="s">
        <v>10</v>
      </c>
      <c r="D2413" s="189" t="s">
        <v>11</v>
      </c>
      <c r="E2413" s="379" t="s">
        <v>1155</v>
      </c>
      <c r="F2413" s="379"/>
      <c r="G2413" s="65" t="s">
        <v>12</v>
      </c>
      <c r="H2413" s="64" t="s">
        <v>13</v>
      </c>
      <c r="I2413" s="64" t="s">
        <v>14</v>
      </c>
      <c r="J2413" s="64" t="s">
        <v>16</v>
      </c>
    </row>
    <row r="2414" spans="1:10" ht="26.1" customHeight="1" x14ac:dyDescent="0.2">
      <c r="A2414" s="187" t="s">
        <v>1154</v>
      </c>
      <c r="B2414" s="63" t="s">
        <v>2370</v>
      </c>
      <c r="C2414" s="187" t="s">
        <v>25</v>
      </c>
      <c r="D2414" s="187" t="s">
        <v>2369</v>
      </c>
      <c r="E2414" s="380" t="s">
        <v>1548</v>
      </c>
      <c r="F2414" s="380"/>
      <c r="G2414" s="62" t="s">
        <v>156</v>
      </c>
      <c r="H2414" s="61">
        <v>1</v>
      </c>
      <c r="I2414" s="60">
        <v>21.26</v>
      </c>
      <c r="J2414" s="60">
        <v>21.26</v>
      </c>
    </row>
    <row r="2415" spans="1:10" ht="39" customHeight="1" x14ac:dyDescent="0.2">
      <c r="A2415" s="191" t="s">
        <v>1148</v>
      </c>
      <c r="B2415" s="59" t="s">
        <v>1786</v>
      </c>
      <c r="C2415" s="191" t="s">
        <v>25</v>
      </c>
      <c r="D2415" s="191" t="s">
        <v>1785</v>
      </c>
      <c r="E2415" s="376" t="s">
        <v>1192</v>
      </c>
      <c r="F2415" s="376"/>
      <c r="G2415" s="58" t="s">
        <v>1205</v>
      </c>
      <c r="H2415" s="57">
        <v>0.20030000000000001</v>
      </c>
      <c r="I2415" s="56">
        <v>28.5</v>
      </c>
      <c r="J2415" s="56">
        <v>5.7</v>
      </c>
    </row>
    <row r="2416" spans="1:10" ht="39" customHeight="1" x14ac:dyDescent="0.2">
      <c r="A2416" s="191" t="s">
        <v>1148</v>
      </c>
      <c r="B2416" s="59" t="s">
        <v>1784</v>
      </c>
      <c r="C2416" s="191" t="s">
        <v>25</v>
      </c>
      <c r="D2416" s="191" t="s">
        <v>1783</v>
      </c>
      <c r="E2416" s="376" t="s">
        <v>1192</v>
      </c>
      <c r="F2416" s="376"/>
      <c r="G2416" s="58" t="s">
        <v>44</v>
      </c>
      <c r="H2416" s="57">
        <v>0.16270000000000001</v>
      </c>
      <c r="I2416" s="56">
        <v>31.24</v>
      </c>
      <c r="J2416" s="56">
        <v>5.08</v>
      </c>
    </row>
    <row r="2417" spans="1:10" ht="24" customHeight="1" x14ac:dyDescent="0.2">
      <c r="A2417" s="191" t="s">
        <v>1148</v>
      </c>
      <c r="B2417" s="59" t="s">
        <v>1147</v>
      </c>
      <c r="C2417" s="191" t="s">
        <v>25</v>
      </c>
      <c r="D2417" s="191" t="s">
        <v>1146</v>
      </c>
      <c r="E2417" s="376" t="s">
        <v>1145</v>
      </c>
      <c r="F2417" s="376"/>
      <c r="G2417" s="58" t="s">
        <v>836</v>
      </c>
      <c r="H2417" s="57">
        <v>0.36299999999999999</v>
      </c>
      <c r="I2417" s="56">
        <v>28.88</v>
      </c>
      <c r="J2417" s="56">
        <v>10.48</v>
      </c>
    </row>
    <row r="2418" spans="1:10" ht="25.5" x14ac:dyDescent="0.2">
      <c r="A2418" s="193"/>
      <c r="B2418" s="193"/>
      <c r="C2418" s="193"/>
      <c r="D2418" s="193"/>
      <c r="E2418" s="193" t="s">
        <v>1138</v>
      </c>
      <c r="F2418" s="51">
        <v>9.4667996896131257</v>
      </c>
      <c r="G2418" s="193" t="s">
        <v>1137</v>
      </c>
      <c r="H2418" s="51">
        <v>7.61</v>
      </c>
      <c r="I2418" s="193" t="s">
        <v>1136</v>
      </c>
      <c r="J2418" s="51">
        <v>17.079999999999998</v>
      </c>
    </row>
    <row r="2419" spans="1:10" ht="15" thickBot="1" x14ac:dyDescent="0.25">
      <c r="A2419" s="193"/>
      <c r="B2419" s="193"/>
      <c r="C2419" s="193"/>
      <c r="D2419" s="193"/>
      <c r="E2419" s="193" t="s">
        <v>1135</v>
      </c>
      <c r="F2419" s="51">
        <v>5</v>
      </c>
      <c r="G2419" s="193"/>
      <c r="H2419" s="378" t="s">
        <v>1134</v>
      </c>
      <c r="I2419" s="378"/>
      <c r="J2419" s="51">
        <v>26.26</v>
      </c>
    </row>
    <row r="2420" spans="1:10" ht="0.95" customHeight="1" thickTop="1" x14ac:dyDescent="0.2">
      <c r="A2420" s="50"/>
      <c r="B2420" s="50"/>
      <c r="C2420" s="50"/>
      <c r="D2420" s="50"/>
      <c r="E2420" s="50"/>
      <c r="F2420" s="50"/>
      <c r="G2420" s="50"/>
      <c r="H2420" s="50"/>
      <c r="I2420" s="50"/>
      <c r="J2420" s="50"/>
    </row>
    <row r="2421" spans="1:10" ht="18" customHeight="1" x14ac:dyDescent="0.2">
      <c r="A2421" s="189"/>
      <c r="B2421" s="64" t="s">
        <v>9</v>
      </c>
      <c r="C2421" s="189" t="s">
        <v>10</v>
      </c>
      <c r="D2421" s="189" t="s">
        <v>11</v>
      </c>
      <c r="E2421" s="379" t="s">
        <v>1155</v>
      </c>
      <c r="F2421" s="379"/>
      <c r="G2421" s="65" t="s">
        <v>12</v>
      </c>
      <c r="H2421" s="64" t="s">
        <v>13</v>
      </c>
      <c r="I2421" s="64" t="s">
        <v>14</v>
      </c>
      <c r="J2421" s="64" t="s">
        <v>16</v>
      </c>
    </row>
    <row r="2422" spans="1:10" ht="24" customHeight="1" x14ac:dyDescent="0.2">
      <c r="A2422" s="187" t="s">
        <v>1154</v>
      </c>
      <c r="B2422" s="63" t="s">
        <v>2368</v>
      </c>
      <c r="C2422" s="187" t="s">
        <v>25</v>
      </c>
      <c r="D2422" s="187" t="s">
        <v>2367</v>
      </c>
      <c r="E2422" s="380" t="s">
        <v>1145</v>
      </c>
      <c r="F2422" s="380"/>
      <c r="G2422" s="62" t="s">
        <v>836</v>
      </c>
      <c r="H2422" s="61">
        <v>1</v>
      </c>
      <c r="I2422" s="60">
        <v>20.059999999999999</v>
      </c>
      <c r="J2422" s="60">
        <v>20.059999999999999</v>
      </c>
    </row>
    <row r="2423" spans="1:10" ht="26.1" customHeight="1" x14ac:dyDescent="0.2">
      <c r="A2423" s="191" t="s">
        <v>1148</v>
      </c>
      <c r="B2423" s="59" t="s">
        <v>2111</v>
      </c>
      <c r="C2423" s="191" t="s">
        <v>25</v>
      </c>
      <c r="D2423" s="191" t="s">
        <v>2110</v>
      </c>
      <c r="E2423" s="376" t="s">
        <v>1145</v>
      </c>
      <c r="F2423" s="376"/>
      <c r="G2423" s="58" t="s">
        <v>836</v>
      </c>
      <c r="H2423" s="57">
        <v>1</v>
      </c>
      <c r="I2423" s="56">
        <v>0.26</v>
      </c>
      <c r="J2423" s="56">
        <v>0.26</v>
      </c>
    </row>
    <row r="2424" spans="1:10" ht="26.1" customHeight="1" x14ac:dyDescent="0.2">
      <c r="A2424" s="192" t="s">
        <v>1142</v>
      </c>
      <c r="B2424" s="55" t="s">
        <v>1178</v>
      </c>
      <c r="C2424" s="192" t="s">
        <v>25</v>
      </c>
      <c r="D2424" s="192" t="s">
        <v>1177</v>
      </c>
      <c r="E2424" s="377" t="s">
        <v>1171</v>
      </c>
      <c r="F2424" s="377"/>
      <c r="G2424" s="54" t="s">
        <v>836</v>
      </c>
      <c r="H2424" s="53">
        <v>1</v>
      </c>
      <c r="I2424" s="52">
        <v>1.0900000000000001</v>
      </c>
      <c r="J2424" s="52">
        <v>1.0900000000000001</v>
      </c>
    </row>
    <row r="2425" spans="1:10" ht="26.1" customHeight="1" x14ac:dyDescent="0.2">
      <c r="A2425" s="192" t="s">
        <v>1142</v>
      </c>
      <c r="B2425" s="55" t="s">
        <v>1176</v>
      </c>
      <c r="C2425" s="192" t="s">
        <v>25</v>
      </c>
      <c r="D2425" s="192" t="s">
        <v>1175</v>
      </c>
      <c r="E2425" s="377" t="s">
        <v>1174</v>
      </c>
      <c r="F2425" s="377"/>
      <c r="G2425" s="54" t="s">
        <v>836</v>
      </c>
      <c r="H2425" s="53">
        <v>1</v>
      </c>
      <c r="I2425" s="52">
        <v>0.82</v>
      </c>
      <c r="J2425" s="52">
        <v>0.82</v>
      </c>
    </row>
    <row r="2426" spans="1:10" ht="26.1" customHeight="1" x14ac:dyDescent="0.2">
      <c r="A2426" s="192" t="s">
        <v>1142</v>
      </c>
      <c r="B2426" s="55" t="s">
        <v>1173</v>
      </c>
      <c r="C2426" s="192" t="s">
        <v>25</v>
      </c>
      <c r="D2426" s="192" t="s">
        <v>1172</v>
      </c>
      <c r="E2426" s="377" t="s">
        <v>1171</v>
      </c>
      <c r="F2426" s="377"/>
      <c r="G2426" s="54" t="s">
        <v>836</v>
      </c>
      <c r="H2426" s="53">
        <v>1</v>
      </c>
      <c r="I2426" s="52">
        <v>1.34</v>
      </c>
      <c r="J2426" s="52">
        <v>1.34</v>
      </c>
    </row>
    <row r="2427" spans="1:10" ht="26.1" customHeight="1" x14ac:dyDescent="0.2">
      <c r="A2427" s="192" t="s">
        <v>1142</v>
      </c>
      <c r="B2427" s="55" t="s">
        <v>1170</v>
      </c>
      <c r="C2427" s="192" t="s">
        <v>25</v>
      </c>
      <c r="D2427" s="192" t="s">
        <v>1169</v>
      </c>
      <c r="E2427" s="377" t="s">
        <v>1168</v>
      </c>
      <c r="F2427" s="377"/>
      <c r="G2427" s="54" t="s">
        <v>836</v>
      </c>
      <c r="H2427" s="53">
        <v>1</v>
      </c>
      <c r="I2427" s="52">
        <v>0.04</v>
      </c>
      <c r="J2427" s="52">
        <v>0.04</v>
      </c>
    </row>
    <row r="2428" spans="1:10" ht="24" customHeight="1" x14ac:dyDescent="0.2">
      <c r="A2428" s="192" t="s">
        <v>1142</v>
      </c>
      <c r="B2428" s="55" t="s">
        <v>2109</v>
      </c>
      <c r="C2428" s="192" t="s">
        <v>25</v>
      </c>
      <c r="D2428" s="192" t="s">
        <v>2108</v>
      </c>
      <c r="E2428" s="377" t="s">
        <v>1165</v>
      </c>
      <c r="F2428" s="377"/>
      <c r="G2428" s="54" t="s">
        <v>836</v>
      </c>
      <c r="H2428" s="53">
        <v>1</v>
      </c>
      <c r="I2428" s="52">
        <v>15.64</v>
      </c>
      <c r="J2428" s="52">
        <v>15.64</v>
      </c>
    </row>
    <row r="2429" spans="1:10" ht="26.1" customHeight="1" x14ac:dyDescent="0.2">
      <c r="A2429" s="192" t="s">
        <v>1142</v>
      </c>
      <c r="B2429" s="55" t="s">
        <v>1237</v>
      </c>
      <c r="C2429" s="192" t="s">
        <v>25</v>
      </c>
      <c r="D2429" s="192" t="s">
        <v>1236</v>
      </c>
      <c r="E2429" s="377" t="s">
        <v>1160</v>
      </c>
      <c r="F2429" s="377"/>
      <c r="G2429" s="54" t="s">
        <v>836</v>
      </c>
      <c r="H2429" s="53">
        <v>1</v>
      </c>
      <c r="I2429" s="52">
        <v>0.01</v>
      </c>
      <c r="J2429" s="52">
        <v>0.01</v>
      </c>
    </row>
    <row r="2430" spans="1:10" ht="26.1" customHeight="1" x14ac:dyDescent="0.2">
      <c r="A2430" s="192" t="s">
        <v>1142</v>
      </c>
      <c r="B2430" s="55" t="s">
        <v>1235</v>
      </c>
      <c r="C2430" s="192" t="s">
        <v>25</v>
      </c>
      <c r="D2430" s="192" t="s">
        <v>1234</v>
      </c>
      <c r="E2430" s="377" t="s">
        <v>1160</v>
      </c>
      <c r="F2430" s="377"/>
      <c r="G2430" s="54" t="s">
        <v>836</v>
      </c>
      <c r="H2430" s="53">
        <v>1</v>
      </c>
      <c r="I2430" s="52">
        <v>0.86</v>
      </c>
      <c r="J2430" s="52">
        <v>0.86</v>
      </c>
    </row>
    <row r="2431" spans="1:10" ht="25.5" x14ac:dyDescent="0.2">
      <c r="A2431" s="193"/>
      <c r="B2431" s="193"/>
      <c r="C2431" s="193"/>
      <c r="D2431" s="193"/>
      <c r="E2431" s="193" t="s">
        <v>1138</v>
      </c>
      <c r="F2431" s="51">
        <v>8.8127701999999992</v>
      </c>
      <c r="G2431" s="193" t="s">
        <v>1137</v>
      </c>
      <c r="H2431" s="51">
        <v>7.09</v>
      </c>
      <c r="I2431" s="193" t="s">
        <v>1136</v>
      </c>
      <c r="J2431" s="51">
        <v>15.9</v>
      </c>
    </row>
    <row r="2432" spans="1:10" ht="15" thickBot="1" x14ac:dyDescent="0.25">
      <c r="A2432" s="193"/>
      <c r="B2432" s="193"/>
      <c r="C2432" s="193"/>
      <c r="D2432" s="193"/>
      <c r="E2432" s="193" t="s">
        <v>1135</v>
      </c>
      <c r="F2432" s="51">
        <v>4.72</v>
      </c>
      <c r="G2432" s="193"/>
      <c r="H2432" s="378" t="s">
        <v>1134</v>
      </c>
      <c r="I2432" s="378"/>
      <c r="J2432" s="51">
        <v>24.78</v>
      </c>
    </row>
    <row r="2433" spans="1:10" ht="0.95" customHeight="1" thickTop="1" x14ac:dyDescent="0.2">
      <c r="A2433" s="50"/>
      <c r="B2433" s="50"/>
      <c r="C2433" s="50"/>
      <c r="D2433" s="50"/>
      <c r="E2433" s="50"/>
      <c r="F2433" s="50"/>
      <c r="G2433" s="50"/>
      <c r="H2433" s="50"/>
      <c r="I2433" s="50"/>
      <c r="J2433" s="50"/>
    </row>
    <row r="2434" spans="1:10" ht="18" customHeight="1" x14ac:dyDescent="0.2">
      <c r="A2434" s="189"/>
      <c r="B2434" s="64" t="s">
        <v>9</v>
      </c>
      <c r="C2434" s="189" t="s">
        <v>10</v>
      </c>
      <c r="D2434" s="189" t="s">
        <v>11</v>
      </c>
      <c r="E2434" s="379" t="s">
        <v>1155</v>
      </c>
      <c r="F2434" s="379"/>
      <c r="G2434" s="65" t="s">
        <v>12</v>
      </c>
      <c r="H2434" s="64" t="s">
        <v>13</v>
      </c>
      <c r="I2434" s="64" t="s">
        <v>14</v>
      </c>
      <c r="J2434" s="64" t="s">
        <v>16</v>
      </c>
    </row>
    <row r="2435" spans="1:10" ht="26.1" customHeight="1" x14ac:dyDescent="0.2">
      <c r="A2435" s="187" t="s">
        <v>1154</v>
      </c>
      <c r="B2435" s="63" t="s">
        <v>1296</v>
      </c>
      <c r="C2435" s="187" t="s">
        <v>25</v>
      </c>
      <c r="D2435" s="187" t="s">
        <v>1295</v>
      </c>
      <c r="E2435" s="380" t="s">
        <v>1145</v>
      </c>
      <c r="F2435" s="380"/>
      <c r="G2435" s="62" t="s">
        <v>836</v>
      </c>
      <c r="H2435" s="61">
        <v>1</v>
      </c>
      <c r="I2435" s="60">
        <v>31.39</v>
      </c>
      <c r="J2435" s="60">
        <v>31.39</v>
      </c>
    </row>
    <row r="2436" spans="1:10" ht="26.1" customHeight="1" x14ac:dyDescent="0.2">
      <c r="A2436" s="191" t="s">
        <v>1148</v>
      </c>
      <c r="B2436" s="59" t="s">
        <v>2107</v>
      </c>
      <c r="C2436" s="191" t="s">
        <v>25</v>
      </c>
      <c r="D2436" s="191" t="s">
        <v>2106</v>
      </c>
      <c r="E2436" s="376" t="s">
        <v>1145</v>
      </c>
      <c r="F2436" s="376"/>
      <c r="G2436" s="58" t="s">
        <v>836</v>
      </c>
      <c r="H2436" s="57">
        <v>1</v>
      </c>
      <c r="I2436" s="56">
        <v>1.07</v>
      </c>
      <c r="J2436" s="56">
        <v>1.07</v>
      </c>
    </row>
    <row r="2437" spans="1:10" ht="24" customHeight="1" x14ac:dyDescent="0.2">
      <c r="A2437" s="192" t="s">
        <v>1142</v>
      </c>
      <c r="B2437" s="55" t="s">
        <v>2105</v>
      </c>
      <c r="C2437" s="192" t="s">
        <v>25</v>
      </c>
      <c r="D2437" s="192" t="s">
        <v>2104</v>
      </c>
      <c r="E2437" s="377" t="s">
        <v>1165</v>
      </c>
      <c r="F2437" s="377"/>
      <c r="G2437" s="54" t="s">
        <v>836</v>
      </c>
      <c r="H2437" s="53">
        <v>1</v>
      </c>
      <c r="I2437" s="52">
        <v>24.98</v>
      </c>
      <c r="J2437" s="52">
        <v>24.98</v>
      </c>
    </row>
    <row r="2438" spans="1:10" ht="26.1" customHeight="1" x14ac:dyDescent="0.2">
      <c r="A2438" s="192" t="s">
        <v>1142</v>
      </c>
      <c r="B2438" s="55" t="s">
        <v>1178</v>
      </c>
      <c r="C2438" s="192" t="s">
        <v>25</v>
      </c>
      <c r="D2438" s="192" t="s">
        <v>1177</v>
      </c>
      <c r="E2438" s="377" t="s">
        <v>1171</v>
      </c>
      <c r="F2438" s="377"/>
      <c r="G2438" s="54" t="s">
        <v>836</v>
      </c>
      <c r="H2438" s="53">
        <v>1</v>
      </c>
      <c r="I2438" s="52">
        <v>1.0900000000000001</v>
      </c>
      <c r="J2438" s="52">
        <v>1.0900000000000001</v>
      </c>
    </row>
    <row r="2439" spans="1:10" ht="26.1" customHeight="1" x14ac:dyDescent="0.2">
      <c r="A2439" s="192" t="s">
        <v>1142</v>
      </c>
      <c r="B2439" s="55" t="s">
        <v>1176</v>
      </c>
      <c r="C2439" s="192" t="s">
        <v>25</v>
      </c>
      <c r="D2439" s="192" t="s">
        <v>1175</v>
      </c>
      <c r="E2439" s="377" t="s">
        <v>1174</v>
      </c>
      <c r="F2439" s="377"/>
      <c r="G2439" s="54" t="s">
        <v>836</v>
      </c>
      <c r="H2439" s="53">
        <v>1</v>
      </c>
      <c r="I2439" s="52">
        <v>0.82</v>
      </c>
      <c r="J2439" s="52">
        <v>0.82</v>
      </c>
    </row>
    <row r="2440" spans="1:10" ht="26.1" customHeight="1" x14ac:dyDescent="0.2">
      <c r="A2440" s="192" t="s">
        <v>1142</v>
      </c>
      <c r="B2440" s="55" t="s">
        <v>1173</v>
      </c>
      <c r="C2440" s="192" t="s">
        <v>25</v>
      </c>
      <c r="D2440" s="192" t="s">
        <v>1172</v>
      </c>
      <c r="E2440" s="377" t="s">
        <v>1171</v>
      </c>
      <c r="F2440" s="377"/>
      <c r="G2440" s="54" t="s">
        <v>836</v>
      </c>
      <c r="H2440" s="53">
        <v>1</v>
      </c>
      <c r="I2440" s="52">
        <v>1.34</v>
      </c>
      <c r="J2440" s="52">
        <v>1.34</v>
      </c>
    </row>
    <row r="2441" spans="1:10" ht="26.1" customHeight="1" x14ac:dyDescent="0.2">
      <c r="A2441" s="192" t="s">
        <v>1142</v>
      </c>
      <c r="B2441" s="55" t="s">
        <v>1170</v>
      </c>
      <c r="C2441" s="192" t="s">
        <v>25</v>
      </c>
      <c r="D2441" s="192" t="s">
        <v>1169</v>
      </c>
      <c r="E2441" s="377" t="s">
        <v>1168</v>
      </c>
      <c r="F2441" s="377"/>
      <c r="G2441" s="54" t="s">
        <v>836</v>
      </c>
      <c r="H2441" s="53">
        <v>1</v>
      </c>
      <c r="I2441" s="52">
        <v>0.04</v>
      </c>
      <c r="J2441" s="52">
        <v>0.04</v>
      </c>
    </row>
    <row r="2442" spans="1:10" ht="26.1" customHeight="1" x14ac:dyDescent="0.2">
      <c r="A2442" s="192" t="s">
        <v>1142</v>
      </c>
      <c r="B2442" s="55" t="s">
        <v>2049</v>
      </c>
      <c r="C2442" s="192" t="s">
        <v>25</v>
      </c>
      <c r="D2442" s="192" t="s">
        <v>2048</v>
      </c>
      <c r="E2442" s="377" t="s">
        <v>1160</v>
      </c>
      <c r="F2442" s="377"/>
      <c r="G2442" s="54" t="s">
        <v>836</v>
      </c>
      <c r="H2442" s="53">
        <v>1</v>
      </c>
      <c r="I2442" s="52">
        <v>0.85</v>
      </c>
      <c r="J2442" s="52">
        <v>0.85</v>
      </c>
    </row>
    <row r="2443" spans="1:10" ht="26.1" customHeight="1" x14ac:dyDescent="0.2">
      <c r="A2443" s="192" t="s">
        <v>1142</v>
      </c>
      <c r="B2443" s="55" t="s">
        <v>2047</v>
      </c>
      <c r="C2443" s="192" t="s">
        <v>25</v>
      </c>
      <c r="D2443" s="192" t="s">
        <v>2046</v>
      </c>
      <c r="E2443" s="377" t="s">
        <v>1160</v>
      </c>
      <c r="F2443" s="377"/>
      <c r="G2443" s="54" t="s">
        <v>836</v>
      </c>
      <c r="H2443" s="53">
        <v>1</v>
      </c>
      <c r="I2443" s="52">
        <v>1.2</v>
      </c>
      <c r="J2443" s="52">
        <v>1.2</v>
      </c>
    </row>
    <row r="2444" spans="1:10" ht="25.5" x14ac:dyDescent="0.2">
      <c r="A2444" s="193"/>
      <c r="B2444" s="193"/>
      <c r="C2444" s="193"/>
      <c r="D2444" s="193"/>
      <c r="E2444" s="193" t="s">
        <v>1138</v>
      </c>
      <c r="F2444" s="51">
        <v>14.4385323</v>
      </c>
      <c r="G2444" s="193" t="s">
        <v>1137</v>
      </c>
      <c r="H2444" s="51">
        <v>11.61</v>
      </c>
      <c r="I2444" s="193" t="s">
        <v>1136</v>
      </c>
      <c r="J2444" s="51">
        <v>26.05</v>
      </c>
    </row>
    <row r="2445" spans="1:10" ht="15" thickBot="1" x14ac:dyDescent="0.25">
      <c r="A2445" s="193"/>
      <c r="B2445" s="193"/>
      <c r="C2445" s="193"/>
      <c r="D2445" s="193"/>
      <c r="E2445" s="193" t="s">
        <v>1135</v>
      </c>
      <c r="F2445" s="51">
        <v>7.38</v>
      </c>
      <c r="G2445" s="193"/>
      <c r="H2445" s="378" t="s">
        <v>1134</v>
      </c>
      <c r="I2445" s="378"/>
      <c r="J2445" s="51">
        <v>38.770000000000003</v>
      </c>
    </row>
    <row r="2446" spans="1:10" ht="0.95" customHeight="1" thickTop="1" x14ac:dyDescent="0.2">
      <c r="A2446" s="50"/>
      <c r="B2446" s="50"/>
      <c r="C2446" s="50"/>
      <c r="D2446" s="50"/>
      <c r="E2446" s="50"/>
      <c r="F2446" s="50"/>
      <c r="G2446" s="50"/>
      <c r="H2446" s="50"/>
      <c r="I2446" s="50"/>
      <c r="J2446" s="50"/>
    </row>
    <row r="2447" spans="1:10" ht="18" customHeight="1" x14ac:dyDescent="0.2">
      <c r="A2447" s="189"/>
      <c r="B2447" s="64" t="s">
        <v>9</v>
      </c>
      <c r="C2447" s="189" t="s">
        <v>10</v>
      </c>
      <c r="D2447" s="189" t="s">
        <v>11</v>
      </c>
      <c r="E2447" s="379" t="s">
        <v>1155</v>
      </c>
      <c r="F2447" s="379"/>
      <c r="G2447" s="65" t="s">
        <v>12</v>
      </c>
      <c r="H2447" s="64" t="s">
        <v>13</v>
      </c>
      <c r="I2447" s="64" t="s">
        <v>14</v>
      </c>
      <c r="J2447" s="64" t="s">
        <v>16</v>
      </c>
    </row>
    <row r="2448" spans="1:10" ht="26.1" customHeight="1" x14ac:dyDescent="0.2">
      <c r="A2448" s="187" t="s">
        <v>1154</v>
      </c>
      <c r="B2448" s="63" t="s">
        <v>1227</v>
      </c>
      <c r="C2448" s="187" t="s">
        <v>25</v>
      </c>
      <c r="D2448" s="187" t="s">
        <v>1226</v>
      </c>
      <c r="E2448" s="380" t="s">
        <v>1145</v>
      </c>
      <c r="F2448" s="380"/>
      <c r="G2448" s="62" t="s">
        <v>836</v>
      </c>
      <c r="H2448" s="61">
        <v>1</v>
      </c>
      <c r="I2448" s="60">
        <v>30.15</v>
      </c>
      <c r="J2448" s="60">
        <v>30.15</v>
      </c>
    </row>
    <row r="2449" spans="1:10" ht="39" customHeight="1" x14ac:dyDescent="0.2">
      <c r="A2449" s="191" t="s">
        <v>1148</v>
      </c>
      <c r="B2449" s="59" t="s">
        <v>2103</v>
      </c>
      <c r="C2449" s="191" t="s">
        <v>25</v>
      </c>
      <c r="D2449" s="191" t="s">
        <v>2102</v>
      </c>
      <c r="E2449" s="376" t="s">
        <v>1145</v>
      </c>
      <c r="F2449" s="376"/>
      <c r="G2449" s="58" t="s">
        <v>836</v>
      </c>
      <c r="H2449" s="57">
        <v>1</v>
      </c>
      <c r="I2449" s="56">
        <v>0.51</v>
      </c>
      <c r="J2449" s="56">
        <v>0.51</v>
      </c>
    </row>
    <row r="2450" spans="1:10" ht="26.1" customHeight="1" x14ac:dyDescent="0.2">
      <c r="A2450" s="192" t="s">
        <v>1142</v>
      </c>
      <c r="B2450" s="55" t="s">
        <v>2101</v>
      </c>
      <c r="C2450" s="192" t="s">
        <v>25</v>
      </c>
      <c r="D2450" s="192" t="s">
        <v>2100</v>
      </c>
      <c r="E2450" s="377" t="s">
        <v>1165</v>
      </c>
      <c r="F2450" s="377"/>
      <c r="G2450" s="54" t="s">
        <v>836</v>
      </c>
      <c r="H2450" s="53">
        <v>1</v>
      </c>
      <c r="I2450" s="52">
        <v>24.98</v>
      </c>
      <c r="J2450" s="52">
        <v>24.98</v>
      </c>
    </row>
    <row r="2451" spans="1:10" ht="26.1" customHeight="1" x14ac:dyDescent="0.2">
      <c r="A2451" s="192" t="s">
        <v>1142</v>
      </c>
      <c r="B2451" s="55" t="s">
        <v>1178</v>
      </c>
      <c r="C2451" s="192" t="s">
        <v>25</v>
      </c>
      <c r="D2451" s="192" t="s">
        <v>1177</v>
      </c>
      <c r="E2451" s="377" t="s">
        <v>1171</v>
      </c>
      <c r="F2451" s="377"/>
      <c r="G2451" s="54" t="s">
        <v>836</v>
      </c>
      <c r="H2451" s="53">
        <v>1</v>
      </c>
      <c r="I2451" s="52">
        <v>1.0900000000000001</v>
      </c>
      <c r="J2451" s="52">
        <v>1.0900000000000001</v>
      </c>
    </row>
    <row r="2452" spans="1:10" ht="26.1" customHeight="1" x14ac:dyDescent="0.2">
      <c r="A2452" s="192" t="s">
        <v>1142</v>
      </c>
      <c r="B2452" s="55" t="s">
        <v>1176</v>
      </c>
      <c r="C2452" s="192" t="s">
        <v>25</v>
      </c>
      <c r="D2452" s="192" t="s">
        <v>1175</v>
      </c>
      <c r="E2452" s="377" t="s">
        <v>1174</v>
      </c>
      <c r="F2452" s="377"/>
      <c r="G2452" s="54" t="s">
        <v>836</v>
      </c>
      <c r="H2452" s="53">
        <v>1</v>
      </c>
      <c r="I2452" s="52">
        <v>0.82</v>
      </c>
      <c r="J2452" s="52">
        <v>0.82</v>
      </c>
    </row>
    <row r="2453" spans="1:10" ht="26.1" customHeight="1" x14ac:dyDescent="0.2">
      <c r="A2453" s="192" t="s">
        <v>1142</v>
      </c>
      <c r="B2453" s="55" t="s">
        <v>1173</v>
      </c>
      <c r="C2453" s="192" t="s">
        <v>25</v>
      </c>
      <c r="D2453" s="192" t="s">
        <v>1172</v>
      </c>
      <c r="E2453" s="377" t="s">
        <v>1171</v>
      </c>
      <c r="F2453" s="377"/>
      <c r="G2453" s="54" t="s">
        <v>836</v>
      </c>
      <c r="H2453" s="53">
        <v>1</v>
      </c>
      <c r="I2453" s="52">
        <v>1.34</v>
      </c>
      <c r="J2453" s="52">
        <v>1.34</v>
      </c>
    </row>
    <row r="2454" spans="1:10" ht="26.1" customHeight="1" x14ac:dyDescent="0.2">
      <c r="A2454" s="192" t="s">
        <v>1142</v>
      </c>
      <c r="B2454" s="55" t="s">
        <v>1170</v>
      </c>
      <c r="C2454" s="192" t="s">
        <v>25</v>
      </c>
      <c r="D2454" s="192" t="s">
        <v>1169</v>
      </c>
      <c r="E2454" s="377" t="s">
        <v>1168</v>
      </c>
      <c r="F2454" s="377"/>
      <c r="G2454" s="54" t="s">
        <v>836</v>
      </c>
      <c r="H2454" s="53">
        <v>1</v>
      </c>
      <c r="I2454" s="52">
        <v>0.04</v>
      </c>
      <c r="J2454" s="52">
        <v>0.04</v>
      </c>
    </row>
    <row r="2455" spans="1:10" ht="26.1" customHeight="1" x14ac:dyDescent="0.2">
      <c r="A2455" s="192" t="s">
        <v>1142</v>
      </c>
      <c r="B2455" s="55" t="s">
        <v>2031</v>
      </c>
      <c r="C2455" s="192" t="s">
        <v>25</v>
      </c>
      <c r="D2455" s="192" t="s">
        <v>2030</v>
      </c>
      <c r="E2455" s="377" t="s">
        <v>1160</v>
      </c>
      <c r="F2455" s="377"/>
      <c r="G2455" s="54" t="s">
        <v>836</v>
      </c>
      <c r="H2455" s="53">
        <v>1</v>
      </c>
      <c r="I2455" s="52">
        <v>0.31</v>
      </c>
      <c r="J2455" s="52">
        <v>0.31</v>
      </c>
    </row>
    <row r="2456" spans="1:10" ht="26.1" customHeight="1" x14ac:dyDescent="0.2">
      <c r="A2456" s="192" t="s">
        <v>1142</v>
      </c>
      <c r="B2456" s="55" t="s">
        <v>2029</v>
      </c>
      <c r="C2456" s="192" t="s">
        <v>25</v>
      </c>
      <c r="D2456" s="192" t="s">
        <v>2028</v>
      </c>
      <c r="E2456" s="377" t="s">
        <v>1160</v>
      </c>
      <c r="F2456" s="377"/>
      <c r="G2456" s="54" t="s">
        <v>836</v>
      </c>
      <c r="H2456" s="53">
        <v>1</v>
      </c>
      <c r="I2456" s="52">
        <v>1.06</v>
      </c>
      <c r="J2456" s="52">
        <v>1.06</v>
      </c>
    </row>
    <row r="2457" spans="1:10" ht="25.5" x14ac:dyDescent="0.2">
      <c r="A2457" s="193"/>
      <c r="B2457" s="193"/>
      <c r="C2457" s="193"/>
      <c r="D2457" s="193"/>
      <c r="E2457" s="193" t="s">
        <v>1138</v>
      </c>
      <c r="F2457" s="51">
        <v>14.128145399999999</v>
      </c>
      <c r="G2457" s="193" t="s">
        <v>1137</v>
      </c>
      <c r="H2457" s="51">
        <v>11.36</v>
      </c>
      <c r="I2457" s="193" t="s">
        <v>1136</v>
      </c>
      <c r="J2457" s="51">
        <v>25.49</v>
      </c>
    </row>
    <row r="2458" spans="1:10" ht="15" thickBot="1" x14ac:dyDescent="0.25">
      <c r="A2458" s="193"/>
      <c r="B2458" s="193"/>
      <c r="C2458" s="193"/>
      <c r="D2458" s="193"/>
      <c r="E2458" s="193" t="s">
        <v>1135</v>
      </c>
      <c r="F2458" s="51">
        <v>7.09</v>
      </c>
      <c r="G2458" s="193"/>
      <c r="H2458" s="378" t="s">
        <v>1134</v>
      </c>
      <c r="I2458" s="378"/>
      <c r="J2458" s="51">
        <v>37.24</v>
      </c>
    </row>
    <row r="2459" spans="1:10" ht="0.95" customHeight="1" thickTop="1" x14ac:dyDescent="0.2">
      <c r="A2459" s="50"/>
      <c r="B2459" s="50"/>
      <c r="C2459" s="50"/>
      <c r="D2459" s="50"/>
      <c r="E2459" s="50"/>
      <c r="F2459" s="50"/>
      <c r="G2459" s="50"/>
      <c r="H2459" s="50"/>
      <c r="I2459" s="50"/>
      <c r="J2459" s="50"/>
    </row>
    <row r="2460" spans="1:10" ht="18" customHeight="1" x14ac:dyDescent="0.2">
      <c r="A2460" s="189"/>
      <c r="B2460" s="64" t="s">
        <v>9</v>
      </c>
      <c r="C2460" s="189" t="s">
        <v>10</v>
      </c>
      <c r="D2460" s="189" t="s">
        <v>11</v>
      </c>
      <c r="E2460" s="379" t="s">
        <v>1155</v>
      </c>
      <c r="F2460" s="379"/>
      <c r="G2460" s="65" t="s">
        <v>12</v>
      </c>
      <c r="H2460" s="64" t="s">
        <v>13</v>
      </c>
      <c r="I2460" s="64" t="s">
        <v>14</v>
      </c>
      <c r="J2460" s="64" t="s">
        <v>16</v>
      </c>
    </row>
    <row r="2461" spans="1:10" ht="26.1" customHeight="1" x14ac:dyDescent="0.2">
      <c r="A2461" s="187" t="s">
        <v>1154</v>
      </c>
      <c r="B2461" s="63" t="s">
        <v>2366</v>
      </c>
      <c r="C2461" s="187" t="s">
        <v>25</v>
      </c>
      <c r="D2461" s="187" t="s">
        <v>2365</v>
      </c>
      <c r="E2461" s="380" t="s">
        <v>1145</v>
      </c>
      <c r="F2461" s="380"/>
      <c r="G2461" s="62" t="s">
        <v>836</v>
      </c>
      <c r="H2461" s="61">
        <v>1</v>
      </c>
      <c r="I2461" s="60">
        <v>30.66</v>
      </c>
      <c r="J2461" s="60">
        <v>30.66</v>
      </c>
    </row>
    <row r="2462" spans="1:10" ht="26.1" customHeight="1" x14ac:dyDescent="0.2">
      <c r="A2462" s="191" t="s">
        <v>1148</v>
      </c>
      <c r="B2462" s="59" t="s">
        <v>2099</v>
      </c>
      <c r="C2462" s="191" t="s">
        <v>25</v>
      </c>
      <c r="D2462" s="191" t="s">
        <v>2098</v>
      </c>
      <c r="E2462" s="376" t="s">
        <v>1145</v>
      </c>
      <c r="F2462" s="376"/>
      <c r="G2462" s="58" t="s">
        <v>836</v>
      </c>
      <c r="H2462" s="57">
        <v>1</v>
      </c>
      <c r="I2462" s="56">
        <v>0.33</v>
      </c>
      <c r="J2462" s="56">
        <v>0.33</v>
      </c>
    </row>
    <row r="2463" spans="1:10" ht="24" customHeight="1" x14ac:dyDescent="0.2">
      <c r="A2463" s="192" t="s">
        <v>1142</v>
      </c>
      <c r="B2463" s="55" t="s">
        <v>2097</v>
      </c>
      <c r="C2463" s="192" t="s">
        <v>25</v>
      </c>
      <c r="D2463" s="192" t="s">
        <v>2096</v>
      </c>
      <c r="E2463" s="377" t="s">
        <v>1165</v>
      </c>
      <c r="F2463" s="377"/>
      <c r="G2463" s="54" t="s">
        <v>836</v>
      </c>
      <c r="H2463" s="53">
        <v>1</v>
      </c>
      <c r="I2463" s="52">
        <v>24.98</v>
      </c>
      <c r="J2463" s="52">
        <v>24.98</v>
      </c>
    </row>
    <row r="2464" spans="1:10" ht="26.1" customHeight="1" x14ac:dyDescent="0.2">
      <c r="A2464" s="192" t="s">
        <v>1142</v>
      </c>
      <c r="B2464" s="55" t="s">
        <v>1178</v>
      </c>
      <c r="C2464" s="192" t="s">
        <v>25</v>
      </c>
      <c r="D2464" s="192" t="s">
        <v>1177</v>
      </c>
      <c r="E2464" s="377" t="s">
        <v>1171</v>
      </c>
      <c r="F2464" s="377"/>
      <c r="G2464" s="54" t="s">
        <v>836</v>
      </c>
      <c r="H2464" s="53">
        <v>1</v>
      </c>
      <c r="I2464" s="52">
        <v>1.0900000000000001</v>
      </c>
      <c r="J2464" s="52">
        <v>1.0900000000000001</v>
      </c>
    </row>
    <row r="2465" spans="1:10" ht="26.1" customHeight="1" x14ac:dyDescent="0.2">
      <c r="A2465" s="192" t="s">
        <v>1142</v>
      </c>
      <c r="B2465" s="55" t="s">
        <v>1176</v>
      </c>
      <c r="C2465" s="192" t="s">
        <v>25</v>
      </c>
      <c r="D2465" s="192" t="s">
        <v>1175</v>
      </c>
      <c r="E2465" s="377" t="s">
        <v>1174</v>
      </c>
      <c r="F2465" s="377"/>
      <c r="G2465" s="54" t="s">
        <v>836</v>
      </c>
      <c r="H2465" s="53">
        <v>1</v>
      </c>
      <c r="I2465" s="52">
        <v>0.82</v>
      </c>
      <c r="J2465" s="52">
        <v>0.82</v>
      </c>
    </row>
    <row r="2466" spans="1:10" ht="26.1" customHeight="1" x14ac:dyDescent="0.2">
      <c r="A2466" s="192" t="s">
        <v>1142</v>
      </c>
      <c r="B2466" s="55" t="s">
        <v>1173</v>
      </c>
      <c r="C2466" s="192" t="s">
        <v>25</v>
      </c>
      <c r="D2466" s="192" t="s">
        <v>1172</v>
      </c>
      <c r="E2466" s="377" t="s">
        <v>1171</v>
      </c>
      <c r="F2466" s="377"/>
      <c r="G2466" s="54" t="s">
        <v>836</v>
      </c>
      <c r="H2466" s="53">
        <v>1</v>
      </c>
      <c r="I2466" s="52">
        <v>1.34</v>
      </c>
      <c r="J2466" s="52">
        <v>1.34</v>
      </c>
    </row>
    <row r="2467" spans="1:10" ht="26.1" customHeight="1" x14ac:dyDescent="0.2">
      <c r="A2467" s="192" t="s">
        <v>1142</v>
      </c>
      <c r="B2467" s="55" t="s">
        <v>1170</v>
      </c>
      <c r="C2467" s="192" t="s">
        <v>25</v>
      </c>
      <c r="D2467" s="192" t="s">
        <v>1169</v>
      </c>
      <c r="E2467" s="377" t="s">
        <v>1168</v>
      </c>
      <c r="F2467" s="377"/>
      <c r="G2467" s="54" t="s">
        <v>836</v>
      </c>
      <c r="H2467" s="53">
        <v>1</v>
      </c>
      <c r="I2467" s="52">
        <v>0.04</v>
      </c>
      <c r="J2467" s="52">
        <v>0.04</v>
      </c>
    </row>
    <row r="2468" spans="1:10" ht="26.1" customHeight="1" x14ac:dyDescent="0.2">
      <c r="A2468" s="192" t="s">
        <v>1142</v>
      </c>
      <c r="B2468" s="55" t="s">
        <v>1360</v>
      </c>
      <c r="C2468" s="192" t="s">
        <v>25</v>
      </c>
      <c r="D2468" s="192" t="s">
        <v>1359</v>
      </c>
      <c r="E2468" s="377" t="s">
        <v>1160</v>
      </c>
      <c r="F2468" s="377"/>
      <c r="G2468" s="54" t="s">
        <v>836</v>
      </c>
      <c r="H2468" s="53">
        <v>1</v>
      </c>
      <c r="I2468" s="52">
        <v>0.82</v>
      </c>
      <c r="J2468" s="52">
        <v>0.82</v>
      </c>
    </row>
    <row r="2469" spans="1:10" ht="26.1" customHeight="1" x14ac:dyDescent="0.2">
      <c r="A2469" s="192" t="s">
        <v>1142</v>
      </c>
      <c r="B2469" s="55" t="s">
        <v>1358</v>
      </c>
      <c r="C2469" s="192" t="s">
        <v>25</v>
      </c>
      <c r="D2469" s="192" t="s">
        <v>1357</v>
      </c>
      <c r="E2469" s="377" t="s">
        <v>1160</v>
      </c>
      <c r="F2469" s="377"/>
      <c r="G2469" s="54" t="s">
        <v>836</v>
      </c>
      <c r="H2469" s="53">
        <v>1</v>
      </c>
      <c r="I2469" s="52">
        <v>1.24</v>
      </c>
      <c r="J2469" s="52">
        <v>1.24</v>
      </c>
    </row>
    <row r="2470" spans="1:10" ht="25.5" x14ac:dyDescent="0.2">
      <c r="A2470" s="193"/>
      <c r="B2470" s="193"/>
      <c r="C2470" s="193"/>
      <c r="D2470" s="193"/>
      <c r="E2470" s="193" t="s">
        <v>1138</v>
      </c>
      <c r="F2470" s="51">
        <v>14.028378200000001</v>
      </c>
      <c r="G2470" s="193" t="s">
        <v>1137</v>
      </c>
      <c r="H2470" s="51">
        <v>11.28</v>
      </c>
      <c r="I2470" s="193" t="s">
        <v>1136</v>
      </c>
      <c r="J2470" s="51">
        <v>25.31</v>
      </c>
    </row>
    <row r="2471" spans="1:10" ht="15" thickBot="1" x14ac:dyDescent="0.25">
      <c r="A2471" s="193"/>
      <c r="B2471" s="193"/>
      <c r="C2471" s="193"/>
      <c r="D2471" s="193"/>
      <c r="E2471" s="193" t="s">
        <v>1135</v>
      </c>
      <c r="F2471" s="51">
        <v>7.21</v>
      </c>
      <c r="G2471" s="193"/>
      <c r="H2471" s="378" t="s">
        <v>1134</v>
      </c>
      <c r="I2471" s="378"/>
      <c r="J2471" s="51">
        <v>37.869999999999997</v>
      </c>
    </row>
    <row r="2472" spans="1:10" ht="0.95" customHeight="1" thickTop="1" x14ac:dyDescent="0.2">
      <c r="A2472" s="50"/>
      <c r="B2472" s="50"/>
      <c r="C2472" s="50"/>
      <c r="D2472" s="50"/>
      <c r="E2472" s="50"/>
      <c r="F2472" s="50"/>
      <c r="G2472" s="50"/>
      <c r="H2472" s="50"/>
      <c r="I2472" s="50"/>
      <c r="J2472" s="50"/>
    </row>
    <row r="2473" spans="1:10" ht="18" customHeight="1" x14ac:dyDescent="0.2">
      <c r="A2473" s="189"/>
      <c r="B2473" s="64" t="s">
        <v>9</v>
      </c>
      <c r="C2473" s="189" t="s">
        <v>10</v>
      </c>
      <c r="D2473" s="189" t="s">
        <v>11</v>
      </c>
      <c r="E2473" s="379" t="s">
        <v>1155</v>
      </c>
      <c r="F2473" s="379"/>
      <c r="G2473" s="65" t="s">
        <v>12</v>
      </c>
      <c r="H2473" s="64" t="s">
        <v>13</v>
      </c>
      <c r="I2473" s="64" t="s">
        <v>14</v>
      </c>
      <c r="J2473" s="64" t="s">
        <v>16</v>
      </c>
    </row>
    <row r="2474" spans="1:10" ht="26.1" customHeight="1" x14ac:dyDescent="0.2">
      <c r="A2474" s="187" t="s">
        <v>1154</v>
      </c>
      <c r="B2474" s="63" t="s">
        <v>1406</v>
      </c>
      <c r="C2474" s="187" t="s">
        <v>25</v>
      </c>
      <c r="D2474" s="187" t="s">
        <v>1405</v>
      </c>
      <c r="E2474" s="380" t="s">
        <v>1145</v>
      </c>
      <c r="F2474" s="380"/>
      <c r="G2474" s="62" t="s">
        <v>836</v>
      </c>
      <c r="H2474" s="61">
        <v>1</v>
      </c>
      <c r="I2474" s="60">
        <v>36.880000000000003</v>
      </c>
      <c r="J2474" s="60">
        <v>36.880000000000003</v>
      </c>
    </row>
    <row r="2475" spans="1:10" ht="26.1" customHeight="1" x14ac:dyDescent="0.2">
      <c r="A2475" s="191" t="s">
        <v>1148</v>
      </c>
      <c r="B2475" s="59" t="s">
        <v>2095</v>
      </c>
      <c r="C2475" s="191" t="s">
        <v>25</v>
      </c>
      <c r="D2475" s="191" t="s">
        <v>2094</v>
      </c>
      <c r="E2475" s="376" t="s">
        <v>1145</v>
      </c>
      <c r="F2475" s="376"/>
      <c r="G2475" s="58" t="s">
        <v>836</v>
      </c>
      <c r="H2475" s="57">
        <v>1</v>
      </c>
      <c r="I2475" s="56">
        <v>0.52</v>
      </c>
      <c r="J2475" s="56">
        <v>0.52</v>
      </c>
    </row>
    <row r="2476" spans="1:10" ht="24" customHeight="1" x14ac:dyDescent="0.2">
      <c r="A2476" s="192" t="s">
        <v>1142</v>
      </c>
      <c r="B2476" s="55" t="s">
        <v>2093</v>
      </c>
      <c r="C2476" s="192" t="s">
        <v>25</v>
      </c>
      <c r="D2476" s="192" t="s">
        <v>2092</v>
      </c>
      <c r="E2476" s="377" t="s">
        <v>1165</v>
      </c>
      <c r="F2476" s="377"/>
      <c r="G2476" s="54" t="s">
        <v>836</v>
      </c>
      <c r="H2476" s="53">
        <v>1</v>
      </c>
      <c r="I2476" s="52">
        <v>31.01</v>
      </c>
      <c r="J2476" s="52">
        <v>31.01</v>
      </c>
    </row>
    <row r="2477" spans="1:10" ht="26.1" customHeight="1" x14ac:dyDescent="0.2">
      <c r="A2477" s="192" t="s">
        <v>1142</v>
      </c>
      <c r="B2477" s="55" t="s">
        <v>1178</v>
      </c>
      <c r="C2477" s="192" t="s">
        <v>25</v>
      </c>
      <c r="D2477" s="192" t="s">
        <v>1177</v>
      </c>
      <c r="E2477" s="377" t="s">
        <v>1171</v>
      </c>
      <c r="F2477" s="377"/>
      <c r="G2477" s="54" t="s">
        <v>836</v>
      </c>
      <c r="H2477" s="53">
        <v>1</v>
      </c>
      <c r="I2477" s="52">
        <v>1.0900000000000001</v>
      </c>
      <c r="J2477" s="52">
        <v>1.0900000000000001</v>
      </c>
    </row>
    <row r="2478" spans="1:10" ht="26.1" customHeight="1" x14ac:dyDescent="0.2">
      <c r="A2478" s="192" t="s">
        <v>1142</v>
      </c>
      <c r="B2478" s="55" t="s">
        <v>1176</v>
      </c>
      <c r="C2478" s="192" t="s">
        <v>25</v>
      </c>
      <c r="D2478" s="192" t="s">
        <v>1175</v>
      </c>
      <c r="E2478" s="377" t="s">
        <v>1174</v>
      </c>
      <c r="F2478" s="377"/>
      <c r="G2478" s="54" t="s">
        <v>836</v>
      </c>
      <c r="H2478" s="53">
        <v>1</v>
      </c>
      <c r="I2478" s="52">
        <v>0.82</v>
      </c>
      <c r="J2478" s="52">
        <v>0.82</v>
      </c>
    </row>
    <row r="2479" spans="1:10" ht="26.1" customHeight="1" x14ac:dyDescent="0.2">
      <c r="A2479" s="192" t="s">
        <v>1142</v>
      </c>
      <c r="B2479" s="55" t="s">
        <v>1173</v>
      </c>
      <c r="C2479" s="192" t="s">
        <v>25</v>
      </c>
      <c r="D2479" s="192" t="s">
        <v>1172</v>
      </c>
      <c r="E2479" s="377" t="s">
        <v>1171</v>
      </c>
      <c r="F2479" s="377"/>
      <c r="G2479" s="54" t="s">
        <v>836</v>
      </c>
      <c r="H2479" s="53">
        <v>1</v>
      </c>
      <c r="I2479" s="52">
        <v>1.34</v>
      </c>
      <c r="J2479" s="52">
        <v>1.34</v>
      </c>
    </row>
    <row r="2480" spans="1:10" ht="26.1" customHeight="1" x14ac:dyDescent="0.2">
      <c r="A2480" s="192" t="s">
        <v>1142</v>
      </c>
      <c r="B2480" s="55" t="s">
        <v>1170</v>
      </c>
      <c r="C2480" s="192" t="s">
        <v>25</v>
      </c>
      <c r="D2480" s="192" t="s">
        <v>1169</v>
      </c>
      <c r="E2480" s="377" t="s">
        <v>1168</v>
      </c>
      <c r="F2480" s="377"/>
      <c r="G2480" s="54" t="s">
        <v>836</v>
      </c>
      <c r="H2480" s="53">
        <v>1</v>
      </c>
      <c r="I2480" s="52">
        <v>0.04</v>
      </c>
      <c r="J2480" s="52">
        <v>0.04</v>
      </c>
    </row>
    <row r="2481" spans="1:10" ht="26.1" customHeight="1" x14ac:dyDescent="0.2">
      <c r="A2481" s="192" t="s">
        <v>1142</v>
      </c>
      <c r="B2481" s="55" t="s">
        <v>1360</v>
      </c>
      <c r="C2481" s="192" t="s">
        <v>25</v>
      </c>
      <c r="D2481" s="192" t="s">
        <v>1359</v>
      </c>
      <c r="E2481" s="377" t="s">
        <v>1160</v>
      </c>
      <c r="F2481" s="377"/>
      <c r="G2481" s="54" t="s">
        <v>836</v>
      </c>
      <c r="H2481" s="53">
        <v>1</v>
      </c>
      <c r="I2481" s="52">
        <v>0.82</v>
      </c>
      <c r="J2481" s="52">
        <v>0.82</v>
      </c>
    </row>
    <row r="2482" spans="1:10" ht="26.1" customHeight="1" x14ac:dyDescent="0.2">
      <c r="A2482" s="192" t="s">
        <v>1142</v>
      </c>
      <c r="B2482" s="55" t="s">
        <v>1358</v>
      </c>
      <c r="C2482" s="192" t="s">
        <v>25</v>
      </c>
      <c r="D2482" s="192" t="s">
        <v>1357</v>
      </c>
      <c r="E2482" s="377" t="s">
        <v>1160</v>
      </c>
      <c r="F2482" s="377"/>
      <c r="G2482" s="54" t="s">
        <v>836</v>
      </c>
      <c r="H2482" s="53">
        <v>1</v>
      </c>
      <c r="I2482" s="52">
        <v>1.24</v>
      </c>
      <c r="J2482" s="52">
        <v>1.24</v>
      </c>
    </row>
    <row r="2483" spans="1:10" ht="25.5" x14ac:dyDescent="0.2">
      <c r="A2483" s="193"/>
      <c r="B2483" s="193"/>
      <c r="C2483" s="193"/>
      <c r="D2483" s="193"/>
      <c r="E2483" s="193" t="s">
        <v>1138</v>
      </c>
      <c r="F2483" s="51">
        <v>17.475889599999999</v>
      </c>
      <c r="G2483" s="193" t="s">
        <v>1137</v>
      </c>
      <c r="H2483" s="51">
        <v>14.05</v>
      </c>
      <c r="I2483" s="193" t="s">
        <v>1136</v>
      </c>
      <c r="J2483" s="51">
        <v>31.53</v>
      </c>
    </row>
    <row r="2484" spans="1:10" ht="15" thickBot="1" x14ac:dyDescent="0.25">
      <c r="A2484" s="193"/>
      <c r="B2484" s="193"/>
      <c r="C2484" s="193"/>
      <c r="D2484" s="193"/>
      <c r="E2484" s="193" t="s">
        <v>1135</v>
      </c>
      <c r="F2484" s="51">
        <v>8.68</v>
      </c>
      <c r="G2484" s="193"/>
      <c r="H2484" s="378" t="s">
        <v>1134</v>
      </c>
      <c r="I2484" s="378"/>
      <c r="J2484" s="51">
        <v>45.56</v>
      </c>
    </row>
    <row r="2485" spans="1:10" ht="0.95" customHeight="1" thickTop="1" x14ac:dyDescent="0.2">
      <c r="A2485" s="50"/>
      <c r="B2485" s="50"/>
      <c r="C2485" s="50"/>
      <c r="D2485" s="50"/>
      <c r="E2485" s="50"/>
      <c r="F2485" s="50"/>
      <c r="G2485" s="50"/>
      <c r="H2485" s="50"/>
      <c r="I2485" s="50"/>
      <c r="J2485" s="50"/>
    </row>
    <row r="2486" spans="1:10" ht="18" customHeight="1" x14ac:dyDescent="0.2">
      <c r="A2486" s="189"/>
      <c r="B2486" s="64" t="s">
        <v>9</v>
      </c>
      <c r="C2486" s="189" t="s">
        <v>10</v>
      </c>
      <c r="D2486" s="189" t="s">
        <v>11</v>
      </c>
      <c r="E2486" s="379" t="s">
        <v>1155</v>
      </c>
      <c r="F2486" s="379"/>
      <c r="G2486" s="65" t="s">
        <v>12</v>
      </c>
      <c r="H2486" s="64" t="s">
        <v>13</v>
      </c>
      <c r="I2486" s="64" t="s">
        <v>14</v>
      </c>
      <c r="J2486" s="64" t="s">
        <v>16</v>
      </c>
    </row>
    <row r="2487" spans="1:10" ht="65.099999999999994" customHeight="1" x14ac:dyDescent="0.2">
      <c r="A2487" s="187" t="s">
        <v>1154</v>
      </c>
      <c r="B2487" s="63" t="s">
        <v>2364</v>
      </c>
      <c r="C2487" s="187" t="s">
        <v>25</v>
      </c>
      <c r="D2487" s="187" t="s">
        <v>2363</v>
      </c>
      <c r="E2487" s="380" t="s">
        <v>1151</v>
      </c>
      <c r="F2487" s="380"/>
      <c r="G2487" s="62" t="s">
        <v>156</v>
      </c>
      <c r="H2487" s="61">
        <v>1</v>
      </c>
      <c r="I2487" s="60">
        <v>492.33</v>
      </c>
      <c r="J2487" s="60">
        <v>492.33</v>
      </c>
    </row>
    <row r="2488" spans="1:10" ht="39" customHeight="1" x14ac:dyDescent="0.2">
      <c r="A2488" s="191" t="s">
        <v>1148</v>
      </c>
      <c r="B2488" s="59" t="s">
        <v>1153</v>
      </c>
      <c r="C2488" s="191" t="s">
        <v>25</v>
      </c>
      <c r="D2488" s="191" t="s">
        <v>1152</v>
      </c>
      <c r="E2488" s="376" t="s">
        <v>1151</v>
      </c>
      <c r="F2488" s="376"/>
      <c r="G2488" s="58" t="s">
        <v>156</v>
      </c>
      <c r="H2488" s="57">
        <v>1</v>
      </c>
      <c r="I2488" s="56">
        <v>37.159999999999997</v>
      </c>
      <c r="J2488" s="56">
        <v>37.159999999999997</v>
      </c>
    </row>
    <row r="2489" spans="1:10" ht="26.1" customHeight="1" x14ac:dyDescent="0.2">
      <c r="A2489" s="191" t="s">
        <v>1148</v>
      </c>
      <c r="B2489" s="59" t="s">
        <v>506</v>
      </c>
      <c r="C2489" s="191" t="s">
        <v>25</v>
      </c>
      <c r="D2489" s="191" t="s">
        <v>507</v>
      </c>
      <c r="E2489" s="376" t="s">
        <v>1151</v>
      </c>
      <c r="F2489" s="376"/>
      <c r="G2489" s="58" t="s">
        <v>156</v>
      </c>
      <c r="H2489" s="57">
        <v>1</v>
      </c>
      <c r="I2489" s="56">
        <v>17.03</v>
      </c>
      <c r="J2489" s="56">
        <v>17.03</v>
      </c>
    </row>
    <row r="2490" spans="1:10" ht="39" customHeight="1" x14ac:dyDescent="0.2">
      <c r="A2490" s="191" t="s">
        <v>1148</v>
      </c>
      <c r="B2490" s="59" t="s">
        <v>2362</v>
      </c>
      <c r="C2490" s="191" t="s">
        <v>25</v>
      </c>
      <c r="D2490" s="191" t="s">
        <v>2361</v>
      </c>
      <c r="E2490" s="376" t="s">
        <v>1151</v>
      </c>
      <c r="F2490" s="376"/>
      <c r="G2490" s="58" t="s">
        <v>156</v>
      </c>
      <c r="H2490" s="57">
        <v>1</v>
      </c>
      <c r="I2490" s="56">
        <v>345.66</v>
      </c>
      <c r="J2490" s="56">
        <v>345.66</v>
      </c>
    </row>
    <row r="2491" spans="1:10" ht="39" customHeight="1" x14ac:dyDescent="0.2">
      <c r="A2491" s="191" t="s">
        <v>1148</v>
      </c>
      <c r="B2491" s="59" t="s">
        <v>1286</v>
      </c>
      <c r="C2491" s="191" t="s">
        <v>25</v>
      </c>
      <c r="D2491" s="191" t="s">
        <v>1285</v>
      </c>
      <c r="E2491" s="376" t="s">
        <v>1151</v>
      </c>
      <c r="F2491" s="376"/>
      <c r="G2491" s="58" t="s">
        <v>156</v>
      </c>
      <c r="H2491" s="57">
        <v>1</v>
      </c>
      <c r="I2491" s="56">
        <v>92.48</v>
      </c>
      <c r="J2491" s="56">
        <v>92.48</v>
      </c>
    </row>
    <row r="2492" spans="1:10" ht="25.5" x14ac:dyDescent="0.2">
      <c r="A2492" s="193"/>
      <c r="B2492" s="193"/>
      <c r="C2492" s="193"/>
      <c r="D2492" s="193"/>
      <c r="E2492" s="193" t="s">
        <v>1138</v>
      </c>
      <c r="F2492" s="51">
        <v>30.495510500000002</v>
      </c>
      <c r="G2492" s="193" t="s">
        <v>1137</v>
      </c>
      <c r="H2492" s="51">
        <v>24.52</v>
      </c>
      <c r="I2492" s="193" t="s">
        <v>1136</v>
      </c>
      <c r="J2492" s="51">
        <v>55.02</v>
      </c>
    </row>
    <row r="2493" spans="1:10" ht="15" thickBot="1" x14ac:dyDescent="0.25">
      <c r="A2493" s="193"/>
      <c r="B2493" s="193"/>
      <c r="C2493" s="193"/>
      <c r="D2493" s="193"/>
      <c r="E2493" s="193" t="s">
        <v>1135</v>
      </c>
      <c r="F2493" s="51">
        <v>115.89</v>
      </c>
      <c r="G2493" s="193"/>
      <c r="H2493" s="378" t="s">
        <v>1134</v>
      </c>
      <c r="I2493" s="378"/>
      <c r="J2493" s="51">
        <v>608.22</v>
      </c>
    </row>
    <row r="2494" spans="1:10" ht="0.95" customHeight="1" thickTop="1" x14ac:dyDescent="0.2">
      <c r="A2494" s="50"/>
      <c r="B2494" s="50"/>
      <c r="C2494" s="50"/>
      <c r="D2494" s="50"/>
      <c r="E2494" s="50"/>
      <c r="F2494" s="50"/>
      <c r="G2494" s="50"/>
      <c r="H2494" s="50"/>
      <c r="I2494" s="50"/>
      <c r="J2494" s="50"/>
    </row>
    <row r="2495" spans="1:10" ht="18" customHeight="1" x14ac:dyDescent="0.2">
      <c r="A2495" s="189"/>
      <c r="B2495" s="64" t="s">
        <v>9</v>
      </c>
      <c r="C2495" s="189" t="s">
        <v>10</v>
      </c>
      <c r="D2495" s="189" t="s">
        <v>11</v>
      </c>
      <c r="E2495" s="379" t="s">
        <v>1155</v>
      </c>
      <c r="F2495" s="379"/>
      <c r="G2495" s="65" t="s">
        <v>12</v>
      </c>
      <c r="H2495" s="64" t="s">
        <v>13</v>
      </c>
      <c r="I2495" s="64" t="s">
        <v>14</v>
      </c>
      <c r="J2495" s="64" t="s">
        <v>16</v>
      </c>
    </row>
    <row r="2496" spans="1:10" ht="39" customHeight="1" x14ac:dyDescent="0.2">
      <c r="A2496" s="187" t="s">
        <v>1154</v>
      </c>
      <c r="B2496" s="63" t="s">
        <v>2362</v>
      </c>
      <c r="C2496" s="187" t="s">
        <v>25</v>
      </c>
      <c r="D2496" s="187" t="s">
        <v>2361</v>
      </c>
      <c r="E2496" s="380" t="s">
        <v>1151</v>
      </c>
      <c r="F2496" s="380"/>
      <c r="G2496" s="62" t="s">
        <v>156</v>
      </c>
      <c r="H2496" s="61">
        <v>1</v>
      </c>
      <c r="I2496" s="60">
        <v>345.66</v>
      </c>
      <c r="J2496" s="60">
        <v>345.66</v>
      </c>
    </row>
    <row r="2497" spans="1:10" ht="26.1" customHeight="1" x14ac:dyDescent="0.2">
      <c r="A2497" s="191" t="s">
        <v>1148</v>
      </c>
      <c r="B2497" s="59" t="s">
        <v>1150</v>
      </c>
      <c r="C2497" s="191" t="s">
        <v>25</v>
      </c>
      <c r="D2497" s="191" t="s">
        <v>1149</v>
      </c>
      <c r="E2497" s="376" t="s">
        <v>1145</v>
      </c>
      <c r="F2497" s="376"/>
      <c r="G2497" s="58" t="s">
        <v>836</v>
      </c>
      <c r="H2497" s="57">
        <v>0.82540000000000002</v>
      </c>
      <c r="I2497" s="56">
        <v>37.39</v>
      </c>
      <c r="J2497" s="56">
        <v>30.86</v>
      </c>
    </row>
    <row r="2498" spans="1:10" ht="24" customHeight="1" x14ac:dyDescent="0.2">
      <c r="A2498" s="191" t="s">
        <v>1148</v>
      </c>
      <c r="B2498" s="59" t="s">
        <v>1147</v>
      </c>
      <c r="C2498" s="191" t="s">
        <v>25</v>
      </c>
      <c r="D2498" s="191" t="s">
        <v>1146</v>
      </c>
      <c r="E2498" s="376" t="s">
        <v>1145</v>
      </c>
      <c r="F2498" s="376"/>
      <c r="G2498" s="58" t="s">
        <v>836</v>
      </c>
      <c r="H2498" s="57">
        <v>0.63590000000000002</v>
      </c>
      <c r="I2498" s="56">
        <v>28.88</v>
      </c>
      <c r="J2498" s="56">
        <v>18.36</v>
      </c>
    </row>
    <row r="2499" spans="1:10" ht="26.1" customHeight="1" x14ac:dyDescent="0.2">
      <c r="A2499" s="192" t="s">
        <v>1142</v>
      </c>
      <c r="B2499" s="55" t="s">
        <v>2360</v>
      </c>
      <c r="C2499" s="192" t="s">
        <v>25</v>
      </c>
      <c r="D2499" s="192" t="s">
        <v>2359</v>
      </c>
      <c r="E2499" s="377" t="s">
        <v>1139</v>
      </c>
      <c r="F2499" s="377"/>
      <c r="G2499" s="54" t="s">
        <v>156</v>
      </c>
      <c r="H2499" s="53">
        <v>1</v>
      </c>
      <c r="I2499" s="52">
        <v>239.9</v>
      </c>
      <c r="J2499" s="52">
        <v>239.9</v>
      </c>
    </row>
    <row r="2500" spans="1:10" ht="24" customHeight="1" x14ac:dyDescent="0.2">
      <c r="A2500" s="192" t="s">
        <v>1142</v>
      </c>
      <c r="B2500" s="55" t="s">
        <v>2358</v>
      </c>
      <c r="C2500" s="192" t="s">
        <v>25</v>
      </c>
      <c r="D2500" s="192" t="s">
        <v>2357</v>
      </c>
      <c r="E2500" s="377" t="s">
        <v>1139</v>
      </c>
      <c r="F2500" s="377"/>
      <c r="G2500" s="54" t="s">
        <v>62</v>
      </c>
      <c r="H2500" s="53">
        <v>6.9199999999999998E-2</v>
      </c>
      <c r="I2500" s="52">
        <v>52.46</v>
      </c>
      <c r="J2500" s="52">
        <v>3.63</v>
      </c>
    </row>
    <row r="2501" spans="1:10" ht="39" customHeight="1" x14ac:dyDescent="0.2">
      <c r="A2501" s="192" t="s">
        <v>1142</v>
      </c>
      <c r="B2501" s="55" t="s">
        <v>2356</v>
      </c>
      <c r="C2501" s="192" t="s">
        <v>25</v>
      </c>
      <c r="D2501" s="192" t="s">
        <v>2355</v>
      </c>
      <c r="E2501" s="377" t="s">
        <v>1139</v>
      </c>
      <c r="F2501" s="377"/>
      <c r="G2501" s="54" t="s">
        <v>156</v>
      </c>
      <c r="H2501" s="53">
        <v>4</v>
      </c>
      <c r="I2501" s="52">
        <v>0.61</v>
      </c>
      <c r="J2501" s="52">
        <v>2.44</v>
      </c>
    </row>
    <row r="2502" spans="1:10" ht="24" customHeight="1" x14ac:dyDescent="0.2">
      <c r="A2502" s="192" t="s">
        <v>1142</v>
      </c>
      <c r="B2502" s="55" t="s">
        <v>1209</v>
      </c>
      <c r="C2502" s="192" t="s">
        <v>25</v>
      </c>
      <c r="D2502" s="192" t="s">
        <v>1208</v>
      </c>
      <c r="E2502" s="377" t="s">
        <v>1139</v>
      </c>
      <c r="F2502" s="377"/>
      <c r="G2502" s="54" t="s">
        <v>62</v>
      </c>
      <c r="H2502" s="53">
        <v>9.3600000000000003E-2</v>
      </c>
      <c r="I2502" s="52">
        <v>142.22</v>
      </c>
      <c r="J2502" s="52">
        <v>13.31</v>
      </c>
    </row>
    <row r="2503" spans="1:10" ht="26.1" customHeight="1" x14ac:dyDescent="0.2">
      <c r="A2503" s="192" t="s">
        <v>1142</v>
      </c>
      <c r="B2503" s="55" t="s">
        <v>2354</v>
      </c>
      <c r="C2503" s="192" t="s">
        <v>25</v>
      </c>
      <c r="D2503" s="192" t="s">
        <v>2353</v>
      </c>
      <c r="E2503" s="377" t="s">
        <v>1139</v>
      </c>
      <c r="F2503" s="377"/>
      <c r="G2503" s="54" t="s">
        <v>156</v>
      </c>
      <c r="H2503" s="53">
        <v>2</v>
      </c>
      <c r="I2503" s="52">
        <v>18.579999999999998</v>
      </c>
      <c r="J2503" s="52">
        <v>37.159999999999997</v>
      </c>
    </row>
    <row r="2504" spans="1:10" ht="25.5" x14ac:dyDescent="0.2">
      <c r="A2504" s="193"/>
      <c r="B2504" s="193"/>
      <c r="C2504" s="193"/>
      <c r="D2504" s="193"/>
      <c r="E2504" s="193" t="s">
        <v>1138</v>
      </c>
      <c r="F2504" s="51">
        <v>23.301186121272586</v>
      </c>
      <c r="G2504" s="193" t="s">
        <v>1137</v>
      </c>
      <c r="H2504" s="51">
        <v>18.739999999999998</v>
      </c>
      <c r="I2504" s="193" t="s">
        <v>1136</v>
      </c>
      <c r="J2504" s="51">
        <v>42.04</v>
      </c>
    </row>
    <row r="2505" spans="1:10" ht="15" thickBot="1" x14ac:dyDescent="0.25">
      <c r="A2505" s="193"/>
      <c r="B2505" s="193"/>
      <c r="C2505" s="193"/>
      <c r="D2505" s="193"/>
      <c r="E2505" s="193" t="s">
        <v>1135</v>
      </c>
      <c r="F2505" s="51">
        <v>81.36</v>
      </c>
      <c r="G2505" s="193"/>
      <c r="H2505" s="378" t="s">
        <v>1134</v>
      </c>
      <c r="I2505" s="378"/>
      <c r="J2505" s="51">
        <v>427.02</v>
      </c>
    </row>
    <row r="2506" spans="1:10" ht="0.95" customHeight="1" thickTop="1" x14ac:dyDescent="0.2">
      <c r="A2506" s="50"/>
      <c r="B2506" s="50"/>
      <c r="C2506" s="50"/>
      <c r="D2506" s="50"/>
      <c r="E2506" s="50"/>
      <c r="F2506" s="50"/>
      <c r="G2506" s="50"/>
      <c r="H2506" s="50"/>
      <c r="I2506" s="50"/>
      <c r="J2506" s="50"/>
    </row>
    <row r="2507" spans="1:10" ht="18" customHeight="1" x14ac:dyDescent="0.2">
      <c r="A2507" s="189"/>
      <c r="B2507" s="64" t="s">
        <v>9</v>
      </c>
      <c r="C2507" s="189" t="s">
        <v>10</v>
      </c>
      <c r="D2507" s="189" t="s">
        <v>11</v>
      </c>
      <c r="E2507" s="379" t="s">
        <v>1155</v>
      </c>
      <c r="F2507" s="379"/>
      <c r="G2507" s="65" t="s">
        <v>12</v>
      </c>
      <c r="H2507" s="64" t="s">
        <v>13</v>
      </c>
      <c r="I2507" s="64" t="s">
        <v>14</v>
      </c>
      <c r="J2507" s="64" t="s">
        <v>16</v>
      </c>
    </row>
    <row r="2508" spans="1:10" ht="51.95" customHeight="1" x14ac:dyDescent="0.2">
      <c r="A2508" s="187" t="s">
        <v>1154</v>
      </c>
      <c r="B2508" s="63" t="s">
        <v>1981</v>
      </c>
      <c r="C2508" s="187" t="s">
        <v>25</v>
      </c>
      <c r="D2508" s="187" t="s">
        <v>1980</v>
      </c>
      <c r="E2508" s="380" t="s">
        <v>1192</v>
      </c>
      <c r="F2508" s="380"/>
      <c r="G2508" s="62" t="s">
        <v>1205</v>
      </c>
      <c r="H2508" s="61">
        <v>1</v>
      </c>
      <c r="I2508" s="60">
        <v>0.43</v>
      </c>
      <c r="J2508" s="60">
        <v>0.43</v>
      </c>
    </row>
    <row r="2509" spans="1:10" ht="51.95" customHeight="1" x14ac:dyDescent="0.2">
      <c r="A2509" s="191" t="s">
        <v>1148</v>
      </c>
      <c r="B2509" s="59" t="s">
        <v>2352</v>
      </c>
      <c r="C2509" s="191" t="s">
        <v>25</v>
      </c>
      <c r="D2509" s="191" t="s">
        <v>2351</v>
      </c>
      <c r="E2509" s="376" t="s">
        <v>1192</v>
      </c>
      <c r="F2509" s="376"/>
      <c r="G2509" s="58" t="s">
        <v>836</v>
      </c>
      <c r="H2509" s="57">
        <v>1</v>
      </c>
      <c r="I2509" s="56">
        <v>0.35</v>
      </c>
      <c r="J2509" s="56">
        <v>0.35</v>
      </c>
    </row>
    <row r="2510" spans="1:10" ht="39" customHeight="1" x14ac:dyDescent="0.2">
      <c r="A2510" s="191" t="s">
        <v>1148</v>
      </c>
      <c r="B2510" s="59" t="s">
        <v>2350</v>
      </c>
      <c r="C2510" s="191" t="s">
        <v>25</v>
      </c>
      <c r="D2510" s="191" t="s">
        <v>2349</v>
      </c>
      <c r="E2510" s="376" t="s">
        <v>1192</v>
      </c>
      <c r="F2510" s="376"/>
      <c r="G2510" s="58" t="s">
        <v>836</v>
      </c>
      <c r="H2510" s="57">
        <v>1</v>
      </c>
      <c r="I2510" s="56">
        <v>0.08</v>
      </c>
      <c r="J2510" s="56">
        <v>0.08</v>
      </c>
    </row>
    <row r="2511" spans="1:10" ht="25.5" x14ac:dyDescent="0.2">
      <c r="A2511" s="193"/>
      <c r="B2511" s="193"/>
      <c r="C2511" s="193"/>
      <c r="D2511" s="193"/>
      <c r="E2511" s="193" t="s">
        <v>1138</v>
      </c>
      <c r="F2511" s="51">
        <v>0</v>
      </c>
      <c r="G2511" s="193" t="s">
        <v>1137</v>
      </c>
      <c r="H2511" s="51">
        <v>0</v>
      </c>
      <c r="I2511" s="193" t="s">
        <v>1136</v>
      </c>
      <c r="J2511" s="51">
        <v>0</v>
      </c>
    </row>
    <row r="2512" spans="1:10" ht="15" thickBot="1" x14ac:dyDescent="0.25">
      <c r="A2512" s="193"/>
      <c r="B2512" s="193"/>
      <c r="C2512" s="193"/>
      <c r="D2512" s="193"/>
      <c r="E2512" s="193" t="s">
        <v>1135</v>
      </c>
      <c r="F2512" s="51">
        <v>0.1</v>
      </c>
      <c r="G2512" s="193"/>
      <c r="H2512" s="378" t="s">
        <v>1134</v>
      </c>
      <c r="I2512" s="378"/>
      <c r="J2512" s="51">
        <v>0.53</v>
      </c>
    </row>
    <row r="2513" spans="1:10" ht="0.95" customHeight="1" thickTop="1" x14ac:dyDescent="0.2">
      <c r="A2513" s="50"/>
      <c r="B2513" s="50"/>
      <c r="C2513" s="50"/>
      <c r="D2513" s="50"/>
      <c r="E2513" s="50"/>
      <c r="F2513" s="50"/>
      <c r="G2513" s="50"/>
      <c r="H2513" s="50"/>
      <c r="I2513" s="50"/>
      <c r="J2513" s="50"/>
    </row>
    <row r="2514" spans="1:10" ht="18" customHeight="1" x14ac:dyDescent="0.2">
      <c r="A2514" s="189"/>
      <c r="B2514" s="64" t="s">
        <v>9</v>
      </c>
      <c r="C2514" s="189" t="s">
        <v>10</v>
      </c>
      <c r="D2514" s="189" t="s">
        <v>11</v>
      </c>
      <c r="E2514" s="379" t="s">
        <v>1155</v>
      </c>
      <c r="F2514" s="379"/>
      <c r="G2514" s="65" t="s">
        <v>12</v>
      </c>
      <c r="H2514" s="64" t="s">
        <v>13</v>
      </c>
      <c r="I2514" s="64" t="s">
        <v>14</v>
      </c>
      <c r="J2514" s="64" t="s">
        <v>16</v>
      </c>
    </row>
    <row r="2515" spans="1:10" ht="51.95" customHeight="1" x14ac:dyDescent="0.2">
      <c r="A2515" s="187" t="s">
        <v>1154</v>
      </c>
      <c r="B2515" s="63" t="s">
        <v>1983</v>
      </c>
      <c r="C2515" s="187" t="s">
        <v>25</v>
      </c>
      <c r="D2515" s="187" t="s">
        <v>1982</v>
      </c>
      <c r="E2515" s="380" t="s">
        <v>1192</v>
      </c>
      <c r="F2515" s="380"/>
      <c r="G2515" s="62" t="s">
        <v>44</v>
      </c>
      <c r="H2515" s="61">
        <v>1</v>
      </c>
      <c r="I2515" s="60">
        <v>2.16</v>
      </c>
      <c r="J2515" s="60">
        <v>2.16</v>
      </c>
    </row>
    <row r="2516" spans="1:10" ht="51.95" customHeight="1" x14ac:dyDescent="0.2">
      <c r="A2516" s="191" t="s">
        <v>1148</v>
      </c>
      <c r="B2516" s="59" t="s">
        <v>2352</v>
      </c>
      <c r="C2516" s="191" t="s">
        <v>25</v>
      </c>
      <c r="D2516" s="191" t="s">
        <v>2351</v>
      </c>
      <c r="E2516" s="376" t="s">
        <v>1192</v>
      </c>
      <c r="F2516" s="376"/>
      <c r="G2516" s="58" t="s">
        <v>836</v>
      </c>
      <c r="H2516" s="57">
        <v>1</v>
      </c>
      <c r="I2516" s="56">
        <v>0.35</v>
      </c>
      <c r="J2516" s="56">
        <v>0.35</v>
      </c>
    </row>
    <row r="2517" spans="1:10" ht="39" customHeight="1" x14ac:dyDescent="0.2">
      <c r="A2517" s="191" t="s">
        <v>1148</v>
      </c>
      <c r="B2517" s="59" t="s">
        <v>2350</v>
      </c>
      <c r="C2517" s="191" t="s">
        <v>25</v>
      </c>
      <c r="D2517" s="191" t="s">
        <v>2349</v>
      </c>
      <c r="E2517" s="376" t="s">
        <v>1192</v>
      </c>
      <c r="F2517" s="376"/>
      <c r="G2517" s="58" t="s">
        <v>836</v>
      </c>
      <c r="H2517" s="57">
        <v>1</v>
      </c>
      <c r="I2517" s="56">
        <v>0.08</v>
      </c>
      <c r="J2517" s="56">
        <v>0.08</v>
      </c>
    </row>
    <row r="2518" spans="1:10" ht="51.95" customHeight="1" x14ac:dyDescent="0.2">
      <c r="A2518" s="191" t="s">
        <v>1148</v>
      </c>
      <c r="B2518" s="59" t="s">
        <v>2348</v>
      </c>
      <c r="C2518" s="191" t="s">
        <v>25</v>
      </c>
      <c r="D2518" s="191" t="s">
        <v>2347</v>
      </c>
      <c r="E2518" s="376" t="s">
        <v>1192</v>
      </c>
      <c r="F2518" s="376"/>
      <c r="G2518" s="58" t="s">
        <v>836</v>
      </c>
      <c r="H2518" s="57">
        <v>1</v>
      </c>
      <c r="I2518" s="56">
        <v>0.4</v>
      </c>
      <c r="J2518" s="56">
        <v>0.4</v>
      </c>
    </row>
    <row r="2519" spans="1:10" ht="51.95" customHeight="1" x14ac:dyDescent="0.2">
      <c r="A2519" s="191" t="s">
        <v>1148</v>
      </c>
      <c r="B2519" s="59" t="s">
        <v>2344</v>
      </c>
      <c r="C2519" s="191" t="s">
        <v>25</v>
      </c>
      <c r="D2519" s="191" t="s">
        <v>2343</v>
      </c>
      <c r="E2519" s="376" t="s">
        <v>1192</v>
      </c>
      <c r="F2519" s="376"/>
      <c r="G2519" s="58" t="s">
        <v>836</v>
      </c>
      <c r="H2519" s="57">
        <v>1</v>
      </c>
      <c r="I2519" s="56">
        <v>1.33</v>
      </c>
      <c r="J2519" s="56">
        <v>1.33</v>
      </c>
    </row>
    <row r="2520" spans="1:10" ht="25.5" x14ac:dyDescent="0.2">
      <c r="A2520" s="193"/>
      <c r="B2520" s="193"/>
      <c r="C2520" s="193"/>
      <c r="D2520" s="193"/>
      <c r="E2520" s="193" t="s">
        <v>1138</v>
      </c>
      <c r="F2520" s="51">
        <v>0</v>
      </c>
      <c r="G2520" s="193" t="s">
        <v>1137</v>
      </c>
      <c r="H2520" s="51">
        <v>0</v>
      </c>
      <c r="I2520" s="193" t="s">
        <v>1136</v>
      </c>
      <c r="J2520" s="51">
        <v>0</v>
      </c>
    </row>
    <row r="2521" spans="1:10" ht="15" thickBot="1" x14ac:dyDescent="0.25">
      <c r="A2521" s="193"/>
      <c r="B2521" s="193"/>
      <c r="C2521" s="193"/>
      <c r="D2521" s="193"/>
      <c r="E2521" s="193" t="s">
        <v>1135</v>
      </c>
      <c r="F2521" s="51">
        <v>0.5</v>
      </c>
      <c r="G2521" s="193"/>
      <c r="H2521" s="378" t="s">
        <v>1134</v>
      </c>
      <c r="I2521" s="378"/>
      <c r="J2521" s="51">
        <v>2.66</v>
      </c>
    </row>
    <row r="2522" spans="1:10" ht="0.95" customHeight="1" thickTop="1" x14ac:dyDescent="0.2">
      <c r="A2522" s="50"/>
      <c r="B2522" s="50"/>
      <c r="C2522" s="50"/>
      <c r="D2522" s="50"/>
      <c r="E2522" s="50"/>
      <c r="F2522" s="50"/>
      <c r="G2522" s="50"/>
      <c r="H2522" s="50"/>
      <c r="I2522" s="50"/>
      <c r="J2522" s="50"/>
    </row>
    <row r="2523" spans="1:10" ht="18" customHeight="1" x14ac:dyDescent="0.2">
      <c r="A2523" s="189"/>
      <c r="B2523" s="64" t="s">
        <v>9</v>
      </c>
      <c r="C2523" s="189" t="s">
        <v>10</v>
      </c>
      <c r="D2523" s="189" t="s">
        <v>11</v>
      </c>
      <c r="E2523" s="379" t="s">
        <v>1155</v>
      </c>
      <c r="F2523" s="379"/>
      <c r="G2523" s="65" t="s">
        <v>12</v>
      </c>
      <c r="H2523" s="64" t="s">
        <v>13</v>
      </c>
      <c r="I2523" s="64" t="s">
        <v>14</v>
      </c>
      <c r="J2523" s="64" t="s">
        <v>16</v>
      </c>
    </row>
    <row r="2524" spans="1:10" ht="51.95" customHeight="1" x14ac:dyDescent="0.2">
      <c r="A2524" s="187" t="s">
        <v>1154</v>
      </c>
      <c r="B2524" s="63" t="s">
        <v>2352</v>
      </c>
      <c r="C2524" s="187" t="s">
        <v>25</v>
      </c>
      <c r="D2524" s="187" t="s">
        <v>2351</v>
      </c>
      <c r="E2524" s="380" t="s">
        <v>1192</v>
      </c>
      <c r="F2524" s="380"/>
      <c r="G2524" s="62" t="s">
        <v>836</v>
      </c>
      <c r="H2524" s="61">
        <v>1</v>
      </c>
      <c r="I2524" s="60">
        <v>0.35</v>
      </c>
      <c r="J2524" s="60">
        <v>0.35</v>
      </c>
    </row>
    <row r="2525" spans="1:10" ht="39" customHeight="1" x14ac:dyDescent="0.2">
      <c r="A2525" s="192" t="s">
        <v>1142</v>
      </c>
      <c r="B2525" s="55" t="s">
        <v>2346</v>
      </c>
      <c r="C2525" s="192" t="s">
        <v>25</v>
      </c>
      <c r="D2525" s="192" t="s">
        <v>2345</v>
      </c>
      <c r="E2525" s="377" t="s">
        <v>1160</v>
      </c>
      <c r="F2525" s="377"/>
      <c r="G2525" s="54" t="s">
        <v>156</v>
      </c>
      <c r="H2525" s="53">
        <v>6.0000000000000002E-5</v>
      </c>
      <c r="I2525" s="52">
        <v>5841.74</v>
      </c>
      <c r="J2525" s="52">
        <v>0.35</v>
      </c>
    </row>
    <row r="2526" spans="1:10" ht="25.5" x14ac:dyDescent="0.2">
      <c r="A2526" s="193"/>
      <c r="B2526" s="193"/>
      <c r="C2526" s="193"/>
      <c r="D2526" s="193"/>
      <c r="E2526" s="193" t="s">
        <v>1138</v>
      </c>
      <c r="F2526" s="51">
        <v>0</v>
      </c>
      <c r="G2526" s="193" t="s">
        <v>1137</v>
      </c>
      <c r="H2526" s="51">
        <v>0</v>
      </c>
      <c r="I2526" s="193" t="s">
        <v>1136</v>
      </c>
      <c r="J2526" s="51">
        <v>0</v>
      </c>
    </row>
    <row r="2527" spans="1:10" ht="15" thickBot="1" x14ac:dyDescent="0.25">
      <c r="A2527" s="193"/>
      <c r="B2527" s="193"/>
      <c r="C2527" s="193"/>
      <c r="D2527" s="193"/>
      <c r="E2527" s="193" t="s">
        <v>1135</v>
      </c>
      <c r="F2527" s="51">
        <v>0.08</v>
      </c>
      <c r="G2527" s="193"/>
      <c r="H2527" s="378" t="s">
        <v>1134</v>
      </c>
      <c r="I2527" s="378"/>
      <c r="J2527" s="51">
        <v>0.43</v>
      </c>
    </row>
    <row r="2528" spans="1:10" ht="0.95" customHeight="1" thickTop="1" x14ac:dyDescent="0.2">
      <c r="A2528" s="50"/>
      <c r="B2528" s="50"/>
      <c r="C2528" s="50"/>
      <c r="D2528" s="50"/>
      <c r="E2528" s="50"/>
      <c r="F2528" s="50"/>
      <c r="G2528" s="50"/>
      <c r="H2528" s="50"/>
      <c r="I2528" s="50"/>
      <c r="J2528" s="50"/>
    </row>
    <row r="2529" spans="1:10" ht="18" customHeight="1" x14ac:dyDescent="0.2">
      <c r="A2529" s="189"/>
      <c r="B2529" s="64" t="s">
        <v>9</v>
      </c>
      <c r="C2529" s="189" t="s">
        <v>10</v>
      </c>
      <c r="D2529" s="189" t="s">
        <v>11</v>
      </c>
      <c r="E2529" s="379" t="s">
        <v>1155</v>
      </c>
      <c r="F2529" s="379"/>
      <c r="G2529" s="65" t="s">
        <v>12</v>
      </c>
      <c r="H2529" s="64" t="s">
        <v>13</v>
      </c>
      <c r="I2529" s="64" t="s">
        <v>14</v>
      </c>
      <c r="J2529" s="64" t="s">
        <v>16</v>
      </c>
    </row>
    <row r="2530" spans="1:10" ht="39" customHeight="1" x14ac:dyDescent="0.2">
      <c r="A2530" s="187" t="s">
        <v>1154</v>
      </c>
      <c r="B2530" s="63" t="s">
        <v>2350</v>
      </c>
      <c r="C2530" s="187" t="s">
        <v>25</v>
      </c>
      <c r="D2530" s="187" t="s">
        <v>2349</v>
      </c>
      <c r="E2530" s="380" t="s">
        <v>1192</v>
      </c>
      <c r="F2530" s="380"/>
      <c r="G2530" s="62" t="s">
        <v>836</v>
      </c>
      <c r="H2530" s="61">
        <v>1</v>
      </c>
      <c r="I2530" s="60">
        <v>0.08</v>
      </c>
      <c r="J2530" s="60">
        <v>0.08</v>
      </c>
    </row>
    <row r="2531" spans="1:10" ht="39" customHeight="1" x14ac:dyDescent="0.2">
      <c r="A2531" s="192" t="s">
        <v>1142</v>
      </c>
      <c r="B2531" s="55" t="s">
        <v>2346</v>
      </c>
      <c r="C2531" s="192" t="s">
        <v>25</v>
      </c>
      <c r="D2531" s="192" t="s">
        <v>2345</v>
      </c>
      <c r="E2531" s="377" t="s">
        <v>1160</v>
      </c>
      <c r="F2531" s="377"/>
      <c r="G2531" s="54" t="s">
        <v>156</v>
      </c>
      <c r="H2531" s="53">
        <v>1.4800000000000001E-5</v>
      </c>
      <c r="I2531" s="52">
        <v>5841.74</v>
      </c>
      <c r="J2531" s="52">
        <v>0.08</v>
      </c>
    </row>
    <row r="2532" spans="1:10" ht="25.5" x14ac:dyDescent="0.2">
      <c r="A2532" s="193"/>
      <c r="B2532" s="193"/>
      <c r="C2532" s="193"/>
      <c r="D2532" s="193"/>
      <c r="E2532" s="193" t="s">
        <v>1138</v>
      </c>
      <c r="F2532" s="51">
        <v>0</v>
      </c>
      <c r="G2532" s="193" t="s">
        <v>1137</v>
      </c>
      <c r="H2532" s="51">
        <v>0</v>
      </c>
      <c r="I2532" s="193" t="s">
        <v>1136</v>
      </c>
      <c r="J2532" s="51">
        <v>0</v>
      </c>
    </row>
    <row r="2533" spans="1:10" ht="15" thickBot="1" x14ac:dyDescent="0.25">
      <c r="A2533" s="193"/>
      <c r="B2533" s="193"/>
      <c r="C2533" s="193"/>
      <c r="D2533" s="193"/>
      <c r="E2533" s="193" t="s">
        <v>1135</v>
      </c>
      <c r="F2533" s="51">
        <v>0.01</v>
      </c>
      <c r="G2533" s="193"/>
      <c r="H2533" s="378" t="s">
        <v>1134</v>
      </c>
      <c r="I2533" s="378"/>
      <c r="J2533" s="51">
        <v>0.09</v>
      </c>
    </row>
    <row r="2534" spans="1:10" ht="0.95" customHeight="1" thickTop="1" x14ac:dyDescent="0.2">
      <c r="A2534" s="50"/>
      <c r="B2534" s="50"/>
      <c r="C2534" s="50"/>
      <c r="D2534" s="50"/>
      <c r="E2534" s="50"/>
      <c r="F2534" s="50"/>
      <c r="G2534" s="50"/>
      <c r="H2534" s="50"/>
      <c r="I2534" s="50"/>
      <c r="J2534" s="50"/>
    </row>
    <row r="2535" spans="1:10" ht="18" customHeight="1" x14ac:dyDescent="0.2">
      <c r="A2535" s="189"/>
      <c r="B2535" s="64" t="s">
        <v>9</v>
      </c>
      <c r="C2535" s="189" t="s">
        <v>10</v>
      </c>
      <c r="D2535" s="189" t="s">
        <v>11</v>
      </c>
      <c r="E2535" s="379" t="s">
        <v>1155</v>
      </c>
      <c r="F2535" s="379"/>
      <c r="G2535" s="65" t="s">
        <v>12</v>
      </c>
      <c r="H2535" s="64" t="s">
        <v>13</v>
      </c>
      <c r="I2535" s="64" t="s">
        <v>14</v>
      </c>
      <c r="J2535" s="64" t="s">
        <v>16</v>
      </c>
    </row>
    <row r="2536" spans="1:10" ht="51.95" customHeight="1" x14ac:dyDescent="0.2">
      <c r="A2536" s="187" t="s">
        <v>1154</v>
      </c>
      <c r="B2536" s="63" t="s">
        <v>2348</v>
      </c>
      <c r="C2536" s="187" t="s">
        <v>25</v>
      </c>
      <c r="D2536" s="187" t="s">
        <v>2347</v>
      </c>
      <c r="E2536" s="380" t="s">
        <v>1192</v>
      </c>
      <c r="F2536" s="380"/>
      <c r="G2536" s="62" t="s">
        <v>836</v>
      </c>
      <c r="H2536" s="61">
        <v>1</v>
      </c>
      <c r="I2536" s="60">
        <v>0.4</v>
      </c>
      <c r="J2536" s="60">
        <v>0.4</v>
      </c>
    </row>
    <row r="2537" spans="1:10" ht="39" customHeight="1" x14ac:dyDescent="0.2">
      <c r="A2537" s="192" t="s">
        <v>1142</v>
      </c>
      <c r="B2537" s="55" t="s">
        <v>2346</v>
      </c>
      <c r="C2537" s="192" t="s">
        <v>25</v>
      </c>
      <c r="D2537" s="192" t="s">
        <v>2345</v>
      </c>
      <c r="E2537" s="377" t="s">
        <v>1160</v>
      </c>
      <c r="F2537" s="377"/>
      <c r="G2537" s="54" t="s">
        <v>156</v>
      </c>
      <c r="H2537" s="53">
        <v>6.9999999999999994E-5</v>
      </c>
      <c r="I2537" s="52">
        <v>5841.74</v>
      </c>
      <c r="J2537" s="52">
        <v>0.4</v>
      </c>
    </row>
    <row r="2538" spans="1:10" ht="25.5" x14ac:dyDescent="0.2">
      <c r="A2538" s="193"/>
      <c r="B2538" s="193"/>
      <c r="C2538" s="193"/>
      <c r="D2538" s="193"/>
      <c r="E2538" s="193" t="s">
        <v>1138</v>
      </c>
      <c r="F2538" s="51">
        <v>0</v>
      </c>
      <c r="G2538" s="193" t="s">
        <v>1137</v>
      </c>
      <c r="H2538" s="51">
        <v>0</v>
      </c>
      <c r="I2538" s="193" t="s">
        <v>1136</v>
      </c>
      <c r="J2538" s="51">
        <v>0</v>
      </c>
    </row>
    <row r="2539" spans="1:10" ht="15" thickBot="1" x14ac:dyDescent="0.25">
      <c r="A2539" s="193"/>
      <c r="B2539" s="193"/>
      <c r="C2539" s="193"/>
      <c r="D2539" s="193"/>
      <c r="E2539" s="193" t="s">
        <v>1135</v>
      </c>
      <c r="F2539" s="51">
        <v>0.09</v>
      </c>
      <c r="G2539" s="193"/>
      <c r="H2539" s="378" t="s">
        <v>1134</v>
      </c>
      <c r="I2539" s="378"/>
      <c r="J2539" s="51">
        <v>0.49</v>
      </c>
    </row>
    <row r="2540" spans="1:10" ht="0.95" customHeight="1" thickTop="1" x14ac:dyDescent="0.2">
      <c r="A2540" s="50"/>
      <c r="B2540" s="50"/>
      <c r="C2540" s="50"/>
      <c r="D2540" s="50"/>
      <c r="E2540" s="50"/>
      <c r="F2540" s="50"/>
      <c r="G2540" s="50"/>
      <c r="H2540" s="50"/>
      <c r="I2540" s="50"/>
      <c r="J2540" s="50"/>
    </row>
    <row r="2541" spans="1:10" ht="18" customHeight="1" x14ac:dyDescent="0.2">
      <c r="A2541" s="189"/>
      <c r="B2541" s="64" t="s">
        <v>9</v>
      </c>
      <c r="C2541" s="189" t="s">
        <v>10</v>
      </c>
      <c r="D2541" s="189" t="s">
        <v>11</v>
      </c>
      <c r="E2541" s="379" t="s">
        <v>1155</v>
      </c>
      <c r="F2541" s="379"/>
      <c r="G2541" s="65" t="s">
        <v>12</v>
      </c>
      <c r="H2541" s="64" t="s">
        <v>13</v>
      </c>
      <c r="I2541" s="64" t="s">
        <v>14</v>
      </c>
      <c r="J2541" s="64" t="s">
        <v>16</v>
      </c>
    </row>
    <row r="2542" spans="1:10" ht="51.95" customHeight="1" x14ac:dyDescent="0.2">
      <c r="A2542" s="187" t="s">
        <v>1154</v>
      </c>
      <c r="B2542" s="63" t="s">
        <v>2344</v>
      </c>
      <c r="C2542" s="187" t="s">
        <v>25</v>
      </c>
      <c r="D2542" s="187" t="s">
        <v>2343</v>
      </c>
      <c r="E2542" s="380" t="s">
        <v>1192</v>
      </c>
      <c r="F2542" s="380"/>
      <c r="G2542" s="62" t="s">
        <v>836</v>
      </c>
      <c r="H2542" s="61">
        <v>1</v>
      </c>
      <c r="I2542" s="60">
        <v>1.33</v>
      </c>
      <c r="J2542" s="60">
        <v>1.33</v>
      </c>
    </row>
    <row r="2543" spans="1:10" ht="26.1" customHeight="1" x14ac:dyDescent="0.2">
      <c r="A2543" s="192" t="s">
        <v>1142</v>
      </c>
      <c r="B2543" s="55" t="s">
        <v>1191</v>
      </c>
      <c r="C2543" s="192" t="s">
        <v>25</v>
      </c>
      <c r="D2543" s="192" t="s">
        <v>1190</v>
      </c>
      <c r="E2543" s="377" t="s">
        <v>1139</v>
      </c>
      <c r="F2543" s="377"/>
      <c r="G2543" s="54" t="s">
        <v>1189</v>
      </c>
      <c r="H2543" s="53">
        <v>1.2512000000000001</v>
      </c>
      <c r="I2543" s="52">
        <v>1.07</v>
      </c>
      <c r="J2543" s="52">
        <v>1.33</v>
      </c>
    </row>
    <row r="2544" spans="1:10" ht="25.5" x14ac:dyDescent="0.2">
      <c r="A2544" s="193"/>
      <c r="B2544" s="193"/>
      <c r="C2544" s="193"/>
      <c r="D2544" s="193"/>
      <c r="E2544" s="193" t="s">
        <v>1138</v>
      </c>
      <c r="F2544" s="51">
        <v>0</v>
      </c>
      <c r="G2544" s="193" t="s">
        <v>1137</v>
      </c>
      <c r="H2544" s="51">
        <v>0</v>
      </c>
      <c r="I2544" s="193" t="s">
        <v>1136</v>
      </c>
      <c r="J2544" s="51">
        <v>0</v>
      </c>
    </row>
    <row r="2545" spans="1:10" ht="15" thickBot="1" x14ac:dyDescent="0.25">
      <c r="A2545" s="193"/>
      <c r="B2545" s="193"/>
      <c r="C2545" s="193"/>
      <c r="D2545" s="193"/>
      <c r="E2545" s="193" t="s">
        <v>1135</v>
      </c>
      <c r="F2545" s="51">
        <v>0.31</v>
      </c>
      <c r="G2545" s="193"/>
      <c r="H2545" s="378" t="s">
        <v>1134</v>
      </c>
      <c r="I2545" s="378"/>
      <c r="J2545" s="51">
        <v>1.64</v>
      </c>
    </row>
    <row r="2546" spans="1:10" ht="0.95" customHeight="1" thickTop="1" x14ac:dyDescent="0.2">
      <c r="A2546" s="50"/>
      <c r="B2546" s="50"/>
      <c r="C2546" s="50"/>
      <c r="D2546" s="50"/>
      <c r="E2546" s="50"/>
      <c r="F2546" s="50"/>
      <c r="G2546" s="50"/>
      <c r="H2546" s="50"/>
      <c r="I2546" s="50"/>
      <c r="J2546" s="50"/>
    </row>
    <row r="2547" spans="1:10" ht="18" customHeight="1" x14ac:dyDescent="0.2">
      <c r="A2547" s="189"/>
      <c r="B2547" s="64" t="s">
        <v>9</v>
      </c>
      <c r="C2547" s="189" t="s">
        <v>10</v>
      </c>
      <c r="D2547" s="189" t="s">
        <v>11</v>
      </c>
      <c r="E2547" s="379" t="s">
        <v>1155</v>
      </c>
      <c r="F2547" s="379"/>
      <c r="G2547" s="65" t="s">
        <v>12</v>
      </c>
      <c r="H2547" s="64" t="s">
        <v>13</v>
      </c>
      <c r="I2547" s="64" t="s">
        <v>14</v>
      </c>
      <c r="J2547" s="64" t="s">
        <v>16</v>
      </c>
    </row>
    <row r="2548" spans="1:10" ht="51.95" customHeight="1" x14ac:dyDescent="0.2">
      <c r="A2548" s="187" t="s">
        <v>1154</v>
      </c>
      <c r="B2548" s="63" t="s">
        <v>2185</v>
      </c>
      <c r="C2548" s="187" t="s">
        <v>25</v>
      </c>
      <c r="D2548" s="187" t="s">
        <v>2184</v>
      </c>
      <c r="E2548" s="380" t="s">
        <v>1192</v>
      </c>
      <c r="F2548" s="380"/>
      <c r="G2548" s="62" t="s">
        <v>1205</v>
      </c>
      <c r="H2548" s="61">
        <v>1</v>
      </c>
      <c r="I2548" s="60">
        <v>1.77</v>
      </c>
      <c r="J2548" s="60">
        <v>1.77</v>
      </c>
    </row>
    <row r="2549" spans="1:10" ht="51.95" customHeight="1" x14ac:dyDescent="0.2">
      <c r="A2549" s="191" t="s">
        <v>1148</v>
      </c>
      <c r="B2549" s="59" t="s">
        <v>2342</v>
      </c>
      <c r="C2549" s="191" t="s">
        <v>25</v>
      </c>
      <c r="D2549" s="191" t="s">
        <v>2341</v>
      </c>
      <c r="E2549" s="376" t="s">
        <v>1192</v>
      </c>
      <c r="F2549" s="376"/>
      <c r="G2549" s="58" t="s">
        <v>836</v>
      </c>
      <c r="H2549" s="57">
        <v>1</v>
      </c>
      <c r="I2549" s="56">
        <v>1.42</v>
      </c>
      <c r="J2549" s="56">
        <v>1.42</v>
      </c>
    </row>
    <row r="2550" spans="1:10" ht="39" customHeight="1" x14ac:dyDescent="0.2">
      <c r="A2550" s="191" t="s">
        <v>1148</v>
      </c>
      <c r="B2550" s="59" t="s">
        <v>2340</v>
      </c>
      <c r="C2550" s="191" t="s">
        <v>25</v>
      </c>
      <c r="D2550" s="191" t="s">
        <v>2339</v>
      </c>
      <c r="E2550" s="376" t="s">
        <v>1192</v>
      </c>
      <c r="F2550" s="376"/>
      <c r="G2550" s="58" t="s">
        <v>836</v>
      </c>
      <c r="H2550" s="57">
        <v>1</v>
      </c>
      <c r="I2550" s="56">
        <v>0.35</v>
      </c>
      <c r="J2550" s="56">
        <v>0.35</v>
      </c>
    </row>
    <row r="2551" spans="1:10" ht="25.5" x14ac:dyDescent="0.2">
      <c r="A2551" s="193"/>
      <c r="B2551" s="193"/>
      <c r="C2551" s="193"/>
      <c r="D2551" s="193"/>
      <c r="E2551" s="193" t="s">
        <v>1138</v>
      </c>
      <c r="F2551" s="51">
        <v>0</v>
      </c>
      <c r="G2551" s="193" t="s">
        <v>1137</v>
      </c>
      <c r="H2551" s="51">
        <v>0</v>
      </c>
      <c r="I2551" s="193" t="s">
        <v>1136</v>
      </c>
      <c r="J2551" s="51">
        <v>0</v>
      </c>
    </row>
    <row r="2552" spans="1:10" ht="15" thickBot="1" x14ac:dyDescent="0.25">
      <c r="A2552" s="193"/>
      <c r="B2552" s="193"/>
      <c r="C2552" s="193"/>
      <c r="D2552" s="193"/>
      <c r="E2552" s="193" t="s">
        <v>1135</v>
      </c>
      <c r="F2552" s="51">
        <v>0.41</v>
      </c>
      <c r="G2552" s="193"/>
      <c r="H2552" s="378" t="s">
        <v>1134</v>
      </c>
      <c r="I2552" s="378"/>
      <c r="J2552" s="51">
        <v>2.1800000000000002</v>
      </c>
    </row>
    <row r="2553" spans="1:10" ht="0.95" customHeight="1" thickTop="1" x14ac:dyDescent="0.2">
      <c r="A2553" s="50"/>
      <c r="B2553" s="50"/>
      <c r="C2553" s="50"/>
      <c r="D2553" s="50"/>
      <c r="E2553" s="50"/>
      <c r="F2553" s="50"/>
      <c r="G2553" s="50"/>
      <c r="H2553" s="50"/>
      <c r="I2553" s="50"/>
      <c r="J2553" s="50"/>
    </row>
    <row r="2554" spans="1:10" ht="18" customHeight="1" x14ac:dyDescent="0.2">
      <c r="A2554" s="189"/>
      <c r="B2554" s="64" t="s">
        <v>9</v>
      </c>
      <c r="C2554" s="189" t="s">
        <v>10</v>
      </c>
      <c r="D2554" s="189" t="s">
        <v>11</v>
      </c>
      <c r="E2554" s="379" t="s">
        <v>1155</v>
      </c>
      <c r="F2554" s="379"/>
      <c r="G2554" s="65" t="s">
        <v>12</v>
      </c>
      <c r="H2554" s="64" t="s">
        <v>13</v>
      </c>
      <c r="I2554" s="64" t="s">
        <v>14</v>
      </c>
      <c r="J2554" s="64" t="s">
        <v>16</v>
      </c>
    </row>
    <row r="2555" spans="1:10" ht="51.95" customHeight="1" x14ac:dyDescent="0.2">
      <c r="A2555" s="187" t="s">
        <v>1154</v>
      </c>
      <c r="B2555" s="63" t="s">
        <v>2187</v>
      </c>
      <c r="C2555" s="187" t="s">
        <v>25</v>
      </c>
      <c r="D2555" s="187" t="s">
        <v>2186</v>
      </c>
      <c r="E2555" s="380" t="s">
        <v>1192</v>
      </c>
      <c r="F2555" s="380"/>
      <c r="G2555" s="62" t="s">
        <v>44</v>
      </c>
      <c r="H2555" s="61">
        <v>1</v>
      </c>
      <c r="I2555" s="60">
        <v>6.1</v>
      </c>
      <c r="J2555" s="60">
        <v>6.1</v>
      </c>
    </row>
    <row r="2556" spans="1:10" ht="51.95" customHeight="1" x14ac:dyDescent="0.2">
      <c r="A2556" s="191" t="s">
        <v>1148</v>
      </c>
      <c r="B2556" s="59" t="s">
        <v>2342</v>
      </c>
      <c r="C2556" s="191" t="s">
        <v>25</v>
      </c>
      <c r="D2556" s="191" t="s">
        <v>2341</v>
      </c>
      <c r="E2556" s="376" t="s">
        <v>1192</v>
      </c>
      <c r="F2556" s="376"/>
      <c r="G2556" s="58" t="s">
        <v>836</v>
      </c>
      <c r="H2556" s="57">
        <v>1</v>
      </c>
      <c r="I2556" s="56">
        <v>1.42</v>
      </c>
      <c r="J2556" s="56">
        <v>1.42</v>
      </c>
    </row>
    <row r="2557" spans="1:10" ht="39" customHeight="1" x14ac:dyDescent="0.2">
      <c r="A2557" s="191" t="s">
        <v>1148</v>
      </c>
      <c r="B2557" s="59" t="s">
        <v>2340</v>
      </c>
      <c r="C2557" s="191" t="s">
        <v>25</v>
      </c>
      <c r="D2557" s="191" t="s">
        <v>2339</v>
      </c>
      <c r="E2557" s="376" t="s">
        <v>1192</v>
      </c>
      <c r="F2557" s="376"/>
      <c r="G2557" s="58" t="s">
        <v>836</v>
      </c>
      <c r="H2557" s="57">
        <v>1</v>
      </c>
      <c r="I2557" s="56">
        <v>0.35</v>
      </c>
      <c r="J2557" s="56">
        <v>0.35</v>
      </c>
    </row>
    <row r="2558" spans="1:10" ht="51.95" customHeight="1" x14ac:dyDescent="0.2">
      <c r="A2558" s="191" t="s">
        <v>1148</v>
      </c>
      <c r="B2558" s="59" t="s">
        <v>2338</v>
      </c>
      <c r="C2558" s="191" t="s">
        <v>25</v>
      </c>
      <c r="D2558" s="191" t="s">
        <v>2337</v>
      </c>
      <c r="E2558" s="376" t="s">
        <v>1192</v>
      </c>
      <c r="F2558" s="376"/>
      <c r="G2558" s="58" t="s">
        <v>836</v>
      </c>
      <c r="H2558" s="57">
        <v>1</v>
      </c>
      <c r="I2558" s="56">
        <v>1.66</v>
      </c>
      <c r="J2558" s="56">
        <v>1.66</v>
      </c>
    </row>
    <row r="2559" spans="1:10" ht="51.95" customHeight="1" x14ac:dyDescent="0.2">
      <c r="A2559" s="191" t="s">
        <v>1148</v>
      </c>
      <c r="B2559" s="59" t="s">
        <v>2334</v>
      </c>
      <c r="C2559" s="191" t="s">
        <v>25</v>
      </c>
      <c r="D2559" s="191" t="s">
        <v>2333</v>
      </c>
      <c r="E2559" s="376" t="s">
        <v>1192</v>
      </c>
      <c r="F2559" s="376"/>
      <c r="G2559" s="58" t="s">
        <v>836</v>
      </c>
      <c r="H2559" s="57">
        <v>1</v>
      </c>
      <c r="I2559" s="56">
        <v>2.67</v>
      </c>
      <c r="J2559" s="56">
        <v>2.67</v>
      </c>
    </row>
    <row r="2560" spans="1:10" ht="25.5" x14ac:dyDescent="0.2">
      <c r="A2560" s="193"/>
      <c r="B2560" s="193"/>
      <c r="C2560" s="193"/>
      <c r="D2560" s="193"/>
      <c r="E2560" s="193" t="s">
        <v>1138</v>
      </c>
      <c r="F2560" s="51">
        <v>0</v>
      </c>
      <c r="G2560" s="193" t="s">
        <v>1137</v>
      </c>
      <c r="H2560" s="51">
        <v>0</v>
      </c>
      <c r="I2560" s="193" t="s">
        <v>1136</v>
      </c>
      <c r="J2560" s="51">
        <v>0</v>
      </c>
    </row>
    <row r="2561" spans="1:10" ht="15" thickBot="1" x14ac:dyDescent="0.25">
      <c r="A2561" s="193"/>
      <c r="B2561" s="193"/>
      <c r="C2561" s="193"/>
      <c r="D2561" s="193"/>
      <c r="E2561" s="193" t="s">
        <v>1135</v>
      </c>
      <c r="F2561" s="51">
        <v>1.43</v>
      </c>
      <c r="G2561" s="193"/>
      <c r="H2561" s="378" t="s">
        <v>1134</v>
      </c>
      <c r="I2561" s="378"/>
      <c r="J2561" s="51">
        <v>7.53</v>
      </c>
    </row>
    <row r="2562" spans="1:10" ht="0.95" customHeight="1" thickTop="1" x14ac:dyDescent="0.2">
      <c r="A2562" s="50"/>
      <c r="B2562" s="50"/>
      <c r="C2562" s="50"/>
      <c r="D2562" s="50"/>
      <c r="E2562" s="50"/>
      <c r="F2562" s="50"/>
      <c r="G2562" s="50"/>
      <c r="H2562" s="50"/>
      <c r="I2562" s="50"/>
      <c r="J2562" s="50"/>
    </row>
    <row r="2563" spans="1:10" ht="18" customHeight="1" x14ac:dyDescent="0.2">
      <c r="A2563" s="189"/>
      <c r="B2563" s="64" t="s">
        <v>9</v>
      </c>
      <c r="C2563" s="189" t="s">
        <v>10</v>
      </c>
      <c r="D2563" s="189" t="s">
        <v>11</v>
      </c>
      <c r="E2563" s="379" t="s">
        <v>1155</v>
      </c>
      <c r="F2563" s="379"/>
      <c r="G2563" s="65" t="s">
        <v>12</v>
      </c>
      <c r="H2563" s="64" t="s">
        <v>13</v>
      </c>
      <c r="I2563" s="64" t="s">
        <v>14</v>
      </c>
      <c r="J2563" s="64" t="s">
        <v>16</v>
      </c>
    </row>
    <row r="2564" spans="1:10" ht="51.95" customHeight="1" x14ac:dyDescent="0.2">
      <c r="A2564" s="187" t="s">
        <v>1154</v>
      </c>
      <c r="B2564" s="63" t="s">
        <v>2342</v>
      </c>
      <c r="C2564" s="187" t="s">
        <v>25</v>
      </c>
      <c r="D2564" s="187" t="s">
        <v>2341</v>
      </c>
      <c r="E2564" s="380" t="s">
        <v>1192</v>
      </c>
      <c r="F2564" s="380"/>
      <c r="G2564" s="62" t="s">
        <v>836</v>
      </c>
      <c r="H2564" s="61">
        <v>1</v>
      </c>
      <c r="I2564" s="60">
        <v>1.42</v>
      </c>
      <c r="J2564" s="60">
        <v>1.42</v>
      </c>
    </row>
    <row r="2565" spans="1:10" ht="39" customHeight="1" x14ac:dyDescent="0.2">
      <c r="A2565" s="192" t="s">
        <v>1142</v>
      </c>
      <c r="B2565" s="55" t="s">
        <v>2336</v>
      </c>
      <c r="C2565" s="192" t="s">
        <v>25</v>
      </c>
      <c r="D2565" s="192" t="s">
        <v>2335</v>
      </c>
      <c r="E2565" s="377" t="s">
        <v>1160</v>
      </c>
      <c r="F2565" s="377"/>
      <c r="G2565" s="54" t="s">
        <v>156</v>
      </c>
      <c r="H2565" s="53">
        <v>6.0000000000000002E-5</v>
      </c>
      <c r="I2565" s="52">
        <v>23763.01</v>
      </c>
      <c r="J2565" s="52">
        <v>1.42</v>
      </c>
    </row>
    <row r="2566" spans="1:10" ht="25.5" x14ac:dyDescent="0.2">
      <c r="A2566" s="193"/>
      <c r="B2566" s="193"/>
      <c r="C2566" s="193"/>
      <c r="D2566" s="193"/>
      <c r="E2566" s="193" t="s">
        <v>1138</v>
      </c>
      <c r="F2566" s="51">
        <v>0</v>
      </c>
      <c r="G2566" s="193" t="s">
        <v>1137</v>
      </c>
      <c r="H2566" s="51">
        <v>0</v>
      </c>
      <c r="I2566" s="193" t="s">
        <v>1136</v>
      </c>
      <c r="J2566" s="51">
        <v>0</v>
      </c>
    </row>
    <row r="2567" spans="1:10" ht="15" thickBot="1" x14ac:dyDescent="0.25">
      <c r="A2567" s="193"/>
      <c r="B2567" s="193"/>
      <c r="C2567" s="193"/>
      <c r="D2567" s="193"/>
      <c r="E2567" s="193" t="s">
        <v>1135</v>
      </c>
      <c r="F2567" s="51">
        <v>0.33</v>
      </c>
      <c r="G2567" s="193"/>
      <c r="H2567" s="378" t="s">
        <v>1134</v>
      </c>
      <c r="I2567" s="378"/>
      <c r="J2567" s="51">
        <v>1.75</v>
      </c>
    </row>
    <row r="2568" spans="1:10" ht="0.95" customHeight="1" thickTop="1" x14ac:dyDescent="0.2">
      <c r="A2568" s="50"/>
      <c r="B2568" s="50"/>
      <c r="C2568" s="50"/>
      <c r="D2568" s="50"/>
      <c r="E2568" s="50"/>
      <c r="F2568" s="50"/>
      <c r="G2568" s="50"/>
      <c r="H2568" s="50"/>
      <c r="I2568" s="50"/>
      <c r="J2568" s="50"/>
    </row>
    <row r="2569" spans="1:10" ht="18" customHeight="1" x14ac:dyDescent="0.2">
      <c r="A2569" s="189"/>
      <c r="B2569" s="64" t="s">
        <v>9</v>
      </c>
      <c r="C2569" s="189" t="s">
        <v>10</v>
      </c>
      <c r="D2569" s="189" t="s">
        <v>11</v>
      </c>
      <c r="E2569" s="379" t="s">
        <v>1155</v>
      </c>
      <c r="F2569" s="379"/>
      <c r="G2569" s="65" t="s">
        <v>12</v>
      </c>
      <c r="H2569" s="64" t="s">
        <v>13</v>
      </c>
      <c r="I2569" s="64" t="s">
        <v>14</v>
      </c>
      <c r="J2569" s="64" t="s">
        <v>16</v>
      </c>
    </row>
    <row r="2570" spans="1:10" ht="39" customHeight="1" x14ac:dyDescent="0.2">
      <c r="A2570" s="187" t="s">
        <v>1154</v>
      </c>
      <c r="B2570" s="63" t="s">
        <v>2340</v>
      </c>
      <c r="C2570" s="187" t="s">
        <v>25</v>
      </c>
      <c r="D2570" s="187" t="s">
        <v>2339</v>
      </c>
      <c r="E2570" s="380" t="s">
        <v>1192</v>
      </c>
      <c r="F2570" s="380"/>
      <c r="G2570" s="62" t="s">
        <v>836</v>
      </c>
      <c r="H2570" s="61">
        <v>1</v>
      </c>
      <c r="I2570" s="60">
        <v>0.35</v>
      </c>
      <c r="J2570" s="60">
        <v>0.35</v>
      </c>
    </row>
    <row r="2571" spans="1:10" ht="39" customHeight="1" x14ac:dyDescent="0.2">
      <c r="A2571" s="192" t="s">
        <v>1142</v>
      </c>
      <c r="B2571" s="55" t="s">
        <v>2336</v>
      </c>
      <c r="C2571" s="192" t="s">
        <v>25</v>
      </c>
      <c r="D2571" s="192" t="s">
        <v>2335</v>
      </c>
      <c r="E2571" s="377" t="s">
        <v>1160</v>
      </c>
      <c r="F2571" s="377"/>
      <c r="G2571" s="54" t="s">
        <v>156</v>
      </c>
      <c r="H2571" s="53">
        <v>1.4800000000000001E-5</v>
      </c>
      <c r="I2571" s="52">
        <v>23763.01</v>
      </c>
      <c r="J2571" s="52">
        <v>0.35</v>
      </c>
    </row>
    <row r="2572" spans="1:10" ht="25.5" x14ac:dyDescent="0.2">
      <c r="A2572" s="193"/>
      <c r="B2572" s="193"/>
      <c r="C2572" s="193"/>
      <c r="D2572" s="193"/>
      <c r="E2572" s="193" t="s">
        <v>1138</v>
      </c>
      <c r="F2572" s="51">
        <v>0</v>
      </c>
      <c r="G2572" s="193" t="s">
        <v>1137</v>
      </c>
      <c r="H2572" s="51">
        <v>0</v>
      </c>
      <c r="I2572" s="193" t="s">
        <v>1136</v>
      </c>
      <c r="J2572" s="51">
        <v>0</v>
      </c>
    </row>
    <row r="2573" spans="1:10" ht="15" thickBot="1" x14ac:dyDescent="0.25">
      <c r="A2573" s="193"/>
      <c r="B2573" s="193"/>
      <c r="C2573" s="193"/>
      <c r="D2573" s="193"/>
      <c r="E2573" s="193" t="s">
        <v>1135</v>
      </c>
      <c r="F2573" s="51">
        <v>0.08</v>
      </c>
      <c r="G2573" s="193"/>
      <c r="H2573" s="378" t="s">
        <v>1134</v>
      </c>
      <c r="I2573" s="378"/>
      <c r="J2573" s="51">
        <v>0.43</v>
      </c>
    </row>
    <row r="2574" spans="1:10" ht="0.95" customHeight="1" thickTop="1" x14ac:dyDescent="0.2">
      <c r="A2574" s="50"/>
      <c r="B2574" s="50"/>
      <c r="C2574" s="50"/>
      <c r="D2574" s="50"/>
      <c r="E2574" s="50"/>
      <c r="F2574" s="50"/>
      <c r="G2574" s="50"/>
      <c r="H2574" s="50"/>
      <c r="I2574" s="50"/>
      <c r="J2574" s="50"/>
    </row>
    <row r="2575" spans="1:10" ht="18" customHeight="1" x14ac:dyDescent="0.2">
      <c r="A2575" s="189"/>
      <c r="B2575" s="64" t="s">
        <v>9</v>
      </c>
      <c r="C2575" s="189" t="s">
        <v>10</v>
      </c>
      <c r="D2575" s="189" t="s">
        <v>11</v>
      </c>
      <c r="E2575" s="379" t="s">
        <v>1155</v>
      </c>
      <c r="F2575" s="379"/>
      <c r="G2575" s="65" t="s">
        <v>12</v>
      </c>
      <c r="H2575" s="64" t="s">
        <v>13</v>
      </c>
      <c r="I2575" s="64" t="s">
        <v>14</v>
      </c>
      <c r="J2575" s="64" t="s">
        <v>16</v>
      </c>
    </row>
    <row r="2576" spans="1:10" ht="51.95" customHeight="1" x14ac:dyDescent="0.2">
      <c r="A2576" s="187" t="s">
        <v>1154</v>
      </c>
      <c r="B2576" s="63" t="s">
        <v>2338</v>
      </c>
      <c r="C2576" s="187" t="s">
        <v>25</v>
      </c>
      <c r="D2576" s="187" t="s">
        <v>2337</v>
      </c>
      <c r="E2576" s="380" t="s">
        <v>1192</v>
      </c>
      <c r="F2576" s="380"/>
      <c r="G2576" s="62" t="s">
        <v>836</v>
      </c>
      <c r="H2576" s="61">
        <v>1</v>
      </c>
      <c r="I2576" s="60">
        <v>1.66</v>
      </c>
      <c r="J2576" s="60">
        <v>1.66</v>
      </c>
    </row>
    <row r="2577" spans="1:10" ht="39" customHeight="1" x14ac:dyDescent="0.2">
      <c r="A2577" s="192" t="s">
        <v>1142</v>
      </c>
      <c r="B2577" s="55" t="s">
        <v>2336</v>
      </c>
      <c r="C2577" s="192" t="s">
        <v>25</v>
      </c>
      <c r="D2577" s="192" t="s">
        <v>2335</v>
      </c>
      <c r="E2577" s="377" t="s">
        <v>1160</v>
      </c>
      <c r="F2577" s="377"/>
      <c r="G2577" s="54" t="s">
        <v>156</v>
      </c>
      <c r="H2577" s="53">
        <v>6.9999999999999994E-5</v>
      </c>
      <c r="I2577" s="52">
        <v>23763.01</v>
      </c>
      <c r="J2577" s="52">
        <v>1.66</v>
      </c>
    </row>
    <row r="2578" spans="1:10" ht="25.5" x14ac:dyDescent="0.2">
      <c r="A2578" s="193"/>
      <c r="B2578" s="193"/>
      <c r="C2578" s="193"/>
      <c r="D2578" s="193"/>
      <c r="E2578" s="193" t="s">
        <v>1138</v>
      </c>
      <c r="F2578" s="51">
        <v>0</v>
      </c>
      <c r="G2578" s="193" t="s">
        <v>1137</v>
      </c>
      <c r="H2578" s="51">
        <v>0</v>
      </c>
      <c r="I2578" s="193" t="s">
        <v>1136</v>
      </c>
      <c r="J2578" s="51">
        <v>0</v>
      </c>
    </row>
    <row r="2579" spans="1:10" ht="15" thickBot="1" x14ac:dyDescent="0.25">
      <c r="A2579" s="193"/>
      <c r="B2579" s="193"/>
      <c r="C2579" s="193"/>
      <c r="D2579" s="193"/>
      <c r="E2579" s="193" t="s">
        <v>1135</v>
      </c>
      <c r="F2579" s="51">
        <v>0.39</v>
      </c>
      <c r="G2579" s="193"/>
      <c r="H2579" s="378" t="s">
        <v>1134</v>
      </c>
      <c r="I2579" s="378"/>
      <c r="J2579" s="51">
        <v>2.0499999999999998</v>
      </c>
    </row>
    <row r="2580" spans="1:10" ht="0.95" customHeight="1" thickTop="1" x14ac:dyDescent="0.2">
      <c r="A2580" s="50"/>
      <c r="B2580" s="50"/>
      <c r="C2580" s="50"/>
      <c r="D2580" s="50"/>
      <c r="E2580" s="50"/>
      <c r="F2580" s="50"/>
      <c r="G2580" s="50"/>
      <c r="H2580" s="50"/>
      <c r="I2580" s="50"/>
      <c r="J2580" s="50"/>
    </row>
    <row r="2581" spans="1:10" ht="18" customHeight="1" x14ac:dyDescent="0.2">
      <c r="A2581" s="189"/>
      <c r="B2581" s="64" t="s">
        <v>9</v>
      </c>
      <c r="C2581" s="189" t="s">
        <v>10</v>
      </c>
      <c r="D2581" s="189" t="s">
        <v>11</v>
      </c>
      <c r="E2581" s="379" t="s">
        <v>1155</v>
      </c>
      <c r="F2581" s="379"/>
      <c r="G2581" s="65" t="s">
        <v>12</v>
      </c>
      <c r="H2581" s="64" t="s">
        <v>13</v>
      </c>
      <c r="I2581" s="64" t="s">
        <v>14</v>
      </c>
      <c r="J2581" s="64" t="s">
        <v>16</v>
      </c>
    </row>
    <row r="2582" spans="1:10" ht="51.95" customHeight="1" x14ac:dyDescent="0.2">
      <c r="A2582" s="187" t="s">
        <v>1154</v>
      </c>
      <c r="B2582" s="63" t="s">
        <v>2334</v>
      </c>
      <c r="C2582" s="187" t="s">
        <v>25</v>
      </c>
      <c r="D2582" s="187" t="s">
        <v>2333</v>
      </c>
      <c r="E2582" s="380" t="s">
        <v>1192</v>
      </c>
      <c r="F2582" s="380"/>
      <c r="G2582" s="62" t="s">
        <v>836</v>
      </c>
      <c r="H2582" s="61">
        <v>1</v>
      </c>
      <c r="I2582" s="60">
        <v>2.67</v>
      </c>
      <c r="J2582" s="60">
        <v>2.67</v>
      </c>
    </row>
    <row r="2583" spans="1:10" ht="26.1" customHeight="1" x14ac:dyDescent="0.2">
      <c r="A2583" s="192" t="s">
        <v>1142</v>
      </c>
      <c r="B2583" s="55" t="s">
        <v>1191</v>
      </c>
      <c r="C2583" s="192" t="s">
        <v>25</v>
      </c>
      <c r="D2583" s="192" t="s">
        <v>1190</v>
      </c>
      <c r="E2583" s="377" t="s">
        <v>1139</v>
      </c>
      <c r="F2583" s="377"/>
      <c r="G2583" s="54" t="s">
        <v>1189</v>
      </c>
      <c r="H2583" s="53">
        <v>2.5023900000000001</v>
      </c>
      <c r="I2583" s="52">
        <v>1.07</v>
      </c>
      <c r="J2583" s="52">
        <v>2.67</v>
      </c>
    </row>
    <row r="2584" spans="1:10" ht="25.5" x14ac:dyDescent="0.2">
      <c r="A2584" s="193"/>
      <c r="B2584" s="193"/>
      <c r="C2584" s="193"/>
      <c r="D2584" s="193"/>
      <c r="E2584" s="193" t="s">
        <v>1138</v>
      </c>
      <c r="F2584" s="51">
        <v>0</v>
      </c>
      <c r="G2584" s="193" t="s">
        <v>1137</v>
      </c>
      <c r="H2584" s="51">
        <v>0</v>
      </c>
      <c r="I2584" s="193" t="s">
        <v>1136</v>
      </c>
      <c r="J2584" s="51">
        <v>0</v>
      </c>
    </row>
    <row r="2585" spans="1:10" ht="15" thickBot="1" x14ac:dyDescent="0.25">
      <c r="A2585" s="193"/>
      <c r="B2585" s="193"/>
      <c r="C2585" s="193"/>
      <c r="D2585" s="193"/>
      <c r="E2585" s="193" t="s">
        <v>1135</v>
      </c>
      <c r="F2585" s="51">
        <v>0.62</v>
      </c>
      <c r="G2585" s="193"/>
      <c r="H2585" s="378" t="s">
        <v>1134</v>
      </c>
      <c r="I2585" s="378"/>
      <c r="J2585" s="51">
        <v>3.29</v>
      </c>
    </row>
    <row r="2586" spans="1:10" ht="0.95" customHeight="1" thickTop="1" x14ac:dyDescent="0.2">
      <c r="A2586" s="50"/>
      <c r="B2586" s="50"/>
      <c r="C2586" s="50"/>
      <c r="D2586" s="50"/>
      <c r="E2586" s="50"/>
      <c r="F2586" s="50"/>
      <c r="G2586" s="50"/>
      <c r="H2586" s="50"/>
      <c r="I2586" s="50"/>
      <c r="J2586" s="50"/>
    </row>
    <row r="2587" spans="1:10" ht="18" customHeight="1" x14ac:dyDescent="0.2">
      <c r="A2587" s="189"/>
      <c r="B2587" s="64" t="s">
        <v>9</v>
      </c>
      <c r="C2587" s="189" t="s">
        <v>10</v>
      </c>
      <c r="D2587" s="189" t="s">
        <v>11</v>
      </c>
      <c r="E2587" s="379" t="s">
        <v>1155</v>
      </c>
      <c r="F2587" s="379"/>
      <c r="G2587" s="65" t="s">
        <v>12</v>
      </c>
      <c r="H2587" s="64" t="s">
        <v>13</v>
      </c>
      <c r="I2587" s="64" t="s">
        <v>14</v>
      </c>
      <c r="J2587" s="64" t="s">
        <v>16</v>
      </c>
    </row>
    <row r="2588" spans="1:10" ht="39" customHeight="1" x14ac:dyDescent="0.2">
      <c r="A2588" s="187" t="s">
        <v>1154</v>
      </c>
      <c r="B2588" s="63" t="s">
        <v>2332</v>
      </c>
      <c r="C2588" s="187" t="s">
        <v>25</v>
      </c>
      <c r="D2588" s="187" t="s">
        <v>2331</v>
      </c>
      <c r="E2588" s="380" t="s">
        <v>1297</v>
      </c>
      <c r="F2588" s="380"/>
      <c r="G2588" s="62" t="s">
        <v>31</v>
      </c>
      <c r="H2588" s="61">
        <v>1</v>
      </c>
      <c r="I2588" s="60">
        <v>3.25</v>
      </c>
      <c r="J2588" s="60">
        <v>3.25</v>
      </c>
    </row>
    <row r="2589" spans="1:10" ht="26.1" customHeight="1" x14ac:dyDescent="0.2">
      <c r="A2589" s="191" t="s">
        <v>1148</v>
      </c>
      <c r="B2589" s="59" t="s">
        <v>1296</v>
      </c>
      <c r="C2589" s="191" t="s">
        <v>25</v>
      </c>
      <c r="D2589" s="191" t="s">
        <v>1295</v>
      </c>
      <c r="E2589" s="376" t="s">
        <v>1145</v>
      </c>
      <c r="F2589" s="376"/>
      <c r="G2589" s="58" t="s">
        <v>836</v>
      </c>
      <c r="H2589" s="57">
        <v>2.3E-2</v>
      </c>
      <c r="I2589" s="56">
        <v>31.39</v>
      </c>
      <c r="J2589" s="56">
        <v>0.72</v>
      </c>
    </row>
    <row r="2590" spans="1:10" ht="24" customHeight="1" x14ac:dyDescent="0.2">
      <c r="A2590" s="191" t="s">
        <v>1148</v>
      </c>
      <c r="B2590" s="59" t="s">
        <v>1294</v>
      </c>
      <c r="C2590" s="191" t="s">
        <v>25</v>
      </c>
      <c r="D2590" s="191" t="s">
        <v>1293</v>
      </c>
      <c r="E2590" s="376" t="s">
        <v>1145</v>
      </c>
      <c r="F2590" s="376"/>
      <c r="G2590" s="58" t="s">
        <v>836</v>
      </c>
      <c r="H2590" s="57">
        <v>2.3E-2</v>
      </c>
      <c r="I2590" s="56">
        <v>38.78</v>
      </c>
      <c r="J2590" s="56">
        <v>0.89</v>
      </c>
    </row>
    <row r="2591" spans="1:10" ht="39" customHeight="1" x14ac:dyDescent="0.2">
      <c r="A2591" s="192" t="s">
        <v>1142</v>
      </c>
      <c r="B2591" s="55" t="s">
        <v>2330</v>
      </c>
      <c r="C2591" s="192" t="s">
        <v>25</v>
      </c>
      <c r="D2591" s="192" t="s">
        <v>2329</v>
      </c>
      <c r="E2591" s="377" t="s">
        <v>1139</v>
      </c>
      <c r="F2591" s="377"/>
      <c r="G2591" s="54" t="s">
        <v>31</v>
      </c>
      <c r="H2591" s="53">
        <v>1.2434000000000001</v>
      </c>
      <c r="I2591" s="52">
        <v>1.29</v>
      </c>
      <c r="J2591" s="52">
        <v>1.6</v>
      </c>
    </row>
    <row r="2592" spans="1:10" ht="26.1" customHeight="1" x14ac:dyDescent="0.2">
      <c r="A2592" s="192" t="s">
        <v>1142</v>
      </c>
      <c r="B2592" s="55" t="s">
        <v>2316</v>
      </c>
      <c r="C2592" s="192" t="s">
        <v>25</v>
      </c>
      <c r="D2592" s="192" t="s">
        <v>2315</v>
      </c>
      <c r="E2592" s="377" t="s">
        <v>1139</v>
      </c>
      <c r="F2592" s="377"/>
      <c r="G2592" s="54" t="s">
        <v>156</v>
      </c>
      <c r="H2592" s="53">
        <v>9.4000000000000004E-3</v>
      </c>
      <c r="I2592" s="52">
        <v>4.91</v>
      </c>
      <c r="J2592" s="52">
        <v>0.04</v>
      </c>
    </row>
    <row r="2593" spans="1:10" ht="25.5" x14ac:dyDescent="0.2">
      <c r="A2593" s="193"/>
      <c r="B2593" s="193"/>
      <c r="C2593" s="193"/>
      <c r="D2593" s="193"/>
      <c r="E2593" s="193" t="s">
        <v>1138</v>
      </c>
      <c r="F2593" s="51">
        <v>0.74825407382773523</v>
      </c>
      <c r="G2593" s="193" t="s">
        <v>1137</v>
      </c>
      <c r="H2593" s="51">
        <v>0.6</v>
      </c>
      <c r="I2593" s="193" t="s">
        <v>1136</v>
      </c>
      <c r="J2593" s="51">
        <v>1.35</v>
      </c>
    </row>
    <row r="2594" spans="1:10" ht="15" thickBot="1" x14ac:dyDescent="0.25">
      <c r="A2594" s="193"/>
      <c r="B2594" s="193"/>
      <c r="C2594" s="193"/>
      <c r="D2594" s="193"/>
      <c r="E2594" s="193" t="s">
        <v>1135</v>
      </c>
      <c r="F2594" s="51">
        <v>0.76</v>
      </c>
      <c r="G2594" s="193"/>
      <c r="H2594" s="378" t="s">
        <v>1134</v>
      </c>
      <c r="I2594" s="378"/>
      <c r="J2594" s="51">
        <v>4.01</v>
      </c>
    </row>
    <row r="2595" spans="1:10" ht="0.95" customHeight="1" thickTop="1" x14ac:dyDescent="0.2">
      <c r="A2595" s="50"/>
      <c r="B2595" s="50"/>
      <c r="C2595" s="50"/>
      <c r="D2595" s="50"/>
      <c r="E2595" s="50"/>
      <c r="F2595" s="50"/>
      <c r="G2595" s="50"/>
      <c r="H2595" s="50"/>
      <c r="I2595" s="50"/>
      <c r="J2595" s="50"/>
    </row>
    <row r="2596" spans="1:10" ht="18" customHeight="1" x14ac:dyDescent="0.2">
      <c r="A2596" s="189"/>
      <c r="B2596" s="64" t="s">
        <v>9</v>
      </c>
      <c r="C2596" s="189" t="s">
        <v>10</v>
      </c>
      <c r="D2596" s="189" t="s">
        <v>11</v>
      </c>
      <c r="E2596" s="379" t="s">
        <v>1155</v>
      </c>
      <c r="F2596" s="379"/>
      <c r="G2596" s="65" t="s">
        <v>12</v>
      </c>
      <c r="H2596" s="64" t="s">
        <v>13</v>
      </c>
      <c r="I2596" s="64" t="s">
        <v>14</v>
      </c>
      <c r="J2596" s="64" t="s">
        <v>16</v>
      </c>
    </row>
    <row r="2597" spans="1:10" ht="39" customHeight="1" x14ac:dyDescent="0.2">
      <c r="A2597" s="187" t="s">
        <v>1154</v>
      </c>
      <c r="B2597" s="63" t="s">
        <v>2328</v>
      </c>
      <c r="C2597" s="187" t="s">
        <v>25</v>
      </c>
      <c r="D2597" s="187" t="s">
        <v>2327</v>
      </c>
      <c r="E2597" s="380" t="s">
        <v>1297</v>
      </c>
      <c r="F2597" s="380"/>
      <c r="G2597" s="62" t="s">
        <v>31</v>
      </c>
      <c r="H2597" s="61">
        <v>1</v>
      </c>
      <c r="I2597" s="60">
        <v>14.64</v>
      </c>
      <c r="J2597" s="60">
        <v>14.64</v>
      </c>
    </row>
    <row r="2598" spans="1:10" ht="26.1" customHeight="1" x14ac:dyDescent="0.2">
      <c r="A2598" s="191" t="s">
        <v>1148</v>
      </c>
      <c r="B2598" s="59" t="s">
        <v>1296</v>
      </c>
      <c r="C2598" s="191" t="s">
        <v>25</v>
      </c>
      <c r="D2598" s="191" t="s">
        <v>1295</v>
      </c>
      <c r="E2598" s="376" t="s">
        <v>1145</v>
      </c>
      <c r="F2598" s="376"/>
      <c r="G2598" s="58" t="s">
        <v>836</v>
      </c>
      <c r="H2598" s="57">
        <v>1.2999999999999999E-2</v>
      </c>
      <c r="I2598" s="56">
        <v>31.39</v>
      </c>
      <c r="J2598" s="56">
        <v>0.4</v>
      </c>
    </row>
    <row r="2599" spans="1:10" ht="24" customHeight="1" x14ac:dyDescent="0.2">
      <c r="A2599" s="191" t="s">
        <v>1148</v>
      </c>
      <c r="B2599" s="59" t="s">
        <v>1294</v>
      </c>
      <c r="C2599" s="191" t="s">
        <v>25</v>
      </c>
      <c r="D2599" s="191" t="s">
        <v>1293</v>
      </c>
      <c r="E2599" s="376" t="s">
        <v>1145</v>
      </c>
      <c r="F2599" s="376"/>
      <c r="G2599" s="58" t="s">
        <v>836</v>
      </c>
      <c r="H2599" s="57">
        <v>1.2999999999999999E-2</v>
      </c>
      <c r="I2599" s="56">
        <v>38.78</v>
      </c>
      <c r="J2599" s="56">
        <v>0.5</v>
      </c>
    </row>
    <row r="2600" spans="1:10" ht="39" customHeight="1" x14ac:dyDescent="0.2">
      <c r="A2600" s="192" t="s">
        <v>1142</v>
      </c>
      <c r="B2600" s="55" t="s">
        <v>2326</v>
      </c>
      <c r="C2600" s="192" t="s">
        <v>25</v>
      </c>
      <c r="D2600" s="192" t="s">
        <v>2325</v>
      </c>
      <c r="E2600" s="377" t="s">
        <v>1139</v>
      </c>
      <c r="F2600" s="377"/>
      <c r="G2600" s="54" t="s">
        <v>31</v>
      </c>
      <c r="H2600" s="53">
        <v>1.0269999999999999</v>
      </c>
      <c r="I2600" s="52">
        <v>13.34</v>
      </c>
      <c r="J2600" s="52">
        <v>13.7</v>
      </c>
    </row>
    <row r="2601" spans="1:10" ht="26.1" customHeight="1" x14ac:dyDescent="0.2">
      <c r="A2601" s="192" t="s">
        <v>1142</v>
      </c>
      <c r="B2601" s="55" t="s">
        <v>2316</v>
      </c>
      <c r="C2601" s="192" t="s">
        <v>25</v>
      </c>
      <c r="D2601" s="192" t="s">
        <v>2315</v>
      </c>
      <c r="E2601" s="377" t="s">
        <v>1139</v>
      </c>
      <c r="F2601" s="377"/>
      <c r="G2601" s="54" t="s">
        <v>156</v>
      </c>
      <c r="H2601" s="53">
        <v>0.01</v>
      </c>
      <c r="I2601" s="52">
        <v>4.91</v>
      </c>
      <c r="J2601" s="52">
        <v>0.04</v>
      </c>
    </row>
    <row r="2602" spans="1:10" ht="25.5" x14ac:dyDescent="0.2">
      <c r="A2602" s="193"/>
      <c r="B2602" s="193"/>
      <c r="C2602" s="193"/>
      <c r="D2602" s="193"/>
      <c r="E2602" s="193" t="s">
        <v>1138</v>
      </c>
      <c r="F2602" s="51">
        <v>0.42123933045116951</v>
      </c>
      <c r="G2602" s="193" t="s">
        <v>1137</v>
      </c>
      <c r="H2602" s="51">
        <v>0.34</v>
      </c>
      <c r="I2602" s="193" t="s">
        <v>1136</v>
      </c>
      <c r="J2602" s="51">
        <v>0.76</v>
      </c>
    </row>
    <row r="2603" spans="1:10" ht="15" thickBot="1" x14ac:dyDescent="0.25">
      <c r="A2603" s="193"/>
      <c r="B2603" s="193"/>
      <c r="C2603" s="193"/>
      <c r="D2603" s="193"/>
      <c r="E2603" s="193" t="s">
        <v>1135</v>
      </c>
      <c r="F2603" s="51">
        <v>3.44</v>
      </c>
      <c r="G2603" s="193"/>
      <c r="H2603" s="378" t="s">
        <v>1134</v>
      </c>
      <c r="I2603" s="378"/>
      <c r="J2603" s="51">
        <v>18.079999999999998</v>
      </c>
    </row>
    <row r="2604" spans="1:10" ht="0.95" customHeight="1" thickTop="1" x14ac:dyDescent="0.2">
      <c r="A2604" s="50"/>
      <c r="B2604" s="50"/>
      <c r="C2604" s="50"/>
      <c r="D2604" s="50"/>
      <c r="E2604" s="50"/>
      <c r="F2604" s="50"/>
      <c r="G2604" s="50"/>
      <c r="H2604" s="50"/>
      <c r="I2604" s="50"/>
      <c r="J2604" s="50"/>
    </row>
    <row r="2605" spans="1:10" ht="18" customHeight="1" x14ac:dyDescent="0.2">
      <c r="A2605" s="189"/>
      <c r="B2605" s="64" t="s">
        <v>9</v>
      </c>
      <c r="C2605" s="189" t="s">
        <v>10</v>
      </c>
      <c r="D2605" s="189" t="s">
        <v>11</v>
      </c>
      <c r="E2605" s="379" t="s">
        <v>1155</v>
      </c>
      <c r="F2605" s="379"/>
      <c r="G2605" s="65" t="s">
        <v>12</v>
      </c>
      <c r="H2605" s="64" t="s">
        <v>13</v>
      </c>
      <c r="I2605" s="64" t="s">
        <v>14</v>
      </c>
      <c r="J2605" s="64" t="s">
        <v>16</v>
      </c>
    </row>
    <row r="2606" spans="1:10" ht="39" customHeight="1" x14ac:dyDescent="0.2">
      <c r="A2606" s="187" t="s">
        <v>1154</v>
      </c>
      <c r="B2606" s="63" t="s">
        <v>2324</v>
      </c>
      <c r="C2606" s="187" t="s">
        <v>25</v>
      </c>
      <c r="D2606" s="187" t="s">
        <v>2323</v>
      </c>
      <c r="E2606" s="380" t="s">
        <v>1297</v>
      </c>
      <c r="F2606" s="380"/>
      <c r="G2606" s="62" t="s">
        <v>31</v>
      </c>
      <c r="H2606" s="61">
        <v>1</v>
      </c>
      <c r="I2606" s="60">
        <v>4.6100000000000003</v>
      </c>
      <c r="J2606" s="60">
        <v>4.6100000000000003</v>
      </c>
    </row>
    <row r="2607" spans="1:10" ht="26.1" customHeight="1" x14ac:dyDescent="0.2">
      <c r="A2607" s="191" t="s">
        <v>1148</v>
      </c>
      <c r="B2607" s="59" t="s">
        <v>1296</v>
      </c>
      <c r="C2607" s="191" t="s">
        <v>25</v>
      </c>
      <c r="D2607" s="191" t="s">
        <v>1295</v>
      </c>
      <c r="E2607" s="376" t="s">
        <v>1145</v>
      </c>
      <c r="F2607" s="376"/>
      <c r="G2607" s="58" t="s">
        <v>836</v>
      </c>
      <c r="H2607" s="57">
        <v>2.9000000000000001E-2</v>
      </c>
      <c r="I2607" s="56">
        <v>31.39</v>
      </c>
      <c r="J2607" s="56">
        <v>0.91</v>
      </c>
    </row>
    <row r="2608" spans="1:10" ht="24" customHeight="1" x14ac:dyDescent="0.2">
      <c r="A2608" s="191" t="s">
        <v>1148</v>
      </c>
      <c r="B2608" s="59" t="s">
        <v>1294</v>
      </c>
      <c r="C2608" s="191" t="s">
        <v>25</v>
      </c>
      <c r="D2608" s="191" t="s">
        <v>1293</v>
      </c>
      <c r="E2608" s="376" t="s">
        <v>1145</v>
      </c>
      <c r="F2608" s="376"/>
      <c r="G2608" s="58" t="s">
        <v>836</v>
      </c>
      <c r="H2608" s="57">
        <v>2.9000000000000001E-2</v>
      </c>
      <c r="I2608" s="56">
        <v>38.78</v>
      </c>
      <c r="J2608" s="56">
        <v>1.1200000000000001</v>
      </c>
    </row>
    <row r="2609" spans="1:10" ht="39" customHeight="1" x14ac:dyDescent="0.2">
      <c r="A2609" s="192" t="s">
        <v>1142</v>
      </c>
      <c r="B2609" s="55" t="s">
        <v>2322</v>
      </c>
      <c r="C2609" s="192" t="s">
        <v>25</v>
      </c>
      <c r="D2609" s="192" t="s">
        <v>2321</v>
      </c>
      <c r="E2609" s="377" t="s">
        <v>1139</v>
      </c>
      <c r="F2609" s="377"/>
      <c r="G2609" s="54" t="s">
        <v>31</v>
      </c>
      <c r="H2609" s="53">
        <v>1.2434000000000001</v>
      </c>
      <c r="I2609" s="52">
        <v>2.0499999999999998</v>
      </c>
      <c r="J2609" s="52">
        <v>2.54</v>
      </c>
    </row>
    <row r="2610" spans="1:10" ht="26.1" customHeight="1" x14ac:dyDescent="0.2">
      <c r="A2610" s="192" t="s">
        <v>1142</v>
      </c>
      <c r="B2610" s="55" t="s">
        <v>2316</v>
      </c>
      <c r="C2610" s="192" t="s">
        <v>25</v>
      </c>
      <c r="D2610" s="192" t="s">
        <v>2315</v>
      </c>
      <c r="E2610" s="377" t="s">
        <v>1139</v>
      </c>
      <c r="F2610" s="377"/>
      <c r="G2610" s="54" t="s">
        <v>156</v>
      </c>
      <c r="H2610" s="53">
        <v>9.4000000000000004E-3</v>
      </c>
      <c r="I2610" s="52">
        <v>4.91</v>
      </c>
      <c r="J2610" s="52">
        <v>0.04</v>
      </c>
    </row>
    <row r="2611" spans="1:10" ht="25.5" x14ac:dyDescent="0.2">
      <c r="A2611" s="193"/>
      <c r="B2611" s="193"/>
      <c r="C2611" s="193"/>
      <c r="D2611" s="193"/>
      <c r="E2611" s="193" t="s">
        <v>1138</v>
      </c>
      <c r="F2611" s="51">
        <v>0.94778849351513139</v>
      </c>
      <c r="G2611" s="193" t="s">
        <v>1137</v>
      </c>
      <c r="H2611" s="51">
        <v>0.76</v>
      </c>
      <c r="I2611" s="193" t="s">
        <v>1136</v>
      </c>
      <c r="J2611" s="51">
        <v>1.71</v>
      </c>
    </row>
    <row r="2612" spans="1:10" ht="15" thickBot="1" x14ac:dyDescent="0.25">
      <c r="A2612" s="193"/>
      <c r="B2612" s="193"/>
      <c r="C2612" s="193"/>
      <c r="D2612" s="193"/>
      <c r="E2612" s="193" t="s">
        <v>1135</v>
      </c>
      <c r="F2612" s="51">
        <v>1.08</v>
      </c>
      <c r="G2612" s="193"/>
      <c r="H2612" s="378" t="s">
        <v>1134</v>
      </c>
      <c r="I2612" s="378"/>
      <c r="J2612" s="51">
        <v>5.69</v>
      </c>
    </row>
    <row r="2613" spans="1:10" ht="0.95" customHeight="1" thickTop="1" x14ac:dyDescent="0.2">
      <c r="A2613" s="50"/>
      <c r="B2613" s="50"/>
      <c r="C2613" s="50"/>
      <c r="D2613" s="50"/>
      <c r="E2613" s="50"/>
      <c r="F2613" s="50"/>
      <c r="G2613" s="50"/>
      <c r="H2613" s="50"/>
      <c r="I2613" s="50"/>
      <c r="J2613" s="50"/>
    </row>
    <row r="2614" spans="1:10" ht="18" customHeight="1" x14ac:dyDescent="0.2">
      <c r="A2614" s="189"/>
      <c r="B2614" s="64" t="s">
        <v>9</v>
      </c>
      <c r="C2614" s="189" t="s">
        <v>10</v>
      </c>
      <c r="D2614" s="189" t="s">
        <v>11</v>
      </c>
      <c r="E2614" s="379" t="s">
        <v>1155</v>
      </c>
      <c r="F2614" s="379"/>
      <c r="G2614" s="65" t="s">
        <v>12</v>
      </c>
      <c r="H2614" s="64" t="s">
        <v>13</v>
      </c>
      <c r="I2614" s="64" t="s">
        <v>14</v>
      </c>
      <c r="J2614" s="64" t="s">
        <v>16</v>
      </c>
    </row>
    <row r="2615" spans="1:10" ht="39" customHeight="1" x14ac:dyDescent="0.2">
      <c r="A2615" s="187" t="s">
        <v>1154</v>
      </c>
      <c r="B2615" s="63" t="s">
        <v>2320</v>
      </c>
      <c r="C2615" s="187" t="s">
        <v>25</v>
      </c>
      <c r="D2615" s="187" t="s">
        <v>2319</v>
      </c>
      <c r="E2615" s="380" t="s">
        <v>1297</v>
      </c>
      <c r="F2615" s="380"/>
      <c r="G2615" s="62" t="s">
        <v>31</v>
      </c>
      <c r="H2615" s="61">
        <v>1</v>
      </c>
      <c r="I2615" s="60">
        <v>6.99</v>
      </c>
      <c r="J2615" s="60">
        <v>6.99</v>
      </c>
    </row>
    <row r="2616" spans="1:10" ht="26.1" customHeight="1" x14ac:dyDescent="0.2">
      <c r="A2616" s="191" t="s">
        <v>1148</v>
      </c>
      <c r="B2616" s="59" t="s">
        <v>1296</v>
      </c>
      <c r="C2616" s="191" t="s">
        <v>25</v>
      </c>
      <c r="D2616" s="191" t="s">
        <v>1295</v>
      </c>
      <c r="E2616" s="376" t="s">
        <v>1145</v>
      </c>
      <c r="F2616" s="376"/>
      <c r="G2616" s="58" t="s">
        <v>836</v>
      </c>
      <c r="H2616" s="57">
        <v>3.9E-2</v>
      </c>
      <c r="I2616" s="56">
        <v>31.39</v>
      </c>
      <c r="J2616" s="56">
        <v>1.22</v>
      </c>
    </row>
    <row r="2617" spans="1:10" ht="24" customHeight="1" x14ac:dyDescent="0.2">
      <c r="A2617" s="191" t="s">
        <v>1148</v>
      </c>
      <c r="B2617" s="59" t="s">
        <v>1294</v>
      </c>
      <c r="C2617" s="191" t="s">
        <v>25</v>
      </c>
      <c r="D2617" s="191" t="s">
        <v>1293</v>
      </c>
      <c r="E2617" s="376" t="s">
        <v>1145</v>
      </c>
      <c r="F2617" s="376"/>
      <c r="G2617" s="58" t="s">
        <v>836</v>
      </c>
      <c r="H2617" s="57">
        <v>3.9E-2</v>
      </c>
      <c r="I2617" s="56">
        <v>38.78</v>
      </c>
      <c r="J2617" s="56">
        <v>1.51</v>
      </c>
    </row>
    <row r="2618" spans="1:10" ht="39" customHeight="1" x14ac:dyDescent="0.2">
      <c r="A2618" s="192" t="s">
        <v>1142</v>
      </c>
      <c r="B2618" s="55" t="s">
        <v>2318</v>
      </c>
      <c r="C2618" s="192" t="s">
        <v>25</v>
      </c>
      <c r="D2618" s="192" t="s">
        <v>2317</v>
      </c>
      <c r="E2618" s="377" t="s">
        <v>1139</v>
      </c>
      <c r="F2618" s="377"/>
      <c r="G2618" s="54" t="s">
        <v>31</v>
      </c>
      <c r="H2618" s="53">
        <v>1.2434000000000001</v>
      </c>
      <c r="I2618" s="52">
        <v>3.4</v>
      </c>
      <c r="J2618" s="52">
        <v>4.22</v>
      </c>
    </row>
    <row r="2619" spans="1:10" ht="26.1" customHeight="1" x14ac:dyDescent="0.2">
      <c r="A2619" s="192" t="s">
        <v>1142</v>
      </c>
      <c r="B2619" s="55" t="s">
        <v>2316</v>
      </c>
      <c r="C2619" s="192" t="s">
        <v>25</v>
      </c>
      <c r="D2619" s="192" t="s">
        <v>2315</v>
      </c>
      <c r="E2619" s="377" t="s">
        <v>1139</v>
      </c>
      <c r="F2619" s="377"/>
      <c r="G2619" s="54" t="s">
        <v>156</v>
      </c>
      <c r="H2619" s="53">
        <v>9.4000000000000004E-3</v>
      </c>
      <c r="I2619" s="52">
        <v>4.91</v>
      </c>
      <c r="J2619" s="52">
        <v>0.04</v>
      </c>
    </row>
    <row r="2620" spans="1:10" ht="25.5" x14ac:dyDescent="0.2">
      <c r="A2620" s="193"/>
      <c r="B2620" s="193"/>
      <c r="C2620" s="193"/>
      <c r="D2620" s="193"/>
      <c r="E2620" s="193" t="s">
        <v>1138</v>
      </c>
      <c r="F2620" s="51">
        <v>1.2803458596607915</v>
      </c>
      <c r="G2620" s="193" t="s">
        <v>1137</v>
      </c>
      <c r="H2620" s="51">
        <v>1.03</v>
      </c>
      <c r="I2620" s="193" t="s">
        <v>1136</v>
      </c>
      <c r="J2620" s="51">
        <v>2.31</v>
      </c>
    </row>
    <row r="2621" spans="1:10" ht="15" thickBot="1" x14ac:dyDescent="0.25">
      <c r="A2621" s="193"/>
      <c r="B2621" s="193"/>
      <c r="C2621" s="193"/>
      <c r="D2621" s="193"/>
      <c r="E2621" s="193" t="s">
        <v>1135</v>
      </c>
      <c r="F2621" s="51">
        <v>1.64</v>
      </c>
      <c r="G2621" s="193"/>
      <c r="H2621" s="378" t="s">
        <v>1134</v>
      </c>
      <c r="I2621" s="378"/>
      <c r="J2621" s="51">
        <v>8.6300000000000008</v>
      </c>
    </row>
    <row r="2622" spans="1:10" ht="0.95" customHeight="1" thickTop="1" x14ac:dyDescent="0.2">
      <c r="A2622" s="50"/>
      <c r="B2622" s="50"/>
      <c r="C2622" s="50"/>
      <c r="D2622" s="50"/>
      <c r="E2622" s="50"/>
      <c r="F2622" s="50"/>
      <c r="G2622" s="50"/>
      <c r="H2622" s="50"/>
      <c r="I2622" s="50"/>
      <c r="J2622" s="50"/>
    </row>
    <row r="2623" spans="1:10" ht="18" customHeight="1" x14ac:dyDescent="0.2">
      <c r="A2623" s="189"/>
      <c r="B2623" s="64" t="s">
        <v>9</v>
      </c>
      <c r="C2623" s="189" t="s">
        <v>10</v>
      </c>
      <c r="D2623" s="189" t="s">
        <v>11</v>
      </c>
      <c r="E2623" s="379" t="s">
        <v>1155</v>
      </c>
      <c r="F2623" s="379"/>
      <c r="G2623" s="65" t="s">
        <v>12</v>
      </c>
      <c r="H2623" s="64" t="s">
        <v>13</v>
      </c>
      <c r="I2623" s="64" t="s">
        <v>14</v>
      </c>
      <c r="J2623" s="64" t="s">
        <v>16</v>
      </c>
    </row>
    <row r="2624" spans="1:10" ht="39" customHeight="1" x14ac:dyDescent="0.2">
      <c r="A2624" s="187" t="s">
        <v>1154</v>
      </c>
      <c r="B2624" s="63" t="s">
        <v>2314</v>
      </c>
      <c r="C2624" s="187" t="s">
        <v>25</v>
      </c>
      <c r="D2624" s="187" t="s">
        <v>2313</v>
      </c>
      <c r="E2624" s="380" t="s">
        <v>2308</v>
      </c>
      <c r="F2624" s="380"/>
      <c r="G2624" s="62" t="s">
        <v>31</v>
      </c>
      <c r="H2624" s="61">
        <v>1</v>
      </c>
      <c r="I2624" s="60">
        <v>12.5</v>
      </c>
      <c r="J2624" s="60">
        <v>12.5</v>
      </c>
    </row>
    <row r="2625" spans="1:10" ht="26.1" customHeight="1" x14ac:dyDescent="0.2">
      <c r="A2625" s="191" t="s">
        <v>1148</v>
      </c>
      <c r="B2625" s="59" t="s">
        <v>1296</v>
      </c>
      <c r="C2625" s="191" t="s">
        <v>25</v>
      </c>
      <c r="D2625" s="191" t="s">
        <v>1295</v>
      </c>
      <c r="E2625" s="376" t="s">
        <v>1145</v>
      </c>
      <c r="F2625" s="376"/>
      <c r="G2625" s="58" t="s">
        <v>836</v>
      </c>
      <c r="H2625" s="57">
        <v>0.14610000000000001</v>
      </c>
      <c r="I2625" s="56">
        <v>31.39</v>
      </c>
      <c r="J2625" s="56">
        <v>4.58</v>
      </c>
    </row>
    <row r="2626" spans="1:10" ht="24" customHeight="1" x14ac:dyDescent="0.2">
      <c r="A2626" s="191" t="s">
        <v>1148</v>
      </c>
      <c r="B2626" s="59" t="s">
        <v>1294</v>
      </c>
      <c r="C2626" s="191" t="s">
        <v>25</v>
      </c>
      <c r="D2626" s="191" t="s">
        <v>1293</v>
      </c>
      <c r="E2626" s="376" t="s">
        <v>1145</v>
      </c>
      <c r="F2626" s="376"/>
      <c r="G2626" s="58" t="s">
        <v>836</v>
      </c>
      <c r="H2626" s="57">
        <v>0.14610000000000001</v>
      </c>
      <c r="I2626" s="56">
        <v>38.78</v>
      </c>
      <c r="J2626" s="56">
        <v>5.66</v>
      </c>
    </row>
    <row r="2627" spans="1:10" ht="26.1" customHeight="1" x14ac:dyDescent="0.2">
      <c r="A2627" s="192" t="s">
        <v>1142</v>
      </c>
      <c r="B2627" s="55" t="s">
        <v>2312</v>
      </c>
      <c r="C2627" s="192" t="s">
        <v>25</v>
      </c>
      <c r="D2627" s="192" t="s">
        <v>2311</v>
      </c>
      <c r="E2627" s="377" t="s">
        <v>1139</v>
      </c>
      <c r="F2627" s="377"/>
      <c r="G2627" s="54" t="s">
        <v>31</v>
      </c>
      <c r="H2627" s="53">
        <v>1.05</v>
      </c>
      <c r="I2627" s="52">
        <v>2.16</v>
      </c>
      <c r="J2627" s="52">
        <v>2.2599999999999998</v>
      </c>
    </row>
    <row r="2628" spans="1:10" ht="25.5" x14ac:dyDescent="0.2">
      <c r="A2628" s="193"/>
      <c r="B2628" s="193"/>
      <c r="C2628" s="193"/>
      <c r="D2628" s="193"/>
      <c r="E2628" s="193" t="s">
        <v>1138</v>
      </c>
      <c r="F2628" s="51">
        <v>4.8109965635738829</v>
      </c>
      <c r="G2628" s="193" t="s">
        <v>1137</v>
      </c>
      <c r="H2628" s="51">
        <v>3.87</v>
      </c>
      <c r="I2628" s="193" t="s">
        <v>1136</v>
      </c>
      <c r="J2628" s="51">
        <v>8.68</v>
      </c>
    </row>
    <row r="2629" spans="1:10" ht="15" thickBot="1" x14ac:dyDescent="0.25">
      <c r="A2629" s="193"/>
      <c r="B2629" s="193"/>
      <c r="C2629" s="193"/>
      <c r="D2629" s="193"/>
      <c r="E2629" s="193" t="s">
        <v>1135</v>
      </c>
      <c r="F2629" s="51">
        <v>2.94</v>
      </c>
      <c r="G2629" s="193"/>
      <c r="H2629" s="378" t="s">
        <v>1134</v>
      </c>
      <c r="I2629" s="378"/>
      <c r="J2629" s="51">
        <v>15.44</v>
      </c>
    </row>
    <row r="2630" spans="1:10" ht="0.95" customHeight="1" thickTop="1" x14ac:dyDescent="0.2">
      <c r="A2630" s="50"/>
      <c r="B2630" s="50"/>
      <c r="C2630" s="50"/>
      <c r="D2630" s="50"/>
      <c r="E2630" s="50"/>
      <c r="F2630" s="50"/>
      <c r="G2630" s="50"/>
      <c r="H2630" s="50"/>
      <c r="I2630" s="50"/>
      <c r="J2630" s="50"/>
    </row>
    <row r="2631" spans="1:10" ht="18" customHeight="1" x14ac:dyDescent="0.2">
      <c r="A2631" s="189"/>
      <c r="B2631" s="64" t="s">
        <v>9</v>
      </c>
      <c r="C2631" s="189" t="s">
        <v>10</v>
      </c>
      <c r="D2631" s="189" t="s">
        <v>11</v>
      </c>
      <c r="E2631" s="379" t="s">
        <v>1155</v>
      </c>
      <c r="F2631" s="379"/>
      <c r="G2631" s="65" t="s">
        <v>12</v>
      </c>
      <c r="H2631" s="64" t="s">
        <v>13</v>
      </c>
      <c r="I2631" s="64" t="s">
        <v>14</v>
      </c>
      <c r="J2631" s="64" t="s">
        <v>16</v>
      </c>
    </row>
    <row r="2632" spans="1:10" ht="26.1" customHeight="1" x14ac:dyDescent="0.2">
      <c r="A2632" s="187" t="s">
        <v>1154</v>
      </c>
      <c r="B2632" s="63" t="s">
        <v>2310</v>
      </c>
      <c r="C2632" s="187" t="s">
        <v>25</v>
      </c>
      <c r="D2632" s="187" t="s">
        <v>2309</v>
      </c>
      <c r="E2632" s="380" t="s">
        <v>2308</v>
      </c>
      <c r="F2632" s="380"/>
      <c r="G2632" s="62" t="s">
        <v>156</v>
      </c>
      <c r="H2632" s="61">
        <v>1</v>
      </c>
      <c r="I2632" s="60">
        <v>50.7</v>
      </c>
      <c r="J2632" s="60">
        <v>50.7</v>
      </c>
    </row>
    <row r="2633" spans="1:10" ht="26.1" customHeight="1" x14ac:dyDescent="0.2">
      <c r="A2633" s="191" t="s">
        <v>1148</v>
      </c>
      <c r="B2633" s="59" t="s">
        <v>1296</v>
      </c>
      <c r="C2633" s="191" t="s">
        <v>25</v>
      </c>
      <c r="D2633" s="191" t="s">
        <v>1295</v>
      </c>
      <c r="E2633" s="376" t="s">
        <v>1145</v>
      </c>
      <c r="F2633" s="376"/>
      <c r="G2633" s="58" t="s">
        <v>836</v>
      </c>
      <c r="H2633" s="57">
        <v>0.34599999999999997</v>
      </c>
      <c r="I2633" s="56">
        <v>31.39</v>
      </c>
      <c r="J2633" s="56">
        <v>10.86</v>
      </c>
    </row>
    <row r="2634" spans="1:10" ht="24" customHeight="1" x14ac:dyDescent="0.2">
      <c r="A2634" s="191" t="s">
        <v>1148</v>
      </c>
      <c r="B2634" s="59" t="s">
        <v>1294</v>
      </c>
      <c r="C2634" s="191" t="s">
        <v>25</v>
      </c>
      <c r="D2634" s="191" t="s">
        <v>1293</v>
      </c>
      <c r="E2634" s="376" t="s">
        <v>1145</v>
      </c>
      <c r="F2634" s="376"/>
      <c r="G2634" s="58" t="s">
        <v>836</v>
      </c>
      <c r="H2634" s="57">
        <v>0.34599999999999997</v>
      </c>
      <c r="I2634" s="56">
        <v>38.78</v>
      </c>
      <c r="J2634" s="56">
        <v>13.41</v>
      </c>
    </row>
    <row r="2635" spans="1:10" ht="26.1" customHeight="1" x14ac:dyDescent="0.2">
      <c r="A2635" s="192" t="s">
        <v>1142</v>
      </c>
      <c r="B2635" s="55" t="s">
        <v>2307</v>
      </c>
      <c r="C2635" s="192" t="s">
        <v>25</v>
      </c>
      <c r="D2635" s="192" t="s">
        <v>2306</v>
      </c>
      <c r="E2635" s="377" t="s">
        <v>1139</v>
      </c>
      <c r="F2635" s="377"/>
      <c r="G2635" s="54" t="s">
        <v>156</v>
      </c>
      <c r="H2635" s="53">
        <v>1</v>
      </c>
      <c r="I2635" s="52">
        <v>26.43</v>
      </c>
      <c r="J2635" s="52">
        <v>26.43</v>
      </c>
    </row>
    <row r="2636" spans="1:10" ht="25.5" x14ac:dyDescent="0.2">
      <c r="A2636" s="193"/>
      <c r="B2636" s="193"/>
      <c r="C2636" s="193"/>
      <c r="D2636" s="193"/>
      <c r="E2636" s="193" t="s">
        <v>1138</v>
      </c>
      <c r="F2636" s="51">
        <v>11.406717658796142</v>
      </c>
      <c r="G2636" s="193" t="s">
        <v>1137</v>
      </c>
      <c r="H2636" s="51">
        <v>9.17</v>
      </c>
      <c r="I2636" s="193" t="s">
        <v>1136</v>
      </c>
      <c r="J2636" s="51">
        <v>20.58</v>
      </c>
    </row>
    <row r="2637" spans="1:10" ht="15" thickBot="1" x14ac:dyDescent="0.25">
      <c r="A2637" s="193"/>
      <c r="B2637" s="193"/>
      <c r="C2637" s="193"/>
      <c r="D2637" s="193"/>
      <c r="E2637" s="193" t="s">
        <v>1135</v>
      </c>
      <c r="F2637" s="51">
        <v>11.93</v>
      </c>
      <c r="G2637" s="193"/>
      <c r="H2637" s="378" t="s">
        <v>1134</v>
      </c>
      <c r="I2637" s="378"/>
      <c r="J2637" s="51">
        <v>62.63</v>
      </c>
    </row>
    <row r="2638" spans="1:10" ht="0.95" customHeight="1" thickTop="1" x14ac:dyDescent="0.2">
      <c r="A2638" s="50"/>
      <c r="B2638" s="50"/>
      <c r="C2638" s="50"/>
      <c r="D2638" s="50"/>
      <c r="E2638" s="50"/>
      <c r="F2638" s="50"/>
      <c r="G2638" s="50"/>
      <c r="H2638" s="50"/>
      <c r="I2638" s="50"/>
      <c r="J2638" s="50"/>
    </row>
    <row r="2639" spans="1:10" ht="18" customHeight="1" x14ac:dyDescent="0.2">
      <c r="A2639" s="189"/>
      <c r="B2639" s="64" t="s">
        <v>9</v>
      </c>
      <c r="C2639" s="189" t="s">
        <v>10</v>
      </c>
      <c r="D2639" s="189" t="s">
        <v>11</v>
      </c>
      <c r="E2639" s="379" t="s">
        <v>1155</v>
      </c>
      <c r="F2639" s="379"/>
      <c r="G2639" s="65" t="s">
        <v>12</v>
      </c>
      <c r="H2639" s="64" t="s">
        <v>13</v>
      </c>
      <c r="I2639" s="64" t="s">
        <v>14</v>
      </c>
      <c r="J2639" s="64" t="s">
        <v>16</v>
      </c>
    </row>
    <row r="2640" spans="1:10" ht="39" customHeight="1" x14ac:dyDescent="0.2">
      <c r="A2640" s="187" t="s">
        <v>1154</v>
      </c>
      <c r="B2640" s="63" t="s">
        <v>2305</v>
      </c>
      <c r="C2640" s="187" t="s">
        <v>25</v>
      </c>
      <c r="D2640" s="187" t="s">
        <v>2304</v>
      </c>
      <c r="E2640" s="380" t="s">
        <v>1151</v>
      </c>
      <c r="F2640" s="380"/>
      <c r="G2640" s="62" t="s">
        <v>156</v>
      </c>
      <c r="H2640" s="61">
        <v>1</v>
      </c>
      <c r="I2640" s="60">
        <v>547.13</v>
      </c>
      <c r="J2640" s="60">
        <v>547.13</v>
      </c>
    </row>
    <row r="2641" spans="1:10" ht="39" customHeight="1" x14ac:dyDescent="0.2">
      <c r="A2641" s="191" t="s">
        <v>1148</v>
      </c>
      <c r="B2641" s="59" t="s">
        <v>2303</v>
      </c>
      <c r="C2641" s="191" t="s">
        <v>25</v>
      </c>
      <c r="D2641" s="191" t="s">
        <v>2302</v>
      </c>
      <c r="E2641" s="376" t="s">
        <v>1145</v>
      </c>
      <c r="F2641" s="376"/>
      <c r="G2641" s="58" t="s">
        <v>49</v>
      </c>
      <c r="H2641" s="57">
        <v>7.2800000000000004E-2</v>
      </c>
      <c r="I2641" s="56">
        <v>815.19</v>
      </c>
      <c r="J2641" s="56">
        <v>59.34</v>
      </c>
    </row>
    <row r="2642" spans="1:10" ht="26.1" customHeight="1" x14ac:dyDescent="0.2">
      <c r="A2642" s="191" t="s">
        <v>1148</v>
      </c>
      <c r="B2642" s="59" t="s">
        <v>51</v>
      </c>
      <c r="C2642" s="191" t="s">
        <v>25</v>
      </c>
      <c r="D2642" s="191" t="s">
        <v>52</v>
      </c>
      <c r="E2642" s="376" t="s">
        <v>1462</v>
      </c>
      <c r="F2642" s="376"/>
      <c r="G2642" s="58" t="s">
        <v>27</v>
      </c>
      <c r="H2642" s="57">
        <v>0.81</v>
      </c>
      <c r="I2642" s="56">
        <v>8.4499999999999993</v>
      </c>
      <c r="J2642" s="56">
        <v>6.84</v>
      </c>
    </row>
    <row r="2643" spans="1:10" ht="65.099999999999994" customHeight="1" x14ac:dyDescent="0.2">
      <c r="A2643" s="191" t="s">
        <v>1148</v>
      </c>
      <c r="B2643" s="59" t="s">
        <v>1427</v>
      </c>
      <c r="C2643" s="191" t="s">
        <v>25</v>
      </c>
      <c r="D2643" s="191" t="s">
        <v>1426</v>
      </c>
      <c r="E2643" s="376" t="s">
        <v>1192</v>
      </c>
      <c r="F2643" s="376"/>
      <c r="G2643" s="58" t="s">
        <v>44</v>
      </c>
      <c r="H2643" s="57">
        <v>8.6999999999999994E-3</v>
      </c>
      <c r="I2643" s="56">
        <v>147.96</v>
      </c>
      <c r="J2643" s="56">
        <v>1.28</v>
      </c>
    </row>
    <row r="2644" spans="1:10" ht="65.099999999999994" customHeight="1" x14ac:dyDescent="0.2">
      <c r="A2644" s="191" t="s">
        <v>1148</v>
      </c>
      <c r="B2644" s="59" t="s">
        <v>1429</v>
      </c>
      <c r="C2644" s="191" t="s">
        <v>25</v>
      </c>
      <c r="D2644" s="191" t="s">
        <v>1428</v>
      </c>
      <c r="E2644" s="376" t="s">
        <v>1192</v>
      </c>
      <c r="F2644" s="376"/>
      <c r="G2644" s="58" t="s">
        <v>1205</v>
      </c>
      <c r="H2644" s="57">
        <v>1.78E-2</v>
      </c>
      <c r="I2644" s="56">
        <v>66.400000000000006</v>
      </c>
      <c r="J2644" s="56">
        <v>1.18</v>
      </c>
    </row>
    <row r="2645" spans="1:10" ht="39" customHeight="1" x14ac:dyDescent="0.2">
      <c r="A2645" s="191" t="s">
        <v>1148</v>
      </c>
      <c r="B2645" s="59" t="s">
        <v>2301</v>
      </c>
      <c r="C2645" s="191" t="s">
        <v>25</v>
      </c>
      <c r="D2645" s="191" t="s">
        <v>2300</v>
      </c>
      <c r="E2645" s="376" t="s">
        <v>1145</v>
      </c>
      <c r="F2645" s="376"/>
      <c r="G2645" s="58" t="s">
        <v>49</v>
      </c>
      <c r="H2645" s="57">
        <v>1.4800000000000001E-2</v>
      </c>
      <c r="I2645" s="56">
        <v>570.34</v>
      </c>
      <c r="J2645" s="56">
        <v>8.44</v>
      </c>
    </row>
    <row r="2646" spans="1:10" ht="24" customHeight="1" x14ac:dyDescent="0.2">
      <c r="A2646" s="191" t="s">
        <v>1148</v>
      </c>
      <c r="B2646" s="59" t="s">
        <v>1461</v>
      </c>
      <c r="C2646" s="191" t="s">
        <v>25</v>
      </c>
      <c r="D2646" s="191" t="s">
        <v>1460</v>
      </c>
      <c r="E2646" s="376" t="s">
        <v>1145</v>
      </c>
      <c r="F2646" s="376"/>
      <c r="G2646" s="58" t="s">
        <v>836</v>
      </c>
      <c r="H2646" s="57">
        <v>3.5684</v>
      </c>
      <c r="I2646" s="56">
        <v>37.11</v>
      </c>
      <c r="J2646" s="56">
        <v>132.41999999999999</v>
      </c>
    </row>
    <row r="2647" spans="1:10" ht="24" customHeight="1" x14ac:dyDescent="0.2">
      <c r="A2647" s="191" t="s">
        <v>1148</v>
      </c>
      <c r="B2647" s="59" t="s">
        <v>1147</v>
      </c>
      <c r="C2647" s="191" t="s">
        <v>25</v>
      </c>
      <c r="D2647" s="191" t="s">
        <v>1146</v>
      </c>
      <c r="E2647" s="376" t="s">
        <v>1145</v>
      </c>
      <c r="F2647" s="376"/>
      <c r="G2647" s="58" t="s">
        <v>836</v>
      </c>
      <c r="H2647" s="57">
        <v>2.8037999999999998</v>
      </c>
      <c r="I2647" s="56">
        <v>28.88</v>
      </c>
      <c r="J2647" s="56">
        <v>80.97</v>
      </c>
    </row>
    <row r="2648" spans="1:10" ht="39" customHeight="1" x14ac:dyDescent="0.2">
      <c r="A2648" s="191" t="s">
        <v>1148</v>
      </c>
      <c r="B2648" s="59" t="s">
        <v>2191</v>
      </c>
      <c r="C2648" s="191" t="s">
        <v>25</v>
      </c>
      <c r="D2648" s="191" t="s">
        <v>2190</v>
      </c>
      <c r="E2648" s="376" t="s">
        <v>1548</v>
      </c>
      <c r="F2648" s="376"/>
      <c r="G2648" s="58" t="s">
        <v>49</v>
      </c>
      <c r="H2648" s="57">
        <v>7.4399999999999994E-2</v>
      </c>
      <c r="I2648" s="56">
        <v>560.88</v>
      </c>
      <c r="J2648" s="56">
        <v>41.72</v>
      </c>
    </row>
    <row r="2649" spans="1:10" ht="39" customHeight="1" x14ac:dyDescent="0.2">
      <c r="A2649" s="191" t="s">
        <v>1148</v>
      </c>
      <c r="B2649" s="59" t="s">
        <v>1558</v>
      </c>
      <c r="C2649" s="191" t="s">
        <v>25</v>
      </c>
      <c r="D2649" s="191" t="s">
        <v>1557</v>
      </c>
      <c r="E2649" s="376" t="s">
        <v>1548</v>
      </c>
      <c r="F2649" s="376"/>
      <c r="G2649" s="58" t="s">
        <v>49</v>
      </c>
      <c r="H2649" s="57">
        <v>4.48E-2</v>
      </c>
      <c r="I2649" s="56">
        <v>3073.92</v>
      </c>
      <c r="J2649" s="56">
        <v>137.71</v>
      </c>
    </row>
    <row r="2650" spans="1:10" ht="26.1" customHeight="1" x14ac:dyDescent="0.2">
      <c r="A2650" s="192" t="s">
        <v>1142</v>
      </c>
      <c r="B2650" s="55" t="s">
        <v>2299</v>
      </c>
      <c r="C2650" s="192" t="s">
        <v>25</v>
      </c>
      <c r="D2650" s="192" t="s">
        <v>2298</v>
      </c>
      <c r="E2650" s="377" t="s">
        <v>1139</v>
      </c>
      <c r="F2650" s="377"/>
      <c r="G2650" s="54" t="s">
        <v>156</v>
      </c>
      <c r="H2650" s="53">
        <v>20.761500000000002</v>
      </c>
      <c r="I2650" s="52">
        <v>3.28</v>
      </c>
      <c r="J2650" s="52">
        <v>68.09</v>
      </c>
    </row>
    <row r="2651" spans="1:10" ht="26.1" customHeight="1" x14ac:dyDescent="0.2">
      <c r="A2651" s="192" t="s">
        <v>1142</v>
      </c>
      <c r="B2651" s="55" t="s">
        <v>1545</v>
      </c>
      <c r="C2651" s="192" t="s">
        <v>25</v>
      </c>
      <c r="D2651" s="192" t="s">
        <v>1544</v>
      </c>
      <c r="E2651" s="377" t="s">
        <v>1139</v>
      </c>
      <c r="F2651" s="377"/>
      <c r="G2651" s="54" t="s">
        <v>358</v>
      </c>
      <c r="H2651" s="53">
        <v>5.4000000000000003E-3</v>
      </c>
      <c r="I2651" s="52">
        <v>7.21</v>
      </c>
      <c r="J2651" s="52">
        <v>0.03</v>
      </c>
    </row>
    <row r="2652" spans="1:10" ht="26.1" customHeight="1" x14ac:dyDescent="0.2">
      <c r="A2652" s="192" t="s">
        <v>1142</v>
      </c>
      <c r="B2652" s="55" t="s">
        <v>1574</v>
      </c>
      <c r="C2652" s="192" t="s">
        <v>25</v>
      </c>
      <c r="D2652" s="192" t="s">
        <v>1573</v>
      </c>
      <c r="E2652" s="377" t="s">
        <v>1139</v>
      </c>
      <c r="F2652" s="377"/>
      <c r="G2652" s="54" t="s">
        <v>31</v>
      </c>
      <c r="H2652" s="53">
        <v>0.11840000000000001</v>
      </c>
      <c r="I2652" s="52">
        <v>11.2</v>
      </c>
      <c r="J2652" s="52">
        <v>1.32</v>
      </c>
    </row>
    <row r="2653" spans="1:10" ht="26.1" customHeight="1" x14ac:dyDescent="0.2">
      <c r="A2653" s="192" t="s">
        <v>1142</v>
      </c>
      <c r="B2653" s="55" t="s">
        <v>1554</v>
      </c>
      <c r="C2653" s="192" t="s">
        <v>25</v>
      </c>
      <c r="D2653" s="192" t="s">
        <v>1553</v>
      </c>
      <c r="E2653" s="377" t="s">
        <v>1139</v>
      </c>
      <c r="F2653" s="377"/>
      <c r="G2653" s="54" t="s">
        <v>31</v>
      </c>
      <c r="H2653" s="53">
        <v>0.14080000000000001</v>
      </c>
      <c r="I2653" s="52">
        <v>3.92</v>
      </c>
      <c r="J2653" s="52">
        <v>0.55000000000000004</v>
      </c>
    </row>
    <row r="2654" spans="1:10" ht="26.1" customHeight="1" x14ac:dyDescent="0.2">
      <c r="A2654" s="192" t="s">
        <v>1142</v>
      </c>
      <c r="B2654" s="55" t="s">
        <v>2297</v>
      </c>
      <c r="C2654" s="192" t="s">
        <v>25</v>
      </c>
      <c r="D2654" s="192" t="s">
        <v>2296</v>
      </c>
      <c r="E2654" s="377" t="s">
        <v>1139</v>
      </c>
      <c r="F2654" s="377"/>
      <c r="G2654" s="54" t="s">
        <v>62</v>
      </c>
      <c r="H2654" s="53">
        <v>1.2500000000000001E-2</v>
      </c>
      <c r="I2654" s="52">
        <v>19.079999999999998</v>
      </c>
      <c r="J2654" s="52">
        <v>0.23</v>
      </c>
    </row>
    <row r="2655" spans="1:10" ht="39" customHeight="1" x14ac:dyDescent="0.2">
      <c r="A2655" s="192" t="s">
        <v>1142</v>
      </c>
      <c r="B2655" s="55" t="s">
        <v>1997</v>
      </c>
      <c r="C2655" s="192" t="s">
        <v>25</v>
      </c>
      <c r="D2655" s="192" t="s">
        <v>1996</v>
      </c>
      <c r="E2655" s="377" t="s">
        <v>1139</v>
      </c>
      <c r="F2655" s="377"/>
      <c r="G2655" s="54" t="s">
        <v>31</v>
      </c>
      <c r="H2655" s="53">
        <v>0.44159999999999999</v>
      </c>
      <c r="I2655" s="52">
        <v>15.89</v>
      </c>
      <c r="J2655" s="52">
        <v>7.01</v>
      </c>
    </row>
    <row r="2656" spans="1:10" ht="25.5" x14ac:dyDescent="0.2">
      <c r="A2656" s="193"/>
      <c r="B2656" s="193"/>
      <c r="C2656" s="193"/>
      <c r="D2656" s="193"/>
      <c r="E2656" s="193" t="s">
        <v>1138</v>
      </c>
      <c r="F2656" s="51">
        <v>153.50293759006763</v>
      </c>
      <c r="G2656" s="193" t="s">
        <v>1137</v>
      </c>
      <c r="H2656" s="51">
        <v>123.45</v>
      </c>
      <c r="I2656" s="193" t="s">
        <v>1136</v>
      </c>
      <c r="J2656" s="51">
        <v>276.95</v>
      </c>
    </row>
    <row r="2657" spans="1:10" ht="15" thickBot="1" x14ac:dyDescent="0.25">
      <c r="A2657" s="193"/>
      <c r="B2657" s="193"/>
      <c r="C2657" s="193"/>
      <c r="D2657" s="193"/>
      <c r="E2657" s="193" t="s">
        <v>1135</v>
      </c>
      <c r="F2657" s="51">
        <v>128.79</v>
      </c>
      <c r="G2657" s="193"/>
      <c r="H2657" s="378" t="s">
        <v>1134</v>
      </c>
      <c r="I2657" s="378"/>
      <c r="J2657" s="51">
        <v>675.92</v>
      </c>
    </row>
    <row r="2658" spans="1:10" ht="0.95" customHeight="1" thickTop="1" x14ac:dyDescent="0.2">
      <c r="A2658" s="50"/>
      <c r="B2658" s="50"/>
      <c r="C2658" s="50"/>
      <c r="D2658" s="50"/>
      <c r="E2658" s="50"/>
      <c r="F2658" s="50"/>
      <c r="G2658" s="50"/>
      <c r="H2658" s="50"/>
      <c r="I2658" s="50"/>
      <c r="J2658" s="50"/>
    </row>
    <row r="2659" spans="1:10" ht="18" customHeight="1" x14ac:dyDescent="0.2">
      <c r="A2659" s="189"/>
      <c r="B2659" s="64" t="s">
        <v>9</v>
      </c>
      <c r="C2659" s="189" t="s">
        <v>10</v>
      </c>
      <c r="D2659" s="189" t="s">
        <v>11</v>
      </c>
      <c r="E2659" s="379" t="s">
        <v>1155</v>
      </c>
      <c r="F2659" s="379"/>
      <c r="G2659" s="65" t="s">
        <v>12</v>
      </c>
      <c r="H2659" s="64" t="s">
        <v>13</v>
      </c>
      <c r="I2659" s="64" t="s">
        <v>14</v>
      </c>
      <c r="J2659" s="64" t="s">
        <v>16</v>
      </c>
    </row>
    <row r="2660" spans="1:10" ht="26.1" customHeight="1" x14ac:dyDescent="0.2">
      <c r="A2660" s="187" t="s">
        <v>1154</v>
      </c>
      <c r="B2660" s="63" t="s">
        <v>2295</v>
      </c>
      <c r="C2660" s="187" t="s">
        <v>25</v>
      </c>
      <c r="D2660" s="187" t="s">
        <v>2294</v>
      </c>
      <c r="E2660" s="380" t="s">
        <v>1297</v>
      </c>
      <c r="F2660" s="380"/>
      <c r="G2660" s="62" t="s">
        <v>156</v>
      </c>
      <c r="H2660" s="61">
        <v>1</v>
      </c>
      <c r="I2660" s="60">
        <v>20.25</v>
      </c>
      <c r="J2660" s="60">
        <v>20.25</v>
      </c>
    </row>
    <row r="2661" spans="1:10" ht="26.1" customHeight="1" x14ac:dyDescent="0.2">
      <c r="A2661" s="191" t="s">
        <v>1148</v>
      </c>
      <c r="B2661" s="59" t="s">
        <v>1296</v>
      </c>
      <c r="C2661" s="191" t="s">
        <v>25</v>
      </c>
      <c r="D2661" s="191" t="s">
        <v>1295</v>
      </c>
      <c r="E2661" s="376" t="s">
        <v>1145</v>
      </c>
      <c r="F2661" s="376"/>
      <c r="G2661" s="58" t="s">
        <v>836</v>
      </c>
      <c r="H2661" s="57">
        <v>0.222</v>
      </c>
      <c r="I2661" s="56">
        <v>31.39</v>
      </c>
      <c r="J2661" s="56">
        <v>6.96</v>
      </c>
    </row>
    <row r="2662" spans="1:10" ht="24" customHeight="1" x14ac:dyDescent="0.2">
      <c r="A2662" s="191" t="s">
        <v>1148</v>
      </c>
      <c r="B2662" s="59" t="s">
        <v>1294</v>
      </c>
      <c r="C2662" s="191" t="s">
        <v>25</v>
      </c>
      <c r="D2662" s="191" t="s">
        <v>1293</v>
      </c>
      <c r="E2662" s="376" t="s">
        <v>1145</v>
      </c>
      <c r="F2662" s="376"/>
      <c r="G2662" s="58" t="s">
        <v>836</v>
      </c>
      <c r="H2662" s="57">
        <v>0.222</v>
      </c>
      <c r="I2662" s="56">
        <v>38.78</v>
      </c>
      <c r="J2662" s="56">
        <v>8.6</v>
      </c>
    </row>
    <row r="2663" spans="1:10" ht="26.1" customHeight="1" x14ac:dyDescent="0.2">
      <c r="A2663" s="192" t="s">
        <v>1142</v>
      </c>
      <c r="B2663" s="55" t="s">
        <v>2293</v>
      </c>
      <c r="C2663" s="192" t="s">
        <v>25</v>
      </c>
      <c r="D2663" s="192" t="s">
        <v>2292</v>
      </c>
      <c r="E2663" s="377" t="s">
        <v>1139</v>
      </c>
      <c r="F2663" s="377"/>
      <c r="G2663" s="54" t="s">
        <v>156</v>
      </c>
      <c r="H2663" s="53">
        <v>1</v>
      </c>
      <c r="I2663" s="52">
        <v>4.6900000000000004</v>
      </c>
      <c r="J2663" s="52">
        <v>4.6900000000000004</v>
      </c>
    </row>
    <row r="2664" spans="1:10" ht="25.5" x14ac:dyDescent="0.2">
      <c r="A2664" s="193"/>
      <c r="B2664" s="193"/>
      <c r="C2664" s="193"/>
      <c r="D2664" s="193"/>
      <c r="E2664" s="193" t="s">
        <v>1138</v>
      </c>
      <c r="F2664" s="51">
        <v>7.3162620552045228</v>
      </c>
      <c r="G2664" s="193" t="s">
        <v>1137</v>
      </c>
      <c r="H2664" s="51">
        <v>5.88</v>
      </c>
      <c r="I2664" s="193" t="s">
        <v>1136</v>
      </c>
      <c r="J2664" s="51">
        <v>13.2</v>
      </c>
    </row>
    <row r="2665" spans="1:10" ht="15" thickBot="1" x14ac:dyDescent="0.25">
      <c r="A2665" s="193"/>
      <c r="B2665" s="193"/>
      <c r="C2665" s="193"/>
      <c r="D2665" s="193"/>
      <c r="E2665" s="193" t="s">
        <v>1135</v>
      </c>
      <c r="F2665" s="51">
        <v>4.76</v>
      </c>
      <c r="G2665" s="193"/>
      <c r="H2665" s="378" t="s">
        <v>1134</v>
      </c>
      <c r="I2665" s="378"/>
      <c r="J2665" s="51">
        <v>25.01</v>
      </c>
    </row>
    <row r="2666" spans="1:10" ht="0.95" customHeight="1" thickTop="1" x14ac:dyDescent="0.2">
      <c r="A2666" s="50"/>
      <c r="B2666" s="50"/>
      <c r="C2666" s="50"/>
      <c r="D2666" s="50"/>
      <c r="E2666" s="50"/>
      <c r="F2666" s="50"/>
      <c r="G2666" s="50"/>
      <c r="H2666" s="50"/>
      <c r="I2666" s="50"/>
      <c r="J2666" s="50"/>
    </row>
    <row r="2667" spans="1:10" ht="18" customHeight="1" x14ac:dyDescent="0.2">
      <c r="A2667" s="189"/>
      <c r="B2667" s="64" t="s">
        <v>9</v>
      </c>
      <c r="C2667" s="189" t="s">
        <v>10</v>
      </c>
      <c r="D2667" s="189" t="s">
        <v>11</v>
      </c>
      <c r="E2667" s="379" t="s">
        <v>1155</v>
      </c>
      <c r="F2667" s="379"/>
      <c r="G2667" s="65" t="s">
        <v>12</v>
      </c>
      <c r="H2667" s="64" t="s">
        <v>13</v>
      </c>
      <c r="I2667" s="64" t="s">
        <v>14</v>
      </c>
      <c r="J2667" s="64" t="s">
        <v>16</v>
      </c>
    </row>
    <row r="2668" spans="1:10" ht="39" customHeight="1" x14ac:dyDescent="0.2">
      <c r="A2668" s="187" t="s">
        <v>1154</v>
      </c>
      <c r="B2668" s="63" t="s">
        <v>2291</v>
      </c>
      <c r="C2668" s="187" t="s">
        <v>25</v>
      </c>
      <c r="D2668" s="187" t="s">
        <v>2290</v>
      </c>
      <c r="E2668" s="380" t="s">
        <v>1151</v>
      </c>
      <c r="F2668" s="380"/>
      <c r="G2668" s="62" t="s">
        <v>156</v>
      </c>
      <c r="H2668" s="61">
        <v>1</v>
      </c>
      <c r="I2668" s="60">
        <v>44.8</v>
      </c>
      <c r="J2668" s="60">
        <v>44.8</v>
      </c>
    </row>
    <row r="2669" spans="1:10" ht="26.1" customHeight="1" x14ac:dyDescent="0.2">
      <c r="A2669" s="191" t="s">
        <v>1148</v>
      </c>
      <c r="B2669" s="59" t="s">
        <v>1227</v>
      </c>
      <c r="C2669" s="191" t="s">
        <v>25</v>
      </c>
      <c r="D2669" s="191" t="s">
        <v>1226</v>
      </c>
      <c r="E2669" s="376" t="s">
        <v>1145</v>
      </c>
      <c r="F2669" s="376"/>
      <c r="G2669" s="58" t="s">
        <v>836</v>
      </c>
      <c r="H2669" s="57">
        <v>0.2175</v>
      </c>
      <c r="I2669" s="56">
        <v>30.15</v>
      </c>
      <c r="J2669" s="56">
        <v>6.55</v>
      </c>
    </row>
    <row r="2670" spans="1:10" ht="26.1" customHeight="1" x14ac:dyDescent="0.2">
      <c r="A2670" s="191" t="s">
        <v>1148</v>
      </c>
      <c r="B2670" s="59" t="s">
        <v>1150</v>
      </c>
      <c r="C2670" s="191" t="s">
        <v>25</v>
      </c>
      <c r="D2670" s="191" t="s">
        <v>1149</v>
      </c>
      <c r="E2670" s="376" t="s">
        <v>1145</v>
      </c>
      <c r="F2670" s="376"/>
      <c r="G2670" s="58" t="s">
        <v>836</v>
      </c>
      <c r="H2670" s="57">
        <v>0.2175</v>
      </c>
      <c r="I2670" s="56">
        <v>37.39</v>
      </c>
      <c r="J2670" s="56">
        <v>8.1300000000000008</v>
      </c>
    </row>
    <row r="2671" spans="1:10" ht="24" customHeight="1" x14ac:dyDescent="0.2">
      <c r="A2671" s="192" t="s">
        <v>1142</v>
      </c>
      <c r="B2671" s="55" t="s">
        <v>1863</v>
      </c>
      <c r="C2671" s="192" t="s">
        <v>25</v>
      </c>
      <c r="D2671" s="192" t="s">
        <v>1862</v>
      </c>
      <c r="E2671" s="377" t="s">
        <v>1139</v>
      </c>
      <c r="F2671" s="377"/>
      <c r="G2671" s="54" t="s">
        <v>156</v>
      </c>
      <c r="H2671" s="53">
        <v>2.92E-2</v>
      </c>
      <c r="I2671" s="52">
        <v>76.94</v>
      </c>
      <c r="J2671" s="52">
        <v>2.2400000000000002</v>
      </c>
    </row>
    <row r="2672" spans="1:10" ht="26.1" customHeight="1" x14ac:dyDescent="0.2">
      <c r="A2672" s="192" t="s">
        <v>1142</v>
      </c>
      <c r="B2672" s="55" t="s">
        <v>498</v>
      </c>
      <c r="C2672" s="192" t="s">
        <v>25</v>
      </c>
      <c r="D2672" s="192" t="s">
        <v>499</v>
      </c>
      <c r="E2672" s="377" t="s">
        <v>1139</v>
      </c>
      <c r="F2672" s="377"/>
      <c r="G2672" s="54" t="s">
        <v>156</v>
      </c>
      <c r="H2672" s="53">
        <v>1</v>
      </c>
      <c r="I2672" s="52">
        <v>24.04</v>
      </c>
      <c r="J2672" s="52">
        <v>24.04</v>
      </c>
    </row>
    <row r="2673" spans="1:10" ht="26.1" customHeight="1" x14ac:dyDescent="0.2">
      <c r="A2673" s="192" t="s">
        <v>1142</v>
      </c>
      <c r="B2673" s="55" t="s">
        <v>1861</v>
      </c>
      <c r="C2673" s="192" t="s">
        <v>25</v>
      </c>
      <c r="D2673" s="192" t="s">
        <v>1860</v>
      </c>
      <c r="E2673" s="377" t="s">
        <v>1139</v>
      </c>
      <c r="F2673" s="377"/>
      <c r="G2673" s="54" t="s">
        <v>156</v>
      </c>
      <c r="H2673" s="53">
        <v>4.3999999999999997E-2</v>
      </c>
      <c r="I2673" s="52">
        <v>87.17</v>
      </c>
      <c r="J2673" s="52">
        <v>3.83</v>
      </c>
    </row>
    <row r="2674" spans="1:10" ht="24" customHeight="1" x14ac:dyDescent="0.2">
      <c r="A2674" s="192" t="s">
        <v>1142</v>
      </c>
      <c r="B2674" s="55" t="s">
        <v>1225</v>
      </c>
      <c r="C2674" s="192" t="s">
        <v>25</v>
      </c>
      <c r="D2674" s="192" t="s">
        <v>1224</v>
      </c>
      <c r="E2674" s="377" t="s">
        <v>1139</v>
      </c>
      <c r="F2674" s="377"/>
      <c r="G2674" s="54" t="s">
        <v>156</v>
      </c>
      <c r="H2674" s="53">
        <v>6.7999999999999996E-3</v>
      </c>
      <c r="I2674" s="52">
        <v>2.75</v>
      </c>
      <c r="J2674" s="52">
        <v>0.01</v>
      </c>
    </row>
    <row r="2675" spans="1:10" ht="25.5" x14ac:dyDescent="0.2">
      <c r="A2675" s="193"/>
      <c r="B2675" s="193"/>
      <c r="C2675" s="193"/>
      <c r="D2675" s="193"/>
      <c r="E2675" s="193" t="s">
        <v>1138</v>
      </c>
      <c r="F2675" s="51">
        <v>7.0114178029043339</v>
      </c>
      <c r="G2675" s="193" t="s">
        <v>1137</v>
      </c>
      <c r="H2675" s="51">
        <v>5.64</v>
      </c>
      <c r="I2675" s="193" t="s">
        <v>1136</v>
      </c>
      <c r="J2675" s="51">
        <v>12.65</v>
      </c>
    </row>
    <row r="2676" spans="1:10" ht="15" thickBot="1" x14ac:dyDescent="0.25">
      <c r="A2676" s="193"/>
      <c r="B2676" s="193"/>
      <c r="C2676" s="193"/>
      <c r="D2676" s="193"/>
      <c r="E2676" s="193" t="s">
        <v>1135</v>
      </c>
      <c r="F2676" s="51">
        <v>10.54</v>
      </c>
      <c r="G2676" s="193"/>
      <c r="H2676" s="378" t="s">
        <v>1134</v>
      </c>
      <c r="I2676" s="378"/>
      <c r="J2676" s="51">
        <v>55.34</v>
      </c>
    </row>
    <row r="2677" spans="1:10" ht="0.95" customHeight="1" thickTop="1" x14ac:dyDescent="0.2">
      <c r="A2677" s="50"/>
      <c r="B2677" s="50"/>
      <c r="C2677" s="50"/>
      <c r="D2677" s="50"/>
      <c r="E2677" s="50"/>
      <c r="F2677" s="50"/>
      <c r="G2677" s="50"/>
      <c r="H2677" s="50"/>
      <c r="I2677" s="50"/>
      <c r="J2677" s="50"/>
    </row>
    <row r="2678" spans="1:10" ht="18" customHeight="1" x14ac:dyDescent="0.2">
      <c r="A2678" s="189"/>
      <c r="B2678" s="64" t="s">
        <v>9</v>
      </c>
      <c r="C2678" s="189" t="s">
        <v>10</v>
      </c>
      <c r="D2678" s="189" t="s">
        <v>11</v>
      </c>
      <c r="E2678" s="379" t="s">
        <v>1155</v>
      </c>
      <c r="F2678" s="379"/>
      <c r="G2678" s="65" t="s">
        <v>12</v>
      </c>
      <c r="H2678" s="64" t="s">
        <v>13</v>
      </c>
      <c r="I2678" s="64" t="s">
        <v>14</v>
      </c>
      <c r="J2678" s="64" t="s">
        <v>16</v>
      </c>
    </row>
    <row r="2679" spans="1:10" ht="24" customHeight="1" x14ac:dyDescent="0.2">
      <c r="A2679" s="187" t="s">
        <v>1154</v>
      </c>
      <c r="B2679" s="63" t="s">
        <v>2289</v>
      </c>
      <c r="C2679" s="187" t="s">
        <v>25</v>
      </c>
      <c r="D2679" s="187" t="s">
        <v>2288</v>
      </c>
      <c r="E2679" s="380" t="s">
        <v>1145</v>
      </c>
      <c r="F2679" s="380"/>
      <c r="G2679" s="62" t="s">
        <v>836</v>
      </c>
      <c r="H2679" s="61">
        <v>1</v>
      </c>
      <c r="I2679" s="60">
        <v>33.770000000000003</v>
      </c>
      <c r="J2679" s="60">
        <v>33.770000000000003</v>
      </c>
    </row>
    <row r="2680" spans="1:10" ht="26.1" customHeight="1" x14ac:dyDescent="0.2">
      <c r="A2680" s="191" t="s">
        <v>1148</v>
      </c>
      <c r="B2680" s="59" t="s">
        <v>2091</v>
      </c>
      <c r="C2680" s="191" t="s">
        <v>25</v>
      </c>
      <c r="D2680" s="191" t="s">
        <v>2090</v>
      </c>
      <c r="E2680" s="376" t="s">
        <v>1145</v>
      </c>
      <c r="F2680" s="376"/>
      <c r="G2680" s="58" t="s">
        <v>836</v>
      </c>
      <c r="H2680" s="57">
        <v>1</v>
      </c>
      <c r="I2680" s="56">
        <v>0.37</v>
      </c>
      <c r="J2680" s="56">
        <v>0.37</v>
      </c>
    </row>
    <row r="2681" spans="1:10" ht="24" customHeight="1" x14ac:dyDescent="0.2">
      <c r="A2681" s="192" t="s">
        <v>1142</v>
      </c>
      <c r="B2681" s="55" t="s">
        <v>2089</v>
      </c>
      <c r="C2681" s="192" t="s">
        <v>25</v>
      </c>
      <c r="D2681" s="192" t="s">
        <v>2088</v>
      </c>
      <c r="E2681" s="377" t="s">
        <v>1165</v>
      </c>
      <c r="F2681" s="377"/>
      <c r="G2681" s="54" t="s">
        <v>836</v>
      </c>
      <c r="H2681" s="53">
        <v>1</v>
      </c>
      <c r="I2681" s="52">
        <v>28.05</v>
      </c>
      <c r="J2681" s="52">
        <v>28.05</v>
      </c>
    </row>
    <row r="2682" spans="1:10" ht="26.1" customHeight="1" x14ac:dyDescent="0.2">
      <c r="A2682" s="192" t="s">
        <v>1142</v>
      </c>
      <c r="B2682" s="55" t="s">
        <v>1178</v>
      </c>
      <c r="C2682" s="192" t="s">
        <v>25</v>
      </c>
      <c r="D2682" s="192" t="s">
        <v>1177</v>
      </c>
      <c r="E2682" s="377" t="s">
        <v>1171</v>
      </c>
      <c r="F2682" s="377"/>
      <c r="G2682" s="54" t="s">
        <v>836</v>
      </c>
      <c r="H2682" s="53">
        <v>1</v>
      </c>
      <c r="I2682" s="52">
        <v>1.0900000000000001</v>
      </c>
      <c r="J2682" s="52">
        <v>1.0900000000000001</v>
      </c>
    </row>
    <row r="2683" spans="1:10" ht="26.1" customHeight="1" x14ac:dyDescent="0.2">
      <c r="A2683" s="192" t="s">
        <v>1142</v>
      </c>
      <c r="B2683" s="55" t="s">
        <v>1176</v>
      </c>
      <c r="C2683" s="192" t="s">
        <v>25</v>
      </c>
      <c r="D2683" s="192" t="s">
        <v>1175</v>
      </c>
      <c r="E2683" s="377" t="s">
        <v>1174</v>
      </c>
      <c r="F2683" s="377"/>
      <c r="G2683" s="54" t="s">
        <v>836</v>
      </c>
      <c r="H2683" s="53">
        <v>1</v>
      </c>
      <c r="I2683" s="52">
        <v>0.82</v>
      </c>
      <c r="J2683" s="52">
        <v>0.82</v>
      </c>
    </row>
    <row r="2684" spans="1:10" ht="26.1" customHeight="1" x14ac:dyDescent="0.2">
      <c r="A2684" s="192" t="s">
        <v>1142</v>
      </c>
      <c r="B2684" s="55" t="s">
        <v>1173</v>
      </c>
      <c r="C2684" s="192" t="s">
        <v>25</v>
      </c>
      <c r="D2684" s="192" t="s">
        <v>1172</v>
      </c>
      <c r="E2684" s="377" t="s">
        <v>1171</v>
      </c>
      <c r="F2684" s="377"/>
      <c r="G2684" s="54" t="s">
        <v>836</v>
      </c>
      <c r="H2684" s="53">
        <v>1</v>
      </c>
      <c r="I2684" s="52">
        <v>1.34</v>
      </c>
      <c r="J2684" s="52">
        <v>1.34</v>
      </c>
    </row>
    <row r="2685" spans="1:10" ht="26.1" customHeight="1" x14ac:dyDescent="0.2">
      <c r="A2685" s="192" t="s">
        <v>1142</v>
      </c>
      <c r="B2685" s="55" t="s">
        <v>1170</v>
      </c>
      <c r="C2685" s="192" t="s">
        <v>25</v>
      </c>
      <c r="D2685" s="192" t="s">
        <v>1169</v>
      </c>
      <c r="E2685" s="377" t="s">
        <v>1168</v>
      </c>
      <c r="F2685" s="377"/>
      <c r="G2685" s="54" t="s">
        <v>836</v>
      </c>
      <c r="H2685" s="53">
        <v>1</v>
      </c>
      <c r="I2685" s="52">
        <v>0.04</v>
      </c>
      <c r="J2685" s="52">
        <v>0.04</v>
      </c>
    </row>
    <row r="2686" spans="1:10" ht="26.1" customHeight="1" x14ac:dyDescent="0.2">
      <c r="A2686" s="192" t="s">
        <v>1142</v>
      </c>
      <c r="B2686" s="55" t="s">
        <v>1360</v>
      </c>
      <c r="C2686" s="192" t="s">
        <v>25</v>
      </c>
      <c r="D2686" s="192" t="s">
        <v>1359</v>
      </c>
      <c r="E2686" s="377" t="s">
        <v>1160</v>
      </c>
      <c r="F2686" s="377"/>
      <c r="G2686" s="54" t="s">
        <v>836</v>
      </c>
      <c r="H2686" s="53">
        <v>1</v>
      </c>
      <c r="I2686" s="52">
        <v>0.82</v>
      </c>
      <c r="J2686" s="52">
        <v>0.82</v>
      </c>
    </row>
    <row r="2687" spans="1:10" ht="26.1" customHeight="1" x14ac:dyDescent="0.2">
      <c r="A2687" s="192" t="s">
        <v>1142</v>
      </c>
      <c r="B2687" s="55" t="s">
        <v>1358</v>
      </c>
      <c r="C2687" s="192" t="s">
        <v>25</v>
      </c>
      <c r="D2687" s="192" t="s">
        <v>1357</v>
      </c>
      <c r="E2687" s="377" t="s">
        <v>1160</v>
      </c>
      <c r="F2687" s="377"/>
      <c r="G2687" s="54" t="s">
        <v>836</v>
      </c>
      <c r="H2687" s="53">
        <v>1</v>
      </c>
      <c r="I2687" s="52">
        <v>1.24</v>
      </c>
      <c r="J2687" s="52">
        <v>1.24</v>
      </c>
    </row>
    <row r="2688" spans="1:10" ht="25.5" x14ac:dyDescent="0.2">
      <c r="A2688" s="193"/>
      <c r="B2688" s="193"/>
      <c r="C2688" s="193"/>
      <c r="D2688" s="193"/>
      <c r="E2688" s="193" t="s">
        <v>1138</v>
      </c>
      <c r="F2688" s="51">
        <v>15.7521339</v>
      </c>
      <c r="G2688" s="193" t="s">
        <v>1137</v>
      </c>
      <c r="H2688" s="51">
        <v>12.67</v>
      </c>
      <c r="I2688" s="193" t="s">
        <v>1136</v>
      </c>
      <c r="J2688" s="51">
        <v>28.42</v>
      </c>
    </row>
    <row r="2689" spans="1:10" ht="15" thickBot="1" x14ac:dyDescent="0.25">
      <c r="A2689" s="193"/>
      <c r="B2689" s="193"/>
      <c r="C2689" s="193"/>
      <c r="D2689" s="193"/>
      <c r="E2689" s="193" t="s">
        <v>1135</v>
      </c>
      <c r="F2689" s="51">
        <v>7.94</v>
      </c>
      <c r="G2689" s="193"/>
      <c r="H2689" s="378" t="s">
        <v>1134</v>
      </c>
      <c r="I2689" s="378"/>
      <c r="J2689" s="51">
        <v>41.71</v>
      </c>
    </row>
    <row r="2690" spans="1:10" ht="0.95" customHeight="1" thickTop="1" x14ac:dyDescent="0.2">
      <c r="A2690" s="50"/>
      <c r="B2690" s="50"/>
      <c r="C2690" s="50"/>
      <c r="D2690" s="50"/>
      <c r="E2690" s="50"/>
      <c r="F2690" s="50"/>
      <c r="G2690" s="50"/>
      <c r="H2690" s="50"/>
      <c r="I2690" s="50"/>
      <c r="J2690" s="50"/>
    </row>
    <row r="2691" spans="1:10" ht="18" customHeight="1" x14ac:dyDescent="0.2">
      <c r="A2691" s="189"/>
      <c r="B2691" s="64" t="s">
        <v>9</v>
      </c>
      <c r="C2691" s="189" t="s">
        <v>10</v>
      </c>
      <c r="D2691" s="189" t="s">
        <v>11</v>
      </c>
      <c r="E2691" s="379" t="s">
        <v>1155</v>
      </c>
      <c r="F2691" s="379"/>
      <c r="G2691" s="65" t="s">
        <v>12</v>
      </c>
      <c r="H2691" s="64" t="s">
        <v>13</v>
      </c>
      <c r="I2691" s="64" t="s">
        <v>14</v>
      </c>
      <c r="J2691" s="64" t="s">
        <v>16</v>
      </c>
    </row>
    <row r="2692" spans="1:10" ht="39" customHeight="1" x14ac:dyDescent="0.2">
      <c r="A2692" s="187" t="s">
        <v>1154</v>
      </c>
      <c r="B2692" s="63" t="s">
        <v>2287</v>
      </c>
      <c r="C2692" s="187" t="s">
        <v>25</v>
      </c>
      <c r="D2692" s="187" t="s">
        <v>2286</v>
      </c>
      <c r="E2692" s="380" t="s">
        <v>1548</v>
      </c>
      <c r="F2692" s="380"/>
      <c r="G2692" s="62" t="s">
        <v>27</v>
      </c>
      <c r="H2692" s="61">
        <v>1</v>
      </c>
      <c r="I2692" s="60">
        <v>2.69</v>
      </c>
      <c r="J2692" s="60">
        <v>2.69</v>
      </c>
    </row>
    <row r="2693" spans="1:10" ht="24" customHeight="1" x14ac:dyDescent="0.2">
      <c r="A2693" s="191" t="s">
        <v>1148</v>
      </c>
      <c r="B2693" s="59" t="s">
        <v>1461</v>
      </c>
      <c r="C2693" s="191" t="s">
        <v>25</v>
      </c>
      <c r="D2693" s="191" t="s">
        <v>1460</v>
      </c>
      <c r="E2693" s="376" t="s">
        <v>1145</v>
      </c>
      <c r="F2693" s="376"/>
      <c r="G2693" s="58" t="s">
        <v>836</v>
      </c>
      <c r="H2693" s="57">
        <v>1.4E-2</v>
      </c>
      <c r="I2693" s="56">
        <v>37.11</v>
      </c>
      <c r="J2693" s="56">
        <v>0.51</v>
      </c>
    </row>
    <row r="2694" spans="1:10" ht="24" customHeight="1" x14ac:dyDescent="0.2">
      <c r="A2694" s="191" t="s">
        <v>1148</v>
      </c>
      <c r="B2694" s="59" t="s">
        <v>1147</v>
      </c>
      <c r="C2694" s="191" t="s">
        <v>25</v>
      </c>
      <c r="D2694" s="191" t="s">
        <v>1146</v>
      </c>
      <c r="E2694" s="376" t="s">
        <v>1145</v>
      </c>
      <c r="F2694" s="376"/>
      <c r="G2694" s="58" t="s">
        <v>836</v>
      </c>
      <c r="H2694" s="57">
        <v>5.0000000000000001E-3</v>
      </c>
      <c r="I2694" s="56">
        <v>28.88</v>
      </c>
      <c r="J2694" s="56">
        <v>0.14000000000000001</v>
      </c>
    </row>
    <row r="2695" spans="1:10" ht="24" customHeight="1" x14ac:dyDescent="0.2">
      <c r="A2695" s="192" t="s">
        <v>1142</v>
      </c>
      <c r="B2695" s="55" t="s">
        <v>2285</v>
      </c>
      <c r="C2695" s="192" t="s">
        <v>25</v>
      </c>
      <c r="D2695" s="192" t="s">
        <v>2284</v>
      </c>
      <c r="E2695" s="377" t="s">
        <v>1139</v>
      </c>
      <c r="F2695" s="377"/>
      <c r="G2695" s="54" t="s">
        <v>27</v>
      </c>
      <c r="H2695" s="53">
        <v>1.04</v>
      </c>
      <c r="I2695" s="52">
        <v>1.97</v>
      </c>
      <c r="J2695" s="52">
        <v>2.04</v>
      </c>
    </row>
    <row r="2696" spans="1:10" ht="25.5" x14ac:dyDescent="0.2">
      <c r="A2696" s="193"/>
      <c r="B2696" s="193"/>
      <c r="C2696" s="193"/>
      <c r="D2696" s="193"/>
      <c r="E2696" s="193" t="s">
        <v>1138</v>
      </c>
      <c r="F2696" s="51">
        <v>0.30484425230018847</v>
      </c>
      <c r="G2696" s="193" t="s">
        <v>1137</v>
      </c>
      <c r="H2696" s="51">
        <v>0.25</v>
      </c>
      <c r="I2696" s="193" t="s">
        <v>1136</v>
      </c>
      <c r="J2696" s="51">
        <v>0.55000000000000004</v>
      </c>
    </row>
    <row r="2697" spans="1:10" ht="15" thickBot="1" x14ac:dyDescent="0.25">
      <c r="A2697" s="193"/>
      <c r="B2697" s="193"/>
      <c r="C2697" s="193"/>
      <c r="D2697" s="193"/>
      <c r="E2697" s="193" t="s">
        <v>1135</v>
      </c>
      <c r="F2697" s="51">
        <v>0.63</v>
      </c>
      <c r="G2697" s="193"/>
      <c r="H2697" s="378" t="s">
        <v>1134</v>
      </c>
      <c r="I2697" s="378"/>
      <c r="J2697" s="51">
        <v>3.32</v>
      </c>
    </row>
    <row r="2698" spans="1:10" ht="0.95" customHeight="1" thickTop="1" x14ac:dyDescent="0.2">
      <c r="A2698" s="50"/>
      <c r="B2698" s="50"/>
      <c r="C2698" s="50"/>
      <c r="D2698" s="50"/>
      <c r="E2698" s="50"/>
      <c r="F2698" s="50"/>
      <c r="G2698" s="50"/>
      <c r="H2698" s="50"/>
      <c r="I2698" s="50"/>
      <c r="J2698" s="50"/>
    </row>
    <row r="2699" spans="1:10" ht="18" customHeight="1" x14ac:dyDescent="0.2">
      <c r="A2699" s="189"/>
      <c r="B2699" s="64" t="s">
        <v>9</v>
      </c>
      <c r="C2699" s="189" t="s">
        <v>10</v>
      </c>
      <c r="D2699" s="189" t="s">
        <v>11</v>
      </c>
      <c r="E2699" s="379" t="s">
        <v>1155</v>
      </c>
      <c r="F2699" s="379"/>
      <c r="G2699" s="65" t="s">
        <v>12</v>
      </c>
      <c r="H2699" s="64" t="s">
        <v>13</v>
      </c>
      <c r="I2699" s="64" t="s">
        <v>14</v>
      </c>
      <c r="J2699" s="64" t="s">
        <v>16</v>
      </c>
    </row>
    <row r="2700" spans="1:10" ht="51.95" customHeight="1" x14ac:dyDescent="0.2">
      <c r="A2700" s="187" t="s">
        <v>1154</v>
      </c>
      <c r="B2700" s="63" t="s">
        <v>1261</v>
      </c>
      <c r="C2700" s="187" t="s">
        <v>25</v>
      </c>
      <c r="D2700" s="187" t="s">
        <v>1260</v>
      </c>
      <c r="E2700" s="380" t="s">
        <v>1192</v>
      </c>
      <c r="F2700" s="380"/>
      <c r="G2700" s="62" t="s">
        <v>1205</v>
      </c>
      <c r="H2700" s="61">
        <v>1</v>
      </c>
      <c r="I2700" s="60">
        <v>82.36</v>
      </c>
      <c r="J2700" s="60">
        <v>82.36</v>
      </c>
    </row>
    <row r="2701" spans="1:10" ht="51.95" customHeight="1" x14ac:dyDescent="0.2">
      <c r="A2701" s="191" t="s">
        <v>1148</v>
      </c>
      <c r="B2701" s="59" t="s">
        <v>2283</v>
      </c>
      <c r="C2701" s="191" t="s">
        <v>25</v>
      </c>
      <c r="D2701" s="191" t="s">
        <v>2282</v>
      </c>
      <c r="E2701" s="376" t="s">
        <v>1192</v>
      </c>
      <c r="F2701" s="376"/>
      <c r="G2701" s="58" t="s">
        <v>836</v>
      </c>
      <c r="H2701" s="57">
        <v>1</v>
      </c>
      <c r="I2701" s="56">
        <v>23.56</v>
      </c>
      <c r="J2701" s="56">
        <v>23.56</v>
      </c>
    </row>
    <row r="2702" spans="1:10" ht="51.95" customHeight="1" x14ac:dyDescent="0.2">
      <c r="A2702" s="191" t="s">
        <v>1148</v>
      </c>
      <c r="B2702" s="59" t="s">
        <v>2279</v>
      </c>
      <c r="C2702" s="191" t="s">
        <v>25</v>
      </c>
      <c r="D2702" s="191" t="s">
        <v>2278</v>
      </c>
      <c r="E2702" s="376" t="s">
        <v>1192</v>
      </c>
      <c r="F2702" s="376"/>
      <c r="G2702" s="58" t="s">
        <v>836</v>
      </c>
      <c r="H2702" s="57">
        <v>1</v>
      </c>
      <c r="I2702" s="56">
        <v>9.15</v>
      </c>
      <c r="J2702" s="56">
        <v>9.15</v>
      </c>
    </row>
    <row r="2703" spans="1:10" ht="26.1" customHeight="1" x14ac:dyDescent="0.2">
      <c r="A2703" s="191" t="s">
        <v>1148</v>
      </c>
      <c r="B2703" s="59" t="s">
        <v>1711</v>
      </c>
      <c r="C2703" s="191" t="s">
        <v>25</v>
      </c>
      <c r="D2703" s="191" t="s">
        <v>1710</v>
      </c>
      <c r="E2703" s="376" t="s">
        <v>1145</v>
      </c>
      <c r="F2703" s="376"/>
      <c r="G2703" s="58" t="s">
        <v>836</v>
      </c>
      <c r="H2703" s="57">
        <v>1</v>
      </c>
      <c r="I2703" s="56">
        <v>45.96</v>
      </c>
      <c r="J2703" s="56">
        <v>45.96</v>
      </c>
    </row>
    <row r="2704" spans="1:10" ht="51.95" customHeight="1" x14ac:dyDescent="0.2">
      <c r="A2704" s="191" t="s">
        <v>1148</v>
      </c>
      <c r="B2704" s="59" t="s">
        <v>2281</v>
      </c>
      <c r="C2704" s="191" t="s">
        <v>25</v>
      </c>
      <c r="D2704" s="191" t="s">
        <v>2280</v>
      </c>
      <c r="E2704" s="376" t="s">
        <v>1192</v>
      </c>
      <c r="F2704" s="376"/>
      <c r="G2704" s="58" t="s">
        <v>836</v>
      </c>
      <c r="H2704" s="57">
        <v>1</v>
      </c>
      <c r="I2704" s="56">
        <v>3.69</v>
      </c>
      <c r="J2704" s="56">
        <v>3.69</v>
      </c>
    </row>
    <row r="2705" spans="1:10" ht="25.5" x14ac:dyDescent="0.2">
      <c r="A2705" s="193"/>
      <c r="B2705" s="193"/>
      <c r="C2705" s="193"/>
      <c r="D2705" s="193"/>
      <c r="E2705" s="193" t="s">
        <v>1138</v>
      </c>
      <c r="F2705" s="51">
        <v>23.168163199999999</v>
      </c>
      <c r="G2705" s="193" t="s">
        <v>1137</v>
      </c>
      <c r="H2705" s="51">
        <v>18.63</v>
      </c>
      <c r="I2705" s="193" t="s">
        <v>1136</v>
      </c>
      <c r="J2705" s="51">
        <v>41.8</v>
      </c>
    </row>
    <row r="2706" spans="1:10" ht="15" thickBot="1" x14ac:dyDescent="0.25">
      <c r="A2706" s="193"/>
      <c r="B2706" s="193"/>
      <c r="C2706" s="193"/>
      <c r="D2706" s="193"/>
      <c r="E2706" s="193" t="s">
        <v>1135</v>
      </c>
      <c r="F2706" s="51">
        <v>19.38</v>
      </c>
      <c r="G2706" s="193"/>
      <c r="H2706" s="378" t="s">
        <v>1134</v>
      </c>
      <c r="I2706" s="378"/>
      <c r="J2706" s="51">
        <v>101.74</v>
      </c>
    </row>
    <row r="2707" spans="1:10" ht="0.95" customHeight="1" thickTop="1" x14ac:dyDescent="0.2">
      <c r="A2707" s="50"/>
      <c r="B2707" s="50"/>
      <c r="C2707" s="50"/>
      <c r="D2707" s="50"/>
      <c r="E2707" s="50"/>
      <c r="F2707" s="50"/>
      <c r="G2707" s="50"/>
      <c r="H2707" s="50"/>
      <c r="I2707" s="50"/>
      <c r="J2707" s="50"/>
    </row>
    <row r="2708" spans="1:10" ht="18" customHeight="1" x14ac:dyDescent="0.2">
      <c r="A2708" s="189"/>
      <c r="B2708" s="64" t="s">
        <v>9</v>
      </c>
      <c r="C2708" s="189" t="s">
        <v>10</v>
      </c>
      <c r="D2708" s="189" t="s">
        <v>11</v>
      </c>
      <c r="E2708" s="379" t="s">
        <v>1155</v>
      </c>
      <c r="F2708" s="379"/>
      <c r="G2708" s="65" t="s">
        <v>12</v>
      </c>
      <c r="H2708" s="64" t="s">
        <v>13</v>
      </c>
      <c r="I2708" s="64" t="s">
        <v>14</v>
      </c>
      <c r="J2708" s="64" t="s">
        <v>16</v>
      </c>
    </row>
    <row r="2709" spans="1:10" ht="51.95" customHeight="1" x14ac:dyDescent="0.2">
      <c r="A2709" s="187" t="s">
        <v>1154</v>
      </c>
      <c r="B2709" s="63" t="s">
        <v>1263</v>
      </c>
      <c r="C2709" s="187" t="s">
        <v>25</v>
      </c>
      <c r="D2709" s="187" t="s">
        <v>1262</v>
      </c>
      <c r="E2709" s="380" t="s">
        <v>1192</v>
      </c>
      <c r="F2709" s="380"/>
      <c r="G2709" s="62" t="s">
        <v>44</v>
      </c>
      <c r="H2709" s="61">
        <v>1</v>
      </c>
      <c r="I2709" s="60">
        <v>206.62</v>
      </c>
      <c r="J2709" s="60">
        <v>206.62</v>
      </c>
    </row>
    <row r="2710" spans="1:10" ht="51.95" customHeight="1" x14ac:dyDescent="0.2">
      <c r="A2710" s="191" t="s">
        <v>1148</v>
      </c>
      <c r="B2710" s="59" t="s">
        <v>2283</v>
      </c>
      <c r="C2710" s="191" t="s">
        <v>25</v>
      </c>
      <c r="D2710" s="191" t="s">
        <v>2282</v>
      </c>
      <c r="E2710" s="376" t="s">
        <v>1192</v>
      </c>
      <c r="F2710" s="376"/>
      <c r="G2710" s="58" t="s">
        <v>836</v>
      </c>
      <c r="H2710" s="57">
        <v>1</v>
      </c>
      <c r="I2710" s="56">
        <v>23.56</v>
      </c>
      <c r="J2710" s="56">
        <v>23.56</v>
      </c>
    </row>
    <row r="2711" spans="1:10" ht="51.95" customHeight="1" x14ac:dyDescent="0.2">
      <c r="A2711" s="191" t="s">
        <v>1148</v>
      </c>
      <c r="B2711" s="59" t="s">
        <v>2279</v>
      </c>
      <c r="C2711" s="191" t="s">
        <v>25</v>
      </c>
      <c r="D2711" s="191" t="s">
        <v>2278</v>
      </c>
      <c r="E2711" s="376" t="s">
        <v>1192</v>
      </c>
      <c r="F2711" s="376"/>
      <c r="G2711" s="58" t="s">
        <v>836</v>
      </c>
      <c r="H2711" s="57">
        <v>1</v>
      </c>
      <c r="I2711" s="56">
        <v>9.15</v>
      </c>
      <c r="J2711" s="56">
        <v>9.15</v>
      </c>
    </row>
    <row r="2712" spans="1:10" ht="51.95" customHeight="1" x14ac:dyDescent="0.2">
      <c r="A2712" s="191" t="s">
        <v>1148</v>
      </c>
      <c r="B2712" s="59" t="s">
        <v>2277</v>
      </c>
      <c r="C2712" s="191" t="s">
        <v>25</v>
      </c>
      <c r="D2712" s="191" t="s">
        <v>2276</v>
      </c>
      <c r="E2712" s="376" t="s">
        <v>1192</v>
      </c>
      <c r="F2712" s="376"/>
      <c r="G2712" s="58" t="s">
        <v>836</v>
      </c>
      <c r="H2712" s="57">
        <v>1</v>
      </c>
      <c r="I2712" s="56">
        <v>42.68</v>
      </c>
      <c r="J2712" s="56">
        <v>42.68</v>
      </c>
    </row>
    <row r="2713" spans="1:10" ht="51.95" customHeight="1" x14ac:dyDescent="0.2">
      <c r="A2713" s="191" t="s">
        <v>1148</v>
      </c>
      <c r="B2713" s="59" t="s">
        <v>2273</v>
      </c>
      <c r="C2713" s="191" t="s">
        <v>25</v>
      </c>
      <c r="D2713" s="191" t="s">
        <v>2272</v>
      </c>
      <c r="E2713" s="376" t="s">
        <v>1192</v>
      </c>
      <c r="F2713" s="376"/>
      <c r="G2713" s="58" t="s">
        <v>836</v>
      </c>
      <c r="H2713" s="57">
        <v>1</v>
      </c>
      <c r="I2713" s="56">
        <v>81.58</v>
      </c>
      <c r="J2713" s="56">
        <v>81.58</v>
      </c>
    </row>
    <row r="2714" spans="1:10" ht="26.1" customHeight="1" x14ac:dyDescent="0.2">
      <c r="A2714" s="191" t="s">
        <v>1148</v>
      </c>
      <c r="B2714" s="59" t="s">
        <v>1711</v>
      </c>
      <c r="C2714" s="191" t="s">
        <v>25</v>
      </c>
      <c r="D2714" s="191" t="s">
        <v>1710</v>
      </c>
      <c r="E2714" s="376" t="s">
        <v>1145</v>
      </c>
      <c r="F2714" s="376"/>
      <c r="G2714" s="58" t="s">
        <v>836</v>
      </c>
      <c r="H2714" s="57">
        <v>1</v>
      </c>
      <c r="I2714" s="56">
        <v>45.96</v>
      </c>
      <c r="J2714" s="56">
        <v>45.96</v>
      </c>
    </row>
    <row r="2715" spans="1:10" ht="51.95" customHeight="1" x14ac:dyDescent="0.2">
      <c r="A2715" s="191" t="s">
        <v>1148</v>
      </c>
      <c r="B2715" s="59" t="s">
        <v>2281</v>
      </c>
      <c r="C2715" s="191" t="s">
        <v>25</v>
      </c>
      <c r="D2715" s="191" t="s">
        <v>2280</v>
      </c>
      <c r="E2715" s="376" t="s">
        <v>1192</v>
      </c>
      <c r="F2715" s="376"/>
      <c r="G2715" s="58" t="s">
        <v>836</v>
      </c>
      <c r="H2715" s="57">
        <v>1</v>
      </c>
      <c r="I2715" s="56">
        <v>3.69</v>
      </c>
      <c r="J2715" s="56">
        <v>3.69</v>
      </c>
    </row>
    <row r="2716" spans="1:10" ht="25.5" x14ac:dyDescent="0.2">
      <c r="A2716" s="193"/>
      <c r="B2716" s="193"/>
      <c r="C2716" s="193"/>
      <c r="D2716" s="193"/>
      <c r="E2716" s="193" t="s">
        <v>1138</v>
      </c>
      <c r="F2716" s="51">
        <v>23.168163199999999</v>
      </c>
      <c r="G2716" s="193" t="s">
        <v>1137</v>
      </c>
      <c r="H2716" s="51">
        <v>18.63</v>
      </c>
      <c r="I2716" s="193" t="s">
        <v>1136</v>
      </c>
      <c r="J2716" s="51">
        <v>41.8</v>
      </c>
    </row>
    <row r="2717" spans="1:10" ht="15" thickBot="1" x14ac:dyDescent="0.25">
      <c r="A2717" s="193"/>
      <c r="B2717" s="193"/>
      <c r="C2717" s="193"/>
      <c r="D2717" s="193"/>
      <c r="E2717" s="193" t="s">
        <v>1135</v>
      </c>
      <c r="F2717" s="51">
        <v>48.63</v>
      </c>
      <c r="G2717" s="193"/>
      <c r="H2717" s="378" t="s">
        <v>1134</v>
      </c>
      <c r="I2717" s="378"/>
      <c r="J2717" s="51">
        <v>255.25</v>
      </c>
    </row>
    <row r="2718" spans="1:10" ht="0.95" customHeight="1" thickTop="1" x14ac:dyDescent="0.2">
      <c r="A2718" s="50"/>
      <c r="B2718" s="50"/>
      <c r="C2718" s="50"/>
      <c r="D2718" s="50"/>
      <c r="E2718" s="50"/>
      <c r="F2718" s="50"/>
      <c r="G2718" s="50"/>
      <c r="H2718" s="50"/>
      <c r="I2718" s="50"/>
      <c r="J2718" s="50"/>
    </row>
    <row r="2719" spans="1:10" ht="18" customHeight="1" x14ac:dyDescent="0.2">
      <c r="A2719" s="189"/>
      <c r="B2719" s="64" t="s">
        <v>9</v>
      </c>
      <c r="C2719" s="189" t="s">
        <v>10</v>
      </c>
      <c r="D2719" s="189" t="s">
        <v>11</v>
      </c>
      <c r="E2719" s="379" t="s">
        <v>1155</v>
      </c>
      <c r="F2719" s="379"/>
      <c r="G2719" s="65" t="s">
        <v>12</v>
      </c>
      <c r="H2719" s="64" t="s">
        <v>13</v>
      </c>
      <c r="I2719" s="64" t="s">
        <v>14</v>
      </c>
      <c r="J2719" s="64" t="s">
        <v>16</v>
      </c>
    </row>
    <row r="2720" spans="1:10" ht="51.95" customHeight="1" x14ac:dyDescent="0.2">
      <c r="A2720" s="187" t="s">
        <v>1154</v>
      </c>
      <c r="B2720" s="63" t="s">
        <v>2283</v>
      </c>
      <c r="C2720" s="187" t="s">
        <v>25</v>
      </c>
      <c r="D2720" s="187" t="s">
        <v>2282</v>
      </c>
      <c r="E2720" s="380" t="s">
        <v>1192</v>
      </c>
      <c r="F2720" s="380"/>
      <c r="G2720" s="62" t="s">
        <v>836</v>
      </c>
      <c r="H2720" s="61">
        <v>1</v>
      </c>
      <c r="I2720" s="60">
        <v>23.56</v>
      </c>
      <c r="J2720" s="60">
        <v>23.56</v>
      </c>
    </row>
    <row r="2721" spans="1:10" ht="26.1" customHeight="1" x14ac:dyDescent="0.2">
      <c r="A2721" s="192" t="s">
        <v>1142</v>
      </c>
      <c r="B2721" s="55" t="s">
        <v>2275</v>
      </c>
      <c r="C2721" s="192" t="s">
        <v>25</v>
      </c>
      <c r="D2721" s="192" t="s">
        <v>2274</v>
      </c>
      <c r="E2721" s="377" t="s">
        <v>1139</v>
      </c>
      <c r="F2721" s="377"/>
      <c r="G2721" s="54" t="s">
        <v>156</v>
      </c>
      <c r="H2721" s="53">
        <v>6.0300000000000002E-5</v>
      </c>
      <c r="I2721" s="52">
        <v>54958.74</v>
      </c>
      <c r="J2721" s="52">
        <v>3.31</v>
      </c>
    </row>
    <row r="2722" spans="1:10" ht="51.95" customHeight="1" x14ac:dyDescent="0.2">
      <c r="A2722" s="192" t="s">
        <v>1142</v>
      </c>
      <c r="B2722" s="55" t="s">
        <v>1929</v>
      </c>
      <c r="C2722" s="192" t="s">
        <v>25</v>
      </c>
      <c r="D2722" s="192" t="s">
        <v>1928</v>
      </c>
      <c r="E2722" s="377" t="s">
        <v>1160</v>
      </c>
      <c r="F2722" s="377"/>
      <c r="G2722" s="54" t="s">
        <v>156</v>
      </c>
      <c r="H2722" s="53">
        <v>3.4199999999999998E-5</v>
      </c>
      <c r="I2722" s="52">
        <v>592256.73</v>
      </c>
      <c r="J2722" s="52">
        <v>20.25</v>
      </c>
    </row>
    <row r="2723" spans="1:10" ht="25.5" x14ac:dyDescent="0.2">
      <c r="A2723" s="193"/>
      <c r="B2723" s="193"/>
      <c r="C2723" s="193"/>
      <c r="D2723" s="193"/>
      <c r="E2723" s="193" t="s">
        <v>1138</v>
      </c>
      <c r="F2723" s="51">
        <v>0</v>
      </c>
      <c r="G2723" s="193" t="s">
        <v>1137</v>
      </c>
      <c r="H2723" s="51">
        <v>0</v>
      </c>
      <c r="I2723" s="193" t="s">
        <v>1136</v>
      </c>
      <c r="J2723" s="51">
        <v>0</v>
      </c>
    </row>
    <row r="2724" spans="1:10" ht="15" thickBot="1" x14ac:dyDescent="0.25">
      <c r="A2724" s="193"/>
      <c r="B2724" s="193"/>
      <c r="C2724" s="193"/>
      <c r="D2724" s="193"/>
      <c r="E2724" s="193" t="s">
        <v>1135</v>
      </c>
      <c r="F2724" s="51">
        <v>5.54</v>
      </c>
      <c r="G2724" s="193"/>
      <c r="H2724" s="378" t="s">
        <v>1134</v>
      </c>
      <c r="I2724" s="378"/>
      <c r="J2724" s="51">
        <v>29.1</v>
      </c>
    </row>
    <row r="2725" spans="1:10" ht="0.95" customHeight="1" thickTop="1" x14ac:dyDescent="0.2">
      <c r="A2725" s="50"/>
      <c r="B2725" s="50"/>
      <c r="C2725" s="50"/>
      <c r="D2725" s="50"/>
      <c r="E2725" s="50"/>
      <c r="F2725" s="50"/>
      <c r="G2725" s="50"/>
      <c r="H2725" s="50"/>
      <c r="I2725" s="50"/>
      <c r="J2725" s="50"/>
    </row>
    <row r="2726" spans="1:10" ht="18" customHeight="1" x14ac:dyDescent="0.2">
      <c r="A2726" s="189"/>
      <c r="B2726" s="64" t="s">
        <v>9</v>
      </c>
      <c r="C2726" s="189" t="s">
        <v>10</v>
      </c>
      <c r="D2726" s="189" t="s">
        <v>11</v>
      </c>
      <c r="E2726" s="379" t="s">
        <v>1155</v>
      </c>
      <c r="F2726" s="379"/>
      <c r="G2726" s="65" t="s">
        <v>12</v>
      </c>
      <c r="H2726" s="64" t="s">
        <v>13</v>
      </c>
      <c r="I2726" s="64" t="s">
        <v>14</v>
      </c>
      <c r="J2726" s="64" t="s">
        <v>16</v>
      </c>
    </row>
    <row r="2727" spans="1:10" ht="51.95" customHeight="1" x14ac:dyDescent="0.2">
      <c r="A2727" s="187" t="s">
        <v>1154</v>
      </c>
      <c r="B2727" s="63" t="s">
        <v>2281</v>
      </c>
      <c r="C2727" s="187" t="s">
        <v>25</v>
      </c>
      <c r="D2727" s="187" t="s">
        <v>2280</v>
      </c>
      <c r="E2727" s="380" t="s">
        <v>1192</v>
      </c>
      <c r="F2727" s="380"/>
      <c r="G2727" s="62" t="s">
        <v>836</v>
      </c>
      <c r="H2727" s="61">
        <v>1</v>
      </c>
      <c r="I2727" s="60">
        <v>3.69</v>
      </c>
      <c r="J2727" s="60">
        <v>3.69</v>
      </c>
    </row>
    <row r="2728" spans="1:10" ht="26.1" customHeight="1" x14ac:dyDescent="0.2">
      <c r="A2728" s="192" t="s">
        <v>1142</v>
      </c>
      <c r="B2728" s="55" t="s">
        <v>2275</v>
      </c>
      <c r="C2728" s="192" t="s">
        <v>25</v>
      </c>
      <c r="D2728" s="192" t="s">
        <v>2274</v>
      </c>
      <c r="E2728" s="377" t="s">
        <v>1139</v>
      </c>
      <c r="F2728" s="377"/>
      <c r="G2728" s="54" t="s">
        <v>156</v>
      </c>
      <c r="H2728" s="53">
        <v>5.9000000000000003E-6</v>
      </c>
      <c r="I2728" s="52">
        <v>54958.74</v>
      </c>
      <c r="J2728" s="52">
        <v>0.32</v>
      </c>
    </row>
    <row r="2729" spans="1:10" ht="51.95" customHeight="1" x14ac:dyDescent="0.2">
      <c r="A2729" s="192" t="s">
        <v>1142</v>
      </c>
      <c r="B2729" s="55" t="s">
        <v>1929</v>
      </c>
      <c r="C2729" s="192" t="s">
        <v>25</v>
      </c>
      <c r="D2729" s="192" t="s">
        <v>1928</v>
      </c>
      <c r="E2729" s="377" t="s">
        <v>1160</v>
      </c>
      <c r="F2729" s="377"/>
      <c r="G2729" s="54" t="s">
        <v>156</v>
      </c>
      <c r="H2729" s="53">
        <v>5.6999999999999996E-6</v>
      </c>
      <c r="I2729" s="52">
        <v>592256.73</v>
      </c>
      <c r="J2729" s="52">
        <v>3.37</v>
      </c>
    </row>
    <row r="2730" spans="1:10" ht="25.5" x14ac:dyDescent="0.2">
      <c r="A2730" s="193"/>
      <c r="B2730" s="193"/>
      <c r="C2730" s="193"/>
      <c r="D2730" s="193"/>
      <c r="E2730" s="193" t="s">
        <v>1138</v>
      </c>
      <c r="F2730" s="51">
        <v>0</v>
      </c>
      <c r="G2730" s="193" t="s">
        <v>1137</v>
      </c>
      <c r="H2730" s="51">
        <v>0</v>
      </c>
      <c r="I2730" s="193" t="s">
        <v>1136</v>
      </c>
      <c r="J2730" s="51">
        <v>0</v>
      </c>
    </row>
    <row r="2731" spans="1:10" ht="15" thickBot="1" x14ac:dyDescent="0.25">
      <c r="A2731" s="193"/>
      <c r="B2731" s="193"/>
      <c r="C2731" s="193"/>
      <c r="D2731" s="193"/>
      <c r="E2731" s="193" t="s">
        <v>1135</v>
      </c>
      <c r="F2731" s="51">
        <v>0.86</v>
      </c>
      <c r="G2731" s="193"/>
      <c r="H2731" s="378" t="s">
        <v>1134</v>
      </c>
      <c r="I2731" s="378"/>
      <c r="J2731" s="51">
        <v>4.55</v>
      </c>
    </row>
    <row r="2732" spans="1:10" ht="0.95" customHeight="1" thickTop="1" x14ac:dyDescent="0.2">
      <c r="A2732" s="50"/>
      <c r="B2732" s="50"/>
      <c r="C2732" s="50"/>
      <c r="D2732" s="50"/>
      <c r="E2732" s="50"/>
      <c r="F2732" s="50"/>
      <c r="G2732" s="50"/>
      <c r="H2732" s="50"/>
      <c r="I2732" s="50"/>
      <c r="J2732" s="50"/>
    </row>
    <row r="2733" spans="1:10" ht="18" customHeight="1" x14ac:dyDescent="0.2">
      <c r="A2733" s="189"/>
      <c r="B2733" s="64" t="s">
        <v>9</v>
      </c>
      <c r="C2733" s="189" t="s">
        <v>10</v>
      </c>
      <c r="D2733" s="189" t="s">
        <v>11</v>
      </c>
      <c r="E2733" s="379" t="s">
        <v>1155</v>
      </c>
      <c r="F2733" s="379"/>
      <c r="G2733" s="65" t="s">
        <v>12</v>
      </c>
      <c r="H2733" s="64" t="s">
        <v>13</v>
      </c>
      <c r="I2733" s="64" t="s">
        <v>14</v>
      </c>
      <c r="J2733" s="64" t="s">
        <v>16</v>
      </c>
    </row>
    <row r="2734" spans="1:10" ht="51.95" customHeight="1" x14ac:dyDescent="0.2">
      <c r="A2734" s="187" t="s">
        <v>1154</v>
      </c>
      <c r="B2734" s="63" t="s">
        <v>2279</v>
      </c>
      <c r="C2734" s="187" t="s">
        <v>25</v>
      </c>
      <c r="D2734" s="187" t="s">
        <v>2278</v>
      </c>
      <c r="E2734" s="380" t="s">
        <v>1192</v>
      </c>
      <c r="F2734" s="380"/>
      <c r="G2734" s="62" t="s">
        <v>836</v>
      </c>
      <c r="H2734" s="61">
        <v>1</v>
      </c>
      <c r="I2734" s="60">
        <v>9.15</v>
      </c>
      <c r="J2734" s="60">
        <v>9.15</v>
      </c>
    </row>
    <row r="2735" spans="1:10" ht="26.1" customHeight="1" x14ac:dyDescent="0.2">
      <c r="A2735" s="192" t="s">
        <v>1142</v>
      </c>
      <c r="B2735" s="55" t="s">
        <v>2275</v>
      </c>
      <c r="C2735" s="192" t="s">
        <v>25</v>
      </c>
      <c r="D2735" s="192" t="s">
        <v>2274</v>
      </c>
      <c r="E2735" s="377" t="s">
        <v>1139</v>
      </c>
      <c r="F2735" s="377"/>
      <c r="G2735" s="54" t="s">
        <v>156</v>
      </c>
      <c r="H2735" s="53">
        <v>1.4600000000000001E-5</v>
      </c>
      <c r="I2735" s="52">
        <v>54958.74</v>
      </c>
      <c r="J2735" s="52">
        <v>0.8</v>
      </c>
    </row>
    <row r="2736" spans="1:10" ht="51.95" customHeight="1" x14ac:dyDescent="0.2">
      <c r="A2736" s="192" t="s">
        <v>1142</v>
      </c>
      <c r="B2736" s="55" t="s">
        <v>1929</v>
      </c>
      <c r="C2736" s="192" t="s">
        <v>25</v>
      </c>
      <c r="D2736" s="192" t="s">
        <v>1928</v>
      </c>
      <c r="E2736" s="377" t="s">
        <v>1160</v>
      </c>
      <c r="F2736" s="377"/>
      <c r="G2736" s="54" t="s">
        <v>156</v>
      </c>
      <c r="H2736" s="53">
        <v>1.4100000000000001E-5</v>
      </c>
      <c r="I2736" s="52">
        <v>592256.73</v>
      </c>
      <c r="J2736" s="52">
        <v>8.35</v>
      </c>
    </row>
    <row r="2737" spans="1:10" ht="25.5" x14ac:dyDescent="0.2">
      <c r="A2737" s="193"/>
      <c r="B2737" s="193"/>
      <c r="C2737" s="193"/>
      <c r="D2737" s="193"/>
      <c r="E2737" s="193" t="s">
        <v>1138</v>
      </c>
      <c r="F2737" s="51">
        <v>0</v>
      </c>
      <c r="G2737" s="193" t="s">
        <v>1137</v>
      </c>
      <c r="H2737" s="51">
        <v>0</v>
      </c>
      <c r="I2737" s="193" t="s">
        <v>1136</v>
      </c>
      <c r="J2737" s="51">
        <v>0</v>
      </c>
    </row>
    <row r="2738" spans="1:10" ht="15" thickBot="1" x14ac:dyDescent="0.25">
      <c r="A2738" s="193"/>
      <c r="B2738" s="193"/>
      <c r="C2738" s="193"/>
      <c r="D2738" s="193"/>
      <c r="E2738" s="193" t="s">
        <v>1135</v>
      </c>
      <c r="F2738" s="51">
        <v>2.15</v>
      </c>
      <c r="G2738" s="193"/>
      <c r="H2738" s="378" t="s">
        <v>1134</v>
      </c>
      <c r="I2738" s="378"/>
      <c r="J2738" s="51">
        <v>11.3</v>
      </c>
    </row>
    <row r="2739" spans="1:10" ht="0.95" customHeight="1" thickTop="1" x14ac:dyDescent="0.2">
      <c r="A2739" s="50"/>
      <c r="B2739" s="50"/>
      <c r="C2739" s="50"/>
      <c r="D2739" s="50"/>
      <c r="E2739" s="50"/>
      <c r="F2739" s="50"/>
      <c r="G2739" s="50"/>
      <c r="H2739" s="50"/>
      <c r="I2739" s="50"/>
      <c r="J2739" s="50"/>
    </row>
    <row r="2740" spans="1:10" ht="18" customHeight="1" x14ac:dyDescent="0.2">
      <c r="A2740" s="189"/>
      <c r="B2740" s="64" t="s">
        <v>9</v>
      </c>
      <c r="C2740" s="189" t="s">
        <v>10</v>
      </c>
      <c r="D2740" s="189" t="s">
        <v>11</v>
      </c>
      <c r="E2740" s="379" t="s">
        <v>1155</v>
      </c>
      <c r="F2740" s="379"/>
      <c r="G2740" s="65" t="s">
        <v>12</v>
      </c>
      <c r="H2740" s="64" t="s">
        <v>13</v>
      </c>
      <c r="I2740" s="64" t="s">
        <v>14</v>
      </c>
      <c r="J2740" s="64" t="s">
        <v>16</v>
      </c>
    </row>
    <row r="2741" spans="1:10" ht="51.95" customHeight="1" x14ac:dyDescent="0.2">
      <c r="A2741" s="187" t="s">
        <v>1154</v>
      </c>
      <c r="B2741" s="63" t="s">
        <v>2277</v>
      </c>
      <c r="C2741" s="187" t="s">
        <v>25</v>
      </c>
      <c r="D2741" s="187" t="s">
        <v>2276</v>
      </c>
      <c r="E2741" s="380" t="s">
        <v>1192</v>
      </c>
      <c r="F2741" s="380"/>
      <c r="G2741" s="62" t="s">
        <v>836</v>
      </c>
      <c r="H2741" s="61">
        <v>1</v>
      </c>
      <c r="I2741" s="60">
        <v>42.68</v>
      </c>
      <c r="J2741" s="60">
        <v>42.68</v>
      </c>
    </row>
    <row r="2742" spans="1:10" ht="26.1" customHeight="1" x14ac:dyDescent="0.2">
      <c r="A2742" s="192" t="s">
        <v>1142</v>
      </c>
      <c r="B2742" s="55" t="s">
        <v>2275</v>
      </c>
      <c r="C2742" s="192" t="s">
        <v>25</v>
      </c>
      <c r="D2742" s="192" t="s">
        <v>2274</v>
      </c>
      <c r="E2742" s="377" t="s">
        <v>1139</v>
      </c>
      <c r="F2742" s="377"/>
      <c r="G2742" s="54" t="s">
        <v>156</v>
      </c>
      <c r="H2742" s="53">
        <v>8.4900000000000004E-5</v>
      </c>
      <c r="I2742" s="52">
        <v>54958.74</v>
      </c>
      <c r="J2742" s="52">
        <v>4.66</v>
      </c>
    </row>
    <row r="2743" spans="1:10" ht="51.95" customHeight="1" x14ac:dyDescent="0.2">
      <c r="A2743" s="192" t="s">
        <v>1142</v>
      </c>
      <c r="B2743" s="55" t="s">
        <v>1929</v>
      </c>
      <c r="C2743" s="192" t="s">
        <v>25</v>
      </c>
      <c r="D2743" s="192" t="s">
        <v>1928</v>
      </c>
      <c r="E2743" s="377" t="s">
        <v>1160</v>
      </c>
      <c r="F2743" s="377"/>
      <c r="G2743" s="54" t="s">
        <v>156</v>
      </c>
      <c r="H2743" s="53">
        <v>6.4200000000000002E-5</v>
      </c>
      <c r="I2743" s="52">
        <v>592256.73</v>
      </c>
      <c r="J2743" s="52">
        <v>38.020000000000003</v>
      </c>
    </row>
    <row r="2744" spans="1:10" ht="25.5" x14ac:dyDescent="0.2">
      <c r="A2744" s="193"/>
      <c r="B2744" s="193"/>
      <c r="C2744" s="193"/>
      <c r="D2744" s="193"/>
      <c r="E2744" s="193" t="s">
        <v>1138</v>
      </c>
      <c r="F2744" s="51">
        <v>0</v>
      </c>
      <c r="G2744" s="193" t="s">
        <v>1137</v>
      </c>
      <c r="H2744" s="51">
        <v>0</v>
      </c>
      <c r="I2744" s="193" t="s">
        <v>1136</v>
      </c>
      <c r="J2744" s="51">
        <v>0</v>
      </c>
    </row>
    <row r="2745" spans="1:10" ht="15" thickBot="1" x14ac:dyDescent="0.25">
      <c r="A2745" s="193"/>
      <c r="B2745" s="193"/>
      <c r="C2745" s="193"/>
      <c r="D2745" s="193"/>
      <c r="E2745" s="193" t="s">
        <v>1135</v>
      </c>
      <c r="F2745" s="51">
        <v>10.039999999999999</v>
      </c>
      <c r="G2745" s="193"/>
      <c r="H2745" s="378" t="s">
        <v>1134</v>
      </c>
      <c r="I2745" s="378"/>
      <c r="J2745" s="51">
        <v>52.72</v>
      </c>
    </row>
    <row r="2746" spans="1:10" ht="0.95" customHeight="1" thickTop="1" x14ac:dyDescent="0.2">
      <c r="A2746" s="50"/>
      <c r="B2746" s="50"/>
      <c r="C2746" s="50"/>
      <c r="D2746" s="50"/>
      <c r="E2746" s="50"/>
      <c r="F2746" s="50"/>
      <c r="G2746" s="50"/>
      <c r="H2746" s="50"/>
      <c r="I2746" s="50"/>
      <c r="J2746" s="50"/>
    </row>
    <row r="2747" spans="1:10" ht="18" customHeight="1" x14ac:dyDescent="0.2">
      <c r="A2747" s="189"/>
      <c r="B2747" s="64" t="s">
        <v>9</v>
      </c>
      <c r="C2747" s="189" t="s">
        <v>10</v>
      </c>
      <c r="D2747" s="189" t="s">
        <v>11</v>
      </c>
      <c r="E2747" s="379" t="s">
        <v>1155</v>
      </c>
      <c r="F2747" s="379"/>
      <c r="G2747" s="65" t="s">
        <v>12</v>
      </c>
      <c r="H2747" s="64" t="s">
        <v>13</v>
      </c>
      <c r="I2747" s="64" t="s">
        <v>14</v>
      </c>
      <c r="J2747" s="64" t="s">
        <v>16</v>
      </c>
    </row>
    <row r="2748" spans="1:10" ht="51.95" customHeight="1" x14ac:dyDescent="0.2">
      <c r="A2748" s="187" t="s">
        <v>1154</v>
      </c>
      <c r="B2748" s="63" t="s">
        <v>2273</v>
      </c>
      <c r="C2748" s="187" t="s">
        <v>25</v>
      </c>
      <c r="D2748" s="187" t="s">
        <v>2272</v>
      </c>
      <c r="E2748" s="380" t="s">
        <v>1192</v>
      </c>
      <c r="F2748" s="380"/>
      <c r="G2748" s="62" t="s">
        <v>836</v>
      </c>
      <c r="H2748" s="61">
        <v>1</v>
      </c>
      <c r="I2748" s="60">
        <v>81.58</v>
      </c>
      <c r="J2748" s="60">
        <v>81.58</v>
      </c>
    </row>
    <row r="2749" spans="1:10" ht="26.1" customHeight="1" x14ac:dyDescent="0.2">
      <c r="A2749" s="192" t="s">
        <v>1142</v>
      </c>
      <c r="B2749" s="55" t="s">
        <v>1245</v>
      </c>
      <c r="C2749" s="192" t="s">
        <v>25</v>
      </c>
      <c r="D2749" s="192" t="s">
        <v>1244</v>
      </c>
      <c r="E2749" s="377" t="s">
        <v>1139</v>
      </c>
      <c r="F2749" s="377"/>
      <c r="G2749" s="54" t="s">
        <v>358</v>
      </c>
      <c r="H2749" s="53">
        <v>13.62</v>
      </c>
      <c r="I2749" s="52">
        <v>5.99</v>
      </c>
      <c r="J2749" s="52">
        <v>81.58</v>
      </c>
    </row>
    <row r="2750" spans="1:10" ht="25.5" x14ac:dyDescent="0.2">
      <c r="A2750" s="193"/>
      <c r="B2750" s="193"/>
      <c r="C2750" s="193"/>
      <c r="D2750" s="193"/>
      <c r="E2750" s="193" t="s">
        <v>1138</v>
      </c>
      <c r="F2750" s="51">
        <v>0</v>
      </c>
      <c r="G2750" s="193" t="s">
        <v>1137</v>
      </c>
      <c r="H2750" s="51">
        <v>0</v>
      </c>
      <c r="I2750" s="193" t="s">
        <v>1136</v>
      </c>
      <c r="J2750" s="51">
        <v>0</v>
      </c>
    </row>
    <row r="2751" spans="1:10" ht="15" thickBot="1" x14ac:dyDescent="0.25">
      <c r="A2751" s="193"/>
      <c r="B2751" s="193"/>
      <c r="C2751" s="193"/>
      <c r="D2751" s="193"/>
      <c r="E2751" s="193" t="s">
        <v>1135</v>
      </c>
      <c r="F2751" s="51">
        <v>19.2</v>
      </c>
      <c r="G2751" s="193"/>
      <c r="H2751" s="378" t="s">
        <v>1134</v>
      </c>
      <c r="I2751" s="378"/>
      <c r="J2751" s="51">
        <v>100.78</v>
      </c>
    </row>
    <row r="2752" spans="1:10" ht="0.95" customHeight="1" thickTop="1" x14ac:dyDescent="0.2">
      <c r="A2752" s="50"/>
      <c r="B2752" s="50"/>
      <c r="C2752" s="50"/>
      <c r="D2752" s="50"/>
      <c r="E2752" s="50"/>
      <c r="F2752" s="50"/>
      <c r="G2752" s="50"/>
      <c r="H2752" s="50"/>
      <c r="I2752" s="50"/>
      <c r="J2752" s="50"/>
    </row>
    <row r="2753" spans="1:10" ht="18" customHeight="1" x14ac:dyDescent="0.2">
      <c r="A2753" s="189"/>
      <c r="B2753" s="64" t="s">
        <v>9</v>
      </c>
      <c r="C2753" s="189" t="s">
        <v>10</v>
      </c>
      <c r="D2753" s="189" t="s">
        <v>11</v>
      </c>
      <c r="E2753" s="379" t="s">
        <v>1155</v>
      </c>
      <c r="F2753" s="379"/>
      <c r="G2753" s="65" t="s">
        <v>12</v>
      </c>
      <c r="H2753" s="64" t="s">
        <v>13</v>
      </c>
      <c r="I2753" s="64" t="s">
        <v>14</v>
      </c>
      <c r="J2753" s="64" t="s">
        <v>16</v>
      </c>
    </row>
    <row r="2754" spans="1:10" ht="65.099999999999994" customHeight="1" x14ac:dyDescent="0.2">
      <c r="A2754" s="187" t="s">
        <v>1154</v>
      </c>
      <c r="B2754" s="63" t="s">
        <v>2271</v>
      </c>
      <c r="C2754" s="187" t="s">
        <v>25</v>
      </c>
      <c r="D2754" s="187" t="s">
        <v>2270</v>
      </c>
      <c r="E2754" s="380" t="s">
        <v>1192</v>
      </c>
      <c r="F2754" s="380"/>
      <c r="G2754" s="62" t="s">
        <v>1205</v>
      </c>
      <c r="H2754" s="61">
        <v>1</v>
      </c>
      <c r="I2754" s="60">
        <v>91.01</v>
      </c>
      <c r="J2754" s="60">
        <v>91.01</v>
      </c>
    </row>
    <row r="2755" spans="1:10" ht="24" customHeight="1" x14ac:dyDescent="0.2">
      <c r="A2755" s="191" t="s">
        <v>1148</v>
      </c>
      <c r="B2755" s="59" t="s">
        <v>1705</v>
      </c>
      <c r="C2755" s="191" t="s">
        <v>25</v>
      </c>
      <c r="D2755" s="191" t="s">
        <v>1704</v>
      </c>
      <c r="E2755" s="376" t="s">
        <v>1145</v>
      </c>
      <c r="F2755" s="376"/>
      <c r="G2755" s="58" t="s">
        <v>836</v>
      </c>
      <c r="H2755" s="57">
        <v>1</v>
      </c>
      <c r="I2755" s="56">
        <v>44.4</v>
      </c>
      <c r="J2755" s="56">
        <v>44.4</v>
      </c>
    </row>
    <row r="2756" spans="1:10" ht="65.099999999999994" customHeight="1" x14ac:dyDescent="0.2">
      <c r="A2756" s="191" t="s">
        <v>1148</v>
      </c>
      <c r="B2756" s="59" t="s">
        <v>2267</v>
      </c>
      <c r="C2756" s="191" t="s">
        <v>25</v>
      </c>
      <c r="D2756" s="191" t="s">
        <v>2266</v>
      </c>
      <c r="E2756" s="376" t="s">
        <v>1192</v>
      </c>
      <c r="F2756" s="376"/>
      <c r="G2756" s="58" t="s">
        <v>836</v>
      </c>
      <c r="H2756" s="57">
        <v>1</v>
      </c>
      <c r="I2756" s="56">
        <v>30.17</v>
      </c>
      <c r="J2756" s="56">
        <v>30.17</v>
      </c>
    </row>
    <row r="2757" spans="1:10" ht="65.099999999999994" customHeight="1" x14ac:dyDescent="0.2">
      <c r="A2757" s="191" t="s">
        <v>1148</v>
      </c>
      <c r="B2757" s="59" t="s">
        <v>2263</v>
      </c>
      <c r="C2757" s="191" t="s">
        <v>25</v>
      </c>
      <c r="D2757" s="191" t="s">
        <v>2262</v>
      </c>
      <c r="E2757" s="376" t="s">
        <v>1192</v>
      </c>
      <c r="F2757" s="376"/>
      <c r="G2757" s="58" t="s">
        <v>836</v>
      </c>
      <c r="H2757" s="57">
        <v>1</v>
      </c>
      <c r="I2757" s="56">
        <v>11.71</v>
      </c>
      <c r="J2757" s="56">
        <v>11.71</v>
      </c>
    </row>
    <row r="2758" spans="1:10" ht="65.099999999999994" customHeight="1" x14ac:dyDescent="0.2">
      <c r="A2758" s="191" t="s">
        <v>1148</v>
      </c>
      <c r="B2758" s="59" t="s">
        <v>2265</v>
      </c>
      <c r="C2758" s="191" t="s">
        <v>25</v>
      </c>
      <c r="D2758" s="191" t="s">
        <v>2264</v>
      </c>
      <c r="E2758" s="376" t="s">
        <v>1192</v>
      </c>
      <c r="F2758" s="376"/>
      <c r="G2758" s="58" t="s">
        <v>836</v>
      </c>
      <c r="H2758" s="57">
        <v>1</v>
      </c>
      <c r="I2758" s="56">
        <v>4.7300000000000004</v>
      </c>
      <c r="J2758" s="56">
        <v>4.7300000000000004</v>
      </c>
    </row>
    <row r="2759" spans="1:10" ht="25.5" x14ac:dyDescent="0.2">
      <c r="A2759" s="193"/>
      <c r="B2759" s="193"/>
      <c r="C2759" s="193"/>
      <c r="D2759" s="193"/>
      <c r="E2759" s="193" t="s">
        <v>1138</v>
      </c>
      <c r="F2759" s="51">
        <v>22.303514</v>
      </c>
      <c r="G2759" s="193" t="s">
        <v>1137</v>
      </c>
      <c r="H2759" s="51">
        <v>17.940000000000001</v>
      </c>
      <c r="I2759" s="193" t="s">
        <v>1136</v>
      </c>
      <c r="J2759" s="51">
        <v>40.24</v>
      </c>
    </row>
    <row r="2760" spans="1:10" ht="15" thickBot="1" x14ac:dyDescent="0.25">
      <c r="A2760" s="193"/>
      <c r="B2760" s="193"/>
      <c r="C2760" s="193"/>
      <c r="D2760" s="193"/>
      <c r="E2760" s="193" t="s">
        <v>1135</v>
      </c>
      <c r="F2760" s="51">
        <v>21.42</v>
      </c>
      <c r="G2760" s="193"/>
      <c r="H2760" s="378" t="s">
        <v>1134</v>
      </c>
      <c r="I2760" s="378"/>
      <c r="J2760" s="51">
        <v>112.43</v>
      </c>
    </row>
    <row r="2761" spans="1:10" ht="0.95" customHeight="1" thickTop="1" x14ac:dyDescent="0.2">
      <c r="A2761" s="50"/>
      <c r="B2761" s="50"/>
      <c r="C2761" s="50"/>
      <c r="D2761" s="50"/>
      <c r="E2761" s="50"/>
      <c r="F2761" s="50"/>
      <c r="G2761" s="50"/>
      <c r="H2761" s="50"/>
      <c r="I2761" s="50"/>
      <c r="J2761" s="50"/>
    </row>
    <row r="2762" spans="1:10" ht="18" customHeight="1" x14ac:dyDescent="0.2">
      <c r="A2762" s="189"/>
      <c r="B2762" s="64" t="s">
        <v>9</v>
      </c>
      <c r="C2762" s="189" t="s">
        <v>10</v>
      </c>
      <c r="D2762" s="189" t="s">
        <v>11</v>
      </c>
      <c r="E2762" s="379" t="s">
        <v>1155</v>
      </c>
      <c r="F2762" s="379"/>
      <c r="G2762" s="65" t="s">
        <v>12</v>
      </c>
      <c r="H2762" s="64" t="s">
        <v>13</v>
      </c>
      <c r="I2762" s="64" t="s">
        <v>14</v>
      </c>
      <c r="J2762" s="64" t="s">
        <v>16</v>
      </c>
    </row>
    <row r="2763" spans="1:10" ht="65.099999999999994" customHeight="1" x14ac:dyDescent="0.2">
      <c r="A2763" s="187" t="s">
        <v>1154</v>
      </c>
      <c r="B2763" s="63" t="s">
        <v>2269</v>
      </c>
      <c r="C2763" s="187" t="s">
        <v>25</v>
      </c>
      <c r="D2763" s="187" t="s">
        <v>2268</v>
      </c>
      <c r="E2763" s="380" t="s">
        <v>1192</v>
      </c>
      <c r="F2763" s="380"/>
      <c r="G2763" s="62" t="s">
        <v>44</v>
      </c>
      <c r="H2763" s="61">
        <v>1</v>
      </c>
      <c r="I2763" s="60">
        <v>337.34</v>
      </c>
      <c r="J2763" s="60">
        <v>337.34</v>
      </c>
    </row>
    <row r="2764" spans="1:10" ht="65.099999999999994" customHeight="1" x14ac:dyDescent="0.2">
      <c r="A2764" s="191" t="s">
        <v>1148</v>
      </c>
      <c r="B2764" s="59" t="s">
        <v>2255</v>
      </c>
      <c r="C2764" s="191" t="s">
        <v>25</v>
      </c>
      <c r="D2764" s="191" t="s">
        <v>2254</v>
      </c>
      <c r="E2764" s="376" t="s">
        <v>1192</v>
      </c>
      <c r="F2764" s="376"/>
      <c r="G2764" s="58" t="s">
        <v>836</v>
      </c>
      <c r="H2764" s="57">
        <v>1</v>
      </c>
      <c r="I2764" s="56">
        <v>192.63</v>
      </c>
      <c r="J2764" s="56">
        <v>192.63</v>
      </c>
    </row>
    <row r="2765" spans="1:10" ht="65.099999999999994" customHeight="1" x14ac:dyDescent="0.2">
      <c r="A2765" s="191" t="s">
        <v>1148</v>
      </c>
      <c r="B2765" s="59" t="s">
        <v>2261</v>
      </c>
      <c r="C2765" s="191" t="s">
        <v>25</v>
      </c>
      <c r="D2765" s="191" t="s">
        <v>2260</v>
      </c>
      <c r="E2765" s="376" t="s">
        <v>1192</v>
      </c>
      <c r="F2765" s="376"/>
      <c r="G2765" s="58" t="s">
        <v>836</v>
      </c>
      <c r="H2765" s="57">
        <v>1</v>
      </c>
      <c r="I2765" s="56">
        <v>53.7</v>
      </c>
      <c r="J2765" s="56">
        <v>53.7</v>
      </c>
    </row>
    <row r="2766" spans="1:10" ht="24" customHeight="1" x14ac:dyDescent="0.2">
      <c r="A2766" s="191" t="s">
        <v>1148</v>
      </c>
      <c r="B2766" s="59" t="s">
        <v>1705</v>
      </c>
      <c r="C2766" s="191" t="s">
        <v>25</v>
      </c>
      <c r="D2766" s="191" t="s">
        <v>1704</v>
      </c>
      <c r="E2766" s="376" t="s">
        <v>1145</v>
      </c>
      <c r="F2766" s="376"/>
      <c r="G2766" s="58" t="s">
        <v>836</v>
      </c>
      <c r="H2766" s="57">
        <v>1</v>
      </c>
      <c r="I2766" s="56">
        <v>44.4</v>
      </c>
      <c r="J2766" s="56">
        <v>44.4</v>
      </c>
    </row>
    <row r="2767" spans="1:10" ht="65.099999999999994" customHeight="1" x14ac:dyDescent="0.2">
      <c r="A2767" s="191" t="s">
        <v>1148</v>
      </c>
      <c r="B2767" s="59" t="s">
        <v>2267</v>
      </c>
      <c r="C2767" s="191" t="s">
        <v>25</v>
      </c>
      <c r="D2767" s="191" t="s">
        <v>2266</v>
      </c>
      <c r="E2767" s="376" t="s">
        <v>1192</v>
      </c>
      <c r="F2767" s="376"/>
      <c r="G2767" s="58" t="s">
        <v>836</v>
      </c>
      <c r="H2767" s="57">
        <v>1</v>
      </c>
      <c r="I2767" s="56">
        <v>30.17</v>
      </c>
      <c r="J2767" s="56">
        <v>30.17</v>
      </c>
    </row>
    <row r="2768" spans="1:10" ht="65.099999999999994" customHeight="1" x14ac:dyDescent="0.2">
      <c r="A2768" s="191" t="s">
        <v>1148</v>
      </c>
      <c r="B2768" s="59" t="s">
        <v>2263</v>
      </c>
      <c r="C2768" s="191" t="s">
        <v>25</v>
      </c>
      <c r="D2768" s="191" t="s">
        <v>2262</v>
      </c>
      <c r="E2768" s="376" t="s">
        <v>1192</v>
      </c>
      <c r="F2768" s="376"/>
      <c r="G2768" s="58" t="s">
        <v>836</v>
      </c>
      <c r="H2768" s="57">
        <v>1</v>
      </c>
      <c r="I2768" s="56">
        <v>11.71</v>
      </c>
      <c r="J2768" s="56">
        <v>11.71</v>
      </c>
    </row>
    <row r="2769" spans="1:10" ht="65.099999999999994" customHeight="1" x14ac:dyDescent="0.2">
      <c r="A2769" s="191" t="s">
        <v>1148</v>
      </c>
      <c r="B2769" s="59" t="s">
        <v>2265</v>
      </c>
      <c r="C2769" s="191" t="s">
        <v>25</v>
      </c>
      <c r="D2769" s="191" t="s">
        <v>2264</v>
      </c>
      <c r="E2769" s="376" t="s">
        <v>1192</v>
      </c>
      <c r="F2769" s="376"/>
      <c r="G2769" s="58" t="s">
        <v>836</v>
      </c>
      <c r="H2769" s="57">
        <v>1</v>
      </c>
      <c r="I2769" s="56">
        <v>4.7300000000000004</v>
      </c>
      <c r="J2769" s="56">
        <v>4.7300000000000004</v>
      </c>
    </row>
    <row r="2770" spans="1:10" ht="25.5" x14ac:dyDescent="0.2">
      <c r="A2770" s="193"/>
      <c r="B2770" s="193"/>
      <c r="C2770" s="193"/>
      <c r="D2770" s="193"/>
      <c r="E2770" s="193" t="s">
        <v>1138</v>
      </c>
      <c r="F2770" s="51">
        <v>22.303514</v>
      </c>
      <c r="G2770" s="193" t="s">
        <v>1137</v>
      </c>
      <c r="H2770" s="51">
        <v>17.940000000000001</v>
      </c>
      <c r="I2770" s="193" t="s">
        <v>1136</v>
      </c>
      <c r="J2770" s="51">
        <v>40.24</v>
      </c>
    </row>
    <row r="2771" spans="1:10" ht="15" thickBot="1" x14ac:dyDescent="0.25">
      <c r="A2771" s="193"/>
      <c r="B2771" s="193"/>
      <c r="C2771" s="193"/>
      <c r="D2771" s="193"/>
      <c r="E2771" s="193" t="s">
        <v>1135</v>
      </c>
      <c r="F2771" s="51">
        <v>79.400000000000006</v>
      </c>
      <c r="G2771" s="193"/>
      <c r="H2771" s="378" t="s">
        <v>1134</v>
      </c>
      <c r="I2771" s="378"/>
      <c r="J2771" s="51">
        <v>416.74</v>
      </c>
    </row>
    <row r="2772" spans="1:10" ht="0.95" customHeight="1" thickTop="1" x14ac:dyDescent="0.2">
      <c r="A2772" s="50"/>
      <c r="B2772" s="50"/>
      <c r="C2772" s="50"/>
      <c r="D2772" s="50"/>
      <c r="E2772" s="50"/>
      <c r="F2772" s="50"/>
      <c r="G2772" s="50"/>
      <c r="H2772" s="50"/>
      <c r="I2772" s="50"/>
      <c r="J2772" s="50"/>
    </row>
    <row r="2773" spans="1:10" ht="18" customHeight="1" x14ac:dyDescent="0.2">
      <c r="A2773" s="189"/>
      <c r="B2773" s="64" t="s">
        <v>9</v>
      </c>
      <c r="C2773" s="189" t="s">
        <v>10</v>
      </c>
      <c r="D2773" s="189" t="s">
        <v>11</v>
      </c>
      <c r="E2773" s="379" t="s">
        <v>1155</v>
      </c>
      <c r="F2773" s="379"/>
      <c r="G2773" s="65" t="s">
        <v>12</v>
      </c>
      <c r="H2773" s="64" t="s">
        <v>13</v>
      </c>
      <c r="I2773" s="64" t="s">
        <v>14</v>
      </c>
      <c r="J2773" s="64" t="s">
        <v>16</v>
      </c>
    </row>
    <row r="2774" spans="1:10" ht="65.099999999999994" customHeight="1" x14ac:dyDescent="0.2">
      <c r="A2774" s="187" t="s">
        <v>1154</v>
      </c>
      <c r="B2774" s="63" t="s">
        <v>2267</v>
      </c>
      <c r="C2774" s="187" t="s">
        <v>25</v>
      </c>
      <c r="D2774" s="187" t="s">
        <v>2266</v>
      </c>
      <c r="E2774" s="380" t="s">
        <v>1192</v>
      </c>
      <c r="F2774" s="380"/>
      <c r="G2774" s="62" t="s">
        <v>836</v>
      </c>
      <c r="H2774" s="61">
        <v>1</v>
      </c>
      <c r="I2774" s="60">
        <v>30.17</v>
      </c>
      <c r="J2774" s="60">
        <v>30.17</v>
      </c>
    </row>
    <row r="2775" spans="1:10" ht="51.95" customHeight="1" x14ac:dyDescent="0.2">
      <c r="A2775" s="192" t="s">
        <v>1142</v>
      </c>
      <c r="B2775" s="55" t="s">
        <v>2259</v>
      </c>
      <c r="C2775" s="192" t="s">
        <v>25</v>
      </c>
      <c r="D2775" s="192" t="s">
        <v>2258</v>
      </c>
      <c r="E2775" s="377" t="s">
        <v>1139</v>
      </c>
      <c r="F2775" s="377"/>
      <c r="G2775" s="54" t="s">
        <v>156</v>
      </c>
      <c r="H2775" s="53">
        <v>5.5099999999999998E-5</v>
      </c>
      <c r="I2775" s="52">
        <v>82950</v>
      </c>
      <c r="J2775" s="52">
        <v>4.57</v>
      </c>
    </row>
    <row r="2776" spans="1:10" ht="51.95" customHeight="1" x14ac:dyDescent="0.2">
      <c r="A2776" s="192" t="s">
        <v>1142</v>
      </c>
      <c r="B2776" s="55" t="s">
        <v>2257</v>
      </c>
      <c r="C2776" s="192" t="s">
        <v>25</v>
      </c>
      <c r="D2776" s="192" t="s">
        <v>2256</v>
      </c>
      <c r="E2776" s="377" t="s">
        <v>1160</v>
      </c>
      <c r="F2776" s="377"/>
      <c r="G2776" s="54" t="s">
        <v>156</v>
      </c>
      <c r="H2776" s="53">
        <v>3.43E-5</v>
      </c>
      <c r="I2776" s="52">
        <v>746431.51</v>
      </c>
      <c r="J2776" s="52">
        <v>25.6</v>
      </c>
    </row>
    <row r="2777" spans="1:10" ht="25.5" x14ac:dyDescent="0.2">
      <c r="A2777" s="193"/>
      <c r="B2777" s="193"/>
      <c r="C2777" s="193"/>
      <c r="D2777" s="193"/>
      <c r="E2777" s="193" t="s">
        <v>1138</v>
      </c>
      <c r="F2777" s="51">
        <v>0</v>
      </c>
      <c r="G2777" s="193" t="s">
        <v>1137</v>
      </c>
      <c r="H2777" s="51">
        <v>0</v>
      </c>
      <c r="I2777" s="193" t="s">
        <v>1136</v>
      </c>
      <c r="J2777" s="51">
        <v>0</v>
      </c>
    </row>
    <row r="2778" spans="1:10" ht="15" thickBot="1" x14ac:dyDescent="0.25">
      <c r="A2778" s="193"/>
      <c r="B2778" s="193"/>
      <c r="C2778" s="193"/>
      <c r="D2778" s="193"/>
      <c r="E2778" s="193" t="s">
        <v>1135</v>
      </c>
      <c r="F2778" s="51">
        <v>7.1</v>
      </c>
      <c r="G2778" s="193"/>
      <c r="H2778" s="378" t="s">
        <v>1134</v>
      </c>
      <c r="I2778" s="378"/>
      <c r="J2778" s="51">
        <v>37.270000000000003</v>
      </c>
    </row>
    <row r="2779" spans="1:10" ht="0.95" customHeight="1" thickTop="1" x14ac:dyDescent="0.2">
      <c r="A2779" s="50"/>
      <c r="B2779" s="50"/>
      <c r="C2779" s="50"/>
      <c r="D2779" s="50"/>
      <c r="E2779" s="50"/>
      <c r="F2779" s="50"/>
      <c r="G2779" s="50"/>
      <c r="H2779" s="50"/>
      <c r="I2779" s="50"/>
      <c r="J2779" s="50"/>
    </row>
    <row r="2780" spans="1:10" ht="18" customHeight="1" x14ac:dyDescent="0.2">
      <c r="A2780" s="189"/>
      <c r="B2780" s="64" t="s">
        <v>9</v>
      </c>
      <c r="C2780" s="189" t="s">
        <v>10</v>
      </c>
      <c r="D2780" s="189" t="s">
        <v>11</v>
      </c>
      <c r="E2780" s="379" t="s">
        <v>1155</v>
      </c>
      <c r="F2780" s="379"/>
      <c r="G2780" s="65" t="s">
        <v>12</v>
      </c>
      <c r="H2780" s="64" t="s">
        <v>13</v>
      </c>
      <c r="I2780" s="64" t="s">
        <v>14</v>
      </c>
      <c r="J2780" s="64" t="s">
        <v>16</v>
      </c>
    </row>
    <row r="2781" spans="1:10" ht="65.099999999999994" customHeight="1" x14ac:dyDescent="0.2">
      <c r="A2781" s="187" t="s">
        <v>1154</v>
      </c>
      <c r="B2781" s="63" t="s">
        <v>2265</v>
      </c>
      <c r="C2781" s="187" t="s">
        <v>25</v>
      </c>
      <c r="D2781" s="187" t="s">
        <v>2264</v>
      </c>
      <c r="E2781" s="380" t="s">
        <v>1192</v>
      </c>
      <c r="F2781" s="380"/>
      <c r="G2781" s="62" t="s">
        <v>836</v>
      </c>
      <c r="H2781" s="61">
        <v>1</v>
      </c>
      <c r="I2781" s="60">
        <v>4.7300000000000004</v>
      </c>
      <c r="J2781" s="60">
        <v>4.7300000000000004</v>
      </c>
    </row>
    <row r="2782" spans="1:10" ht="51.95" customHeight="1" x14ac:dyDescent="0.2">
      <c r="A2782" s="192" t="s">
        <v>1142</v>
      </c>
      <c r="B2782" s="55" t="s">
        <v>2259</v>
      </c>
      <c r="C2782" s="192" t="s">
        <v>25</v>
      </c>
      <c r="D2782" s="192" t="s">
        <v>2258</v>
      </c>
      <c r="E2782" s="377" t="s">
        <v>1139</v>
      </c>
      <c r="F2782" s="377"/>
      <c r="G2782" s="54" t="s">
        <v>156</v>
      </c>
      <c r="H2782" s="53">
        <v>5.8000000000000004E-6</v>
      </c>
      <c r="I2782" s="52">
        <v>82950</v>
      </c>
      <c r="J2782" s="52">
        <v>0.48</v>
      </c>
    </row>
    <row r="2783" spans="1:10" ht="51.95" customHeight="1" x14ac:dyDescent="0.2">
      <c r="A2783" s="192" t="s">
        <v>1142</v>
      </c>
      <c r="B2783" s="55" t="s">
        <v>2257</v>
      </c>
      <c r="C2783" s="192" t="s">
        <v>25</v>
      </c>
      <c r="D2783" s="192" t="s">
        <v>2256</v>
      </c>
      <c r="E2783" s="377" t="s">
        <v>1160</v>
      </c>
      <c r="F2783" s="377"/>
      <c r="G2783" s="54" t="s">
        <v>156</v>
      </c>
      <c r="H2783" s="53">
        <v>5.6999999999999996E-6</v>
      </c>
      <c r="I2783" s="52">
        <v>746431.51</v>
      </c>
      <c r="J2783" s="52">
        <v>4.25</v>
      </c>
    </row>
    <row r="2784" spans="1:10" ht="25.5" x14ac:dyDescent="0.2">
      <c r="A2784" s="193"/>
      <c r="B2784" s="193"/>
      <c r="C2784" s="193"/>
      <c r="D2784" s="193"/>
      <c r="E2784" s="193" t="s">
        <v>1138</v>
      </c>
      <c r="F2784" s="51">
        <v>0</v>
      </c>
      <c r="G2784" s="193" t="s">
        <v>1137</v>
      </c>
      <c r="H2784" s="51">
        <v>0</v>
      </c>
      <c r="I2784" s="193" t="s">
        <v>1136</v>
      </c>
      <c r="J2784" s="51">
        <v>0</v>
      </c>
    </row>
    <row r="2785" spans="1:10" ht="15" thickBot="1" x14ac:dyDescent="0.25">
      <c r="A2785" s="193"/>
      <c r="B2785" s="193"/>
      <c r="C2785" s="193"/>
      <c r="D2785" s="193"/>
      <c r="E2785" s="193" t="s">
        <v>1135</v>
      </c>
      <c r="F2785" s="51">
        <v>1.1100000000000001</v>
      </c>
      <c r="G2785" s="193"/>
      <c r="H2785" s="378" t="s">
        <v>1134</v>
      </c>
      <c r="I2785" s="378"/>
      <c r="J2785" s="51">
        <v>5.84</v>
      </c>
    </row>
    <row r="2786" spans="1:10" ht="0.95" customHeight="1" thickTop="1" x14ac:dyDescent="0.2">
      <c r="A2786" s="50"/>
      <c r="B2786" s="50"/>
      <c r="C2786" s="50"/>
      <c r="D2786" s="50"/>
      <c r="E2786" s="50"/>
      <c r="F2786" s="50"/>
      <c r="G2786" s="50"/>
      <c r="H2786" s="50"/>
      <c r="I2786" s="50"/>
      <c r="J2786" s="50"/>
    </row>
    <row r="2787" spans="1:10" ht="18" customHeight="1" x14ac:dyDescent="0.2">
      <c r="A2787" s="189"/>
      <c r="B2787" s="64" t="s">
        <v>9</v>
      </c>
      <c r="C2787" s="189" t="s">
        <v>10</v>
      </c>
      <c r="D2787" s="189" t="s">
        <v>11</v>
      </c>
      <c r="E2787" s="379" t="s">
        <v>1155</v>
      </c>
      <c r="F2787" s="379"/>
      <c r="G2787" s="65" t="s">
        <v>12</v>
      </c>
      <c r="H2787" s="64" t="s">
        <v>13</v>
      </c>
      <c r="I2787" s="64" t="s">
        <v>14</v>
      </c>
      <c r="J2787" s="64" t="s">
        <v>16</v>
      </c>
    </row>
    <row r="2788" spans="1:10" ht="65.099999999999994" customHeight="1" x14ac:dyDescent="0.2">
      <c r="A2788" s="187" t="s">
        <v>1154</v>
      </c>
      <c r="B2788" s="63" t="s">
        <v>2263</v>
      </c>
      <c r="C2788" s="187" t="s">
        <v>25</v>
      </c>
      <c r="D2788" s="187" t="s">
        <v>2262</v>
      </c>
      <c r="E2788" s="380" t="s">
        <v>1192</v>
      </c>
      <c r="F2788" s="380"/>
      <c r="G2788" s="62" t="s">
        <v>836</v>
      </c>
      <c r="H2788" s="61">
        <v>1</v>
      </c>
      <c r="I2788" s="60">
        <v>11.71</v>
      </c>
      <c r="J2788" s="60">
        <v>11.71</v>
      </c>
    </row>
    <row r="2789" spans="1:10" ht="51.95" customHeight="1" x14ac:dyDescent="0.2">
      <c r="A2789" s="192" t="s">
        <v>1142</v>
      </c>
      <c r="B2789" s="55" t="s">
        <v>2259</v>
      </c>
      <c r="C2789" s="192" t="s">
        <v>25</v>
      </c>
      <c r="D2789" s="192" t="s">
        <v>2258</v>
      </c>
      <c r="E2789" s="377" t="s">
        <v>1139</v>
      </c>
      <c r="F2789" s="377"/>
      <c r="G2789" s="54" t="s">
        <v>156</v>
      </c>
      <c r="H2789" s="53">
        <v>1.4399999999999999E-5</v>
      </c>
      <c r="I2789" s="52">
        <v>82950</v>
      </c>
      <c r="J2789" s="52">
        <v>1.19</v>
      </c>
    </row>
    <row r="2790" spans="1:10" ht="51.95" customHeight="1" x14ac:dyDescent="0.2">
      <c r="A2790" s="192" t="s">
        <v>1142</v>
      </c>
      <c r="B2790" s="55" t="s">
        <v>2257</v>
      </c>
      <c r="C2790" s="192" t="s">
        <v>25</v>
      </c>
      <c r="D2790" s="192" t="s">
        <v>2256</v>
      </c>
      <c r="E2790" s="377" t="s">
        <v>1160</v>
      </c>
      <c r="F2790" s="377"/>
      <c r="G2790" s="54" t="s">
        <v>156</v>
      </c>
      <c r="H2790" s="53">
        <v>1.4100000000000001E-5</v>
      </c>
      <c r="I2790" s="52">
        <v>746431.51</v>
      </c>
      <c r="J2790" s="52">
        <v>10.52</v>
      </c>
    </row>
    <row r="2791" spans="1:10" ht="25.5" x14ac:dyDescent="0.2">
      <c r="A2791" s="193"/>
      <c r="B2791" s="193"/>
      <c r="C2791" s="193"/>
      <c r="D2791" s="193"/>
      <c r="E2791" s="193" t="s">
        <v>1138</v>
      </c>
      <c r="F2791" s="51">
        <v>0</v>
      </c>
      <c r="G2791" s="193" t="s">
        <v>1137</v>
      </c>
      <c r="H2791" s="51">
        <v>0</v>
      </c>
      <c r="I2791" s="193" t="s">
        <v>1136</v>
      </c>
      <c r="J2791" s="51">
        <v>0</v>
      </c>
    </row>
    <row r="2792" spans="1:10" ht="15" thickBot="1" x14ac:dyDescent="0.25">
      <c r="A2792" s="193"/>
      <c r="B2792" s="193"/>
      <c r="C2792" s="193"/>
      <c r="D2792" s="193"/>
      <c r="E2792" s="193" t="s">
        <v>1135</v>
      </c>
      <c r="F2792" s="51">
        <v>2.75</v>
      </c>
      <c r="G2792" s="193"/>
      <c r="H2792" s="378" t="s">
        <v>1134</v>
      </c>
      <c r="I2792" s="378"/>
      <c r="J2792" s="51">
        <v>14.46</v>
      </c>
    </row>
    <row r="2793" spans="1:10" ht="0.95" customHeight="1" thickTop="1" x14ac:dyDescent="0.2">
      <c r="A2793" s="50"/>
      <c r="B2793" s="50"/>
      <c r="C2793" s="50"/>
      <c r="D2793" s="50"/>
      <c r="E2793" s="50"/>
      <c r="F2793" s="50"/>
      <c r="G2793" s="50"/>
      <c r="H2793" s="50"/>
      <c r="I2793" s="50"/>
      <c r="J2793" s="50"/>
    </row>
    <row r="2794" spans="1:10" ht="18" customHeight="1" x14ac:dyDescent="0.2">
      <c r="A2794" s="189"/>
      <c r="B2794" s="64" t="s">
        <v>9</v>
      </c>
      <c r="C2794" s="189" t="s">
        <v>10</v>
      </c>
      <c r="D2794" s="189" t="s">
        <v>11</v>
      </c>
      <c r="E2794" s="379" t="s">
        <v>1155</v>
      </c>
      <c r="F2794" s="379"/>
      <c r="G2794" s="65" t="s">
        <v>12</v>
      </c>
      <c r="H2794" s="64" t="s">
        <v>13</v>
      </c>
      <c r="I2794" s="64" t="s">
        <v>14</v>
      </c>
      <c r="J2794" s="64" t="s">
        <v>16</v>
      </c>
    </row>
    <row r="2795" spans="1:10" ht="65.099999999999994" customHeight="1" x14ac:dyDescent="0.2">
      <c r="A2795" s="187" t="s">
        <v>1154</v>
      </c>
      <c r="B2795" s="63" t="s">
        <v>2261</v>
      </c>
      <c r="C2795" s="187" t="s">
        <v>25</v>
      </c>
      <c r="D2795" s="187" t="s">
        <v>2260</v>
      </c>
      <c r="E2795" s="380" t="s">
        <v>1192</v>
      </c>
      <c r="F2795" s="380"/>
      <c r="G2795" s="62" t="s">
        <v>836</v>
      </c>
      <c r="H2795" s="61">
        <v>1</v>
      </c>
      <c r="I2795" s="60">
        <v>53.7</v>
      </c>
      <c r="J2795" s="60">
        <v>53.7</v>
      </c>
    </row>
    <row r="2796" spans="1:10" ht="51.95" customHeight="1" x14ac:dyDescent="0.2">
      <c r="A2796" s="192" t="s">
        <v>1142</v>
      </c>
      <c r="B2796" s="55" t="s">
        <v>2259</v>
      </c>
      <c r="C2796" s="192" t="s">
        <v>25</v>
      </c>
      <c r="D2796" s="192" t="s">
        <v>2258</v>
      </c>
      <c r="E2796" s="377" t="s">
        <v>1139</v>
      </c>
      <c r="F2796" s="377"/>
      <c r="G2796" s="54" t="s">
        <v>156</v>
      </c>
      <c r="H2796" s="53">
        <v>6.8899999999999994E-5</v>
      </c>
      <c r="I2796" s="52">
        <v>82950</v>
      </c>
      <c r="J2796" s="52">
        <v>5.71</v>
      </c>
    </row>
    <row r="2797" spans="1:10" ht="51.95" customHeight="1" x14ac:dyDescent="0.2">
      <c r="A2797" s="192" t="s">
        <v>1142</v>
      </c>
      <c r="B2797" s="55" t="s">
        <v>2257</v>
      </c>
      <c r="C2797" s="192" t="s">
        <v>25</v>
      </c>
      <c r="D2797" s="192" t="s">
        <v>2256</v>
      </c>
      <c r="E2797" s="377" t="s">
        <v>1160</v>
      </c>
      <c r="F2797" s="377"/>
      <c r="G2797" s="54" t="s">
        <v>156</v>
      </c>
      <c r="H2797" s="53">
        <v>6.4300000000000004E-5</v>
      </c>
      <c r="I2797" s="52">
        <v>746431.51</v>
      </c>
      <c r="J2797" s="52">
        <v>47.99</v>
      </c>
    </row>
    <row r="2798" spans="1:10" ht="25.5" x14ac:dyDescent="0.2">
      <c r="A2798" s="193"/>
      <c r="B2798" s="193"/>
      <c r="C2798" s="193"/>
      <c r="D2798" s="193"/>
      <c r="E2798" s="193" t="s">
        <v>1138</v>
      </c>
      <c r="F2798" s="51">
        <v>0</v>
      </c>
      <c r="G2798" s="193" t="s">
        <v>1137</v>
      </c>
      <c r="H2798" s="51">
        <v>0</v>
      </c>
      <c r="I2798" s="193" t="s">
        <v>1136</v>
      </c>
      <c r="J2798" s="51">
        <v>0</v>
      </c>
    </row>
    <row r="2799" spans="1:10" ht="15" thickBot="1" x14ac:dyDescent="0.25">
      <c r="A2799" s="193"/>
      <c r="B2799" s="193"/>
      <c r="C2799" s="193"/>
      <c r="D2799" s="193"/>
      <c r="E2799" s="193" t="s">
        <v>1135</v>
      </c>
      <c r="F2799" s="51">
        <v>12.64</v>
      </c>
      <c r="G2799" s="193"/>
      <c r="H2799" s="378" t="s">
        <v>1134</v>
      </c>
      <c r="I2799" s="378"/>
      <c r="J2799" s="51">
        <v>66.34</v>
      </c>
    </row>
    <row r="2800" spans="1:10" ht="0.95" customHeight="1" thickTop="1" x14ac:dyDescent="0.2">
      <c r="A2800" s="50"/>
      <c r="B2800" s="50"/>
      <c r="C2800" s="50"/>
      <c r="D2800" s="50"/>
      <c r="E2800" s="50"/>
      <c r="F2800" s="50"/>
      <c r="G2800" s="50"/>
      <c r="H2800" s="50"/>
      <c r="I2800" s="50"/>
      <c r="J2800" s="50"/>
    </row>
    <row r="2801" spans="1:10" ht="18" customHeight="1" x14ac:dyDescent="0.2">
      <c r="A2801" s="189"/>
      <c r="B2801" s="64" t="s">
        <v>9</v>
      </c>
      <c r="C2801" s="189" t="s">
        <v>10</v>
      </c>
      <c r="D2801" s="189" t="s">
        <v>11</v>
      </c>
      <c r="E2801" s="379" t="s">
        <v>1155</v>
      </c>
      <c r="F2801" s="379"/>
      <c r="G2801" s="65" t="s">
        <v>12</v>
      </c>
      <c r="H2801" s="64" t="s">
        <v>13</v>
      </c>
      <c r="I2801" s="64" t="s">
        <v>14</v>
      </c>
      <c r="J2801" s="64" t="s">
        <v>16</v>
      </c>
    </row>
    <row r="2802" spans="1:10" ht="65.099999999999994" customHeight="1" x14ac:dyDescent="0.2">
      <c r="A2802" s="187" t="s">
        <v>1154</v>
      </c>
      <c r="B2802" s="63" t="s">
        <v>2255</v>
      </c>
      <c r="C2802" s="187" t="s">
        <v>25</v>
      </c>
      <c r="D2802" s="187" t="s">
        <v>2254</v>
      </c>
      <c r="E2802" s="380" t="s">
        <v>1192</v>
      </c>
      <c r="F2802" s="380"/>
      <c r="G2802" s="62" t="s">
        <v>836</v>
      </c>
      <c r="H2802" s="61">
        <v>1</v>
      </c>
      <c r="I2802" s="60">
        <v>192.63</v>
      </c>
      <c r="J2802" s="60">
        <v>192.63</v>
      </c>
    </row>
    <row r="2803" spans="1:10" ht="26.1" customHeight="1" x14ac:dyDescent="0.2">
      <c r="A2803" s="192" t="s">
        <v>1142</v>
      </c>
      <c r="B2803" s="55" t="s">
        <v>1245</v>
      </c>
      <c r="C2803" s="192" t="s">
        <v>25</v>
      </c>
      <c r="D2803" s="192" t="s">
        <v>1244</v>
      </c>
      <c r="E2803" s="377" t="s">
        <v>1139</v>
      </c>
      <c r="F2803" s="377"/>
      <c r="G2803" s="54" t="s">
        <v>358</v>
      </c>
      <c r="H2803" s="53">
        <v>32.159999999999997</v>
      </c>
      <c r="I2803" s="52">
        <v>5.99</v>
      </c>
      <c r="J2803" s="52">
        <v>192.63</v>
      </c>
    </row>
    <row r="2804" spans="1:10" ht="25.5" x14ac:dyDescent="0.2">
      <c r="A2804" s="193"/>
      <c r="B2804" s="193"/>
      <c r="C2804" s="193"/>
      <c r="D2804" s="193"/>
      <c r="E2804" s="193" t="s">
        <v>1138</v>
      </c>
      <c r="F2804" s="51">
        <v>0</v>
      </c>
      <c r="G2804" s="193" t="s">
        <v>1137</v>
      </c>
      <c r="H2804" s="51">
        <v>0</v>
      </c>
      <c r="I2804" s="193" t="s">
        <v>1136</v>
      </c>
      <c r="J2804" s="51">
        <v>0</v>
      </c>
    </row>
    <row r="2805" spans="1:10" ht="15" thickBot="1" x14ac:dyDescent="0.25">
      <c r="A2805" s="193"/>
      <c r="B2805" s="193"/>
      <c r="C2805" s="193"/>
      <c r="D2805" s="193"/>
      <c r="E2805" s="193" t="s">
        <v>1135</v>
      </c>
      <c r="F2805" s="51">
        <v>45.34</v>
      </c>
      <c r="G2805" s="193"/>
      <c r="H2805" s="378" t="s">
        <v>1134</v>
      </c>
      <c r="I2805" s="378"/>
      <c r="J2805" s="51">
        <v>237.97</v>
      </c>
    </row>
    <row r="2806" spans="1:10" ht="0.95" customHeight="1" thickTop="1" x14ac:dyDescent="0.2">
      <c r="A2806" s="50"/>
      <c r="B2806" s="50"/>
      <c r="C2806" s="50"/>
      <c r="D2806" s="50"/>
      <c r="E2806" s="50"/>
      <c r="F2806" s="50"/>
      <c r="G2806" s="50"/>
      <c r="H2806" s="50"/>
      <c r="I2806" s="50"/>
      <c r="J2806" s="50"/>
    </row>
    <row r="2807" spans="1:10" ht="18" customHeight="1" x14ac:dyDescent="0.2">
      <c r="A2807" s="189"/>
      <c r="B2807" s="64" t="s">
        <v>9</v>
      </c>
      <c r="C2807" s="189" t="s">
        <v>10</v>
      </c>
      <c r="D2807" s="189" t="s">
        <v>11</v>
      </c>
      <c r="E2807" s="379" t="s">
        <v>1155</v>
      </c>
      <c r="F2807" s="379"/>
      <c r="G2807" s="65" t="s">
        <v>12</v>
      </c>
      <c r="H2807" s="64" t="s">
        <v>13</v>
      </c>
      <c r="I2807" s="64" t="s">
        <v>14</v>
      </c>
      <c r="J2807" s="64" t="s">
        <v>16</v>
      </c>
    </row>
    <row r="2808" spans="1:10" ht="51.95" customHeight="1" x14ac:dyDescent="0.2">
      <c r="A2808" s="187" t="s">
        <v>1154</v>
      </c>
      <c r="B2808" s="63" t="s">
        <v>2009</v>
      </c>
      <c r="C2808" s="187" t="s">
        <v>25</v>
      </c>
      <c r="D2808" s="187" t="s">
        <v>2008</v>
      </c>
      <c r="E2808" s="380" t="s">
        <v>1265</v>
      </c>
      <c r="F2808" s="380"/>
      <c r="G2808" s="62" t="s">
        <v>49</v>
      </c>
      <c r="H2808" s="61">
        <v>1</v>
      </c>
      <c r="I2808" s="60">
        <v>9.8699999999999992</v>
      </c>
      <c r="J2808" s="60">
        <v>9.8699999999999992</v>
      </c>
    </row>
    <row r="2809" spans="1:10" ht="39" customHeight="1" x14ac:dyDescent="0.2">
      <c r="A2809" s="191" t="s">
        <v>1148</v>
      </c>
      <c r="B2809" s="59" t="s">
        <v>1451</v>
      </c>
      <c r="C2809" s="191" t="s">
        <v>25</v>
      </c>
      <c r="D2809" s="191" t="s">
        <v>1450</v>
      </c>
      <c r="E2809" s="376" t="s">
        <v>1192</v>
      </c>
      <c r="F2809" s="376"/>
      <c r="G2809" s="58" t="s">
        <v>44</v>
      </c>
      <c r="H2809" s="57">
        <v>8.3000000000000001E-3</v>
      </c>
      <c r="I2809" s="56">
        <v>186.21</v>
      </c>
      <c r="J2809" s="56">
        <v>1.54</v>
      </c>
    </row>
    <row r="2810" spans="1:10" ht="39" customHeight="1" x14ac:dyDescent="0.2">
      <c r="A2810" s="191" t="s">
        <v>1148</v>
      </c>
      <c r="B2810" s="59" t="s">
        <v>1453</v>
      </c>
      <c r="C2810" s="191" t="s">
        <v>25</v>
      </c>
      <c r="D2810" s="191" t="s">
        <v>1452</v>
      </c>
      <c r="E2810" s="376" t="s">
        <v>1192</v>
      </c>
      <c r="F2810" s="376"/>
      <c r="G2810" s="58" t="s">
        <v>1205</v>
      </c>
      <c r="H2810" s="57">
        <v>1.5100000000000001E-2</v>
      </c>
      <c r="I2810" s="56">
        <v>76.45</v>
      </c>
      <c r="J2810" s="56">
        <v>1.1499999999999999</v>
      </c>
    </row>
    <row r="2811" spans="1:10" ht="51.95" customHeight="1" x14ac:dyDescent="0.2">
      <c r="A2811" s="191" t="s">
        <v>1148</v>
      </c>
      <c r="B2811" s="59" t="s">
        <v>1263</v>
      </c>
      <c r="C2811" s="191" t="s">
        <v>25</v>
      </c>
      <c r="D2811" s="191" t="s">
        <v>1262</v>
      </c>
      <c r="E2811" s="376" t="s">
        <v>1192</v>
      </c>
      <c r="F2811" s="376"/>
      <c r="G2811" s="58" t="s">
        <v>44</v>
      </c>
      <c r="H2811" s="57">
        <v>2.6700000000000002E-2</v>
      </c>
      <c r="I2811" s="56">
        <v>206.62</v>
      </c>
      <c r="J2811" s="56">
        <v>5.51</v>
      </c>
    </row>
    <row r="2812" spans="1:10" ht="51.95" customHeight="1" x14ac:dyDescent="0.2">
      <c r="A2812" s="191" t="s">
        <v>1148</v>
      </c>
      <c r="B2812" s="59" t="s">
        <v>1261</v>
      </c>
      <c r="C2812" s="191" t="s">
        <v>25</v>
      </c>
      <c r="D2812" s="191" t="s">
        <v>1260</v>
      </c>
      <c r="E2812" s="376" t="s">
        <v>1192</v>
      </c>
      <c r="F2812" s="376"/>
      <c r="G2812" s="58" t="s">
        <v>1205</v>
      </c>
      <c r="H2812" s="57">
        <v>2.0299999999999999E-2</v>
      </c>
      <c r="I2812" s="56">
        <v>82.36</v>
      </c>
      <c r="J2812" s="56">
        <v>1.67</v>
      </c>
    </row>
    <row r="2813" spans="1:10" ht="25.5" x14ac:dyDescent="0.2">
      <c r="A2813" s="193"/>
      <c r="B2813" s="193"/>
      <c r="C2813" s="193"/>
      <c r="D2813" s="193"/>
      <c r="E2813" s="193" t="s">
        <v>1138</v>
      </c>
      <c r="F2813" s="51">
        <v>1.4244540516572441</v>
      </c>
      <c r="G2813" s="193" t="s">
        <v>1137</v>
      </c>
      <c r="H2813" s="51">
        <v>1.1499999999999999</v>
      </c>
      <c r="I2813" s="193" t="s">
        <v>1136</v>
      </c>
      <c r="J2813" s="51">
        <v>2.57</v>
      </c>
    </row>
    <row r="2814" spans="1:10" ht="15" thickBot="1" x14ac:dyDescent="0.25">
      <c r="A2814" s="193"/>
      <c r="B2814" s="193"/>
      <c r="C2814" s="193"/>
      <c r="D2814" s="193"/>
      <c r="E2814" s="193" t="s">
        <v>1135</v>
      </c>
      <c r="F2814" s="51">
        <v>2.3199999999999998</v>
      </c>
      <c r="G2814" s="193"/>
      <c r="H2814" s="378" t="s">
        <v>1134</v>
      </c>
      <c r="I2814" s="378"/>
      <c r="J2814" s="51">
        <v>12.19</v>
      </c>
    </row>
    <row r="2815" spans="1:10" ht="0.95" customHeight="1" thickTop="1" x14ac:dyDescent="0.2">
      <c r="A2815" s="50"/>
      <c r="B2815" s="50"/>
      <c r="C2815" s="50"/>
      <c r="D2815" s="50"/>
      <c r="E2815" s="50"/>
      <c r="F2815" s="50"/>
      <c r="G2815" s="50"/>
      <c r="H2815" s="50"/>
      <c r="I2815" s="50"/>
      <c r="J2815" s="50"/>
    </row>
    <row r="2816" spans="1:10" ht="18" customHeight="1" x14ac:dyDescent="0.2">
      <c r="A2816" s="189"/>
      <c r="B2816" s="64" t="s">
        <v>9</v>
      </c>
      <c r="C2816" s="189" t="s">
        <v>10</v>
      </c>
      <c r="D2816" s="189" t="s">
        <v>11</v>
      </c>
      <c r="E2816" s="379" t="s">
        <v>1155</v>
      </c>
      <c r="F2816" s="379"/>
      <c r="G2816" s="65" t="s">
        <v>12</v>
      </c>
      <c r="H2816" s="64" t="s">
        <v>13</v>
      </c>
      <c r="I2816" s="64" t="s">
        <v>14</v>
      </c>
      <c r="J2816" s="64" t="s">
        <v>16</v>
      </c>
    </row>
    <row r="2817" spans="1:10" ht="26.1" customHeight="1" x14ac:dyDescent="0.2">
      <c r="A2817" s="187" t="s">
        <v>1154</v>
      </c>
      <c r="B2817" s="63" t="s">
        <v>1476</v>
      </c>
      <c r="C2817" s="187" t="s">
        <v>25</v>
      </c>
      <c r="D2817" s="187" t="s">
        <v>1475</v>
      </c>
      <c r="E2817" s="380" t="s">
        <v>1145</v>
      </c>
      <c r="F2817" s="380"/>
      <c r="G2817" s="62" t="s">
        <v>836</v>
      </c>
      <c r="H2817" s="61">
        <v>1</v>
      </c>
      <c r="I2817" s="60">
        <v>34.89</v>
      </c>
      <c r="J2817" s="60">
        <v>34.89</v>
      </c>
    </row>
    <row r="2818" spans="1:10" ht="26.1" customHeight="1" x14ac:dyDescent="0.2">
      <c r="A2818" s="191" t="s">
        <v>1148</v>
      </c>
      <c r="B2818" s="59" t="s">
        <v>2087</v>
      </c>
      <c r="C2818" s="191" t="s">
        <v>25</v>
      </c>
      <c r="D2818" s="191" t="s">
        <v>2086</v>
      </c>
      <c r="E2818" s="376" t="s">
        <v>1145</v>
      </c>
      <c r="F2818" s="376"/>
      <c r="G2818" s="58" t="s">
        <v>836</v>
      </c>
      <c r="H2818" s="57">
        <v>1</v>
      </c>
      <c r="I2818" s="56">
        <v>0.49</v>
      </c>
      <c r="J2818" s="56">
        <v>0.49</v>
      </c>
    </row>
    <row r="2819" spans="1:10" ht="24" customHeight="1" x14ac:dyDescent="0.2">
      <c r="A2819" s="192" t="s">
        <v>1142</v>
      </c>
      <c r="B2819" s="55" t="s">
        <v>2085</v>
      </c>
      <c r="C2819" s="192" t="s">
        <v>25</v>
      </c>
      <c r="D2819" s="192" t="s">
        <v>2084</v>
      </c>
      <c r="E2819" s="377" t="s">
        <v>1165</v>
      </c>
      <c r="F2819" s="377"/>
      <c r="G2819" s="54" t="s">
        <v>836</v>
      </c>
      <c r="H2819" s="53">
        <v>1</v>
      </c>
      <c r="I2819" s="52">
        <v>29.19</v>
      </c>
      <c r="J2819" s="52">
        <v>29.19</v>
      </c>
    </row>
    <row r="2820" spans="1:10" ht="26.1" customHeight="1" x14ac:dyDescent="0.2">
      <c r="A2820" s="192" t="s">
        <v>1142</v>
      </c>
      <c r="B2820" s="55" t="s">
        <v>1178</v>
      </c>
      <c r="C2820" s="192" t="s">
        <v>25</v>
      </c>
      <c r="D2820" s="192" t="s">
        <v>1177</v>
      </c>
      <c r="E2820" s="377" t="s">
        <v>1171</v>
      </c>
      <c r="F2820" s="377"/>
      <c r="G2820" s="54" t="s">
        <v>836</v>
      </c>
      <c r="H2820" s="53">
        <v>1</v>
      </c>
      <c r="I2820" s="52">
        <v>1.0900000000000001</v>
      </c>
      <c r="J2820" s="52">
        <v>1.0900000000000001</v>
      </c>
    </row>
    <row r="2821" spans="1:10" ht="26.1" customHeight="1" x14ac:dyDescent="0.2">
      <c r="A2821" s="192" t="s">
        <v>1142</v>
      </c>
      <c r="B2821" s="55" t="s">
        <v>1176</v>
      </c>
      <c r="C2821" s="192" t="s">
        <v>25</v>
      </c>
      <c r="D2821" s="192" t="s">
        <v>1175</v>
      </c>
      <c r="E2821" s="377" t="s">
        <v>1174</v>
      </c>
      <c r="F2821" s="377"/>
      <c r="G2821" s="54" t="s">
        <v>836</v>
      </c>
      <c r="H2821" s="53">
        <v>1</v>
      </c>
      <c r="I2821" s="52">
        <v>0.82</v>
      </c>
      <c r="J2821" s="52">
        <v>0.82</v>
      </c>
    </row>
    <row r="2822" spans="1:10" ht="26.1" customHeight="1" x14ac:dyDescent="0.2">
      <c r="A2822" s="192" t="s">
        <v>1142</v>
      </c>
      <c r="B2822" s="55" t="s">
        <v>1173</v>
      </c>
      <c r="C2822" s="192" t="s">
        <v>25</v>
      </c>
      <c r="D2822" s="192" t="s">
        <v>1172</v>
      </c>
      <c r="E2822" s="377" t="s">
        <v>1171</v>
      </c>
      <c r="F2822" s="377"/>
      <c r="G2822" s="54" t="s">
        <v>836</v>
      </c>
      <c r="H2822" s="53">
        <v>1</v>
      </c>
      <c r="I2822" s="52">
        <v>1.34</v>
      </c>
      <c r="J2822" s="52">
        <v>1.34</v>
      </c>
    </row>
    <row r="2823" spans="1:10" ht="26.1" customHeight="1" x14ac:dyDescent="0.2">
      <c r="A2823" s="192" t="s">
        <v>1142</v>
      </c>
      <c r="B2823" s="55" t="s">
        <v>1170</v>
      </c>
      <c r="C2823" s="192" t="s">
        <v>25</v>
      </c>
      <c r="D2823" s="192" t="s">
        <v>1169</v>
      </c>
      <c r="E2823" s="377" t="s">
        <v>1168</v>
      </c>
      <c r="F2823" s="377"/>
      <c r="G2823" s="54" t="s">
        <v>836</v>
      </c>
      <c r="H2823" s="53">
        <v>1</v>
      </c>
      <c r="I2823" s="52">
        <v>0.04</v>
      </c>
      <c r="J2823" s="52">
        <v>0.04</v>
      </c>
    </row>
    <row r="2824" spans="1:10" ht="26.1" customHeight="1" x14ac:dyDescent="0.2">
      <c r="A2824" s="192" t="s">
        <v>1142</v>
      </c>
      <c r="B2824" s="55" t="s">
        <v>1326</v>
      </c>
      <c r="C2824" s="192" t="s">
        <v>25</v>
      </c>
      <c r="D2824" s="192" t="s">
        <v>1325</v>
      </c>
      <c r="E2824" s="377" t="s">
        <v>1160</v>
      </c>
      <c r="F2824" s="377"/>
      <c r="G2824" s="54" t="s">
        <v>836</v>
      </c>
      <c r="H2824" s="53">
        <v>1</v>
      </c>
      <c r="I2824" s="52">
        <v>0.49</v>
      </c>
      <c r="J2824" s="52">
        <v>0.49</v>
      </c>
    </row>
    <row r="2825" spans="1:10" ht="26.1" customHeight="1" x14ac:dyDescent="0.2">
      <c r="A2825" s="192" t="s">
        <v>1142</v>
      </c>
      <c r="B2825" s="55" t="s">
        <v>1324</v>
      </c>
      <c r="C2825" s="192" t="s">
        <v>25</v>
      </c>
      <c r="D2825" s="192" t="s">
        <v>1323</v>
      </c>
      <c r="E2825" s="377" t="s">
        <v>1160</v>
      </c>
      <c r="F2825" s="377"/>
      <c r="G2825" s="54" t="s">
        <v>836</v>
      </c>
      <c r="H2825" s="53">
        <v>1</v>
      </c>
      <c r="I2825" s="52">
        <v>1.43</v>
      </c>
      <c r="J2825" s="52">
        <v>1.43</v>
      </c>
    </row>
    <row r="2826" spans="1:10" ht="25.5" x14ac:dyDescent="0.2">
      <c r="A2826" s="193"/>
      <c r="B2826" s="193"/>
      <c r="C2826" s="193"/>
      <c r="D2826" s="193"/>
      <c r="E2826" s="193" t="s">
        <v>1138</v>
      </c>
      <c r="F2826" s="51">
        <v>16.4505044</v>
      </c>
      <c r="G2826" s="193" t="s">
        <v>1137</v>
      </c>
      <c r="H2826" s="51">
        <v>13.23</v>
      </c>
      <c r="I2826" s="193" t="s">
        <v>1136</v>
      </c>
      <c r="J2826" s="51">
        <v>29.68</v>
      </c>
    </row>
    <row r="2827" spans="1:10" ht="15" thickBot="1" x14ac:dyDescent="0.25">
      <c r="A2827" s="193"/>
      <c r="B2827" s="193"/>
      <c r="C2827" s="193"/>
      <c r="D2827" s="193"/>
      <c r="E2827" s="193" t="s">
        <v>1135</v>
      </c>
      <c r="F2827" s="51">
        <v>8.2100000000000009</v>
      </c>
      <c r="G2827" s="193"/>
      <c r="H2827" s="378" t="s">
        <v>1134</v>
      </c>
      <c r="I2827" s="378"/>
      <c r="J2827" s="51">
        <v>43.1</v>
      </c>
    </row>
    <row r="2828" spans="1:10" ht="0.95" customHeight="1" thickTop="1" x14ac:dyDescent="0.2">
      <c r="A2828" s="50"/>
      <c r="B2828" s="50"/>
      <c r="C2828" s="50"/>
      <c r="D2828" s="50"/>
      <c r="E2828" s="50"/>
      <c r="F2828" s="50"/>
      <c r="G2828" s="50"/>
      <c r="H2828" s="50"/>
      <c r="I2828" s="50"/>
      <c r="J2828" s="50"/>
    </row>
    <row r="2829" spans="1:10" ht="18" customHeight="1" x14ac:dyDescent="0.2">
      <c r="A2829" s="189"/>
      <c r="B2829" s="64" t="s">
        <v>9</v>
      </c>
      <c r="C2829" s="189" t="s">
        <v>10</v>
      </c>
      <c r="D2829" s="189" t="s">
        <v>11</v>
      </c>
      <c r="E2829" s="379" t="s">
        <v>1155</v>
      </c>
      <c r="F2829" s="379"/>
      <c r="G2829" s="65" t="s">
        <v>12</v>
      </c>
      <c r="H2829" s="64" t="s">
        <v>13</v>
      </c>
      <c r="I2829" s="64" t="s">
        <v>14</v>
      </c>
      <c r="J2829" s="64" t="s">
        <v>16</v>
      </c>
    </row>
    <row r="2830" spans="1:10" ht="24" customHeight="1" x14ac:dyDescent="0.2">
      <c r="A2830" s="187" t="s">
        <v>1154</v>
      </c>
      <c r="B2830" s="63" t="s">
        <v>1277</v>
      </c>
      <c r="C2830" s="187" t="s">
        <v>25</v>
      </c>
      <c r="D2830" s="187" t="s">
        <v>1276</v>
      </c>
      <c r="E2830" s="380" t="s">
        <v>1145</v>
      </c>
      <c r="F2830" s="380"/>
      <c r="G2830" s="62" t="s">
        <v>836</v>
      </c>
      <c r="H2830" s="61">
        <v>1</v>
      </c>
      <c r="I2830" s="60">
        <v>36.630000000000003</v>
      </c>
      <c r="J2830" s="60">
        <v>36.630000000000003</v>
      </c>
    </row>
    <row r="2831" spans="1:10" ht="26.1" customHeight="1" x14ac:dyDescent="0.2">
      <c r="A2831" s="191" t="s">
        <v>1148</v>
      </c>
      <c r="B2831" s="59" t="s">
        <v>2083</v>
      </c>
      <c r="C2831" s="191" t="s">
        <v>25</v>
      </c>
      <c r="D2831" s="191" t="s">
        <v>2082</v>
      </c>
      <c r="E2831" s="376" t="s">
        <v>1145</v>
      </c>
      <c r="F2831" s="376"/>
      <c r="G2831" s="58" t="s">
        <v>836</v>
      </c>
      <c r="H2831" s="57">
        <v>1</v>
      </c>
      <c r="I2831" s="56">
        <v>0.41</v>
      </c>
      <c r="J2831" s="56">
        <v>0.41</v>
      </c>
    </row>
    <row r="2832" spans="1:10" ht="24" customHeight="1" x14ac:dyDescent="0.2">
      <c r="A2832" s="192" t="s">
        <v>1142</v>
      </c>
      <c r="B2832" s="55" t="s">
        <v>2081</v>
      </c>
      <c r="C2832" s="192" t="s">
        <v>25</v>
      </c>
      <c r="D2832" s="192" t="s">
        <v>2080</v>
      </c>
      <c r="E2832" s="377" t="s">
        <v>1165</v>
      </c>
      <c r="F2832" s="377"/>
      <c r="G2832" s="54" t="s">
        <v>836</v>
      </c>
      <c r="H2832" s="53">
        <v>1</v>
      </c>
      <c r="I2832" s="52">
        <v>31.01</v>
      </c>
      <c r="J2832" s="52">
        <v>31.01</v>
      </c>
    </row>
    <row r="2833" spans="1:10" ht="26.1" customHeight="1" x14ac:dyDescent="0.2">
      <c r="A2833" s="192" t="s">
        <v>1142</v>
      </c>
      <c r="B2833" s="55" t="s">
        <v>1178</v>
      </c>
      <c r="C2833" s="192" t="s">
        <v>25</v>
      </c>
      <c r="D2833" s="192" t="s">
        <v>1177</v>
      </c>
      <c r="E2833" s="377" t="s">
        <v>1171</v>
      </c>
      <c r="F2833" s="377"/>
      <c r="G2833" s="54" t="s">
        <v>836</v>
      </c>
      <c r="H2833" s="53">
        <v>1</v>
      </c>
      <c r="I2833" s="52">
        <v>1.0900000000000001</v>
      </c>
      <c r="J2833" s="52">
        <v>1.0900000000000001</v>
      </c>
    </row>
    <row r="2834" spans="1:10" ht="26.1" customHeight="1" x14ac:dyDescent="0.2">
      <c r="A2834" s="192" t="s">
        <v>1142</v>
      </c>
      <c r="B2834" s="55" t="s">
        <v>1176</v>
      </c>
      <c r="C2834" s="192" t="s">
        <v>25</v>
      </c>
      <c r="D2834" s="192" t="s">
        <v>1175</v>
      </c>
      <c r="E2834" s="377" t="s">
        <v>1174</v>
      </c>
      <c r="F2834" s="377"/>
      <c r="G2834" s="54" t="s">
        <v>836</v>
      </c>
      <c r="H2834" s="53">
        <v>1</v>
      </c>
      <c r="I2834" s="52">
        <v>0.82</v>
      </c>
      <c r="J2834" s="52">
        <v>0.82</v>
      </c>
    </row>
    <row r="2835" spans="1:10" ht="26.1" customHeight="1" x14ac:dyDescent="0.2">
      <c r="A2835" s="192" t="s">
        <v>1142</v>
      </c>
      <c r="B2835" s="55" t="s">
        <v>1173</v>
      </c>
      <c r="C2835" s="192" t="s">
        <v>25</v>
      </c>
      <c r="D2835" s="192" t="s">
        <v>1172</v>
      </c>
      <c r="E2835" s="377" t="s">
        <v>1171</v>
      </c>
      <c r="F2835" s="377"/>
      <c r="G2835" s="54" t="s">
        <v>836</v>
      </c>
      <c r="H2835" s="53">
        <v>1</v>
      </c>
      <c r="I2835" s="52">
        <v>1.34</v>
      </c>
      <c r="J2835" s="52">
        <v>1.34</v>
      </c>
    </row>
    <row r="2836" spans="1:10" ht="26.1" customHeight="1" x14ac:dyDescent="0.2">
      <c r="A2836" s="192" t="s">
        <v>1142</v>
      </c>
      <c r="B2836" s="55" t="s">
        <v>1170</v>
      </c>
      <c r="C2836" s="192" t="s">
        <v>25</v>
      </c>
      <c r="D2836" s="192" t="s">
        <v>1169</v>
      </c>
      <c r="E2836" s="377" t="s">
        <v>1168</v>
      </c>
      <c r="F2836" s="377"/>
      <c r="G2836" s="54" t="s">
        <v>836</v>
      </c>
      <c r="H2836" s="53">
        <v>1</v>
      </c>
      <c r="I2836" s="52">
        <v>0.04</v>
      </c>
      <c r="J2836" s="52">
        <v>0.04</v>
      </c>
    </row>
    <row r="2837" spans="1:10" ht="26.1" customHeight="1" x14ac:dyDescent="0.2">
      <c r="A2837" s="192" t="s">
        <v>1142</v>
      </c>
      <c r="B2837" s="55" t="s">
        <v>1326</v>
      </c>
      <c r="C2837" s="192" t="s">
        <v>25</v>
      </c>
      <c r="D2837" s="192" t="s">
        <v>1325</v>
      </c>
      <c r="E2837" s="377" t="s">
        <v>1160</v>
      </c>
      <c r="F2837" s="377"/>
      <c r="G2837" s="54" t="s">
        <v>836</v>
      </c>
      <c r="H2837" s="53">
        <v>1</v>
      </c>
      <c r="I2837" s="52">
        <v>0.49</v>
      </c>
      <c r="J2837" s="52">
        <v>0.49</v>
      </c>
    </row>
    <row r="2838" spans="1:10" ht="26.1" customHeight="1" x14ac:dyDescent="0.2">
      <c r="A2838" s="192" t="s">
        <v>1142</v>
      </c>
      <c r="B2838" s="55" t="s">
        <v>1324</v>
      </c>
      <c r="C2838" s="192" t="s">
        <v>25</v>
      </c>
      <c r="D2838" s="192" t="s">
        <v>1323</v>
      </c>
      <c r="E2838" s="377" t="s">
        <v>1160</v>
      </c>
      <c r="F2838" s="377"/>
      <c r="G2838" s="54" t="s">
        <v>836</v>
      </c>
      <c r="H2838" s="53">
        <v>1</v>
      </c>
      <c r="I2838" s="52">
        <v>1.43</v>
      </c>
      <c r="J2838" s="52">
        <v>1.43</v>
      </c>
    </row>
    <row r="2839" spans="1:10" ht="25.5" x14ac:dyDescent="0.2">
      <c r="A2839" s="193"/>
      <c r="B2839" s="193"/>
      <c r="C2839" s="193"/>
      <c r="D2839" s="193"/>
      <c r="E2839" s="193" t="s">
        <v>1138</v>
      </c>
      <c r="F2839" s="51">
        <v>17.4149207</v>
      </c>
      <c r="G2839" s="193" t="s">
        <v>1137</v>
      </c>
      <c r="H2839" s="51">
        <v>14.01</v>
      </c>
      <c r="I2839" s="193" t="s">
        <v>1136</v>
      </c>
      <c r="J2839" s="51">
        <v>31.42</v>
      </c>
    </row>
    <row r="2840" spans="1:10" ht="15" thickBot="1" x14ac:dyDescent="0.25">
      <c r="A2840" s="193"/>
      <c r="B2840" s="193"/>
      <c r="C2840" s="193"/>
      <c r="D2840" s="193"/>
      <c r="E2840" s="193" t="s">
        <v>1135</v>
      </c>
      <c r="F2840" s="51">
        <v>8.6199999999999992</v>
      </c>
      <c r="G2840" s="193"/>
      <c r="H2840" s="378" t="s">
        <v>1134</v>
      </c>
      <c r="I2840" s="378"/>
      <c r="J2840" s="51">
        <v>45.25</v>
      </c>
    </row>
    <row r="2841" spans="1:10" ht="0.95" customHeight="1" thickTop="1" x14ac:dyDescent="0.2">
      <c r="A2841" s="50"/>
      <c r="B2841" s="50"/>
      <c r="C2841" s="50"/>
      <c r="D2841" s="50"/>
      <c r="E2841" s="50"/>
      <c r="F2841" s="50"/>
      <c r="G2841" s="50"/>
      <c r="H2841" s="50"/>
      <c r="I2841" s="50"/>
      <c r="J2841" s="50"/>
    </row>
    <row r="2842" spans="1:10" ht="18" customHeight="1" x14ac:dyDescent="0.2">
      <c r="A2842" s="189"/>
      <c r="B2842" s="64" t="s">
        <v>9</v>
      </c>
      <c r="C2842" s="189" t="s">
        <v>10</v>
      </c>
      <c r="D2842" s="189" t="s">
        <v>11</v>
      </c>
      <c r="E2842" s="379" t="s">
        <v>1155</v>
      </c>
      <c r="F2842" s="379"/>
      <c r="G2842" s="65" t="s">
        <v>12</v>
      </c>
      <c r="H2842" s="64" t="s">
        <v>13</v>
      </c>
      <c r="I2842" s="64" t="s">
        <v>14</v>
      </c>
      <c r="J2842" s="64" t="s">
        <v>16</v>
      </c>
    </row>
    <row r="2843" spans="1:10" ht="51.95" customHeight="1" x14ac:dyDescent="0.2">
      <c r="A2843" s="187" t="s">
        <v>1154</v>
      </c>
      <c r="B2843" s="63" t="s">
        <v>2253</v>
      </c>
      <c r="C2843" s="187" t="s">
        <v>25</v>
      </c>
      <c r="D2843" s="187" t="s">
        <v>2252</v>
      </c>
      <c r="E2843" s="380" t="s">
        <v>1770</v>
      </c>
      <c r="F2843" s="380"/>
      <c r="G2843" s="62" t="s">
        <v>27</v>
      </c>
      <c r="H2843" s="61">
        <v>1</v>
      </c>
      <c r="I2843" s="60">
        <v>13.3</v>
      </c>
      <c r="J2843" s="60">
        <v>13.3</v>
      </c>
    </row>
    <row r="2844" spans="1:10" ht="39" customHeight="1" x14ac:dyDescent="0.2">
      <c r="A2844" s="191" t="s">
        <v>1148</v>
      </c>
      <c r="B2844" s="59" t="s">
        <v>2251</v>
      </c>
      <c r="C2844" s="191" t="s">
        <v>25</v>
      </c>
      <c r="D2844" s="191" t="s">
        <v>2250</v>
      </c>
      <c r="E2844" s="376" t="s">
        <v>1145</v>
      </c>
      <c r="F2844" s="376"/>
      <c r="G2844" s="58" t="s">
        <v>49</v>
      </c>
      <c r="H2844" s="57">
        <v>1.5E-3</v>
      </c>
      <c r="I2844" s="56">
        <v>7633.08</v>
      </c>
      <c r="J2844" s="56">
        <v>11.44</v>
      </c>
    </row>
    <row r="2845" spans="1:10" ht="24" customHeight="1" x14ac:dyDescent="0.2">
      <c r="A2845" s="191" t="s">
        <v>1148</v>
      </c>
      <c r="B2845" s="59" t="s">
        <v>1461</v>
      </c>
      <c r="C2845" s="191" t="s">
        <v>25</v>
      </c>
      <c r="D2845" s="191" t="s">
        <v>1460</v>
      </c>
      <c r="E2845" s="376" t="s">
        <v>1145</v>
      </c>
      <c r="F2845" s="376"/>
      <c r="G2845" s="58" t="s">
        <v>836</v>
      </c>
      <c r="H2845" s="57">
        <v>3.8899999999999997E-2</v>
      </c>
      <c r="I2845" s="56">
        <v>37.11</v>
      </c>
      <c r="J2845" s="56">
        <v>1.44</v>
      </c>
    </row>
    <row r="2846" spans="1:10" ht="24" customHeight="1" x14ac:dyDescent="0.2">
      <c r="A2846" s="191" t="s">
        <v>1148</v>
      </c>
      <c r="B2846" s="59" t="s">
        <v>1147</v>
      </c>
      <c r="C2846" s="191" t="s">
        <v>25</v>
      </c>
      <c r="D2846" s="191" t="s">
        <v>1146</v>
      </c>
      <c r="E2846" s="376" t="s">
        <v>1145</v>
      </c>
      <c r="F2846" s="376"/>
      <c r="G2846" s="58" t="s">
        <v>836</v>
      </c>
      <c r="H2846" s="57">
        <v>1.46E-2</v>
      </c>
      <c r="I2846" s="56">
        <v>28.88</v>
      </c>
      <c r="J2846" s="56">
        <v>0.42</v>
      </c>
    </row>
    <row r="2847" spans="1:10" ht="25.5" x14ac:dyDescent="0.2">
      <c r="A2847" s="193"/>
      <c r="B2847" s="193"/>
      <c r="C2847" s="193"/>
      <c r="D2847" s="193"/>
      <c r="E2847" s="193" t="s">
        <v>1138</v>
      </c>
      <c r="F2847" s="51">
        <v>0.96441636182241441</v>
      </c>
      <c r="G2847" s="193" t="s">
        <v>1137</v>
      </c>
      <c r="H2847" s="51">
        <v>0.78</v>
      </c>
      <c r="I2847" s="193" t="s">
        <v>1136</v>
      </c>
      <c r="J2847" s="51">
        <v>1.74</v>
      </c>
    </row>
    <row r="2848" spans="1:10" ht="15" thickBot="1" x14ac:dyDescent="0.25">
      <c r="A2848" s="193"/>
      <c r="B2848" s="193"/>
      <c r="C2848" s="193"/>
      <c r="D2848" s="193"/>
      <c r="E2848" s="193" t="s">
        <v>1135</v>
      </c>
      <c r="F2848" s="51">
        <v>3.13</v>
      </c>
      <c r="G2848" s="193"/>
      <c r="H2848" s="378" t="s">
        <v>1134</v>
      </c>
      <c r="I2848" s="378"/>
      <c r="J2848" s="51">
        <v>16.43</v>
      </c>
    </row>
    <row r="2849" spans="1:10" ht="0.95" customHeight="1" thickTop="1" x14ac:dyDescent="0.2">
      <c r="A2849" s="50"/>
      <c r="B2849" s="50"/>
      <c r="C2849" s="50"/>
      <c r="D2849" s="50"/>
      <c r="E2849" s="50"/>
      <c r="F2849" s="50"/>
      <c r="G2849" s="50"/>
      <c r="H2849" s="50"/>
      <c r="I2849" s="50"/>
      <c r="J2849" s="50"/>
    </row>
    <row r="2850" spans="1:10" ht="18" customHeight="1" x14ac:dyDescent="0.2">
      <c r="A2850" s="189"/>
      <c r="B2850" s="64" t="s">
        <v>9</v>
      </c>
      <c r="C2850" s="189" t="s">
        <v>10</v>
      </c>
      <c r="D2850" s="189" t="s">
        <v>11</v>
      </c>
      <c r="E2850" s="379" t="s">
        <v>1155</v>
      </c>
      <c r="F2850" s="379"/>
      <c r="G2850" s="65" t="s">
        <v>12</v>
      </c>
      <c r="H2850" s="64" t="s">
        <v>13</v>
      </c>
      <c r="I2850" s="64" t="s">
        <v>14</v>
      </c>
      <c r="J2850" s="64" t="s">
        <v>16</v>
      </c>
    </row>
    <row r="2851" spans="1:10" ht="39" customHeight="1" x14ac:dyDescent="0.2">
      <c r="A2851" s="187" t="s">
        <v>1154</v>
      </c>
      <c r="B2851" s="63" t="s">
        <v>1457</v>
      </c>
      <c r="C2851" s="187" t="s">
        <v>25</v>
      </c>
      <c r="D2851" s="187" t="s">
        <v>1456</v>
      </c>
      <c r="E2851" s="380" t="s">
        <v>1192</v>
      </c>
      <c r="F2851" s="380"/>
      <c r="G2851" s="62" t="s">
        <v>1205</v>
      </c>
      <c r="H2851" s="61">
        <v>1</v>
      </c>
      <c r="I2851" s="60">
        <v>32.58</v>
      </c>
      <c r="J2851" s="60">
        <v>32.58</v>
      </c>
    </row>
    <row r="2852" spans="1:10" ht="26.1" customHeight="1" x14ac:dyDescent="0.2">
      <c r="A2852" s="191" t="s">
        <v>1148</v>
      </c>
      <c r="B2852" s="59" t="s">
        <v>1378</v>
      </c>
      <c r="C2852" s="191" t="s">
        <v>25</v>
      </c>
      <c r="D2852" s="191" t="s">
        <v>1377</v>
      </c>
      <c r="E2852" s="376" t="s">
        <v>1145</v>
      </c>
      <c r="F2852" s="376"/>
      <c r="G2852" s="58" t="s">
        <v>836</v>
      </c>
      <c r="H2852" s="57">
        <v>1</v>
      </c>
      <c r="I2852" s="56">
        <v>31.67</v>
      </c>
      <c r="J2852" s="56">
        <v>31.67</v>
      </c>
    </row>
    <row r="2853" spans="1:10" ht="39" customHeight="1" x14ac:dyDescent="0.2">
      <c r="A2853" s="191" t="s">
        <v>1148</v>
      </c>
      <c r="B2853" s="59" t="s">
        <v>2249</v>
      </c>
      <c r="C2853" s="191" t="s">
        <v>25</v>
      </c>
      <c r="D2853" s="191" t="s">
        <v>2248</v>
      </c>
      <c r="E2853" s="376" t="s">
        <v>1192</v>
      </c>
      <c r="F2853" s="376"/>
      <c r="G2853" s="58" t="s">
        <v>836</v>
      </c>
      <c r="H2853" s="57">
        <v>1</v>
      </c>
      <c r="I2853" s="56">
        <v>0.72</v>
      </c>
      <c r="J2853" s="56">
        <v>0.72</v>
      </c>
    </row>
    <row r="2854" spans="1:10" ht="39" customHeight="1" x14ac:dyDescent="0.2">
      <c r="A2854" s="191" t="s">
        <v>1148</v>
      </c>
      <c r="B2854" s="59" t="s">
        <v>2247</v>
      </c>
      <c r="C2854" s="191" t="s">
        <v>25</v>
      </c>
      <c r="D2854" s="191" t="s">
        <v>2246</v>
      </c>
      <c r="E2854" s="376" t="s">
        <v>1192</v>
      </c>
      <c r="F2854" s="376"/>
      <c r="G2854" s="58" t="s">
        <v>836</v>
      </c>
      <c r="H2854" s="57">
        <v>1</v>
      </c>
      <c r="I2854" s="56">
        <v>0.19</v>
      </c>
      <c r="J2854" s="56">
        <v>0.19</v>
      </c>
    </row>
    <row r="2855" spans="1:10" ht="25.5" x14ac:dyDescent="0.2">
      <c r="A2855" s="193"/>
      <c r="B2855" s="193"/>
      <c r="C2855" s="193"/>
      <c r="D2855" s="193"/>
      <c r="E2855" s="193" t="s">
        <v>1138</v>
      </c>
      <c r="F2855" s="51">
        <v>15.2477552</v>
      </c>
      <c r="G2855" s="193" t="s">
        <v>1137</v>
      </c>
      <c r="H2855" s="51">
        <v>12.26</v>
      </c>
      <c r="I2855" s="193" t="s">
        <v>1136</v>
      </c>
      <c r="J2855" s="51">
        <v>27.51</v>
      </c>
    </row>
    <row r="2856" spans="1:10" ht="15" thickBot="1" x14ac:dyDescent="0.25">
      <c r="A2856" s="193"/>
      <c r="B2856" s="193"/>
      <c r="C2856" s="193"/>
      <c r="D2856" s="193"/>
      <c r="E2856" s="193" t="s">
        <v>1135</v>
      </c>
      <c r="F2856" s="51">
        <v>7.66</v>
      </c>
      <c r="G2856" s="193"/>
      <c r="H2856" s="378" t="s">
        <v>1134</v>
      </c>
      <c r="I2856" s="378"/>
      <c r="J2856" s="51">
        <v>40.24</v>
      </c>
    </row>
    <row r="2857" spans="1:10" ht="0.95" customHeight="1" thickTop="1" x14ac:dyDescent="0.2">
      <c r="A2857" s="50"/>
      <c r="B2857" s="50"/>
      <c r="C2857" s="50"/>
      <c r="D2857" s="50"/>
      <c r="E2857" s="50"/>
      <c r="F2857" s="50"/>
      <c r="G2857" s="50"/>
      <c r="H2857" s="50"/>
      <c r="I2857" s="50"/>
      <c r="J2857" s="50"/>
    </row>
    <row r="2858" spans="1:10" ht="18" customHeight="1" x14ac:dyDescent="0.2">
      <c r="A2858" s="189"/>
      <c r="B2858" s="64" t="s">
        <v>9</v>
      </c>
      <c r="C2858" s="189" t="s">
        <v>10</v>
      </c>
      <c r="D2858" s="189" t="s">
        <v>11</v>
      </c>
      <c r="E2858" s="379" t="s">
        <v>1155</v>
      </c>
      <c r="F2858" s="379"/>
      <c r="G2858" s="65" t="s">
        <v>12</v>
      </c>
      <c r="H2858" s="64" t="s">
        <v>13</v>
      </c>
      <c r="I2858" s="64" t="s">
        <v>14</v>
      </c>
      <c r="J2858" s="64" t="s">
        <v>16</v>
      </c>
    </row>
    <row r="2859" spans="1:10" ht="39" customHeight="1" x14ac:dyDescent="0.2">
      <c r="A2859" s="187" t="s">
        <v>1154</v>
      </c>
      <c r="B2859" s="63" t="s">
        <v>1459</v>
      </c>
      <c r="C2859" s="187" t="s">
        <v>25</v>
      </c>
      <c r="D2859" s="187" t="s">
        <v>1458</v>
      </c>
      <c r="E2859" s="380" t="s">
        <v>1192</v>
      </c>
      <c r="F2859" s="380"/>
      <c r="G2859" s="62" t="s">
        <v>44</v>
      </c>
      <c r="H2859" s="61">
        <v>1</v>
      </c>
      <c r="I2859" s="60">
        <v>39.29</v>
      </c>
      <c r="J2859" s="60">
        <v>39.29</v>
      </c>
    </row>
    <row r="2860" spans="1:10" ht="26.1" customHeight="1" x14ac:dyDescent="0.2">
      <c r="A2860" s="191" t="s">
        <v>1148</v>
      </c>
      <c r="B2860" s="59" t="s">
        <v>1378</v>
      </c>
      <c r="C2860" s="191" t="s">
        <v>25</v>
      </c>
      <c r="D2860" s="191" t="s">
        <v>1377</v>
      </c>
      <c r="E2860" s="376" t="s">
        <v>1145</v>
      </c>
      <c r="F2860" s="376"/>
      <c r="G2860" s="58" t="s">
        <v>836</v>
      </c>
      <c r="H2860" s="57">
        <v>1</v>
      </c>
      <c r="I2860" s="56">
        <v>31.67</v>
      </c>
      <c r="J2860" s="56">
        <v>31.67</v>
      </c>
    </row>
    <row r="2861" spans="1:10" ht="39" customHeight="1" x14ac:dyDescent="0.2">
      <c r="A2861" s="191" t="s">
        <v>1148</v>
      </c>
      <c r="B2861" s="59" t="s">
        <v>2249</v>
      </c>
      <c r="C2861" s="191" t="s">
        <v>25</v>
      </c>
      <c r="D2861" s="191" t="s">
        <v>2248</v>
      </c>
      <c r="E2861" s="376" t="s">
        <v>1192</v>
      </c>
      <c r="F2861" s="376"/>
      <c r="G2861" s="58" t="s">
        <v>836</v>
      </c>
      <c r="H2861" s="57">
        <v>1</v>
      </c>
      <c r="I2861" s="56">
        <v>0.72</v>
      </c>
      <c r="J2861" s="56">
        <v>0.72</v>
      </c>
    </row>
    <row r="2862" spans="1:10" ht="39" customHeight="1" x14ac:dyDescent="0.2">
      <c r="A2862" s="191" t="s">
        <v>1148</v>
      </c>
      <c r="B2862" s="59" t="s">
        <v>2247</v>
      </c>
      <c r="C2862" s="191" t="s">
        <v>25</v>
      </c>
      <c r="D2862" s="191" t="s">
        <v>2246</v>
      </c>
      <c r="E2862" s="376" t="s">
        <v>1192</v>
      </c>
      <c r="F2862" s="376"/>
      <c r="G2862" s="58" t="s">
        <v>836</v>
      </c>
      <c r="H2862" s="57">
        <v>1</v>
      </c>
      <c r="I2862" s="56">
        <v>0.19</v>
      </c>
      <c r="J2862" s="56">
        <v>0.19</v>
      </c>
    </row>
    <row r="2863" spans="1:10" ht="39" customHeight="1" x14ac:dyDescent="0.2">
      <c r="A2863" s="191" t="s">
        <v>1148</v>
      </c>
      <c r="B2863" s="59" t="s">
        <v>2245</v>
      </c>
      <c r="C2863" s="191" t="s">
        <v>25</v>
      </c>
      <c r="D2863" s="191" t="s">
        <v>2244</v>
      </c>
      <c r="E2863" s="376" t="s">
        <v>1192</v>
      </c>
      <c r="F2863" s="376"/>
      <c r="G2863" s="58" t="s">
        <v>836</v>
      </c>
      <c r="H2863" s="57">
        <v>1</v>
      </c>
      <c r="I2863" s="56">
        <v>0.9</v>
      </c>
      <c r="J2863" s="56">
        <v>0.9</v>
      </c>
    </row>
    <row r="2864" spans="1:10" ht="39" customHeight="1" x14ac:dyDescent="0.2">
      <c r="A2864" s="191" t="s">
        <v>1148</v>
      </c>
      <c r="B2864" s="59" t="s">
        <v>2241</v>
      </c>
      <c r="C2864" s="191" t="s">
        <v>25</v>
      </c>
      <c r="D2864" s="191" t="s">
        <v>2240</v>
      </c>
      <c r="E2864" s="376" t="s">
        <v>1192</v>
      </c>
      <c r="F2864" s="376"/>
      <c r="G2864" s="58" t="s">
        <v>836</v>
      </c>
      <c r="H2864" s="57">
        <v>1</v>
      </c>
      <c r="I2864" s="56">
        <v>5.81</v>
      </c>
      <c r="J2864" s="56">
        <v>5.81</v>
      </c>
    </row>
    <row r="2865" spans="1:10" ht="25.5" x14ac:dyDescent="0.2">
      <c r="A2865" s="193"/>
      <c r="B2865" s="193"/>
      <c r="C2865" s="193"/>
      <c r="D2865" s="193"/>
      <c r="E2865" s="193" t="s">
        <v>1138</v>
      </c>
      <c r="F2865" s="51">
        <v>15.2477552</v>
      </c>
      <c r="G2865" s="193" t="s">
        <v>1137</v>
      </c>
      <c r="H2865" s="51">
        <v>12.26</v>
      </c>
      <c r="I2865" s="193" t="s">
        <v>1136</v>
      </c>
      <c r="J2865" s="51">
        <v>27.51</v>
      </c>
    </row>
    <row r="2866" spans="1:10" ht="15" thickBot="1" x14ac:dyDescent="0.25">
      <c r="A2866" s="193"/>
      <c r="B2866" s="193"/>
      <c r="C2866" s="193"/>
      <c r="D2866" s="193"/>
      <c r="E2866" s="193" t="s">
        <v>1135</v>
      </c>
      <c r="F2866" s="51">
        <v>9.24</v>
      </c>
      <c r="G2866" s="193"/>
      <c r="H2866" s="378" t="s">
        <v>1134</v>
      </c>
      <c r="I2866" s="378"/>
      <c r="J2866" s="51">
        <v>48.53</v>
      </c>
    </row>
    <row r="2867" spans="1:10" ht="0.95" customHeight="1" thickTop="1" x14ac:dyDescent="0.2">
      <c r="A2867" s="50"/>
      <c r="B2867" s="50"/>
      <c r="C2867" s="50"/>
      <c r="D2867" s="50"/>
      <c r="E2867" s="50"/>
      <c r="F2867" s="50"/>
      <c r="G2867" s="50"/>
      <c r="H2867" s="50"/>
      <c r="I2867" s="50"/>
      <c r="J2867" s="50"/>
    </row>
    <row r="2868" spans="1:10" ht="18" customHeight="1" x14ac:dyDescent="0.2">
      <c r="A2868" s="189"/>
      <c r="B2868" s="64" t="s">
        <v>9</v>
      </c>
      <c r="C2868" s="189" t="s">
        <v>10</v>
      </c>
      <c r="D2868" s="189" t="s">
        <v>11</v>
      </c>
      <c r="E2868" s="379" t="s">
        <v>1155</v>
      </c>
      <c r="F2868" s="379"/>
      <c r="G2868" s="65" t="s">
        <v>12</v>
      </c>
      <c r="H2868" s="64" t="s">
        <v>13</v>
      </c>
      <c r="I2868" s="64" t="s">
        <v>14</v>
      </c>
      <c r="J2868" s="64" t="s">
        <v>16</v>
      </c>
    </row>
    <row r="2869" spans="1:10" ht="39" customHeight="1" x14ac:dyDescent="0.2">
      <c r="A2869" s="187" t="s">
        <v>1154</v>
      </c>
      <c r="B2869" s="63" t="s">
        <v>2249</v>
      </c>
      <c r="C2869" s="187" t="s">
        <v>25</v>
      </c>
      <c r="D2869" s="187" t="s">
        <v>2248</v>
      </c>
      <c r="E2869" s="380" t="s">
        <v>1192</v>
      </c>
      <c r="F2869" s="380"/>
      <c r="G2869" s="62" t="s">
        <v>836</v>
      </c>
      <c r="H2869" s="61">
        <v>1</v>
      </c>
      <c r="I2869" s="60">
        <v>0.72</v>
      </c>
      <c r="J2869" s="60">
        <v>0.72</v>
      </c>
    </row>
    <row r="2870" spans="1:10" ht="26.1" customHeight="1" x14ac:dyDescent="0.2">
      <c r="A2870" s="192" t="s">
        <v>1142</v>
      </c>
      <c r="B2870" s="55" t="s">
        <v>2243</v>
      </c>
      <c r="C2870" s="192" t="s">
        <v>25</v>
      </c>
      <c r="D2870" s="192" t="s">
        <v>2242</v>
      </c>
      <c r="E2870" s="377" t="s">
        <v>1160</v>
      </c>
      <c r="F2870" s="377"/>
      <c r="G2870" s="54" t="s">
        <v>156</v>
      </c>
      <c r="H2870" s="53">
        <v>5.3300000000000001E-5</v>
      </c>
      <c r="I2870" s="52">
        <v>13530.62</v>
      </c>
      <c r="J2870" s="52">
        <v>0.72</v>
      </c>
    </row>
    <row r="2871" spans="1:10" ht="25.5" x14ac:dyDescent="0.2">
      <c r="A2871" s="193"/>
      <c r="B2871" s="193"/>
      <c r="C2871" s="193"/>
      <c r="D2871" s="193"/>
      <c r="E2871" s="193" t="s">
        <v>1138</v>
      </c>
      <c r="F2871" s="51">
        <v>0</v>
      </c>
      <c r="G2871" s="193" t="s">
        <v>1137</v>
      </c>
      <c r="H2871" s="51">
        <v>0</v>
      </c>
      <c r="I2871" s="193" t="s">
        <v>1136</v>
      </c>
      <c r="J2871" s="51">
        <v>0</v>
      </c>
    </row>
    <row r="2872" spans="1:10" ht="15" thickBot="1" x14ac:dyDescent="0.25">
      <c r="A2872" s="193"/>
      <c r="B2872" s="193"/>
      <c r="C2872" s="193"/>
      <c r="D2872" s="193"/>
      <c r="E2872" s="193" t="s">
        <v>1135</v>
      </c>
      <c r="F2872" s="51">
        <v>0.16</v>
      </c>
      <c r="G2872" s="193"/>
      <c r="H2872" s="378" t="s">
        <v>1134</v>
      </c>
      <c r="I2872" s="378"/>
      <c r="J2872" s="51">
        <v>0.88</v>
      </c>
    </row>
    <row r="2873" spans="1:10" ht="0.95" customHeight="1" thickTop="1" x14ac:dyDescent="0.2">
      <c r="A2873" s="50"/>
      <c r="B2873" s="50"/>
      <c r="C2873" s="50"/>
      <c r="D2873" s="50"/>
      <c r="E2873" s="50"/>
      <c r="F2873" s="50"/>
      <c r="G2873" s="50"/>
      <c r="H2873" s="50"/>
      <c r="I2873" s="50"/>
      <c r="J2873" s="50"/>
    </row>
    <row r="2874" spans="1:10" ht="18" customHeight="1" x14ac:dyDescent="0.2">
      <c r="A2874" s="189"/>
      <c r="B2874" s="64" t="s">
        <v>9</v>
      </c>
      <c r="C2874" s="189" t="s">
        <v>10</v>
      </c>
      <c r="D2874" s="189" t="s">
        <v>11</v>
      </c>
      <c r="E2874" s="379" t="s">
        <v>1155</v>
      </c>
      <c r="F2874" s="379"/>
      <c r="G2874" s="65" t="s">
        <v>12</v>
      </c>
      <c r="H2874" s="64" t="s">
        <v>13</v>
      </c>
      <c r="I2874" s="64" t="s">
        <v>14</v>
      </c>
      <c r="J2874" s="64" t="s">
        <v>16</v>
      </c>
    </row>
    <row r="2875" spans="1:10" ht="39" customHeight="1" x14ac:dyDescent="0.2">
      <c r="A2875" s="187" t="s">
        <v>1154</v>
      </c>
      <c r="B2875" s="63" t="s">
        <v>2247</v>
      </c>
      <c r="C2875" s="187" t="s">
        <v>25</v>
      </c>
      <c r="D2875" s="187" t="s">
        <v>2246</v>
      </c>
      <c r="E2875" s="380" t="s">
        <v>1192</v>
      </c>
      <c r="F2875" s="380"/>
      <c r="G2875" s="62" t="s">
        <v>836</v>
      </c>
      <c r="H2875" s="61">
        <v>1</v>
      </c>
      <c r="I2875" s="60">
        <v>0.19</v>
      </c>
      <c r="J2875" s="60">
        <v>0.19</v>
      </c>
    </row>
    <row r="2876" spans="1:10" ht="26.1" customHeight="1" x14ac:dyDescent="0.2">
      <c r="A2876" s="192" t="s">
        <v>1142</v>
      </c>
      <c r="B2876" s="55" t="s">
        <v>2243</v>
      </c>
      <c r="C2876" s="192" t="s">
        <v>25</v>
      </c>
      <c r="D2876" s="192" t="s">
        <v>2242</v>
      </c>
      <c r="E2876" s="377" t="s">
        <v>1160</v>
      </c>
      <c r="F2876" s="377"/>
      <c r="G2876" s="54" t="s">
        <v>156</v>
      </c>
      <c r="H2876" s="53">
        <v>1.43E-5</v>
      </c>
      <c r="I2876" s="52">
        <v>13530.62</v>
      </c>
      <c r="J2876" s="52">
        <v>0.19</v>
      </c>
    </row>
    <row r="2877" spans="1:10" ht="25.5" x14ac:dyDescent="0.2">
      <c r="A2877" s="193"/>
      <c r="B2877" s="193"/>
      <c r="C2877" s="193"/>
      <c r="D2877" s="193"/>
      <c r="E2877" s="193" t="s">
        <v>1138</v>
      </c>
      <c r="F2877" s="51">
        <v>0</v>
      </c>
      <c r="G2877" s="193" t="s">
        <v>1137</v>
      </c>
      <c r="H2877" s="51">
        <v>0</v>
      </c>
      <c r="I2877" s="193" t="s">
        <v>1136</v>
      </c>
      <c r="J2877" s="51">
        <v>0</v>
      </c>
    </row>
    <row r="2878" spans="1:10" ht="15" thickBot="1" x14ac:dyDescent="0.25">
      <c r="A2878" s="193"/>
      <c r="B2878" s="193"/>
      <c r="C2878" s="193"/>
      <c r="D2878" s="193"/>
      <c r="E2878" s="193" t="s">
        <v>1135</v>
      </c>
      <c r="F2878" s="51">
        <v>0.04</v>
      </c>
      <c r="G2878" s="193"/>
      <c r="H2878" s="378" t="s">
        <v>1134</v>
      </c>
      <c r="I2878" s="378"/>
      <c r="J2878" s="51">
        <v>0.23</v>
      </c>
    </row>
    <row r="2879" spans="1:10" ht="0.95" customHeight="1" thickTop="1" x14ac:dyDescent="0.2">
      <c r="A2879" s="50"/>
      <c r="B2879" s="50"/>
      <c r="C2879" s="50"/>
      <c r="D2879" s="50"/>
      <c r="E2879" s="50"/>
      <c r="F2879" s="50"/>
      <c r="G2879" s="50"/>
      <c r="H2879" s="50"/>
      <c r="I2879" s="50"/>
      <c r="J2879" s="50"/>
    </row>
    <row r="2880" spans="1:10" ht="18" customHeight="1" x14ac:dyDescent="0.2">
      <c r="A2880" s="189"/>
      <c r="B2880" s="64" t="s">
        <v>9</v>
      </c>
      <c r="C2880" s="189" t="s">
        <v>10</v>
      </c>
      <c r="D2880" s="189" t="s">
        <v>11</v>
      </c>
      <c r="E2880" s="379" t="s">
        <v>1155</v>
      </c>
      <c r="F2880" s="379"/>
      <c r="G2880" s="65" t="s">
        <v>12</v>
      </c>
      <c r="H2880" s="64" t="s">
        <v>13</v>
      </c>
      <c r="I2880" s="64" t="s">
        <v>14</v>
      </c>
      <c r="J2880" s="64" t="s">
        <v>16</v>
      </c>
    </row>
    <row r="2881" spans="1:10" ht="39" customHeight="1" x14ac:dyDescent="0.2">
      <c r="A2881" s="187" t="s">
        <v>1154</v>
      </c>
      <c r="B2881" s="63" t="s">
        <v>2245</v>
      </c>
      <c r="C2881" s="187" t="s">
        <v>25</v>
      </c>
      <c r="D2881" s="187" t="s">
        <v>2244</v>
      </c>
      <c r="E2881" s="380" t="s">
        <v>1192</v>
      </c>
      <c r="F2881" s="380"/>
      <c r="G2881" s="62" t="s">
        <v>836</v>
      </c>
      <c r="H2881" s="61">
        <v>1</v>
      </c>
      <c r="I2881" s="60">
        <v>0.9</v>
      </c>
      <c r="J2881" s="60">
        <v>0.9</v>
      </c>
    </row>
    <row r="2882" spans="1:10" ht="26.1" customHeight="1" x14ac:dyDescent="0.2">
      <c r="A2882" s="192" t="s">
        <v>1142</v>
      </c>
      <c r="B2882" s="55" t="s">
        <v>2243</v>
      </c>
      <c r="C2882" s="192" t="s">
        <v>25</v>
      </c>
      <c r="D2882" s="192" t="s">
        <v>2242</v>
      </c>
      <c r="E2882" s="377" t="s">
        <v>1160</v>
      </c>
      <c r="F2882" s="377"/>
      <c r="G2882" s="54" t="s">
        <v>156</v>
      </c>
      <c r="H2882" s="53">
        <v>6.6699999999999995E-5</v>
      </c>
      <c r="I2882" s="52">
        <v>13530.62</v>
      </c>
      <c r="J2882" s="52">
        <v>0.9</v>
      </c>
    </row>
    <row r="2883" spans="1:10" ht="25.5" x14ac:dyDescent="0.2">
      <c r="A2883" s="193"/>
      <c r="B2883" s="193"/>
      <c r="C2883" s="193"/>
      <c r="D2883" s="193"/>
      <c r="E2883" s="193" t="s">
        <v>1138</v>
      </c>
      <c r="F2883" s="51">
        <v>0</v>
      </c>
      <c r="G2883" s="193" t="s">
        <v>1137</v>
      </c>
      <c r="H2883" s="51">
        <v>0</v>
      </c>
      <c r="I2883" s="193" t="s">
        <v>1136</v>
      </c>
      <c r="J2883" s="51">
        <v>0</v>
      </c>
    </row>
    <row r="2884" spans="1:10" ht="15" thickBot="1" x14ac:dyDescent="0.25">
      <c r="A2884" s="193"/>
      <c r="B2884" s="193"/>
      <c r="C2884" s="193"/>
      <c r="D2884" s="193"/>
      <c r="E2884" s="193" t="s">
        <v>1135</v>
      </c>
      <c r="F2884" s="51">
        <v>0.21</v>
      </c>
      <c r="G2884" s="193"/>
      <c r="H2884" s="378" t="s">
        <v>1134</v>
      </c>
      <c r="I2884" s="378"/>
      <c r="J2884" s="51">
        <v>1.1100000000000001</v>
      </c>
    </row>
    <row r="2885" spans="1:10" ht="0.95" customHeight="1" thickTop="1" x14ac:dyDescent="0.2">
      <c r="A2885" s="50"/>
      <c r="B2885" s="50"/>
      <c r="C2885" s="50"/>
      <c r="D2885" s="50"/>
      <c r="E2885" s="50"/>
      <c r="F2885" s="50"/>
      <c r="G2885" s="50"/>
      <c r="H2885" s="50"/>
      <c r="I2885" s="50"/>
      <c r="J2885" s="50"/>
    </row>
    <row r="2886" spans="1:10" ht="18" customHeight="1" x14ac:dyDescent="0.2">
      <c r="A2886" s="189"/>
      <c r="B2886" s="64" t="s">
        <v>9</v>
      </c>
      <c r="C2886" s="189" t="s">
        <v>10</v>
      </c>
      <c r="D2886" s="189" t="s">
        <v>11</v>
      </c>
      <c r="E2886" s="379" t="s">
        <v>1155</v>
      </c>
      <c r="F2886" s="379"/>
      <c r="G2886" s="65" t="s">
        <v>12</v>
      </c>
      <c r="H2886" s="64" t="s">
        <v>13</v>
      </c>
      <c r="I2886" s="64" t="s">
        <v>14</v>
      </c>
      <c r="J2886" s="64" t="s">
        <v>16</v>
      </c>
    </row>
    <row r="2887" spans="1:10" ht="39" customHeight="1" x14ac:dyDescent="0.2">
      <c r="A2887" s="187" t="s">
        <v>1154</v>
      </c>
      <c r="B2887" s="63" t="s">
        <v>2241</v>
      </c>
      <c r="C2887" s="187" t="s">
        <v>25</v>
      </c>
      <c r="D2887" s="187" t="s">
        <v>2240</v>
      </c>
      <c r="E2887" s="380" t="s">
        <v>1192</v>
      </c>
      <c r="F2887" s="380"/>
      <c r="G2887" s="62" t="s">
        <v>836</v>
      </c>
      <c r="H2887" s="61">
        <v>1</v>
      </c>
      <c r="I2887" s="60">
        <v>5.81</v>
      </c>
      <c r="J2887" s="60">
        <v>5.81</v>
      </c>
    </row>
    <row r="2888" spans="1:10" ht="24" customHeight="1" x14ac:dyDescent="0.2">
      <c r="A2888" s="192" t="s">
        <v>1142</v>
      </c>
      <c r="B2888" s="55" t="s">
        <v>1504</v>
      </c>
      <c r="C2888" s="192" t="s">
        <v>25</v>
      </c>
      <c r="D2888" s="192" t="s">
        <v>1503</v>
      </c>
      <c r="E2888" s="377" t="s">
        <v>1139</v>
      </c>
      <c r="F2888" s="377"/>
      <c r="G2888" s="54" t="s">
        <v>358</v>
      </c>
      <c r="H2888" s="53">
        <v>1.03</v>
      </c>
      <c r="I2888" s="52">
        <v>5.65</v>
      </c>
      <c r="J2888" s="52">
        <v>5.81</v>
      </c>
    </row>
    <row r="2889" spans="1:10" ht="25.5" x14ac:dyDescent="0.2">
      <c r="A2889" s="193"/>
      <c r="B2889" s="193"/>
      <c r="C2889" s="193"/>
      <c r="D2889" s="193"/>
      <c r="E2889" s="193" t="s">
        <v>1138</v>
      </c>
      <c r="F2889" s="51">
        <v>0</v>
      </c>
      <c r="G2889" s="193" t="s">
        <v>1137</v>
      </c>
      <c r="H2889" s="51">
        <v>0</v>
      </c>
      <c r="I2889" s="193" t="s">
        <v>1136</v>
      </c>
      <c r="J2889" s="51">
        <v>0</v>
      </c>
    </row>
    <row r="2890" spans="1:10" ht="15" thickBot="1" x14ac:dyDescent="0.25">
      <c r="A2890" s="193"/>
      <c r="B2890" s="193"/>
      <c r="C2890" s="193"/>
      <c r="D2890" s="193"/>
      <c r="E2890" s="193" t="s">
        <v>1135</v>
      </c>
      <c r="F2890" s="51">
        <v>1.36</v>
      </c>
      <c r="G2890" s="193"/>
      <c r="H2890" s="378" t="s">
        <v>1134</v>
      </c>
      <c r="I2890" s="378"/>
      <c r="J2890" s="51">
        <v>7.17</v>
      </c>
    </row>
    <row r="2891" spans="1:10" ht="0.95" customHeight="1" thickTop="1" x14ac:dyDescent="0.2">
      <c r="A2891" s="50"/>
      <c r="B2891" s="50"/>
      <c r="C2891" s="50"/>
      <c r="D2891" s="50"/>
      <c r="E2891" s="50"/>
      <c r="F2891" s="50"/>
      <c r="G2891" s="50"/>
      <c r="H2891" s="50"/>
      <c r="I2891" s="50"/>
      <c r="J2891" s="50"/>
    </row>
    <row r="2892" spans="1:10" ht="18" customHeight="1" x14ac:dyDescent="0.2">
      <c r="A2892" s="189"/>
      <c r="B2892" s="64" t="s">
        <v>9</v>
      </c>
      <c r="C2892" s="189" t="s">
        <v>10</v>
      </c>
      <c r="D2892" s="189" t="s">
        <v>11</v>
      </c>
      <c r="E2892" s="379" t="s">
        <v>1155</v>
      </c>
      <c r="F2892" s="379"/>
      <c r="G2892" s="65" t="s">
        <v>12</v>
      </c>
      <c r="H2892" s="64" t="s">
        <v>13</v>
      </c>
      <c r="I2892" s="64" t="s">
        <v>14</v>
      </c>
      <c r="J2892" s="64" t="s">
        <v>16</v>
      </c>
    </row>
    <row r="2893" spans="1:10" ht="39" customHeight="1" x14ac:dyDescent="0.2">
      <c r="A2893" s="187" t="s">
        <v>1154</v>
      </c>
      <c r="B2893" s="63" t="s">
        <v>2223</v>
      </c>
      <c r="C2893" s="187" t="s">
        <v>25</v>
      </c>
      <c r="D2893" s="187" t="s">
        <v>2222</v>
      </c>
      <c r="E2893" s="380" t="s">
        <v>1192</v>
      </c>
      <c r="F2893" s="380"/>
      <c r="G2893" s="62" t="s">
        <v>1205</v>
      </c>
      <c r="H2893" s="61">
        <v>1</v>
      </c>
      <c r="I2893" s="60">
        <v>0.91</v>
      </c>
      <c r="J2893" s="60">
        <v>0.91</v>
      </c>
    </row>
    <row r="2894" spans="1:10" ht="39" customHeight="1" x14ac:dyDescent="0.2">
      <c r="A2894" s="191" t="s">
        <v>1148</v>
      </c>
      <c r="B2894" s="59" t="s">
        <v>2239</v>
      </c>
      <c r="C2894" s="191" t="s">
        <v>25</v>
      </c>
      <c r="D2894" s="191" t="s">
        <v>2238</v>
      </c>
      <c r="E2894" s="376" t="s">
        <v>1192</v>
      </c>
      <c r="F2894" s="376"/>
      <c r="G2894" s="58" t="s">
        <v>836</v>
      </c>
      <c r="H2894" s="57">
        <v>1</v>
      </c>
      <c r="I2894" s="56">
        <v>0.57999999999999996</v>
      </c>
      <c r="J2894" s="56">
        <v>0.57999999999999996</v>
      </c>
    </row>
    <row r="2895" spans="1:10" ht="26.1" customHeight="1" x14ac:dyDescent="0.2">
      <c r="A2895" s="191" t="s">
        <v>1148</v>
      </c>
      <c r="B2895" s="59" t="s">
        <v>2235</v>
      </c>
      <c r="C2895" s="191" t="s">
        <v>25</v>
      </c>
      <c r="D2895" s="191" t="s">
        <v>2234</v>
      </c>
      <c r="E2895" s="376" t="s">
        <v>1192</v>
      </c>
      <c r="F2895" s="376"/>
      <c r="G2895" s="58" t="s">
        <v>836</v>
      </c>
      <c r="H2895" s="57">
        <v>1</v>
      </c>
      <c r="I2895" s="56">
        <v>0.33</v>
      </c>
      <c r="J2895" s="56">
        <v>0.33</v>
      </c>
    </row>
    <row r="2896" spans="1:10" ht="25.5" x14ac:dyDescent="0.2">
      <c r="A2896" s="193"/>
      <c r="B2896" s="193"/>
      <c r="C2896" s="193"/>
      <c r="D2896" s="193"/>
      <c r="E2896" s="193" t="s">
        <v>1138</v>
      </c>
      <c r="F2896" s="51">
        <v>0</v>
      </c>
      <c r="G2896" s="193" t="s">
        <v>1137</v>
      </c>
      <c r="H2896" s="51">
        <v>0</v>
      </c>
      <c r="I2896" s="193" t="s">
        <v>1136</v>
      </c>
      <c r="J2896" s="51">
        <v>0</v>
      </c>
    </row>
    <row r="2897" spans="1:10" ht="15" thickBot="1" x14ac:dyDescent="0.25">
      <c r="A2897" s="193"/>
      <c r="B2897" s="193"/>
      <c r="C2897" s="193"/>
      <c r="D2897" s="193"/>
      <c r="E2897" s="193" t="s">
        <v>1135</v>
      </c>
      <c r="F2897" s="51">
        <v>0.21</v>
      </c>
      <c r="G2897" s="193"/>
      <c r="H2897" s="378" t="s">
        <v>1134</v>
      </c>
      <c r="I2897" s="378"/>
      <c r="J2897" s="51">
        <v>1.1200000000000001</v>
      </c>
    </row>
    <row r="2898" spans="1:10" ht="0.95" customHeight="1" thickTop="1" x14ac:dyDescent="0.2">
      <c r="A2898" s="50"/>
      <c r="B2898" s="50"/>
      <c r="C2898" s="50"/>
      <c r="D2898" s="50"/>
      <c r="E2898" s="50"/>
      <c r="F2898" s="50"/>
      <c r="G2898" s="50"/>
      <c r="H2898" s="50"/>
      <c r="I2898" s="50"/>
      <c r="J2898" s="50"/>
    </row>
    <row r="2899" spans="1:10" ht="18" customHeight="1" x14ac:dyDescent="0.2">
      <c r="A2899" s="189"/>
      <c r="B2899" s="64" t="s">
        <v>9</v>
      </c>
      <c r="C2899" s="189" t="s">
        <v>10</v>
      </c>
      <c r="D2899" s="189" t="s">
        <v>11</v>
      </c>
      <c r="E2899" s="379" t="s">
        <v>1155</v>
      </c>
      <c r="F2899" s="379"/>
      <c r="G2899" s="65" t="s">
        <v>12</v>
      </c>
      <c r="H2899" s="64" t="s">
        <v>13</v>
      </c>
      <c r="I2899" s="64" t="s">
        <v>14</v>
      </c>
      <c r="J2899" s="64" t="s">
        <v>16</v>
      </c>
    </row>
    <row r="2900" spans="1:10" ht="39" customHeight="1" x14ac:dyDescent="0.2">
      <c r="A2900" s="187" t="s">
        <v>1154</v>
      </c>
      <c r="B2900" s="63" t="s">
        <v>2225</v>
      </c>
      <c r="C2900" s="187" t="s">
        <v>25</v>
      </c>
      <c r="D2900" s="187" t="s">
        <v>2224</v>
      </c>
      <c r="E2900" s="380" t="s">
        <v>1192</v>
      </c>
      <c r="F2900" s="380"/>
      <c r="G2900" s="62" t="s">
        <v>44</v>
      </c>
      <c r="H2900" s="61">
        <v>1</v>
      </c>
      <c r="I2900" s="60">
        <v>6.89</v>
      </c>
      <c r="J2900" s="60">
        <v>6.89</v>
      </c>
    </row>
    <row r="2901" spans="1:10" ht="39" customHeight="1" x14ac:dyDescent="0.2">
      <c r="A2901" s="191" t="s">
        <v>1148</v>
      </c>
      <c r="B2901" s="59" t="s">
        <v>2239</v>
      </c>
      <c r="C2901" s="191" t="s">
        <v>25</v>
      </c>
      <c r="D2901" s="191" t="s">
        <v>2238</v>
      </c>
      <c r="E2901" s="376" t="s">
        <v>1192</v>
      </c>
      <c r="F2901" s="376"/>
      <c r="G2901" s="58" t="s">
        <v>836</v>
      </c>
      <c r="H2901" s="57">
        <v>1</v>
      </c>
      <c r="I2901" s="56">
        <v>0.57999999999999996</v>
      </c>
      <c r="J2901" s="56">
        <v>0.57999999999999996</v>
      </c>
    </row>
    <row r="2902" spans="1:10" ht="26.1" customHeight="1" x14ac:dyDescent="0.2">
      <c r="A2902" s="191" t="s">
        <v>1148</v>
      </c>
      <c r="B2902" s="59" t="s">
        <v>2235</v>
      </c>
      <c r="C2902" s="191" t="s">
        <v>25</v>
      </c>
      <c r="D2902" s="191" t="s">
        <v>2234</v>
      </c>
      <c r="E2902" s="376" t="s">
        <v>1192</v>
      </c>
      <c r="F2902" s="376"/>
      <c r="G2902" s="58" t="s">
        <v>836</v>
      </c>
      <c r="H2902" s="57">
        <v>1</v>
      </c>
      <c r="I2902" s="56">
        <v>0.33</v>
      </c>
      <c r="J2902" s="56">
        <v>0.33</v>
      </c>
    </row>
    <row r="2903" spans="1:10" ht="39" customHeight="1" x14ac:dyDescent="0.2">
      <c r="A2903" s="191" t="s">
        <v>1148</v>
      </c>
      <c r="B2903" s="59" t="s">
        <v>2233</v>
      </c>
      <c r="C2903" s="191" t="s">
        <v>25</v>
      </c>
      <c r="D2903" s="191" t="s">
        <v>2232</v>
      </c>
      <c r="E2903" s="376" t="s">
        <v>1192</v>
      </c>
      <c r="F2903" s="376"/>
      <c r="G2903" s="58" t="s">
        <v>836</v>
      </c>
      <c r="H2903" s="57">
        <v>1</v>
      </c>
      <c r="I2903" s="56">
        <v>1.58</v>
      </c>
      <c r="J2903" s="56">
        <v>1.58</v>
      </c>
    </row>
    <row r="2904" spans="1:10" ht="39" customHeight="1" x14ac:dyDescent="0.2">
      <c r="A2904" s="191" t="s">
        <v>1148</v>
      </c>
      <c r="B2904" s="59" t="s">
        <v>2229</v>
      </c>
      <c r="C2904" s="191" t="s">
        <v>25</v>
      </c>
      <c r="D2904" s="191" t="s">
        <v>2228</v>
      </c>
      <c r="E2904" s="376" t="s">
        <v>1192</v>
      </c>
      <c r="F2904" s="376"/>
      <c r="G2904" s="58" t="s">
        <v>836</v>
      </c>
      <c r="H2904" s="57">
        <v>1</v>
      </c>
      <c r="I2904" s="56">
        <v>4.4000000000000004</v>
      </c>
      <c r="J2904" s="56">
        <v>4.4000000000000004</v>
      </c>
    </row>
    <row r="2905" spans="1:10" ht="25.5" x14ac:dyDescent="0.2">
      <c r="A2905" s="193"/>
      <c r="B2905" s="193"/>
      <c r="C2905" s="193"/>
      <c r="D2905" s="193"/>
      <c r="E2905" s="193" t="s">
        <v>1138</v>
      </c>
      <c r="F2905" s="51">
        <v>0</v>
      </c>
      <c r="G2905" s="193" t="s">
        <v>1137</v>
      </c>
      <c r="H2905" s="51">
        <v>0</v>
      </c>
      <c r="I2905" s="193" t="s">
        <v>1136</v>
      </c>
      <c r="J2905" s="51">
        <v>0</v>
      </c>
    </row>
    <row r="2906" spans="1:10" ht="15" thickBot="1" x14ac:dyDescent="0.25">
      <c r="A2906" s="193"/>
      <c r="B2906" s="193"/>
      <c r="C2906" s="193"/>
      <c r="D2906" s="193"/>
      <c r="E2906" s="193" t="s">
        <v>1135</v>
      </c>
      <c r="F2906" s="51">
        <v>1.62</v>
      </c>
      <c r="G2906" s="193"/>
      <c r="H2906" s="378" t="s">
        <v>1134</v>
      </c>
      <c r="I2906" s="378"/>
      <c r="J2906" s="51">
        <v>8.51</v>
      </c>
    </row>
    <row r="2907" spans="1:10" ht="0.95" customHeight="1" thickTop="1" x14ac:dyDescent="0.2">
      <c r="A2907" s="50"/>
      <c r="B2907" s="50"/>
      <c r="C2907" s="50"/>
      <c r="D2907" s="50"/>
      <c r="E2907" s="50"/>
      <c r="F2907" s="50"/>
      <c r="G2907" s="50"/>
      <c r="H2907" s="50"/>
      <c r="I2907" s="50"/>
      <c r="J2907" s="50"/>
    </row>
    <row r="2908" spans="1:10" ht="18" customHeight="1" x14ac:dyDescent="0.2">
      <c r="A2908" s="189"/>
      <c r="B2908" s="64" t="s">
        <v>9</v>
      </c>
      <c r="C2908" s="189" t="s">
        <v>10</v>
      </c>
      <c r="D2908" s="189" t="s">
        <v>11</v>
      </c>
      <c r="E2908" s="379" t="s">
        <v>1155</v>
      </c>
      <c r="F2908" s="379"/>
      <c r="G2908" s="65" t="s">
        <v>12</v>
      </c>
      <c r="H2908" s="64" t="s">
        <v>13</v>
      </c>
      <c r="I2908" s="64" t="s">
        <v>14</v>
      </c>
      <c r="J2908" s="64" t="s">
        <v>16</v>
      </c>
    </row>
    <row r="2909" spans="1:10" ht="39" customHeight="1" x14ac:dyDescent="0.2">
      <c r="A2909" s="187" t="s">
        <v>1154</v>
      </c>
      <c r="B2909" s="63" t="s">
        <v>2239</v>
      </c>
      <c r="C2909" s="187" t="s">
        <v>25</v>
      </c>
      <c r="D2909" s="187" t="s">
        <v>2238</v>
      </c>
      <c r="E2909" s="380" t="s">
        <v>1192</v>
      </c>
      <c r="F2909" s="380"/>
      <c r="G2909" s="62" t="s">
        <v>836</v>
      </c>
      <c r="H2909" s="61">
        <v>1</v>
      </c>
      <c r="I2909" s="60">
        <v>0.57999999999999996</v>
      </c>
      <c r="J2909" s="60">
        <v>0.57999999999999996</v>
      </c>
    </row>
    <row r="2910" spans="1:10" ht="65.099999999999994" customHeight="1" x14ac:dyDescent="0.2">
      <c r="A2910" s="192" t="s">
        <v>1142</v>
      </c>
      <c r="B2910" s="55" t="s">
        <v>2237</v>
      </c>
      <c r="C2910" s="192" t="s">
        <v>25</v>
      </c>
      <c r="D2910" s="192" t="s">
        <v>2236</v>
      </c>
      <c r="E2910" s="377" t="s">
        <v>1160</v>
      </c>
      <c r="F2910" s="377"/>
      <c r="G2910" s="54" t="s">
        <v>156</v>
      </c>
      <c r="H2910" s="53">
        <v>5.3300000000000001E-5</v>
      </c>
      <c r="I2910" s="52">
        <v>10919.45</v>
      </c>
      <c r="J2910" s="52">
        <v>0.57999999999999996</v>
      </c>
    </row>
    <row r="2911" spans="1:10" ht="25.5" x14ac:dyDescent="0.2">
      <c r="A2911" s="193"/>
      <c r="B2911" s="193"/>
      <c r="C2911" s="193"/>
      <c r="D2911" s="193"/>
      <c r="E2911" s="193" t="s">
        <v>1138</v>
      </c>
      <c r="F2911" s="51">
        <v>0</v>
      </c>
      <c r="G2911" s="193" t="s">
        <v>1137</v>
      </c>
      <c r="H2911" s="51">
        <v>0</v>
      </c>
      <c r="I2911" s="193" t="s">
        <v>1136</v>
      </c>
      <c r="J2911" s="51">
        <v>0</v>
      </c>
    </row>
    <row r="2912" spans="1:10" ht="15" thickBot="1" x14ac:dyDescent="0.25">
      <c r="A2912" s="193"/>
      <c r="B2912" s="193"/>
      <c r="C2912" s="193"/>
      <c r="D2912" s="193"/>
      <c r="E2912" s="193" t="s">
        <v>1135</v>
      </c>
      <c r="F2912" s="51">
        <v>0.13</v>
      </c>
      <c r="G2912" s="193"/>
      <c r="H2912" s="378" t="s">
        <v>1134</v>
      </c>
      <c r="I2912" s="378"/>
      <c r="J2912" s="51">
        <v>0.71</v>
      </c>
    </row>
    <row r="2913" spans="1:10" ht="0.95" customHeight="1" thickTop="1" x14ac:dyDescent="0.2">
      <c r="A2913" s="50"/>
      <c r="B2913" s="50"/>
      <c r="C2913" s="50"/>
      <c r="D2913" s="50"/>
      <c r="E2913" s="50"/>
      <c r="F2913" s="50"/>
      <c r="G2913" s="50"/>
      <c r="H2913" s="50"/>
      <c r="I2913" s="50"/>
      <c r="J2913" s="50"/>
    </row>
    <row r="2914" spans="1:10" ht="18" customHeight="1" x14ac:dyDescent="0.2">
      <c r="A2914" s="189"/>
      <c r="B2914" s="64" t="s">
        <v>9</v>
      </c>
      <c r="C2914" s="189" t="s">
        <v>10</v>
      </c>
      <c r="D2914" s="189" t="s">
        <v>11</v>
      </c>
      <c r="E2914" s="379" t="s">
        <v>1155</v>
      </c>
      <c r="F2914" s="379"/>
      <c r="G2914" s="65" t="s">
        <v>12</v>
      </c>
      <c r="H2914" s="64" t="s">
        <v>13</v>
      </c>
      <c r="I2914" s="64" t="s">
        <v>14</v>
      </c>
      <c r="J2914" s="64" t="s">
        <v>16</v>
      </c>
    </row>
    <row r="2915" spans="1:10" ht="26.1" customHeight="1" x14ac:dyDescent="0.2">
      <c r="A2915" s="187" t="s">
        <v>1154</v>
      </c>
      <c r="B2915" s="63" t="s">
        <v>2235</v>
      </c>
      <c r="C2915" s="187" t="s">
        <v>25</v>
      </c>
      <c r="D2915" s="187" t="s">
        <v>2234</v>
      </c>
      <c r="E2915" s="380" t="s">
        <v>1192</v>
      </c>
      <c r="F2915" s="380"/>
      <c r="G2915" s="62" t="s">
        <v>836</v>
      </c>
      <c r="H2915" s="61">
        <v>1</v>
      </c>
      <c r="I2915" s="60">
        <v>0.33</v>
      </c>
      <c r="J2915" s="60">
        <v>0.33</v>
      </c>
    </row>
    <row r="2916" spans="1:10" ht="26.1" customHeight="1" x14ac:dyDescent="0.2">
      <c r="A2916" s="192" t="s">
        <v>1142</v>
      </c>
      <c r="B2916" s="55" t="s">
        <v>2231</v>
      </c>
      <c r="C2916" s="192" t="s">
        <v>25</v>
      </c>
      <c r="D2916" s="192" t="s">
        <v>2230</v>
      </c>
      <c r="E2916" s="377" t="s">
        <v>1160</v>
      </c>
      <c r="F2916" s="377"/>
      <c r="G2916" s="54" t="s">
        <v>156</v>
      </c>
      <c r="H2916" s="53">
        <v>1.43E-5</v>
      </c>
      <c r="I2916" s="52">
        <v>23750.76</v>
      </c>
      <c r="J2916" s="52">
        <v>0.33</v>
      </c>
    </row>
    <row r="2917" spans="1:10" ht="25.5" x14ac:dyDescent="0.2">
      <c r="A2917" s="193"/>
      <c r="B2917" s="193"/>
      <c r="C2917" s="193"/>
      <c r="D2917" s="193"/>
      <c r="E2917" s="193" t="s">
        <v>1138</v>
      </c>
      <c r="F2917" s="51">
        <v>0</v>
      </c>
      <c r="G2917" s="193" t="s">
        <v>1137</v>
      </c>
      <c r="H2917" s="51">
        <v>0</v>
      </c>
      <c r="I2917" s="193" t="s">
        <v>1136</v>
      </c>
      <c r="J2917" s="51">
        <v>0</v>
      </c>
    </row>
    <row r="2918" spans="1:10" ht="15" thickBot="1" x14ac:dyDescent="0.25">
      <c r="A2918" s="193"/>
      <c r="B2918" s="193"/>
      <c r="C2918" s="193"/>
      <c r="D2918" s="193"/>
      <c r="E2918" s="193" t="s">
        <v>1135</v>
      </c>
      <c r="F2918" s="51">
        <v>7.0000000000000007E-2</v>
      </c>
      <c r="G2918" s="193"/>
      <c r="H2918" s="378" t="s">
        <v>1134</v>
      </c>
      <c r="I2918" s="378"/>
      <c r="J2918" s="51">
        <v>0.4</v>
      </c>
    </row>
    <row r="2919" spans="1:10" ht="0.95" customHeight="1" thickTop="1" x14ac:dyDescent="0.2">
      <c r="A2919" s="50"/>
      <c r="B2919" s="50"/>
      <c r="C2919" s="50"/>
      <c r="D2919" s="50"/>
      <c r="E2919" s="50"/>
      <c r="F2919" s="50"/>
      <c r="G2919" s="50"/>
      <c r="H2919" s="50"/>
      <c r="I2919" s="50"/>
      <c r="J2919" s="50"/>
    </row>
    <row r="2920" spans="1:10" ht="18" customHeight="1" x14ac:dyDescent="0.2">
      <c r="A2920" s="189"/>
      <c r="B2920" s="64" t="s">
        <v>9</v>
      </c>
      <c r="C2920" s="189" t="s">
        <v>10</v>
      </c>
      <c r="D2920" s="189" t="s">
        <v>11</v>
      </c>
      <c r="E2920" s="379" t="s">
        <v>1155</v>
      </c>
      <c r="F2920" s="379"/>
      <c r="G2920" s="65" t="s">
        <v>12</v>
      </c>
      <c r="H2920" s="64" t="s">
        <v>13</v>
      </c>
      <c r="I2920" s="64" t="s">
        <v>14</v>
      </c>
      <c r="J2920" s="64" t="s">
        <v>16</v>
      </c>
    </row>
    <row r="2921" spans="1:10" ht="39" customHeight="1" x14ac:dyDescent="0.2">
      <c r="A2921" s="187" t="s">
        <v>1154</v>
      </c>
      <c r="B2921" s="63" t="s">
        <v>2233</v>
      </c>
      <c r="C2921" s="187" t="s">
        <v>25</v>
      </c>
      <c r="D2921" s="187" t="s">
        <v>2232</v>
      </c>
      <c r="E2921" s="380" t="s">
        <v>1192</v>
      </c>
      <c r="F2921" s="380"/>
      <c r="G2921" s="62" t="s">
        <v>836</v>
      </c>
      <c r="H2921" s="61">
        <v>1</v>
      </c>
      <c r="I2921" s="60">
        <v>1.58</v>
      </c>
      <c r="J2921" s="60">
        <v>1.58</v>
      </c>
    </row>
    <row r="2922" spans="1:10" ht="26.1" customHeight="1" x14ac:dyDescent="0.2">
      <c r="A2922" s="192" t="s">
        <v>1142</v>
      </c>
      <c r="B2922" s="55" t="s">
        <v>2231</v>
      </c>
      <c r="C2922" s="192" t="s">
        <v>25</v>
      </c>
      <c r="D2922" s="192" t="s">
        <v>2230</v>
      </c>
      <c r="E2922" s="377" t="s">
        <v>1160</v>
      </c>
      <c r="F2922" s="377"/>
      <c r="G2922" s="54" t="s">
        <v>156</v>
      </c>
      <c r="H2922" s="53">
        <v>6.6699999999999995E-5</v>
      </c>
      <c r="I2922" s="52">
        <v>23750.76</v>
      </c>
      <c r="J2922" s="52">
        <v>1.58</v>
      </c>
    </row>
    <row r="2923" spans="1:10" ht="25.5" x14ac:dyDescent="0.2">
      <c r="A2923" s="193"/>
      <c r="B2923" s="193"/>
      <c r="C2923" s="193"/>
      <c r="D2923" s="193"/>
      <c r="E2923" s="193" t="s">
        <v>1138</v>
      </c>
      <c r="F2923" s="51">
        <v>0</v>
      </c>
      <c r="G2923" s="193" t="s">
        <v>1137</v>
      </c>
      <c r="H2923" s="51">
        <v>0</v>
      </c>
      <c r="I2923" s="193" t="s">
        <v>1136</v>
      </c>
      <c r="J2923" s="51">
        <v>0</v>
      </c>
    </row>
    <row r="2924" spans="1:10" ht="15" thickBot="1" x14ac:dyDescent="0.25">
      <c r="A2924" s="193"/>
      <c r="B2924" s="193"/>
      <c r="C2924" s="193"/>
      <c r="D2924" s="193"/>
      <c r="E2924" s="193" t="s">
        <v>1135</v>
      </c>
      <c r="F2924" s="51">
        <v>0.37</v>
      </c>
      <c r="G2924" s="193"/>
      <c r="H2924" s="378" t="s">
        <v>1134</v>
      </c>
      <c r="I2924" s="378"/>
      <c r="J2924" s="51">
        <v>1.95</v>
      </c>
    </row>
    <row r="2925" spans="1:10" ht="0.95" customHeight="1" thickTop="1" x14ac:dyDescent="0.2">
      <c r="A2925" s="50"/>
      <c r="B2925" s="50"/>
      <c r="C2925" s="50"/>
      <c r="D2925" s="50"/>
      <c r="E2925" s="50"/>
      <c r="F2925" s="50"/>
      <c r="G2925" s="50"/>
      <c r="H2925" s="50"/>
      <c r="I2925" s="50"/>
      <c r="J2925" s="50"/>
    </row>
    <row r="2926" spans="1:10" ht="18" customHeight="1" x14ac:dyDescent="0.2">
      <c r="A2926" s="189"/>
      <c r="B2926" s="64" t="s">
        <v>9</v>
      </c>
      <c r="C2926" s="189" t="s">
        <v>10</v>
      </c>
      <c r="D2926" s="189" t="s">
        <v>11</v>
      </c>
      <c r="E2926" s="379" t="s">
        <v>1155</v>
      </c>
      <c r="F2926" s="379"/>
      <c r="G2926" s="65" t="s">
        <v>12</v>
      </c>
      <c r="H2926" s="64" t="s">
        <v>13</v>
      </c>
      <c r="I2926" s="64" t="s">
        <v>14</v>
      </c>
      <c r="J2926" s="64" t="s">
        <v>16</v>
      </c>
    </row>
    <row r="2927" spans="1:10" ht="39" customHeight="1" x14ac:dyDescent="0.2">
      <c r="A2927" s="187" t="s">
        <v>1154</v>
      </c>
      <c r="B2927" s="63" t="s">
        <v>2229</v>
      </c>
      <c r="C2927" s="187" t="s">
        <v>25</v>
      </c>
      <c r="D2927" s="187" t="s">
        <v>2228</v>
      </c>
      <c r="E2927" s="380" t="s">
        <v>1192</v>
      </c>
      <c r="F2927" s="380"/>
      <c r="G2927" s="62" t="s">
        <v>836</v>
      </c>
      <c r="H2927" s="61">
        <v>1</v>
      </c>
      <c r="I2927" s="60">
        <v>4.4000000000000004</v>
      </c>
      <c r="J2927" s="60">
        <v>4.4000000000000004</v>
      </c>
    </row>
    <row r="2928" spans="1:10" ht="24" customHeight="1" x14ac:dyDescent="0.2">
      <c r="A2928" s="192" t="s">
        <v>1142</v>
      </c>
      <c r="B2928" s="55" t="s">
        <v>1504</v>
      </c>
      <c r="C2928" s="192" t="s">
        <v>25</v>
      </c>
      <c r="D2928" s="192" t="s">
        <v>1503</v>
      </c>
      <c r="E2928" s="377" t="s">
        <v>1139</v>
      </c>
      <c r="F2928" s="377"/>
      <c r="G2928" s="54" t="s">
        <v>358</v>
      </c>
      <c r="H2928" s="53">
        <v>0.78</v>
      </c>
      <c r="I2928" s="52">
        <v>5.65</v>
      </c>
      <c r="J2928" s="52">
        <v>4.4000000000000004</v>
      </c>
    </row>
    <row r="2929" spans="1:10" ht="25.5" x14ac:dyDescent="0.2">
      <c r="A2929" s="193"/>
      <c r="B2929" s="193"/>
      <c r="C2929" s="193"/>
      <c r="D2929" s="193"/>
      <c r="E2929" s="193" t="s">
        <v>1138</v>
      </c>
      <c r="F2929" s="51">
        <v>0</v>
      </c>
      <c r="G2929" s="193" t="s">
        <v>1137</v>
      </c>
      <c r="H2929" s="51">
        <v>0</v>
      </c>
      <c r="I2929" s="193" t="s">
        <v>1136</v>
      </c>
      <c r="J2929" s="51">
        <v>0</v>
      </c>
    </row>
    <row r="2930" spans="1:10" ht="15" thickBot="1" x14ac:dyDescent="0.25">
      <c r="A2930" s="193"/>
      <c r="B2930" s="193"/>
      <c r="C2930" s="193"/>
      <c r="D2930" s="193"/>
      <c r="E2930" s="193" t="s">
        <v>1135</v>
      </c>
      <c r="F2930" s="51">
        <v>1.03</v>
      </c>
      <c r="G2930" s="193"/>
      <c r="H2930" s="378" t="s">
        <v>1134</v>
      </c>
      <c r="I2930" s="378"/>
      <c r="J2930" s="51">
        <v>5.43</v>
      </c>
    </row>
    <row r="2931" spans="1:10" ht="0.95" customHeight="1" thickTop="1" x14ac:dyDescent="0.2">
      <c r="A2931" s="50"/>
      <c r="B2931" s="50"/>
      <c r="C2931" s="50"/>
      <c r="D2931" s="50"/>
      <c r="E2931" s="50"/>
      <c r="F2931" s="50"/>
      <c r="G2931" s="50"/>
      <c r="H2931" s="50"/>
      <c r="I2931" s="50"/>
      <c r="J2931" s="50"/>
    </row>
    <row r="2932" spans="1:10" ht="18" customHeight="1" x14ac:dyDescent="0.2">
      <c r="A2932" s="189"/>
      <c r="B2932" s="64" t="s">
        <v>9</v>
      </c>
      <c r="C2932" s="189" t="s">
        <v>10</v>
      </c>
      <c r="D2932" s="189" t="s">
        <v>11</v>
      </c>
      <c r="E2932" s="379" t="s">
        <v>1155</v>
      </c>
      <c r="F2932" s="379"/>
      <c r="G2932" s="65" t="s">
        <v>12</v>
      </c>
      <c r="H2932" s="64" t="s">
        <v>13</v>
      </c>
      <c r="I2932" s="64" t="s">
        <v>14</v>
      </c>
      <c r="J2932" s="64" t="s">
        <v>16</v>
      </c>
    </row>
    <row r="2933" spans="1:10" ht="39" customHeight="1" x14ac:dyDescent="0.2">
      <c r="A2933" s="187" t="s">
        <v>1154</v>
      </c>
      <c r="B2933" s="63" t="s">
        <v>2227</v>
      </c>
      <c r="C2933" s="187" t="s">
        <v>25</v>
      </c>
      <c r="D2933" s="187" t="s">
        <v>2226</v>
      </c>
      <c r="E2933" s="380" t="s">
        <v>1548</v>
      </c>
      <c r="F2933" s="380"/>
      <c r="G2933" s="62" t="s">
        <v>27</v>
      </c>
      <c r="H2933" s="61">
        <v>1</v>
      </c>
      <c r="I2933" s="60">
        <v>4.43</v>
      </c>
      <c r="J2933" s="60">
        <v>4.43</v>
      </c>
    </row>
    <row r="2934" spans="1:10" ht="24" customHeight="1" x14ac:dyDescent="0.2">
      <c r="A2934" s="191" t="s">
        <v>1148</v>
      </c>
      <c r="B2934" s="59" t="s">
        <v>1461</v>
      </c>
      <c r="C2934" s="191" t="s">
        <v>25</v>
      </c>
      <c r="D2934" s="191" t="s">
        <v>1460</v>
      </c>
      <c r="E2934" s="376" t="s">
        <v>1145</v>
      </c>
      <c r="F2934" s="376"/>
      <c r="G2934" s="58" t="s">
        <v>836</v>
      </c>
      <c r="H2934" s="57">
        <v>4.4999999999999998E-2</v>
      </c>
      <c r="I2934" s="56">
        <v>37.11</v>
      </c>
      <c r="J2934" s="56">
        <v>1.66</v>
      </c>
    </row>
    <row r="2935" spans="1:10" ht="24" customHeight="1" x14ac:dyDescent="0.2">
      <c r="A2935" s="191" t="s">
        <v>1148</v>
      </c>
      <c r="B2935" s="59" t="s">
        <v>1147</v>
      </c>
      <c r="C2935" s="191" t="s">
        <v>25</v>
      </c>
      <c r="D2935" s="191" t="s">
        <v>1146</v>
      </c>
      <c r="E2935" s="376" t="s">
        <v>1145</v>
      </c>
      <c r="F2935" s="376"/>
      <c r="G2935" s="58" t="s">
        <v>836</v>
      </c>
      <c r="H2935" s="57">
        <v>8.8999999999999996E-2</v>
      </c>
      <c r="I2935" s="56">
        <v>28.88</v>
      </c>
      <c r="J2935" s="56">
        <v>2.57</v>
      </c>
    </row>
    <row r="2936" spans="1:10" ht="39" customHeight="1" x14ac:dyDescent="0.2">
      <c r="A2936" s="191" t="s">
        <v>1148</v>
      </c>
      <c r="B2936" s="59" t="s">
        <v>2225</v>
      </c>
      <c r="C2936" s="191" t="s">
        <v>25</v>
      </c>
      <c r="D2936" s="191" t="s">
        <v>2224</v>
      </c>
      <c r="E2936" s="376" t="s">
        <v>1192</v>
      </c>
      <c r="F2936" s="376"/>
      <c r="G2936" s="58" t="s">
        <v>44</v>
      </c>
      <c r="H2936" s="57">
        <v>2.5000000000000001E-2</v>
      </c>
      <c r="I2936" s="56">
        <v>6.89</v>
      </c>
      <c r="J2936" s="56">
        <v>0.17</v>
      </c>
    </row>
    <row r="2937" spans="1:10" ht="39" customHeight="1" x14ac:dyDescent="0.2">
      <c r="A2937" s="191" t="s">
        <v>1148</v>
      </c>
      <c r="B2937" s="59" t="s">
        <v>2223</v>
      </c>
      <c r="C2937" s="191" t="s">
        <v>25</v>
      </c>
      <c r="D2937" s="191" t="s">
        <v>2222</v>
      </c>
      <c r="E2937" s="376" t="s">
        <v>1192</v>
      </c>
      <c r="F2937" s="376"/>
      <c r="G2937" s="58" t="s">
        <v>1205</v>
      </c>
      <c r="H2937" s="57">
        <v>4.2000000000000003E-2</v>
      </c>
      <c r="I2937" s="56">
        <v>0.91</v>
      </c>
      <c r="J2937" s="56">
        <v>0.03</v>
      </c>
    </row>
    <row r="2938" spans="1:10" ht="25.5" x14ac:dyDescent="0.2">
      <c r="A2938" s="193"/>
      <c r="B2938" s="193"/>
      <c r="C2938" s="193"/>
      <c r="D2938" s="193"/>
      <c r="E2938" s="193" t="s">
        <v>1138</v>
      </c>
      <c r="F2938" s="51">
        <v>1.951003214721206</v>
      </c>
      <c r="G2938" s="193" t="s">
        <v>1137</v>
      </c>
      <c r="H2938" s="51">
        <v>1.57</v>
      </c>
      <c r="I2938" s="193" t="s">
        <v>1136</v>
      </c>
      <c r="J2938" s="51">
        <v>3.52</v>
      </c>
    </row>
    <row r="2939" spans="1:10" ht="15" thickBot="1" x14ac:dyDescent="0.25">
      <c r="A2939" s="193"/>
      <c r="B2939" s="193"/>
      <c r="C2939" s="193"/>
      <c r="D2939" s="193"/>
      <c r="E2939" s="193" t="s">
        <v>1135</v>
      </c>
      <c r="F2939" s="51">
        <v>1.04</v>
      </c>
      <c r="G2939" s="193"/>
      <c r="H2939" s="378" t="s">
        <v>1134</v>
      </c>
      <c r="I2939" s="378"/>
      <c r="J2939" s="51">
        <v>5.47</v>
      </c>
    </row>
    <row r="2940" spans="1:10" ht="0.95" customHeight="1" thickTop="1" x14ac:dyDescent="0.2">
      <c r="A2940" s="50"/>
      <c r="B2940" s="50"/>
      <c r="C2940" s="50"/>
      <c r="D2940" s="50"/>
      <c r="E2940" s="50"/>
      <c r="F2940" s="50"/>
      <c r="G2940" s="50"/>
      <c r="H2940" s="50"/>
      <c r="I2940" s="50"/>
      <c r="J2940" s="50"/>
    </row>
    <row r="2941" spans="1:10" ht="18" customHeight="1" x14ac:dyDescent="0.2">
      <c r="A2941" s="189"/>
      <c r="B2941" s="64" t="s">
        <v>9</v>
      </c>
      <c r="C2941" s="189" t="s">
        <v>10</v>
      </c>
      <c r="D2941" s="189" t="s">
        <v>11</v>
      </c>
      <c r="E2941" s="379" t="s">
        <v>1155</v>
      </c>
      <c r="F2941" s="379"/>
      <c r="G2941" s="65" t="s">
        <v>12</v>
      </c>
      <c r="H2941" s="64" t="s">
        <v>13</v>
      </c>
      <c r="I2941" s="64" t="s">
        <v>14</v>
      </c>
      <c r="J2941" s="64" t="s">
        <v>16</v>
      </c>
    </row>
    <row r="2942" spans="1:10" ht="39" customHeight="1" x14ac:dyDescent="0.2">
      <c r="A2942" s="187" t="s">
        <v>1154</v>
      </c>
      <c r="B2942" s="63" t="s">
        <v>2221</v>
      </c>
      <c r="C2942" s="187" t="s">
        <v>25</v>
      </c>
      <c r="D2942" s="187" t="s">
        <v>2220</v>
      </c>
      <c r="E2942" s="380" t="s">
        <v>1192</v>
      </c>
      <c r="F2942" s="380"/>
      <c r="G2942" s="62" t="s">
        <v>1205</v>
      </c>
      <c r="H2942" s="61">
        <v>1</v>
      </c>
      <c r="I2942" s="60">
        <v>8.6</v>
      </c>
      <c r="J2942" s="60">
        <v>8.6</v>
      </c>
    </row>
    <row r="2943" spans="1:10" ht="39" customHeight="1" x14ac:dyDescent="0.2">
      <c r="A2943" s="191" t="s">
        <v>1148</v>
      </c>
      <c r="B2943" s="59" t="s">
        <v>2217</v>
      </c>
      <c r="C2943" s="191" t="s">
        <v>25</v>
      </c>
      <c r="D2943" s="191" t="s">
        <v>2216</v>
      </c>
      <c r="E2943" s="376" t="s">
        <v>1192</v>
      </c>
      <c r="F2943" s="376"/>
      <c r="G2943" s="58" t="s">
        <v>836</v>
      </c>
      <c r="H2943" s="57">
        <v>1</v>
      </c>
      <c r="I2943" s="56">
        <v>6.78</v>
      </c>
      <c r="J2943" s="56">
        <v>6.78</v>
      </c>
    </row>
    <row r="2944" spans="1:10" ht="39" customHeight="1" x14ac:dyDescent="0.2">
      <c r="A2944" s="191" t="s">
        <v>1148</v>
      </c>
      <c r="B2944" s="59" t="s">
        <v>2215</v>
      </c>
      <c r="C2944" s="191" t="s">
        <v>25</v>
      </c>
      <c r="D2944" s="191" t="s">
        <v>2214</v>
      </c>
      <c r="E2944" s="376" t="s">
        <v>1192</v>
      </c>
      <c r="F2944" s="376"/>
      <c r="G2944" s="58" t="s">
        <v>836</v>
      </c>
      <c r="H2944" s="57">
        <v>1</v>
      </c>
      <c r="I2944" s="56">
        <v>1.82</v>
      </c>
      <c r="J2944" s="56">
        <v>1.82</v>
      </c>
    </row>
    <row r="2945" spans="1:10" ht="25.5" x14ac:dyDescent="0.2">
      <c r="A2945" s="193"/>
      <c r="B2945" s="193"/>
      <c r="C2945" s="193"/>
      <c r="D2945" s="193"/>
      <c r="E2945" s="193" t="s">
        <v>1138</v>
      </c>
      <c r="F2945" s="51">
        <v>0</v>
      </c>
      <c r="G2945" s="193" t="s">
        <v>1137</v>
      </c>
      <c r="H2945" s="51">
        <v>0</v>
      </c>
      <c r="I2945" s="193" t="s">
        <v>1136</v>
      </c>
      <c r="J2945" s="51">
        <v>0</v>
      </c>
    </row>
    <row r="2946" spans="1:10" ht="15" thickBot="1" x14ac:dyDescent="0.25">
      <c r="A2946" s="193"/>
      <c r="B2946" s="193"/>
      <c r="C2946" s="193"/>
      <c r="D2946" s="193"/>
      <c r="E2946" s="193" t="s">
        <v>1135</v>
      </c>
      <c r="F2946" s="51">
        <v>2.02</v>
      </c>
      <c r="G2946" s="193"/>
      <c r="H2946" s="378" t="s">
        <v>1134</v>
      </c>
      <c r="I2946" s="378"/>
      <c r="J2946" s="51">
        <v>10.62</v>
      </c>
    </row>
    <row r="2947" spans="1:10" ht="0.95" customHeight="1" thickTop="1" x14ac:dyDescent="0.2">
      <c r="A2947" s="50"/>
      <c r="B2947" s="50"/>
      <c r="C2947" s="50"/>
      <c r="D2947" s="50"/>
      <c r="E2947" s="50"/>
      <c r="F2947" s="50"/>
      <c r="G2947" s="50"/>
      <c r="H2947" s="50"/>
      <c r="I2947" s="50"/>
      <c r="J2947" s="50"/>
    </row>
    <row r="2948" spans="1:10" ht="18" customHeight="1" x14ac:dyDescent="0.2">
      <c r="A2948" s="189"/>
      <c r="B2948" s="64" t="s">
        <v>9</v>
      </c>
      <c r="C2948" s="189" t="s">
        <v>10</v>
      </c>
      <c r="D2948" s="189" t="s">
        <v>11</v>
      </c>
      <c r="E2948" s="379" t="s">
        <v>1155</v>
      </c>
      <c r="F2948" s="379"/>
      <c r="G2948" s="65" t="s">
        <v>12</v>
      </c>
      <c r="H2948" s="64" t="s">
        <v>13</v>
      </c>
      <c r="I2948" s="64" t="s">
        <v>14</v>
      </c>
      <c r="J2948" s="64" t="s">
        <v>16</v>
      </c>
    </row>
    <row r="2949" spans="1:10" ht="39" customHeight="1" x14ac:dyDescent="0.2">
      <c r="A2949" s="187" t="s">
        <v>1154</v>
      </c>
      <c r="B2949" s="63" t="s">
        <v>2219</v>
      </c>
      <c r="C2949" s="187" t="s">
        <v>25</v>
      </c>
      <c r="D2949" s="187" t="s">
        <v>2218</v>
      </c>
      <c r="E2949" s="380" t="s">
        <v>1192</v>
      </c>
      <c r="F2949" s="380"/>
      <c r="G2949" s="62" t="s">
        <v>44</v>
      </c>
      <c r="H2949" s="61">
        <v>1</v>
      </c>
      <c r="I2949" s="60">
        <v>32.06</v>
      </c>
      <c r="J2949" s="60">
        <v>32.06</v>
      </c>
    </row>
    <row r="2950" spans="1:10" ht="39" customHeight="1" x14ac:dyDescent="0.2">
      <c r="A2950" s="191" t="s">
        <v>1148</v>
      </c>
      <c r="B2950" s="59" t="s">
        <v>2217</v>
      </c>
      <c r="C2950" s="191" t="s">
        <v>25</v>
      </c>
      <c r="D2950" s="191" t="s">
        <v>2216</v>
      </c>
      <c r="E2950" s="376" t="s">
        <v>1192</v>
      </c>
      <c r="F2950" s="376"/>
      <c r="G2950" s="58" t="s">
        <v>836</v>
      </c>
      <c r="H2950" s="57">
        <v>1</v>
      </c>
      <c r="I2950" s="56">
        <v>6.78</v>
      </c>
      <c r="J2950" s="56">
        <v>6.78</v>
      </c>
    </row>
    <row r="2951" spans="1:10" ht="39" customHeight="1" x14ac:dyDescent="0.2">
      <c r="A2951" s="191" t="s">
        <v>1148</v>
      </c>
      <c r="B2951" s="59" t="s">
        <v>2215</v>
      </c>
      <c r="C2951" s="191" t="s">
        <v>25</v>
      </c>
      <c r="D2951" s="191" t="s">
        <v>2214</v>
      </c>
      <c r="E2951" s="376" t="s">
        <v>1192</v>
      </c>
      <c r="F2951" s="376"/>
      <c r="G2951" s="58" t="s">
        <v>836</v>
      </c>
      <c r="H2951" s="57">
        <v>1</v>
      </c>
      <c r="I2951" s="56">
        <v>1.82</v>
      </c>
      <c r="J2951" s="56">
        <v>1.82</v>
      </c>
    </row>
    <row r="2952" spans="1:10" ht="39" customHeight="1" x14ac:dyDescent="0.2">
      <c r="A2952" s="191" t="s">
        <v>1148</v>
      </c>
      <c r="B2952" s="59" t="s">
        <v>2213</v>
      </c>
      <c r="C2952" s="191" t="s">
        <v>25</v>
      </c>
      <c r="D2952" s="191" t="s">
        <v>2212</v>
      </c>
      <c r="E2952" s="376" t="s">
        <v>1192</v>
      </c>
      <c r="F2952" s="376"/>
      <c r="G2952" s="58" t="s">
        <v>836</v>
      </c>
      <c r="H2952" s="57">
        <v>1</v>
      </c>
      <c r="I2952" s="56">
        <v>8.49</v>
      </c>
      <c r="J2952" s="56">
        <v>8.49</v>
      </c>
    </row>
    <row r="2953" spans="1:10" ht="39" customHeight="1" x14ac:dyDescent="0.2">
      <c r="A2953" s="191" t="s">
        <v>1148</v>
      </c>
      <c r="B2953" s="59" t="s">
        <v>2209</v>
      </c>
      <c r="C2953" s="191" t="s">
        <v>25</v>
      </c>
      <c r="D2953" s="191" t="s">
        <v>2208</v>
      </c>
      <c r="E2953" s="376" t="s">
        <v>1192</v>
      </c>
      <c r="F2953" s="376"/>
      <c r="G2953" s="58" t="s">
        <v>836</v>
      </c>
      <c r="H2953" s="57">
        <v>1</v>
      </c>
      <c r="I2953" s="56">
        <v>14.97</v>
      </c>
      <c r="J2953" s="56">
        <v>14.97</v>
      </c>
    </row>
    <row r="2954" spans="1:10" ht="25.5" x14ac:dyDescent="0.2">
      <c r="A2954" s="193"/>
      <c r="B2954" s="193"/>
      <c r="C2954" s="193"/>
      <c r="D2954" s="193"/>
      <c r="E2954" s="193" t="s">
        <v>1138</v>
      </c>
      <c r="F2954" s="51">
        <v>0</v>
      </c>
      <c r="G2954" s="193" t="s">
        <v>1137</v>
      </c>
      <c r="H2954" s="51">
        <v>0</v>
      </c>
      <c r="I2954" s="193" t="s">
        <v>1136</v>
      </c>
      <c r="J2954" s="51">
        <v>0</v>
      </c>
    </row>
    <row r="2955" spans="1:10" ht="15" thickBot="1" x14ac:dyDescent="0.25">
      <c r="A2955" s="193"/>
      <c r="B2955" s="193"/>
      <c r="C2955" s="193"/>
      <c r="D2955" s="193"/>
      <c r="E2955" s="193" t="s">
        <v>1135</v>
      </c>
      <c r="F2955" s="51">
        <v>7.54</v>
      </c>
      <c r="G2955" s="193"/>
      <c r="H2955" s="378" t="s">
        <v>1134</v>
      </c>
      <c r="I2955" s="378"/>
      <c r="J2955" s="51">
        <v>39.6</v>
      </c>
    </row>
    <row r="2956" spans="1:10" ht="0.95" customHeight="1" thickTop="1" x14ac:dyDescent="0.2">
      <c r="A2956" s="50"/>
      <c r="B2956" s="50"/>
      <c r="C2956" s="50"/>
      <c r="D2956" s="50"/>
      <c r="E2956" s="50"/>
      <c r="F2956" s="50"/>
      <c r="G2956" s="50"/>
      <c r="H2956" s="50"/>
      <c r="I2956" s="50"/>
      <c r="J2956" s="50"/>
    </row>
    <row r="2957" spans="1:10" ht="18" customHeight="1" x14ac:dyDescent="0.2">
      <c r="A2957" s="189"/>
      <c r="B2957" s="64" t="s">
        <v>9</v>
      </c>
      <c r="C2957" s="189" t="s">
        <v>10</v>
      </c>
      <c r="D2957" s="189" t="s">
        <v>11</v>
      </c>
      <c r="E2957" s="379" t="s">
        <v>1155</v>
      </c>
      <c r="F2957" s="379"/>
      <c r="G2957" s="65" t="s">
        <v>12</v>
      </c>
      <c r="H2957" s="64" t="s">
        <v>13</v>
      </c>
      <c r="I2957" s="64" t="s">
        <v>14</v>
      </c>
      <c r="J2957" s="64" t="s">
        <v>16</v>
      </c>
    </row>
    <row r="2958" spans="1:10" ht="39" customHeight="1" x14ac:dyDescent="0.2">
      <c r="A2958" s="187" t="s">
        <v>1154</v>
      </c>
      <c r="B2958" s="63" t="s">
        <v>2217</v>
      </c>
      <c r="C2958" s="187" t="s">
        <v>25</v>
      </c>
      <c r="D2958" s="187" t="s">
        <v>2216</v>
      </c>
      <c r="E2958" s="380" t="s">
        <v>1192</v>
      </c>
      <c r="F2958" s="380"/>
      <c r="G2958" s="62" t="s">
        <v>836</v>
      </c>
      <c r="H2958" s="61">
        <v>1</v>
      </c>
      <c r="I2958" s="60">
        <v>6.78</v>
      </c>
      <c r="J2958" s="60">
        <v>6.78</v>
      </c>
    </row>
    <row r="2959" spans="1:10" ht="39" customHeight="1" x14ac:dyDescent="0.2">
      <c r="A2959" s="192" t="s">
        <v>1142</v>
      </c>
      <c r="B2959" s="55" t="s">
        <v>2211</v>
      </c>
      <c r="C2959" s="192" t="s">
        <v>25</v>
      </c>
      <c r="D2959" s="192" t="s">
        <v>2210</v>
      </c>
      <c r="E2959" s="377" t="s">
        <v>1160</v>
      </c>
      <c r="F2959" s="377"/>
      <c r="G2959" s="54" t="s">
        <v>156</v>
      </c>
      <c r="H2959" s="53">
        <v>5.3300000000000001E-5</v>
      </c>
      <c r="I2959" s="52">
        <v>127351.36</v>
      </c>
      <c r="J2959" s="52">
        <v>6.78</v>
      </c>
    </row>
    <row r="2960" spans="1:10" ht="25.5" x14ac:dyDescent="0.2">
      <c r="A2960" s="193"/>
      <c r="B2960" s="193"/>
      <c r="C2960" s="193"/>
      <c r="D2960" s="193"/>
      <c r="E2960" s="193" t="s">
        <v>1138</v>
      </c>
      <c r="F2960" s="51">
        <v>0</v>
      </c>
      <c r="G2960" s="193" t="s">
        <v>1137</v>
      </c>
      <c r="H2960" s="51">
        <v>0</v>
      </c>
      <c r="I2960" s="193" t="s">
        <v>1136</v>
      </c>
      <c r="J2960" s="51">
        <v>0</v>
      </c>
    </row>
    <row r="2961" spans="1:10" ht="15" thickBot="1" x14ac:dyDescent="0.25">
      <c r="A2961" s="193"/>
      <c r="B2961" s="193"/>
      <c r="C2961" s="193"/>
      <c r="D2961" s="193"/>
      <c r="E2961" s="193" t="s">
        <v>1135</v>
      </c>
      <c r="F2961" s="51">
        <v>1.59</v>
      </c>
      <c r="G2961" s="193"/>
      <c r="H2961" s="378" t="s">
        <v>1134</v>
      </c>
      <c r="I2961" s="378"/>
      <c r="J2961" s="51">
        <v>8.3699999999999992</v>
      </c>
    </row>
    <row r="2962" spans="1:10" ht="0.95" customHeight="1" thickTop="1" x14ac:dyDescent="0.2">
      <c r="A2962" s="50"/>
      <c r="B2962" s="50"/>
      <c r="C2962" s="50"/>
      <c r="D2962" s="50"/>
      <c r="E2962" s="50"/>
      <c r="F2962" s="50"/>
      <c r="G2962" s="50"/>
      <c r="H2962" s="50"/>
      <c r="I2962" s="50"/>
      <c r="J2962" s="50"/>
    </row>
    <row r="2963" spans="1:10" ht="18" customHeight="1" x14ac:dyDescent="0.2">
      <c r="A2963" s="189"/>
      <c r="B2963" s="64" t="s">
        <v>9</v>
      </c>
      <c r="C2963" s="189" t="s">
        <v>10</v>
      </c>
      <c r="D2963" s="189" t="s">
        <v>11</v>
      </c>
      <c r="E2963" s="379" t="s">
        <v>1155</v>
      </c>
      <c r="F2963" s="379"/>
      <c r="G2963" s="65" t="s">
        <v>12</v>
      </c>
      <c r="H2963" s="64" t="s">
        <v>13</v>
      </c>
      <c r="I2963" s="64" t="s">
        <v>14</v>
      </c>
      <c r="J2963" s="64" t="s">
        <v>16</v>
      </c>
    </row>
    <row r="2964" spans="1:10" ht="39" customHeight="1" x14ac:dyDescent="0.2">
      <c r="A2964" s="187" t="s">
        <v>1154</v>
      </c>
      <c r="B2964" s="63" t="s">
        <v>2215</v>
      </c>
      <c r="C2964" s="187" t="s">
        <v>25</v>
      </c>
      <c r="D2964" s="187" t="s">
        <v>2214</v>
      </c>
      <c r="E2964" s="380" t="s">
        <v>1192</v>
      </c>
      <c r="F2964" s="380"/>
      <c r="G2964" s="62" t="s">
        <v>836</v>
      </c>
      <c r="H2964" s="61">
        <v>1</v>
      </c>
      <c r="I2964" s="60">
        <v>1.82</v>
      </c>
      <c r="J2964" s="60">
        <v>1.82</v>
      </c>
    </row>
    <row r="2965" spans="1:10" ht="39" customHeight="1" x14ac:dyDescent="0.2">
      <c r="A2965" s="192" t="s">
        <v>1142</v>
      </c>
      <c r="B2965" s="55" t="s">
        <v>2211</v>
      </c>
      <c r="C2965" s="192" t="s">
        <v>25</v>
      </c>
      <c r="D2965" s="192" t="s">
        <v>2210</v>
      </c>
      <c r="E2965" s="377" t="s">
        <v>1160</v>
      </c>
      <c r="F2965" s="377"/>
      <c r="G2965" s="54" t="s">
        <v>156</v>
      </c>
      <c r="H2965" s="53">
        <v>1.43E-5</v>
      </c>
      <c r="I2965" s="52">
        <v>127351.36</v>
      </c>
      <c r="J2965" s="52">
        <v>1.82</v>
      </c>
    </row>
    <row r="2966" spans="1:10" ht="25.5" x14ac:dyDescent="0.2">
      <c r="A2966" s="193"/>
      <c r="B2966" s="193"/>
      <c r="C2966" s="193"/>
      <c r="D2966" s="193"/>
      <c r="E2966" s="193" t="s">
        <v>1138</v>
      </c>
      <c r="F2966" s="51">
        <v>0</v>
      </c>
      <c r="G2966" s="193" t="s">
        <v>1137</v>
      </c>
      <c r="H2966" s="51">
        <v>0</v>
      </c>
      <c r="I2966" s="193" t="s">
        <v>1136</v>
      </c>
      <c r="J2966" s="51">
        <v>0</v>
      </c>
    </row>
    <row r="2967" spans="1:10" ht="15" thickBot="1" x14ac:dyDescent="0.25">
      <c r="A2967" s="193"/>
      <c r="B2967" s="193"/>
      <c r="C2967" s="193"/>
      <c r="D2967" s="193"/>
      <c r="E2967" s="193" t="s">
        <v>1135</v>
      </c>
      <c r="F2967" s="51">
        <v>0.42</v>
      </c>
      <c r="G2967" s="193"/>
      <c r="H2967" s="378" t="s">
        <v>1134</v>
      </c>
      <c r="I2967" s="378"/>
      <c r="J2967" s="51">
        <v>2.2400000000000002</v>
      </c>
    </row>
    <row r="2968" spans="1:10" ht="0.95" customHeight="1" thickTop="1" x14ac:dyDescent="0.2">
      <c r="A2968" s="50"/>
      <c r="B2968" s="50"/>
      <c r="C2968" s="50"/>
      <c r="D2968" s="50"/>
      <c r="E2968" s="50"/>
      <c r="F2968" s="50"/>
      <c r="G2968" s="50"/>
      <c r="H2968" s="50"/>
      <c r="I2968" s="50"/>
      <c r="J2968" s="50"/>
    </row>
    <row r="2969" spans="1:10" ht="18" customHeight="1" x14ac:dyDescent="0.2">
      <c r="A2969" s="189"/>
      <c r="B2969" s="64" t="s">
        <v>9</v>
      </c>
      <c r="C2969" s="189" t="s">
        <v>10</v>
      </c>
      <c r="D2969" s="189" t="s">
        <v>11</v>
      </c>
      <c r="E2969" s="379" t="s">
        <v>1155</v>
      </c>
      <c r="F2969" s="379"/>
      <c r="G2969" s="65" t="s">
        <v>12</v>
      </c>
      <c r="H2969" s="64" t="s">
        <v>13</v>
      </c>
      <c r="I2969" s="64" t="s">
        <v>14</v>
      </c>
      <c r="J2969" s="64" t="s">
        <v>16</v>
      </c>
    </row>
    <row r="2970" spans="1:10" ht="39" customHeight="1" x14ac:dyDescent="0.2">
      <c r="A2970" s="187" t="s">
        <v>1154</v>
      </c>
      <c r="B2970" s="63" t="s">
        <v>2213</v>
      </c>
      <c r="C2970" s="187" t="s">
        <v>25</v>
      </c>
      <c r="D2970" s="187" t="s">
        <v>2212</v>
      </c>
      <c r="E2970" s="380" t="s">
        <v>1192</v>
      </c>
      <c r="F2970" s="380"/>
      <c r="G2970" s="62" t="s">
        <v>836</v>
      </c>
      <c r="H2970" s="61">
        <v>1</v>
      </c>
      <c r="I2970" s="60">
        <v>8.49</v>
      </c>
      <c r="J2970" s="60">
        <v>8.49</v>
      </c>
    </row>
    <row r="2971" spans="1:10" ht="39" customHeight="1" x14ac:dyDescent="0.2">
      <c r="A2971" s="192" t="s">
        <v>1142</v>
      </c>
      <c r="B2971" s="55" t="s">
        <v>2211</v>
      </c>
      <c r="C2971" s="192" t="s">
        <v>25</v>
      </c>
      <c r="D2971" s="192" t="s">
        <v>2210</v>
      </c>
      <c r="E2971" s="377" t="s">
        <v>1160</v>
      </c>
      <c r="F2971" s="377"/>
      <c r="G2971" s="54" t="s">
        <v>156</v>
      </c>
      <c r="H2971" s="53">
        <v>6.6699999999999995E-5</v>
      </c>
      <c r="I2971" s="52">
        <v>127351.36</v>
      </c>
      <c r="J2971" s="52">
        <v>8.49</v>
      </c>
    </row>
    <row r="2972" spans="1:10" ht="25.5" x14ac:dyDescent="0.2">
      <c r="A2972" s="193"/>
      <c r="B2972" s="193"/>
      <c r="C2972" s="193"/>
      <c r="D2972" s="193"/>
      <c r="E2972" s="193" t="s">
        <v>1138</v>
      </c>
      <c r="F2972" s="51">
        <v>0</v>
      </c>
      <c r="G2972" s="193" t="s">
        <v>1137</v>
      </c>
      <c r="H2972" s="51">
        <v>0</v>
      </c>
      <c r="I2972" s="193" t="s">
        <v>1136</v>
      </c>
      <c r="J2972" s="51">
        <v>0</v>
      </c>
    </row>
    <row r="2973" spans="1:10" ht="15" thickBot="1" x14ac:dyDescent="0.25">
      <c r="A2973" s="193"/>
      <c r="B2973" s="193"/>
      <c r="C2973" s="193"/>
      <c r="D2973" s="193"/>
      <c r="E2973" s="193" t="s">
        <v>1135</v>
      </c>
      <c r="F2973" s="51">
        <v>1.99</v>
      </c>
      <c r="G2973" s="193"/>
      <c r="H2973" s="378" t="s">
        <v>1134</v>
      </c>
      <c r="I2973" s="378"/>
      <c r="J2973" s="51">
        <v>10.48</v>
      </c>
    </row>
    <row r="2974" spans="1:10" ht="0.95" customHeight="1" thickTop="1" x14ac:dyDescent="0.2">
      <c r="A2974" s="50"/>
      <c r="B2974" s="50"/>
      <c r="C2974" s="50"/>
      <c r="D2974" s="50"/>
      <c r="E2974" s="50"/>
      <c r="F2974" s="50"/>
      <c r="G2974" s="50"/>
      <c r="H2974" s="50"/>
      <c r="I2974" s="50"/>
      <c r="J2974" s="50"/>
    </row>
    <row r="2975" spans="1:10" ht="18" customHeight="1" x14ac:dyDescent="0.2">
      <c r="A2975" s="189"/>
      <c r="B2975" s="64" t="s">
        <v>9</v>
      </c>
      <c r="C2975" s="189" t="s">
        <v>10</v>
      </c>
      <c r="D2975" s="189" t="s">
        <v>11</v>
      </c>
      <c r="E2975" s="379" t="s">
        <v>1155</v>
      </c>
      <c r="F2975" s="379"/>
      <c r="G2975" s="65" t="s">
        <v>12</v>
      </c>
      <c r="H2975" s="64" t="s">
        <v>13</v>
      </c>
      <c r="I2975" s="64" t="s">
        <v>14</v>
      </c>
      <c r="J2975" s="64" t="s">
        <v>16</v>
      </c>
    </row>
    <row r="2976" spans="1:10" ht="39" customHeight="1" x14ac:dyDescent="0.2">
      <c r="A2976" s="187" t="s">
        <v>1154</v>
      </c>
      <c r="B2976" s="63" t="s">
        <v>2209</v>
      </c>
      <c r="C2976" s="187" t="s">
        <v>25</v>
      </c>
      <c r="D2976" s="187" t="s">
        <v>2208</v>
      </c>
      <c r="E2976" s="380" t="s">
        <v>1192</v>
      </c>
      <c r="F2976" s="380"/>
      <c r="G2976" s="62" t="s">
        <v>836</v>
      </c>
      <c r="H2976" s="61">
        <v>1</v>
      </c>
      <c r="I2976" s="60">
        <v>14.97</v>
      </c>
      <c r="J2976" s="60">
        <v>14.97</v>
      </c>
    </row>
    <row r="2977" spans="1:10" ht="26.1" customHeight="1" x14ac:dyDescent="0.2">
      <c r="A2977" s="192" t="s">
        <v>1142</v>
      </c>
      <c r="B2977" s="55" t="s">
        <v>1245</v>
      </c>
      <c r="C2977" s="192" t="s">
        <v>25</v>
      </c>
      <c r="D2977" s="192" t="s">
        <v>1244</v>
      </c>
      <c r="E2977" s="377" t="s">
        <v>1139</v>
      </c>
      <c r="F2977" s="377"/>
      <c r="G2977" s="54" t="s">
        <v>358</v>
      </c>
      <c r="H2977" s="53">
        <v>2.5</v>
      </c>
      <c r="I2977" s="52">
        <v>5.99</v>
      </c>
      <c r="J2977" s="52">
        <v>14.97</v>
      </c>
    </row>
    <row r="2978" spans="1:10" ht="25.5" x14ac:dyDescent="0.2">
      <c r="A2978" s="193"/>
      <c r="B2978" s="193"/>
      <c r="C2978" s="193"/>
      <c r="D2978" s="193"/>
      <c r="E2978" s="193" t="s">
        <v>1138</v>
      </c>
      <c r="F2978" s="51">
        <v>0</v>
      </c>
      <c r="G2978" s="193" t="s">
        <v>1137</v>
      </c>
      <c r="H2978" s="51">
        <v>0</v>
      </c>
      <c r="I2978" s="193" t="s">
        <v>1136</v>
      </c>
      <c r="J2978" s="51">
        <v>0</v>
      </c>
    </row>
    <row r="2979" spans="1:10" ht="15" thickBot="1" x14ac:dyDescent="0.25">
      <c r="A2979" s="193"/>
      <c r="B2979" s="193"/>
      <c r="C2979" s="193"/>
      <c r="D2979" s="193"/>
      <c r="E2979" s="193" t="s">
        <v>1135</v>
      </c>
      <c r="F2979" s="51">
        <v>3.52</v>
      </c>
      <c r="G2979" s="193"/>
      <c r="H2979" s="378" t="s">
        <v>1134</v>
      </c>
      <c r="I2979" s="378"/>
      <c r="J2979" s="51">
        <v>18.489999999999998</v>
      </c>
    </row>
    <row r="2980" spans="1:10" ht="0.95" customHeight="1" thickTop="1" x14ac:dyDescent="0.2">
      <c r="A2980" s="50"/>
      <c r="B2980" s="50"/>
      <c r="C2980" s="50"/>
      <c r="D2980" s="50"/>
      <c r="E2980" s="50"/>
      <c r="F2980" s="50"/>
      <c r="G2980" s="50"/>
      <c r="H2980" s="50"/>
      <c r="I2980" s="50"/>
      <c r="J2980" s="50"/>
    </row>
    <row r="2981" spans="1:10" ht="18" customHeight="1" x14ac:dyDescent="0.2">
      <c r="A2981" s="189"/>
      <c r="B2981" s="64" t="s">
        <v>9</v>
      </c>
      <c r="C2981" s="189" t="s">
        <v>10</v>
      </c>
      <c r="D2981" s="189" t="s">
        <v>11</v>
      </c>
      <c r="E2981" s="379" t="s">
        <v>1155</v>
      </c>
      <c r="F2981" s="379"/>
      <c r="G2981" s="65" t="s">
        <v>12</v>
      </c>
      <c r="H2981" s="64" t="s">
        <v>13</v>
      </c>
      <c r="I2981" s="64" t="s">
        <v>14</v>
      </c>
      <c r="J2981" s="64" t="s">
        <v>16</v>
      </c>
    </row>
    <row r="2982" spans="1:10" ht="39" customHeight="1" x14ac:dyDescent="0.2">
      <c r="A2982" s="187" t="s">
        <v>1154</v>
      </c>
      <c r="B2982" s="63" t="s">
        <v>2207</v>
      </c>
      <c r="C2982" s="187" t="s">
        <v>25</v>
      </c>
      <c r="D2982" s="187" t="s">
        <v>2206</v>
      </c>
      <c r="E2982" s="380" t="s">
        <v>1548</v>
      </c>
      <c r="F2982" s="380"/>
      <c r="G2982" s="62" t="s">
        <v>49</v>
      </c>
      <c r="H2982" s="61">
        <v>1</v>
      </c>
      <c r="I2982" s="60">
        <v>918.58</v>
      </c>
      <c r="J2982" s="60">
        <v>918.58</v>
      </c>
    </row>
    <row r="2983" spans="1:10" ht="24" customHeight="1" x14ac:dyDescent="0.2">
      <c r="A2983" s="191" t="s">
        <v>1148</v>
      </c>
      <c r="B2983" s="59" t="s">
        <v>1461</v>
      </c>
      <c r="C2983" s="191" t="s">
        <v>25</v>
      </c>
      <c r="D2983" s="191" t="s">
        <v>1460</v>
      </c>
      <c r="E2983" s="376" t="s">
        <v>1145</v>
      </c>
      <c r="F2983" s="376"/>
      <c r="G2983" s="58" t="s">
        <v>836</v>
      </c>
      <c r="H2983" s="57">
        <v>0.36299999999999999</v>
      </c>
      <c r="I2983" s="56">
        <v>37.11</v>
      </c>
      <c r="J2983" s="56">
        <v>13.47</v>
      </c>
    </row>
    <row r="2984" spans="1:10" ht="24" customHeight="1" x14ac:dyDescent="0.2">
      <c r="A2984" s="191" t="s">
        <v>1148</v>
      </c>
      <c r="B2984" s="59" t="s">
        <v>1147</v>
      </c>
      <c r="C2984" s="191" t="s">
        <v>25</v>
      </c>
      <c r="D2984" s="191" t="s">
        <v>1146</v>
      </c>
      <c r="E2984" s="376" t="s">
        <v>1145</v>
      </c>
      <c r="F2984" s="376"/>
      <c r="G2984" s="58" t="s">
        <v>836</v>
      </c>
      <c r="H2984" s="57">
        <v>0.54400000000000004</v>
      </c>
      <c r="I2984" s="56">
        <v>28.88</v>
      </c>
      <c r="J2984" s="56">
        <v>15.71</v>
      </c>
    </row>
    <row r="2985" spans="1:10" ht="39" customHeight="1" x14ac:dyDescent="0.2">
      <c r="A2985" s="191" t="s">
        <v>1148</v>
      </c>
      <c r="B2985" s="59" t="s">
        <v>1204</v>
      </c>
      <c r="C2985" s="191" t="s">
        <v>25</v>
      </c>
      <c r="D2985" s="191" t="s">
        <v>1203</v>
      </c>
      <c r="E2985" s="376" t="s">
        <v>1192</v>
      </c>
      <c r="F2985" s="376"/>
      <c r="G2985" s="58" t="s">
        <v>44</v>
      </c>
      <c r="H2985" s="57">
        <v>8.7999999999999995E-2</v>
      </c>
      <c r="I2985" s="56">
        <v>1.26</v>
      </c>
      <c r="J2985" s="56">
        <v>0.11</v>
      </c>
    </row>
    <row r="2986" spans="1:10" ht="39" customHeight="1" x14ac:dyDescent="0.2">
      <c r="A2986" s="191" t="s">
        <v>1148</v>
      </c>
      <c r="B2986" s="59" t="s">
        <v>1207</v>
      </c>
      <c r="C2986" s="191" t="s">
        <v>25</v>
      </c>
      <c r="D2986" s="191" t="s">
        <v>1206</v>
      </c>
      <c r="E2986" s="376" t="s">
        <v>1192</v>
      </c>
      <c r="F2986" s="376"/>
      <c r="G2986" s="58" t="s">
        <v>1205</v>
      </c>
      <c r="H2986" s="57">
        <v>9.2999999999999999E-2</v>
      </c>
      <c r="I2986" s="56">
        <v>0.43</v>
      </c>
      <c r="J2986" s="56">
        <v>0.03</v>
      </c>
    </row>
    <row r="2987" spans="1:10" ht="51.95" customHeight="1" x14ac:dyDescent="0.2">
      <c r="A2987" s="192" t="s">
        <v>1142</v>
      </c>
      <c r="B2987" s="55" t="s">
        <v>2203</v>
      </c>
      <c r="C2987" s="192" t="s">
        <v>25</v>
      </c>
      <c r="D2987" s="192" t="s">
        <v>2202</v>
      </c>
      <c r="E2987" s="377" t="s">
        <v>1139</v>
      </c>
      <c r="F2987" s="377"/>
      <c r="G2987" s="54" t="s">
        <v>49</v>
      </c>
      <c r="H2987" s="53">
        <v>1.1499999999999999</v>
      </c>
      <c r="I2987" s="52">
        <v>773.27</v>
      </c>
      <c r="J2987" s="52">
        <v>889.26</v>
      </c>
    </row>
    <row r="2988" spans="1:10" ht="25.5" x14ac:dyDescent="0.2">
      <c r="A2988" s="193"/>
      <c r="B2988" s="193"/>
      <c r="C2988" s="193"/>
      <c r="D2988" s="193"/>
      <c r="E2988" s="193" t="s">
        <v>1138</v>
      </c>
      <c r="F2988" s="51">
        <v>13.51291431105199</v>
      </c>
      <c r="G2988" s="193" t="s">
        <v>1137</v>
      </c>
      <c r="H2988" s="51">
        <v>10.87</v>
      </c>
      <c r="I2988" s="193" t="s">
        <v>1136</v>
      </c>
      <c r="J2988" s="51">
        <v>24.38</v>
      </c>
    </row>
    <row r="2989" spans="1:10" ht="15" thickBot="1" x14ac:dyDescent="0.25">
      <c r="A2989" s="193"/>
      <c r="B2989" s="193"/>
      <c r="C2989" s="193"/>
      <c r="D2989" s="193"/>
      <c r="E2989" s="193" t="s">
        <v>1135</v>
      </c>
      <c r="F2989" s="51">
        <v>216.23</v>
      </c>
      <c r="G2989" s="193"/>
      <c r="H2989" s="378" t="s">
        <v>1134</v>
      </c>
      <c r="I2989" s="378"/>
      <c r="J2989" s="51">
        <v>1134.81</v>
      </c>
    </row>
    <row r="2990" spans="1:10" ht="0.95" customHeight="1" thickTop="1" x14ac:dyDescent="0.2">
      <c r="A2990" s="50"/>
      <c r="B2990" s="50"/>
      <c r="C2990" s="50"/>
      <c r="D2990" s="50"/>
      <c r="E2990" s="50"/>
      <c r="F2990" s="50"/>
      <c r="G2990" s="50"/>
      <c r="H2990" s="50"/>
      <c r="I2990" s="50"/>
      <c r="J2990" s="50"/>
    </row>
    <row r="2991" spans="1:10" ht="18" customHeight="1" x14ac:dyDescent="0.2">
      <c r="A2991" s="189"/>
      <c r="B2991" s="64" t="s">
        <v>9</v>
      </c>
      <c r="C2991" s="189" t="s">
        <v>10</v>
      </c>
      <c r="D2991" s="189" t="s">
        <v>11</v>
      </c>
      <c r="E2991" s="379" t="s">
        <v>1155</v>
      </c>
      <c r="F2991" s="379"/>
      <c r="G2991" s="65" t="s">
        <v>12</v>
      </c>
      <c r="H2991" s="64" t="s">
        <v>13</v>
      </c>
      <c r="I2991" s="64" t="s">
        <v>14</v>
      </c>
      <c r="J2991" s="64" t="s">
        <v>16</v>
      </c>
    </row>
    <row r="2992" spans="1:10" ht="39" customHeight="1" x14ac:dyDescent="0.2">
      <c r="A2992" s="187" t="s">
        <v>1154</v>
      </c>
      <c r="B2992" s="63" t="s">
        <v>2205</v>
      </c>
      <c r="C2992" s="187" t="s">
        <v>25</v>
      </c>
      <c r="D2992" s="187" t="s">
        <v>2204</v>
      </c>
      <c r="E2992" s="380" t="s">
        <v>1548</v>
      </c>
      <c r="F2992" s="380"/>
      <c r="G2992" s="62" t="s">
        <v>49</v>
      </c>
      <c r="H2992" s="61">
        <v>1</v>
      </c>
      <c r="I2992" s="60">
        <v>846.85</v>
      </c>
      <c r="J2992" s="60">
        <v>846.85</v>
      </c>
    </row>
    <row r="2993" spans="1:10" ht="24" customHeight="1" x14ac:dyDescent="0.2">
      <c r="A2993" s="191" t="s">
        <v>1148</v>
      </c>
      <c r="B2993" s="59" t="s">
        <v>1461</v>
      </c>
      <c r="C2993" s="191" t="s">
        <v>25</v>
      </c>
      <c r="D2993" s="191" t="s">
        <v>1460</v>
      </c>
      <c r="E2993" s="376" t="s">
        <v>1145</v>
      </c>
      <c r="F2993" s="376"/>
      <c r="G2993" s="58" t="s">
        <v>836</v>
      </c>
      <c r="H2993" s="57">
        <v>0.41099999999999998</v>
      </c>
      <c r="I2993" s="56">
        <v>37.11</v>
      </c>
      <c r="J2993" s="56">
        <v>15.25</v>
      </c>
    </row>
    <row r="2994" spans="1:10" ht="24" customHeight="1" x14ac:dyDescent="0.2">
      <c r="A2994" s="191" t="s">
        <v>1148</v>
      </c>
      <c r="B2994" s="59" t="s">
        <v>1147</v>
      </c>
      <c r="C2994" s="191" t="s">
        <v>25</v>
      </c>
      <c r="D2994" s="191" t="s">
        <v>1146</v>
      </c>
      <c r="E2994" s="376" t="s">
        <v>1145</v>
      </c>
      <c r="F2994" s="376"/>
      <c r="G2994" s="58" t="s">
        <v>836</v>
      </c>
      <c r="H2994" s="57">
        <v>0.41099999999999998</v>
      </c>
      <c r="I2994" s="56">
        <v>28.88</v>
      </c>
      <c r="J2994" s="56">
        <v>11.86</v>
      </c>
    </row>
    <row r="2995" spans="1:10" ht="39" customHeight="1" x14ac:dyDescent="0.2">
      <c r="A2995" s="191" t="s">
        <v>1148</v>
      </c>
      <c r="B2995" s="59" t="s">
        <v>1204</v>
      </c>
      <c r="C2995" s="191" t="s">
        <v>25</v>
      </c>
      <c r="D2995" s="191" t="s">
        <v>1203</v>
      </c>
      <c r="E2995" s="376" t="s">
        <v>1192</v>
      </c>
      <c r="F2995" s="376"/>
      <c r="G2995" s="58" t="s">
        <v>44</v>
      </c>
      <c r="H2995" s="57">
        <v>5.2999999999999999E-2</v>
      </c>
      <c r="I2995" s="56">
        <v>1.26</v>
      </c>
      <c r="J2995" s="56">
        <v>0.06</v>
      </c>
    </row>
    <row r="2996" spans="1:10" ht="39" customHeight="1" x14ac:dyDescent="0.2">
      <c r="A2996" s="191" t="s">
        <v>1148</v>
      </c>
      <c r="B2996" s="59" t="s">
        <v>1207</v>
      </c>
      <c r="C2996" s="191" t="s">
        <v>25</v>
      </c>
      <c r="D2996" s="191" t="s">
        <v>1206</v>
      </c>
      <c r="E2996" s="376" t="s">
        <v>1192</v>
      </c>
      <c r="F2996" s="376"/>
      <c r="G2996" s="58" t="s">
        <v>1205</v>
      </c>
      <c r="H2996" s="57">
        <v>4.9000000000000002E-2</v>
      </c>
      <c r="I2996" s="56">
        <v>0.43</v>
      </c>
      <c r="J2996" s="56">
        <v>0.02</v>
      </c>
    </row>
    <row r="2997" spans="1:10" ht="51.95" customHeight="1" x14ac:dyDescent="0.2">
      <c r="A2997" s="192" t="s">
        <v>1142</v>
      </c>
      <c r="B2997" s="55" t="s">
        <v>2203</v>
      </c>
      <c r="C2997" s="192" t="s">
        <v>25</v>
      </c>
      <c r="D2997" s="192" t="s">
        <v>2202</v>
      </c>
      <c r="E2997" s="377" t="s">
        <v>1139</v>
      </c>
      <c r="F2997" s="377"/>
      <c r="G2997" s="54" t="s">
        <v>49</v>
      </c>
      <c r="H2997" s="53">
        <v>1.06</v>
      </c>
      <c r="I2997" s="52">
        <v>773.27</v>
      </c>
      <c r="J2997" s="52">
        <v>819.66</v>
      </c>
    </row>
    <row r="2998" spans="1:10" ht="25.5" x14ac:dyDescent="0.2">
      <c r="A2998" s="193"/>
      <c r="B2998" s="193"/>
      <c r="C2998" s="193"/>
      <c r="D2998" s="193"/>
      <c r="E2998" s="193" t="s">
        <v>1138</v>
      </c>
      <c r="F2998" s="51">
        <v>12.620552045227802</v>
      </c>
      <c r="G2998" s="193" t="s">
        <v>1137</v>
      </c>
      <c r="H2998" s="51">
        <v>10.15</v>
      </c>
      <c r="I2998" s="193" t="s">
        <v>1136</v>
      </c>
      <c r="J2998" s="51">
        <v>22.77</v>
      </c>
    </row>
    <row r="2999" spans="1:10" ht="15" thickBot="1" x14ac:dyDescent="0.25">
      <c r="A2999" s="193"/>
      <c r="B2999" s="193"/>
      <c r="C2999" s="193"/>
      <c r="D2999" s="193"/>
      <c r="E2999" s="193" t="s">
        <v>1135</v>
      </c>
      <c r="F2999" s="51">
        <v>199.34</v>
      </c>
      <c r="G2999" s="193"/>
      <c r="H2999" s="378" t="s">
        <v>1134</v>
      </c>
      <c r="I2999" s="378"/>
      <c r="J2999" s="51">
        <v>1046.19</v>
      </c>
    </row>
    <row r="3000" spans="1:10" ht="0.95" customHeight="1" thickTop="1" x14ac:dyDescent="0.2">
      <c r="A3000" s="50"/>
      <c r="B3000" s="50"/>
      <c r="C3000" s="50"/>
      <c r="D3000" s="50"/>
      <c r="E3000" s="50"/>
      <c r="F3000" s="50"/>
      <c r="G3000" s="50"/>
      <c r="H3000" s="50"/>
      <c r="I3000" s="50"/>
      <c r="J3000" s="50"/>
    </row>
    <row r="3001" spans="1:10" ht="18" customHeight="1" x14ac:dyDescent="0.2">
      <c r="A3001" s="189"/>
      <c r="B3001" s="64" t="s">
        <v>9</v>
      </c>
      <c r="C3001" s="189" t="s">
        <v>10</v>
      </c>
      <c r="D3001" s="189" t="s">
        <v>11</v>
      </c>
      <c r="E3001" s="379" t="s">
        <v>1155</v>
      </c>
      <c r="F3001" s="379"/>
      <c r="G3001" s="65" t="s">
        <v>12</v>
      </c>
      <c r="H3001" s="64" t="s">
        <v>13</v>
      </c>
      <c r="I3001" s="64" t="s">
        <v>14</v>
      </c>
      <c r="J3001" s="64" t="s">
        <v>16</v>
      </c>
    </row>
    <row r="3002" spans="1:10" ht="39" customHeight="1" x14ac:dyDescent="0.2">
      <c r="A3002" s="187" t="s">
        <v>1154</v>
      </c>
      <c r="B3002" s="63" t="s">
        <v>2201</v>
      </c>
      <c r="C3002" s="187" t="s">
        <v>25</v>
      </c>
      <c r="D3002" s="187" t="s">
        <v>2200</v>
      </c>
      <c r="E3002" s="380" t="s">
        <v>1548</v>
      </c>
      <c r="F3002" s="380"/>
      <c r="G3002" s="62" t="s">
        <v>49</v>
      </c>
      <c r="H3002" s="61">
        <v>1</v>
      </c>
      <c r="I3002" s="60">
        <v>910.51</v>
      </c>
      <c r="J3002" s="60">
        <v>910.51</v>
      </c>
    </row>
    <row r="3003" spans="1:10" ht="24" customHeight="1" x14ac:dyDescent="0.2">
      <c r="A3003" s="191" t="s">
        <v>1148</v>
      </c>
      <c r="B3003" s="59" t="s">
        <v>1277</v>
      </c>
      <c r="C3003" s="191" t="s">
        <v>25</v>
      </c>
      <c r="D3003" s="191" t="s">
        <v>1276</v>
      </c>
      <c r="E3003" s="376" t="s">
        <v>1145</v>
      </c>
      <c r="F3003" s="376"/>
      <c r="G3003" s="58" t="s">
        <v>836</v>
      </c>
      <c r="H3003" s="57">
        <v>0.186</v>
      </c>
      <c r="I3003" s="56">
        <v>36.630000000000003</v>
      </c>
      <c r="J3003" s="56">
        <v>6.81</v>
      </c>
    </row>
    <row r="3004" spans="1:10" ht="24" customHeight="1" x14ac:dyDescent="0.2">
      <c r="A3004" s="191" t="s">
        <v>1148</v>
      </c>
      <c r="B3004" s="59" t="s">
        <v>1461</v>
      </c>
      <c r="C3004" s="191" t="s">
        <v>25</v>
      </c>
      <c r="D3004" s="191" t="s">
        <v>1460</v>
      </c>
      <c r="E3004" s="376" t="s">
        <v>1145</v>
      </c>
      <c r="F3004" s="376"/>
      <c r="G3004" s="58" t="s">
        <v>836</v>
      </c>
      <c r="H3004" s="57">
        <v>1.119</v>
      </c>
      <c r="I3004" s="56">
        <v>37.11</v>
      </c>
      <c r="J3004" s="56">
        <v>41.52</v>
      </c>
    </row>
    <row r="3005" spans="1:10" ht="24" customHeight="1" x14ac:dyDescent="0.2">
      <c r="A3005" s="191" t="s">
        <v>1148</v>
      </c>
      <c r="B3005" s="59" t="s">
        <v>1147</v>
      </c>
      <c r="C3005" s="191" t="s">
        <v>25</v>
      </c>
      <c r="D3005" s="191" t="s">
        <v>1146</v>
      </c>
      <c r="E3005" s="376" t="s">
        <v>1145</v>
      </c>
      <c r="F3005" s="376"/>
      <c r="G3005" s="58" t="s">
        <v>836</v>
      </c>
      <c r="H3005" s="57">
        <v>1.1919999999999999</v>
      </c>
      <c r="I3005" s="56">
        <v>28.88</v>
      </c>
      <c r="J3005" s="56">
        <v>34.42</v>
      </c>
    </row>
    <row r="3006" spans="1:10" ht="39" customHeight="1" x14ac:dyDescent="0.2">
      <c r="A3006" s="191" t="s">
        <v>1148</v>
      </c>
      <c r="B3006" s="59" t="s">
        <v>1204</v>
      </c>
      <c r="C3006" s="191" t="s">
        <v>25</v>
      </c>
      <c r="D3006" s="191" t="s">
        <v>1203</v>
      </c>
      <c r="E3006" s="376" t="s">
        <v>1192</v>
      </c>
      <c r="F3006" s="376"/>
      <c r="G3006" s="58" t="s">
        <v>44</v>
      </c>
      <c r="H3006" s="57">
        <v>0.19400000000000001</v>
      </c>
      <c r="I3006" s="56">
        <v>1.26</v>
      </c>
      <c r="J3006" s="56">
        <v>0.24</v>
      </c>
    </row>
    <row r="3007" spans="1:10" ht="39" customHeight="1" x14ac:dyDescent="0.2">
      <c r="A3007" s="191" t="s">
        <v>1148</v>
      </c>
      <c r="B3007" s="59" t="s">
        <v>1207</v>
      </c>
      <c r="C3007" s="191" t="s">
        <v>25</v>
      </c>
      <c r="D3007" s="191" t="s">
        <v>1206</v>
      </c>
      <c r="E3007" s="376" t="s">
        <v>1192</v>
      </c>
      <c r="F3007" s="376"/>
      <c r="G3007" s="58" t="s">
        <v>1205</v>
      </c>
      <c r="H3007" s="57">
        <v>0.17899999999999999</v>
      </c>
      <c r="I3007" s="56">
        <v>0.43</v>
      </c>
      <c r="J3007" s="56">
        <v>7.0000000000000007E-2</v>
      </c>
    </row>
    <row r="3008" spans="1:10" ht="51.95" customHeight="1" x14ac:dyDescent="0.2">
      <c r="A3008" s="192" t="s">
        <v>1142</v>
      </c>
      <c r="B3008" s="55" t="s">
        <v>2199</v>
      </c>
      <c r="C3008" s="192" t="s">
        <v>25</v>
      </c>
      <c r="D3008" s="192" t="s">
        <v>2198</v>
      </c>
      <c r="E3008" s="377" t="s">
        <v>1139</v>
      </c>
      <c r="F3008" s="377"/>
      <c r="G3008" s="54" t="s">
        <v>49</v>
      </c>
      <c r="H3008" s="53">
        <v>1.103</v>
      </c>
      <c r="I3008" s="52">
        <v>750.19</v>
      </c>
      <c r="J3008" s="52">
        <v>827.45</v>
      </c>
    </row>
    <row r="3009" spans="1:10" ht="25.5" x14ac:dyDescent="0.2">
      <c r="A3009" s="193"/>
      <c r="B3009" s="193"/>
      <c r="C3009" s="193"/>
      <c r="D3009" s="193"/>
      <c r="E3009" s="193" t="s">
        <v>1138</v>
      </c>
      <c r="F3009" s="51">
        <v>38.554483981820198</v>
      </c>
      <c r="G3009" s="193" t="s">
        <v>1137</v>
      </c>
      <c r="H3009" s="51">
        <v>31.01</v>
      </c>
      <c r="I3009" s="193" t="s">
        <v>1136</v>
      </c>
      <c r="J3009" s="51">
        <v>69.56</v>
      </c>
    </row>
    <row r="3010" spans="1:10" ht="15" thickBot="1" x14ac:dyDescent="0.25">
      <c r="A3010" s="193"/>
      <c r="B3010" s="193"/>
      <c r="C3010" s="193"/>
      <c r="D3010" s="193"/>
      <c r="E3010" s="193" t="s">
        <v>1135</v>
      </c>
      <c r="F3010" s="51">
        <v>214.33</v>
      </c>
      <c r="G3010" s="193"/>
      <c r="H3010" s="378" t="s">
        <v>1134</v>
      </c>
      <c r="I3010" s="378"/>
      <c r="J3010" s="51">
        <v>1124.8399999999999</v>
      </c>
    </row>
    <row r="3011" spans="1:10" ht="0.95" customHeight="1" thickTop="1" x14ac:dyDescent="0.2">
      <c r="A3011" s="50"/>
      <c r="B3011" s="50"/>
      <c r="C3011" s="50"/>
      <c r="D3011" s="50"/>
      <c r="E3011" s="50"/>
      <c r="F3011" s="50"/>
      <c r="G3011" s="50"/>
      <c r="H3011" s="50"/>
      <c r="I3011" s="50"/>
      <c r="J3011" s="50"/>
    </row>
    <row r="3012" spans="1:10" ht="18" customHeight="1" x14ac:dyDescent="0.2">
      <c r="A3012" s="189"/>
      <c r="B3012" s="64" t="s">
        <v>9</v>
      </c>
      <c r="C3012" s="189" t="s">
        <v>10</v>
      </c>
      <c r="D3012" s="189" t="s">
        <v>11</v>
      </c>
      <c r="E3012" s="379" t="s">
        <v>1155</v>
      </c>
      <c r="F3012" s="379"/>
      <c r="G3012" s="65" t="s">
        <v>12</v>
      </c>
      <c r="H3012" s="64" t="s">
        <v>13</v>
      </c>
      <c r="I3012" s="64" t="s">
        <v>14</v>
      </c>
      <c r="J3012" s="64" t="s">
        <v>16</v>
      </c>
    </row>
    <row r="3013" spans="1:10" ht="39" customHeight="1" x14ac:dyDescent="0.2">
      <c r="A3013" s="187" t="s">
        <v>1154</v>
      </c>
      <c r="B3013" s="63" t="s">
        <v>2197</v>
      </c>
      <c r="C3013" s="187" t="s">
        <v>25</v>
      </c>
      <c r="D3013" s="187" t="s">
        <v>2196</v>
      </c>
      <c r="E3013" s="380" t="s">
        <v>1548</v>
      </c>
      <c r="F3013" s="380"/>
      <c r="G3013" s="62" t="s">
        <v>49</v>
      </c>
      <c r="H3013" s="61">
        <v>1</v>
      </c>
      <c r="I3013" s="60">
        <v>803.68</v>
      </c>
      <c r="J3013" s="60">
        <v>803.68</v>
      </c>
    </row>
    <row r="3014" spans="1:10" ht="24" customHeight="1" x14ac:dyDescent="0.2">
      <c r="A3014" s="191" t="s">
        <v>1148</v>
      </c>
      <c r="B3014" s="59" t="s">
        <v>1147</v>
      </c>
      <c r="C3014" s="191" t="s">
        <v>25</v>
      </c>
      <c r="D3014" s="191" t="s">
        <v>1146</v>
      </c>
      <c r="E3014" s="376" t="s">
        <v>1145</v>
      </c>
      <c r="F3014" s="376"/>
      <c r="G3014" s="58" t="s">
        <v>836</v>
      </c>
      <c r="H3014" s="57">
        <v>6.2382999999999997</v>
      </c>
      <c r="I3014" s="56">
        <v>28.88</v>
      </c>
      <c r="J3014" s="56">
        <v>180.16</v>
      </c>
    </row>
    <row r="3015" spans="1:10" ht="26.1" customHeight="1" x14ac:dyDescent="0.2">
      <c r="A3015" s="192" t="s">
        <v>1142</v>
      </c>
      <c r="B3015" s="55" t="s">
        <v>1466</v>
      </c>
      <c r="C3015" s="192" t="s">
        <v>25</v>
      </c>
      <c r="D3015" s="192" t="s">
        <v>1465</v>
      </c>
      <c r="E3015" s="377" t="s">
        <v>1139</v>
      </c>
      <c r="F3015" s="377"/>
      <c r="G3015" s="54" t="s">
        <v>49</v>
      </c>
      <c r="H3015" s="53">
        <v>0.83479999999999999</v>
      </c>
      <c r="I3015" s="52">
        <v>145</v>
      </c>
      <c r="J3015" s="52">
        <v>121.04</v>
      </c>
    </row>
    <row r="3016" spans="1:10" ht="24" customHeight="1" x14ac:dyDescent="0.2">
      <c r="A3016" s="192" t="s">
        <v>1142</v>
      </c>
      <c r="B3016" s="55" t="s">
        <v>1975</v>
      </c>
      <c r="C3016" s="192" t="s">
        <v>25</v>
      </c>
      <c r="D3016" s="192" t="s">
        <v>1974</v>
      </c>
      <c r="E3016" s="377" t="s">
        <v>1139</v>
      </c>
      <c r="F3016" s="377"/>
      <c r="G3016" s="54" t="s">
        <v>62</v>
      </c>
      <c r="H3016" s="53">
        <v>283.30919999999998</v>
      </c>
      <c r="I3016" s="52">
        <v>0.83</v>
      </c>
      <c r="J3016" s="52">
        <v>235.14</v>
      </c>
    </row>
    <row r="3017" spans="1:10" ht="26.1" customHeight="1" x14ac:dyDescent="0.2">
      <c r="A3017" s="192" t="s">
        <v>1142</v>
      </c>
      <c r="B3017" s="55" t="s">
        <v>2195</v>
      </c>
      <c r="C3017" s="192" t="s">
        <v>25</v>
      </c>
      <c r="D3017" s="192" t="s">
        <v>2194</v>
      </c>
      <c r="E3017" s="377" t="s">
        <v>1139</v>
      </c>
      <c r="F3017" s="377"/>
      <c r="G3017" s="54" t="s">
        <v>49</v>
      </c>
      <c r="H3017" s="53">
        <v>0.59460000000000002</v>
      </c>
      <c r="I3017" s="52">
        <v>449.63</v>
      </c>
      <c r="J3017" s="52">
        <v>267.33999999999997</v>
      </c>
    </row>
    <row r="3018" spans="1:10" ht="25.5" x14ac:dyDescent="0.2">
      <c r="A3018" s="193"/>
      <c r="B3018" s="193"/>
      <c r="C3018" s="193"/>
      <c r="D3018" s="193"/>
      <c r="E3018" s="193" t="s">
        <v>1138</v>
      </c>
      <c r="F3018" s="51">
        <v>81.770313712448726</v>
      </c>
      <c r="G3018" s="193" t="s">
        <v>1137</v>
      </c>
      <c r="H3018" s="51">
        <v>65.760000000000005</v>
      </c>
      <c r="I3018" s="193" t="s">
        <v>1136</v>
      </c>
      <c r="J3018" s="51">
        <v>147.53</v>
      </c>
    </row>
    <row r="3019" spans="1:10" ht="15" thickBot="1" x14ac:dyDescent="0.25">
      <c r="A3019" s="193"/>
      <c r="B3019" s="193"/>
      <c r="C3019" s="193"/>
      <c r="D3019" s="193"/>
      <c r="E3019" s="193" t="s">
        <v>1135</v>
      </c>
      <c r="F3019" s="51">
        <v>189.18</v>
      </c>
      <c r="G3019" s="193"/>
      <c r="H3019" s="378" t="s">
        <v>1134</v>
      </c>
      <c r="I3019" s="378"/>
      <c r="J3019" s="51">
        <v>992.86</v>
      </c>
    </row>
    <row r="3020" spans="1:10" ht="0.95" customHeight="1" thickTop="1" x14ac:dyDescent="0.2">
      <c r="A3020" s="50"/>
      <c r="B3020" s="50"/>
      <c r="C3020" s="50"/>
      <c r="D3020" s="50"/>
      <c r="E3020" s="50"/>
      <c r="F3020" s="50"/>
      <c r="G3020" s="50"/>
      <c r="H3020" s="50"/>
      <c r="I3020" s="50"/>
      <c r="J3020" s="50"/>
    </row>
    <row r="3021" spans="1:10" ht="18" customHeight="1" x14ac:dyDescent="0.2">
      <c r="A3021" s="189"/>
      <c r="B3021" s="64" t="s">
        <v>9</v>
      </c>
      <c r="C3021" s="189" t="s">
        <v>10</v>
      </c>
      <c r="D3021" s="189" t="s">
        <v>11</v>
      </c>
      <c r="E3021" s="379" t="s">
        <v>1155</v>
      </c>
      <c r="F3021" s="379"/>
      <c r="G3021" s="65" t="s">
        <v>12</v>
      </c>
      <c r="H3021" s="64" t="s">
        <v>13</v>
      </c>
      <c r="I3021" s="64" t="s">
        <v>14</v>
      </c>
      <c r="J3021" s="64" t="s">
        <v>16</v>
      </c>
    </row>
    <row r="3022" spans="1:10" ht="39" customHeight="1" x14ac:dyDescent="0.2">
      <c r="A3022" s="187" t="s">
        <v>1154</v>
      </c>
      <c r="B3022" s="63" t="s">
        <v>2193</v>
      </c>
      <c r="C3022" s="187" t="s">
        <v>25</v>
      </c>
      <c r="D3022" s="187" t="s">
        <v>2192</v>
      </c>
      <c r="E3022" s="380" t="s">
        <v>1548</v>
      </c>
      <c r="F3022" s="380"/>
      <c r="G3022" s="62" t="s">
        <v>49</v>
      </c>
      <c r="H3022" s="61">
        <v>1</v>
      </c>
      <c r="I3022" s="60">
        <v>578.73</v>
      </c>
      <c r="J3022" s="60">
        <v>578.73</v>
      </c>
    </row>
    <row r="3023" spans="1:10" ht="24" customHeight="1" x14ac:dyDescent="0.2">
      <c r="A3023" s="191" t="s">
        <v>1148</v>
      </c>
      <c r="B3023" s="59" t="s">
        <v>1147</v>
      </c>
      <c r="C3023" s="191" t="s">
        <v>25</v>
      </c>
      <c r="D3023" s="191" t="s">
        <v>1146</v>
      </c>
      <c r="E3023" s="376" t="s">
        <v>1145</v>
      </c>
      <c r="F3023" s="376"/>
      <c r="G3023" s="58" t="s">
        <v>836</v>
      </c>
      <c r="H3023" s="57">
        <v>2.5333000000000001</v>
      </c>
      <c r="I3023" s="56">
        <v>28.88</v>
      </c>
      <c r="J3023" s="56">
        <v>73.16</v>
      </c>
    </row>
    <row r="3024" spans="1:10" ht="26.1" customHeight="1" x14ac:dyDescent="0.2">
      <c r="A3024" s="191" t="s">
        <v>1148</v>
      </c>
      <c r="B3024" s="59" t="s">
        <v>1677</v>
      </c>
      <c r="C3024" s="191" t="s">
        <v>25</v>
      </c>
      <c r="D3024" s="191" t="s">
        <v>1676</v>
      </c>
      <c r="E3024" s="376" t="s">
        <v>1145</v>
      </c>
      <c r="F3024" s="376"/>
      <c r="G3024" s="58" t="s">
        <v>836</v>
      </c>
      <c r="H3024" s="57">
        <v>1.6046</v>
      </c>
      <c r="I3024" s="56">
        <v>28.35</v>
      </c>
      <c r="J3024" s="56">
        <v>45.49</v>
      </c>
    </row>
    <row r="3025" spans="1:10" ht="51.95" customHeight="1" x14ac:dyDescent="0.2">
      <c r="A3025" s="191" t="s">
        <v>1148</v>
      </c>
      <c r="B3025" s="59" t="s">
        <v>1983</v>
      </c>
      <c r="C3025" s="191" t="s">
        <v>25</v>
      </c>
      <c r="D3025" s="191" t="s">
        <v>1982</v>
      </c>
      <c r="E3025" s="376" t="s">
        <v>1192</v>
      </c>
      <c r="F3025" s="376"/>
      <c r="G3025" s="58" t="s">
        <v>44</v>
      </c>
      <c r="H3025" s="57">
        <v>0.82589999999999997</v>
      </c>
      <c r="I3025" s="56">
        <v>2.16</v>
      </c>
      <c r="J3025" s="56">
        <v>1.78</v>
      </c>
    </row>
    <row r="3026" spans="1:10" ht="51.95" customHeight="1" x14ac:dyDescent="0.2">
      <c r="A3026" s="191" t="s">
        <v>1148</v>
      </c>
      <c r="B3026" s="59" t="s">
        <v>1981</v>
      </c>
      <c r="C3026" s="191" t="s">
        <v>25</v>
      </c>
      <c r="D3026" s="191" t="s">
        <v>1980</v>
      </c>
      <c r="E3026" s="376" t="s">
        <v>1192</v>
      </c>
      <c r="F3026" s="376"/>
      <c r="G3026" s="58" t="s">
        <v>1205</v>
      </c>
      <c r="H3026" s="57">
        <v>0.77869999999999995</v>
      </c>
      <c r="I3026" s="56">
        <v>0.43</v>
      </c>
      <c r="J3026" s="56">
        <v>0.33</v>
      </c>
    </row>
    <row r="3027" spans="1:10" ht="26.1" customHeight="1" x14ac:dyDescent="0.2">
      <c r="A3027" s="192" t="s">
        <v>1142</v>
      </c>
      <c r="B3027" s="55" t="s">
        <v>1466</v>
      </c>
      <c r="C3027" s="192" t="s">
        <v>25</v>
      </c>
      <c r="D3027" s="192" t="s">
        <v>1465</v>
      </c>
      <c r="E3027" s="377" t="s">
        <v>1139</v>
      </c>
      <c r="F3027" s="377"/>
      <c r="G3027" s="54" t="s">
        <v>49</v>
      </c>
      <c r="H3027" s="53">
        <v>0.75580000000000003</v>
      </c>
      <c r="I3027" s="52">
        <v>145</v>
      </c>
      <c r="J3027" s="52">
        <v>109.59</v>
      </c>
    </row>
    <row r="3028" spans="1:10" ht="24" customHeight="1" x14ac:dyDescent="0.2">
      <c r="A3028" s="192" t="s">
        <v>1142</v>
      </c>
      <c r="B3028" s="55" t="s">
        <v>1975</v>
      </c>
      <c r="C3028" s="192" t="s">
        <v>25</v>
      </c>
      <c r="D3028" s="192" t="s">
        <v>1974</v>
      </c>
      <c r="E3028" s="377" t="s">
        <v>1139</v>
      </c>
      <c r="F3028" s="377"/>
      <c r="G3028" s="54" t="s">
        <v>62</v>
      </c>
      <c r="H3028" s="53">
        <v>322.97770000000003</v>
      </c>
      <c r="I3028" s="52">
        <v>0.83</v>
      </c>
      <c r="J3028" s="52">
        <v>268.07</v>
      </c>
    </row>
    <row r="3029" spans="1:10" ht="26.1" customHeight="1" x14ac:dyDescent="0.2">
      <c r="A3029" s="192" t="s">
        <v>1142</v>
      </c>
      <c r="B3029" s="55" t="s">
        <v>2183</v>
      </c>
      <c r="C3029" s="192" t="s">
        <v>25</v>
      </c>
      <c r="D3029" s="192" t="s">
        <v>2182</v>
      </c>
      <c r="E3029" s="377" t="s">
        <v>1139</v>
      </c>
      <c r="F3029" s="377"/>
      <c r="G3029" s="54" t="s">
        <v>49</v>
      </c>
      <c r="H3029" s="53">
        <v>0.58720000000000006</v>
      </c>
      <c r="I3029" s="52">
        <v>136.78</v>
      </c>
      <c r="J3029" s="52">
        <v>80.31</v>
      </c>
    </row>
    <row r="3030" spans="1:10" ht="25.5" x14ac:dyDescent="0.2">
      <c r="A3030" s="193"/>
      <c r="B3030" s="193"/>
      <c r="C3030" s="193"/>
      <c r="D3030" s="193"/>
      <c r="E3030" s="193" t="s">
        <v>1138</v>
      </c>
      <c r="F3030" s="51">
        <v>54.716771976499281</v>
      </c>
      <c r="G3030" s="193" t="s">
        <v>1137</v>
      </c>
      <c r="H3030" s="51">
        <v>44</v>
      </c>
      <c r="I3030" s="193" t="s">
        <v>1136</v>
      </c>
      <c r="J3030" s="51">
        <v>98.72</v>
      </c>
    </row>
    <row r="3031" spans="1:10" ht="15" thickBot="1" x14ac:dyDescent="0.25">
      <c r="A3031" s="193"/>
      <c r="B3031" s="193"/>
      <c r="C3031" s="193"/>
      <c r="D3031" s="193"/>
      <c r="E3031" s="193" t="s">
        <v>1135</v>
      </c>
      <c r="F3031" s="51">
        <v>136.22999999999999</v>
      </c>
      <c r="G3031" s="193"/>
      <c r="H3031" s="378" t="s">
        <v>1134</v>
      </c>
      <c r="I3031" s="378"/>
      <c r="J3031" s="51">
        <v>714.96</v>
      </c>
    </row>
    <row r="3032" spans="1:10" ht="0.95" customHeight="1" thickTop="1" x14ac:dyDescent="0.2">
      <c r="A3032" s="50"/>
      <c r="B3032" s="50"/>
      <c r="C3032" s="50"/>
      <c r="D3032" s="50"/>
      <c r="E3032" s="50"/>
      <c r="F3032" s="50"/>
      <c r="G3032" s="50"/>
      <c r="H3032" s="50"/>
      <c r="I3032" s="50"/>
      <c r="J3032" s="50"/>
    </row>
    <row r="3033" spans="1:10" ht="18" customHeight="1" x14ac:dyDescent="0.2">
      <c r="A3033" s="189"/>
      <c r="B3033" s="64" t="s">
        <v>9</v>
      </c>
      <c r="C3033" s="189" t="s">
        <v>10</v>
      </c>
      <c r="D3033" s="189" t="s">
        <v>11</v>
      </c>
      <c r="E3033" s="379" t="s">
        <v>1155</v>
      </c>
      <c r="F3033" s="379"/>
      <c r="G3033" s="65" t="s">
        <v>12</v>
      </c>
      <c r="H3033" s="64" t="s">
        <v>13</v>
      </c>
      <c r="I3033" s="64" t="s">
        <v>14</v>
      </c>
      <c r="J3033" s="64" t="s">
        <v>16</v>
      </c>
    </row>
    <row r="3034" spans="1:10" ht="39" customHeight="1" x14ac:dyDescent="0.2">
      <c r="A3034" s="187" t="s">
        <v>1154</v>
      </c>
      <c r="B3034" s="63" t="s">
        <v>2191</v>
      </c>
      <c r="C3034" s="187" t="s">
        <v>25</v>
      </c>
      <c r="D3034" s="187" t="s">
        <v>2190</v>
      </c>
      <c r="E3034" s="380" t="s">
        <v>1548</v>
      </c>
      <c r="F3034" s="380"/>
      <c r="G3034" s="62" t="s">
        <v>49</v>
      </c>
      <c r="H3034" s="61">
        <v>1</v>
      </c>
      <c r="I3034" s="60">
        <v>560.88</v>
      </c>
      <c r="J3034" s="60">
        <v>560.88</v>
      </c>
    </row>
    <row r="3035" spans="1:10" ht="24" customHeight="1" x14ac:dyDescent="0.2">
      <c r="A3035" s="191" t="s">
        <v>1148</v>
      </c>
      <c r="B3035" s="59" t="s">
        <v>1147</v>
      </c>
      <c r="C3035" s="191" t="s">
        <v>25</v>
      </c>
      <c r="D3035" s="191" t="s">
        <v>1146</v>
      </c>
      <c r="E3035" s="376" t="s">
        <v>1145</v>
      </c>
      <c r="F3035" s="376"/>
      <c r="G3035" s="58" t="s">
        <v>836</v>
      </c>
      <c r="H3035" s="57">
        <v>2.0266999999999999</v>
      </c>
      <c r="I3035" s="56">
        <v>28.88</v>
      </c>
      <c r="J3035" s="56">
        <v>58.53</v>
      </c>
    </row>
    <row r="3036" spans="1:10" ht="26.1" customHeight="1" x14ac:dyDescent="0.2">
      <c r="A3036" s="191" t="s">
        <v>1148</v>
      </c>
      <c r="B3036" s="59" t="s">
        <v>1677</v>
      </c>
      <c r="C3036" s="191" t="s">
        <v>25</v>
      </c>
      <c r="D3036" s="191" t="s">
        <v>1676</v>
      </c>
      <c r="E3036" s="376" t="s">
        <v>1145</v>
      </c>
      <c r="F3036" s="376"/>
      <c r="G3036" s="58" t="s">
        <v>836</v>
      </c>
      <c r="H3036" s="57">
        <v>1.2767999999999999</v>
      </c>
      <c r="I3036" s="56">
        <v>28.35</v>
      </c>
      <c r="J3036" s="56">
        <v>36.19</v>
      </c>
    </row>
    <row r="3037" spans="1:10" ht="51.95" customHeight="1" x14ac:dyDescent="0.2">
      <c r="A3037" s="191" t="s">
        <v>1148</v>
      </c>
      <c r="B3037" s="59" t="s">
        <v>2187</v>
      </c>
      <c r="C3037" s="191" t="s">
        <v>25</v>
      </c>
      <c r="D3037" s="191" t="s">
        <v>2186</v>
      </c>
      <c r="E3037" s="376" t="s">
        <v>1192</v>
      </c>
      <c r="F3037" s="376"/>
      <c r="G3037" s="58" t="s">
        <v>44</v>
      </c>
      <c r="H3037" s="57">
        <v>0.65720000000000001</v>
      </c>
      <c r="I3037" s="56">
        <v>6.1</v>
      </c>
      <c r="J3037" s="56">
        <v>4</v>
      </c>
    </row>
    <row r="3038" spans="1:10" ht="51.95" customHeight="1" x14ac:dyDescent="0.2">
      <c r="A3038" s="191" t="s">
        <v>1148</v>
      </c>
      <c r="B3038" s="59" t="s">
        <v>2185</v>
      </c>
      <c r="C3038" s="191" t="s">
        <v>25</v>
      </c>
      <c r="D3038" s="191" t="s">
        <v>2184</v>
      </c>
      <c r="E3038" s="376" t="s">
        <v>1192</v>
      </c>
      <c r="F3038" s="376"/>
      <c r="G3038" s="58" t="s">
        <v>1205</v>
      </c>
      <c r="H3038" s="57">
        <v>0.61970000000000003</v>
      </c>
      <c r="I3038" s="56">
        <v>1.77</v>
      </c>
      <c r="J3038" s="56">
        <v>1.0900000000000001</v>
      </c>
    </row>
    <row r="3039" spans="1:10" ht="26.1" customHeight="1" x14ac:dyDescent="0.2">
      <c r="A3039" s="192" t="s">
        <v>1142</v>
      </c>
      <c r="B3039" s="55" t="s">
        <v>1466</v>
      </c>
      <c r="C3039" s="192" t="s">
        <v>25</v>
      </c>
      <c r="D3039" s="192" t="s">
        <v>1465</v>
      </c>
      <c r="E3039" s="377" t="s">
        <v>1139</v>
      </c>
      <c r="F3039" s="377"/>
      <c r="G3039" s="54" t="s">
        <v>49</v>
      </c>
      <c r="H3039" s="53">
        <v>0.76090000000000002</v>
      </c>
      <c r="I3039" s="52">
        <v>145</v>
      </c>
      <c r="J3039" s="52">
        <v>110.33</v>
      </c>
    </row>
    <row r="3040" spans="1:10" ht="24" customHeight="1" x14ac:dyDescent="0.2">
      <c r="A3040" s="192" t="s">
        <v>1142</v>
      </c>
      <c r="B3040" s="55" t="s">
        <v>1975</v>
      </c>
      <c r="C3040" s="192" t="s">
        <v>25</v>
      </c>
      <c r="D3040" s="192" t="s">
        <v>1974</v>
      </c>
      <c r="E3040" s="377" t="s">
        <v>1139</v>
      </c>
      <c r="F3040" s="377"/>
      <c r="G3040" s="54" t="s">
        <v>62</v>
      </c>
      <c r="H3040" s="53">
        <v>325.15890000000002</v>
      </c>
      <c r="I3040" s="52">
        <v>0.83</v>
      </c>
      <c r="J3040" s="52">
        <v>269.88</v>
      </c>
    </row>
    <row r="3041" spans="1:10" ht="26.1" customHeight="1" x14ac:dyDescent="0.2">
      <c r="A3041" s="192" t="s">
        <v>1142</v>
      </c>
      <c r="B3041" s="55" t="s">
        <v>2183</v>
      </c>
      <c r="C3041" s="192" t="s">
        <v>25</v>
      </c>
      <c r="D3041" s="192" t="s">
        <v>2182</v>
      </c>
      <c r="E3041" s="377" t="s">
        <v>1139</v>
      </c>
      <c r="F3041" s="377"/>
      <c r="G3041" s="54" t="s">
        <v>49</v>
      </c>
      <c r="H3041" s="53">
        <v>0.59119999999999995</v>
      </c>
      <c r="I3041" s="52">
        <v>136.78</v>
      </c>
      <c r="J3041" s="52">
        <v>80.86</v>
      </c>
    </row>
    <row r="3042" spans="1:10" ht="25.5" x14ac:dyDescent="0.2">
      <c r="A3042" s="193"/>
      <c r="B3042" s="193"/>
      <c r="C3042" s="193"/>
      <c r="D3042" s="193"/>
      <c r="E3042" s="193" t="s">
        <v>1138</v>
      </c>
      <c r="F3042" s="51">
        <v>43.681410043232461</v>
      </c>
      <c r="G3042" s="193" t="s">
        <v>1137</v>
      </c>
      <c r="H3042" s="51">
        <v>35.130000000000003</v>
      </c>
      <c r="I3042" s="193" t="s">
        <v>1136</v>
      </c>
      <c r="J3042" s="51">
        <v>78.81</v>
      </c>
    </row>
    <row r="3043" spans="1:10" ht="15" thickBot="1" x14ac:dyDescent="0.25">
      <c r="A3043" s="193"/>
      <c r="B3043" s="193"/>
      <c r="C3043" s="193"/>
      <c r="D3043" s="193"/>
      <c r="E3043" s="193" t="s">
        <v>1135</v>
      </c>
      <c r="F3043" s="51">
        <v>132.03</v>
      </c>
      <c r="G3043" s="193"/>
      <c r="H3043" s="378" t="s">
        <v>1134</v>
      </c>
      <c r="I3043" s="378"/>
      <c r="J3043" s="51">
        <v>692.91</v>
      </c>
    </row>
    <row r="3044" spans="1:10" ht="0.95" customHeight="1" thickTop="1" x14ac:dyDescent="0.2">
      <c r="A3044" s="50"/>
      <c r="B3044" s="50"/>
      <c r="C3044" s="50"/>
      <c r="D3044" s="50"/>
      <c r="E3044" s="50"/>
      <c r="F3044" s="50"/>
      <c r="G3044" s="50"/>
      <c r="H3044" s="50"/>
      <c r="I3044" s="50"/>
      <c r="J3044" s="50"/>
    </row>
    <row r="3045" spans="1:10" ht="18" customHeight="1" x14ac:dyDescent="0.2">
      <c r="A3045" s="189"/>
      <c r="B3045" s="64" t="s">
        <v>9</v>
      </c>
      <c r="C3045" s="189" t="s">
        <v>10</v>
      </c>
      <c r="D3045" s="189" t="s">
        <v>11</v>
      </c>
      <c r="E3045" s="379" t="s">
        <v>1155</v>
      </c>
      <c r="F3045" s="379"/>
      <c r="G3045" s="65" t="s">
        <v>12</v>
      </c>
      <c r="H3045" s="64" t="s">
        <v>13</v>
      </c>
      <c r="I3045" s="64" t="s">
        <v>14</v>
      </c>
      <c r="J3045" s="64" t="s">
        <v>16</v>
      </c>
    </row>
    <row r="3046" spans="1:10" ht="39" customHeight="1" x14ac:dyDescent="0.2">
      <c r="A3046" s="187" t="s">
        <v>1154</v>
      </c>
      <c r="B3046" s="63" t="s">
        <v>1556</v>
      </c>
      <c r="C3046" s="187" t="s">
        <v>25</v>
      </c>
      <c r="D3046" s="187" t="s">
        <v>1555</v>
      </c>
      <c r="E3046" s="380" t="s">
        <v>1548</v>
      </c>
      <c r="F3046" s="380"/>
      <c r="G3046" s="62" t="s">
        <v>49</v>
      </c>
      <c r="H3046" s="61">
        <v>1</v>
      </c>
      <c r="I3046" s="60">
        <v>605.74</v>
      </c>
      <c r="J3046" s="60">
        <v>605.74</v>
      </c>
    </row>
    <row r="3047" spans="1:10" ht="24" customHeight="1" x14ac:dyDescent="0.2">
      <c r="A3047" s="191" t="s">
        <v>1148</v>
      </c>
      <c r="B3047" s="59" t="s">
        <v>1147</v>
      </c>
      <c r="C3047" s="191" t="s">
        <v>25</v>
      </c>
      <c r="D3047" s="191" t="s">
        <v>1146</v>
      </c>
      <c r="E3047" s="376" t="s">
        <v>1145</v>
      </c>
      <c r="F3047" s="376"/>
      <c r="G3047" s="58" t="s">
        <v>836</v>
      </c>
      <c r="H3047" s="57">
        <v>1.9633</v>
      </c>
      <c r="I3047" s="56">
        <v>28.88</v>
      </c>
      <c r="J3047" s="56">
        <v>56.7</v>
      </c>
    </row>
    <row r="3048" spans="1:10" ht="26.1" customHeight="1" x14ac:dyDescent="0.2">
      <c r="A3048" s="191" t="s">
        <v>1148</v>
      </c>
      <c r="B3048" s="59" t="s">
        <v>1677</v>
      </c>
      <c r="C3048" s="191" t="s">
        <v>25</v>
      </c>
      <c r="D3048" s="191" t="s">
        <v>1676</v>
      </c>
      <c r="E3048" s="376" t="s">
        <v>1145</v>
      </c>
      <c r="F3048" s="376"/>
      <c r="G3048" s="58" t="s">
        <v>836</v>
      </c>
      <c r="H3048" s="57">
        <v>1.24</v>
      </c>
      <c r="I3048" s="56">
        <v>28.35</v>
      </c>
      <c r="J3048" s="56">
        <v>35.15</v>
      </c>
    </row>
    <row r="3049" spans="1:10" ht="51.95" customHeight="1" x14ac:dyDescent="0.2">
      <c r="A3049" s="191" t="s">
        <v>1148</v>
      </c>
      <c r="B3049" s="59" t="s">
        <v>2187</v>
      </c>
      <c r="C3049" s="191" t="s">
        <v>25</v>
      </c>
      <c r="D3049" s="191" t="s">
        <v>2186</v>
      </c>
      <c r="E3049" s="376" t="s">
        <v>1192</v>
      </c>
      <c r="F3049" s="376"/>
      <c r="G3049" s="58" t="s">
        <v>44</v>
      </c>
      <c r="H3049" s="57">
        <v>0.63819999999999999</v>
      </c>
      <c r="I3049" s="56">
        <v>6.1</v>
      </c>
      <c r="J3049" s="56">
        <v>3.89</v>
      </c>
    </row>
    <row r="3050" spans="1:10" ht="51.95" customHeight="1" x14ac:dyDescent="0.2">
      <c r="A3050" s="191" t="s">
        <v>1148</v>
      </c>
      <c r="B3050" s="59" t="s">
        <v>2185</v>
      </c>
      <c r="C3050" s="191" t="s">
        <v>25</v>
      </c>
      <c r="D3050" s="191" t="s">
        <v>2184</v>
      </c>
      <c r="E3050" s="376" t="s">
        <v>1192</v>
      </c>
      <c r="F3050" s="376"/>
      <c r="G3050" s="58" t="s">
        <v>1205</v>
      </c>
      <c r="H3050" s="57">
        <v>0.6018</v>
      </c>
      <c r="I3050" s="56">
        <v>1.77</v>
      </c>
      <c r="J3050" s="56">
        <v>1.06</v>
      </c>
    </row>
    <row r="3051" spans="1:10" ht="26.1" customHeight="1" x14ac:dyDescent="0.2">
      <c r="A3051" s="192" t="s">
        <v>1142</v>
      </c>
      <c r="B3051" s="55" t="s">
        <v>1466</v>
      </c>
      <c r="C3051" s="192" t="s">
        <v>25</v>
      </c>
      <c r="D3051" s="192" t="s">
        <v>1465</v>
      </c>
      <c r="E3051" s="377" t="s">
        <v>1139</v>
      </c>
      <c r="F3051" s="377"/>
      <c r="G3051" s="54" t="s">
        <v>49</v>
      </c>
      <c r="H3051" s="53">
        <v>0.71189999999999998</v>
      </c>
      <c r="I3051" s="52">
        <v>145</v>
      </c>
      <c r="J3051" s="52">
        <v>103.22</v>
      </c>
    </row>
    <row r="3052" spans="1:10" ht="24" customHeight="1" x14ac:dyDescent="0.2">
      <c r="A3052" s="192" t="s">
        <v>1142</v>
      </c>
      <c r="B3052" s="55" t="s">
        <v>1975</v>
      </c>
      <c r="C3052" s="192" t="s">
        <v>25</v>
      </c>
      <c r="D3052" s="192" t="s">
        <v>1974</v>
      </c>
      <c r="E3052" s="377" t="s">
        <v>1139</v>
      </c>
      <c r="F3052" s="377"/>
      <c r="G3052" s="54" t="s">
        <v>62</v>
      </c>
      <c r="H3052" s="53">
        <v>391.16629999999998</v>
      </c>
      <c r="I3052" s="52">
        <v>0.83</v>
      </c>
      <c r="J3052" s="52">
        <v>324.66000000000003</v>
      </c>
    </row>
    <row r="3053" spans="1:10" ht="26.1" customHeight="1" x14ac:dyDescent="0.2">
      <c r="A3053" s="192" t="s">
        <v>1142</v>
      </c>
      <c r="B3053" s="55" t="s">
        <v>2183</v>
      </c>
      <c r="C3053" s="192" t="s">
        <v>25</v>
      </c>
      <c r="D3053" s="192" t="s">
        <v>2182</v>
      </c>
      <c r="E3053" s="377" t="s">
        <v>1139</v>
      </c>
      <c r="F3053" s="377"/>
      <c r="G3053" s="54" t="s">
        <v>49</v>
      </c>
      <c r="H3053" s="53">
        <v>0.5927</v>
      </c>
      <c r="I3053" s="52">
        <v>136.78</v>
      </c>
      <c r="J3053" s="52">
        <v>81.06</v>
      </c>
    </row>
    <row r="3054" spans="1:10" ht="25.5" x14ac:dyDescent="0.2">
      <c r="A3054" s="193"/>
      <c r="B3054" s="193"/>
      <c r="C3054" s="193"/>
      <c r="D3054" s="193"/>
      <c r="E3054" s="193" t="s">
        <v>1138</v>
      </c>
      <c r="F3054" s="51">
        <v>42.356723201418909</v>
      </c>
      <c r="G3054" s="193" t="s">
        <v>1137</v>
      </c>
      <c r="H3054" s="51">
        <v>34.06</v>
      </c>
      <c r="I3054" s="193" t="s">
        <v>1136</v>
      </c>
      <c r="J3054" s="51">
        <v>76.42</v>
      </c>
    </row>
    <row r="3055" spans="1:10" ht="15" thickBot="1" x14ac:dyDescent="0.25">
      <c r="A3055" s="193"/>
      <c r="B3055" s="193"/>
      <c r="C3055" s="193"/>
      <c r="D3055" s="193"/>
      <c r="E3055" s="193" t="s">
        <v>1135</v>
      </c>
      <c r="F3055" s="51">
        <v>142.59</v>
      </c>
      <c r="G3055" s="193"/>
      <c r="H3055" s="378" t="s">
        <v>1134</v>
      </c>
      <c r="I3055" s="378"/>
      <c r="J3055" s="51">
        <v>748.33</v>
      </c>
    </row>
    <row r="3056" spans="1:10" ht="0.95" customHeight="1" thickTop="1" x14ac:dyDescent="0.2">
      <c r="A3056" s="50"/>
      <c r="B3056" s="50"/>
      <c r="C3056" s="50"/>
      <c r="D3056" s="50"/>
      <c r="E3056" s="50"/>
      <c r="F3056" s="50"/>
      <c r="G3056" s="50"/>
      <c r="H3056" s="50"/>
      <c r="I3056" s="50"/>
      <c r="J3056" s="50"/>
    </row>
    <row r="3057" spans="1:10" ht="18" customHeight="1" x14ac:dyDescent="0.2">
      <c r="A3057" s="189"/>
      <c r="B3057" s="64" t="s">
        <v>9</v>
      </c>
      <c r="C3057" s="189" t="s">
        <v>10</v>
      </c>
      <c r="D3057" s="189" t="s">
        <v>11</v>
      </c>
      <c r="E3057" s="379" t="s">
        <v>1155</v>
      </c>
      <c r="F3057" s="379"/>
      <c r="G3057" s="65" t="s">
        <v>12</v>
      </c>
      <c r="H3057" s="64" t="s">
        <v>13</v>
      </c>
      <c r="I3057" s="64" t="s">
        <v>14</v>
      </c>
      <c r="J3057" s="64" t="s">
        <v>16</v>
      </c>
    </row>
    <row r="3058" spans="1:10" ht="39" customHeight="1" x14ac:dyDescent="0.2">
      <c r="A3058" s="187" t="s">
        <v>1154</v>
      </c>
      <c r="B3058" s="63" t="s">
        <v>1619</v>
      </c>
      <c r="C3058" s="187" t="s">
        <v>25</v>
      </c>
      <c r="D3058" s="187" t="s">
        <v>1618</v>
      </c>
      <c r="E3058" s="380" t="s">
        <v>1548</v>
      </c>
      <c r="F3058" s="380"/>
      <c r="G3058" s="62" t="s">
        <v>49</v>
      </c>
      <c r="H3058" s="61">
        <v>1</v>
      </c>
      <c r="I3058" s="60">
        <v>568.71</v>
      </c>
      <c r="J3058" s="60">
        <v>568.71</v>
      </c>
    </row>
    <row r="3059" spans="1:10" ht="24" customHeight="1" x14ac:dyDescent="0.2">
      <c r="A3059" s="191" t="s">
        <v>1148</v>
      </c>
      <c r="B3059" s="59" t="s">
        <v>1147</v>
      </c>
      <c r="C3059" s="191" t="s">
        <v>25</v>
      </c>
      <c r="D3059" s="191" t="s">
        <v>1146</v>
      </c>
      <c r="E3059" s="376" t="s">
        <v>1145</v>
      </c>
      <c r="F3059" s="376"/>
      <c r="G3059" s="58" t="s">
        <v>836</v>
      </c>
      <c r="H3059" s="57">
        <v>6.2858000000000001</v>
      </c>
      <c r="I3059" s="56">
        <v>28.88</v>
      </c>
      <c r="J3059" s="56">
        <v>181.53</v>
      </c>
    </row>
    <row r="3060" spans="1:10" ht="26.1" customHeight="1" x14ac:dyDescent="0.2">
      <c r="A3060" s="192" t="s">
        <v>1142</v>
      </c>
      <c r="B3060" s="55" t="s">
        <v>1466</v>
      </c>
      <c r="C3060" s="192" t="s">
        <v>25</v>
      </c>
      <c r="D3060" s="192" t="s">
        <v>1465</v>
      </c>
      <c r="E3060" s="377" t="s">
        <v>1139</v>
      </c>
      <c r="F3060" s="377"/>
      <c r="G3060" s="54" t="s">
        <v>49</v>
      </c>
      <c r="H3060" s="53">
        <v>0.8538</v>
      </c>
      <c r="I3060" s="52">
        <v>145</v>
      </c>
      <c r="J3060" s="52">
        <v>123.8</v>
      </c>
    </row>
    <row r="3061" spans="1:10" ht="24" customHeight="1" x14ac:dyDescent="0.2">
      <c r="A3061" s="192" t="s">
        <v>1142</v>
      </c>
      <c r="B3061" s="55" t="s">
        <v>1975</v>
      </c>
      <c r="C3061" s="192" t="s">
        <v>25</v>
      </c>
      <c r="D3061" s="192" t="s">
        <v>1974</v>
      </c>
      <c r="E3061" s="377" t="s">
        <v>1139</v>
      </c>
      <c r="F3061" s="377"/>
      <c r="G3061" s="54" t="s">
        <v>62</v>
      </c>
      <c r="H3061" s="53">
        <v>218.93</v>
      </c>
      <c r="I3061" s="52">
        <v>0.83</v>
      </c>
      <c r="J3061" s="52">
        <v>181.71</v>
      </c>
    </row>
    <row r="3062" spans="1:10" ht="26.1" customHeight="1" x14ac:dyDescent="0.2">
      <c r="A3062" s="192" t="s">
        <v>1142</v>
      </c>
      <c r="B3062" s="55" t="s">
        <v>2183</v>
      </c>
      <c r="C3062" s="192" t="s">
        <v>25</v>
      </c>
      <c r="D3062" s="192" t="s">
        <v>2182</v>
      </c>
      <c r="E3062" s="377" t="s">
        <v>1139</v>
      </c>
      <c r="F3062" s="377"/>
      <c r="G3062" s="54" t="s">
        <v>49</v>
      </c>
      <c r="H3062" s="53">
        <v>0.59709999999999996</v>
      </c>
      <c r="I3062" s="52">
        <v>136.78</v>
      </c>
      <c r="J3062" s="52">
        <v>81.67</v>
      </c>
    </row>
    <row r="3063" spans="1:10" ht="25.5" x14ac:dyDescent="0.2">
      <c r="A3063" s="193"/>
      <c r="B3063" s="193"/>
      <c r="C3063" s="193"/>
      <c r="D3063" s="193"/>
      <c r="E3063" s="193" t="s">
        <v>1138</v>
      </c>
      <c r="F3063" s="51">
        <v>82.391087462587294</v>
      </c>
      <c r="G3063" s="193" t="s">
        <v>1137</v>
      </c>
      <c r="H3063" s="51">
        <v>66.260000000000005</v>
      </c>
      <c r="I3063" s="193" t="s">
        <v>1136</v>
      </c>
      <c r="J3063" s="51">
        <v>148.65</v>
      </c>
    </row>
    <row r="3064" spans="1:10" ht="15" thickBot="1" x14ac:dyDescent="0.25">
      <c r="A3064" s="193"/>
      <c r="B3064" s="193"/>
      <c r="C3064" s="193"/>
      <c r="D3064" s="193"/>
      <c r="E3064" s="193" t="s">
        <v>1135</v>
      </c>
      <c r="F3064" s="51">
        <v>133.87</v>
      </c>
      <c r="G3064" s="193"/>
      <c r="H3064" s="378" t="s">
        <v>1134</v>
      </c>
      <c r="I3064" s="378"/>
      <c r="J3064" s="51">
        <v>702.58</v>
      </c>
    </row>
    <row r="3065" spans="1:10" ht="0.95" customHeight="1" thickTop="1" x14ac:dyDescent="0.2">
      <c r="A3065" s="50"/>
      <c r="B3065" s="50"/>
      <c r="C3065" s="50"/>
      <c r="D3065" s="50"/>
      <c r="E3065" s="50"/>
      <c r="F3065" s="50"/>
      <c r="G3065" s="50"/>
      <c r="H3065" s="50"/>
      <c r="I3065" s="50"/>
      <c r="J3065" s="50"/>
    </row>
    <row r="3066" spans="1:10" ht="18" customHeight="1" x14ac:dyDescent="0.2">
      <c r="A3066" s="189"/>
      <c r="B3066" s="64" t="s">
        <v>9</v>
      </c>
      <c r="C3066" s="189" t="s">
        <v>10</v>
      </c>
      <c r="D3066" s="189" t="s">
        <v>11</v>
      </c>
      <c r="E3066" s="379" t="s">
        <v>1155</v>
      </c>
      <c r="F3066" s="379"/>
      <c r="G3066" s="65" t="s">
        <v>12</v>
      </c>
      <c r="H3066" s="64" t="s">
        <v>13</v>
      </c>
      <c r="I3066" s="64" t="s">
        <v>14</v>
      </c>
      <c r="J3066" s="64" t="s">
        <v>16</v>
      </c>
    </row>
    <row r="3067" spans="1:10" ht="39" customHeight="1" x14ac:dyDescent="0.2">
      <c r="A3067" s="187" t="s">
        <v>1154</v>
      </c>
      <c r="B3067" s="63" t="s">
        <v>2189</v>
      </c>
      <c r="C3067" s="187" t="s">
        <v>25</v>
      </c>
      <c r="D3067" s="187" t="s">
        <v>2188</v>
      </c>
      <c r="E3067" s="380" t="s">
        <v>1548</v>
      </c>
      <c r="F3067" s="380"/>
      <c r="G3067" s="62" t="s">
        <v>49</v>
      </c>
      <c r="H3067" s="61">
        <v>1</v>
      </c>
      <c r="I3067" s="60">
        <v>486.54</v>
      </c>
      <c r="J3067" s="60">
        <v>486.54</v>
      </c>
    </row>
    <row r="3068" spans="1:10" ht="24" customHeight="1" x14ac:dyDescent="0.2">
      <c r="A3068" s="191" t="s">
        <v>1148</v>
      </c>
      <c r="B3068" s="59" t="s">
        <v>1147</v>
      </c>
      <c r="C3068" s="191" t="s">
        <v>25</v>
      </c>
      <c r="D3068" s="191" t="s">
        <v>1146</v>
      </c>
      <c r="E3068" s="376" t="s">
        <v>1145</v>
      </c>
      <c r="F3068" s="376"/>
      <c r="G3068" s="58" t="s">
        <v>836</v>
      </c>
      <c r="H3068" s="57">
        <v>2.3433000000000002</v>
      </c>
      <c r="I3068" s="56">
        <v>28.88</v>
      </c>
      <c r="J3068" s="56">
        <v>67.67</v>
      </c>
    </row>
    <row r="3069" spans="1:10" ht="26.1" customHeight="1" x14ac:dyDescent="0.2">
      <c r="A3069" s="191" t="s">
        <v>1148</v>
      </c>
      <c r="B3069" s="59" t="s">
        <v>1677</v>
      </c>
      <c r="C3069" s="191" t="s">
        <v>25</v>
      </c>
      <c r="D3069" s="191" t="s">
        <v>1676</v>
      </c>
      <c r="E3069" s="376" t="s">
        <v>1145</v>
      </c>
      <c r="F3069" s="376"/>
      <c r="G3069" s="58" t="s">
        <v>836</v>
      </c>
      <c r="H3069" s="57">
        <v>1.4811000000000001</v>
      </c>
      <c r="I3069" s="56">
        <v>28.35</v>
      </c>
      <c r="J3069" s="56">
        <v>41.98</v>
      </c>
    </row>
    <row r="3070" spans="1:10" ht="51.95" customHeight="1" x14ac:dyDescent="0.2">
      <c r="A3070" s="191" t="s">
        <v>1148</v>
      </c>
      <c r="B3070" s="59" t="s">
        <v>1983</v>
      </c>
      <c r="C3070" s="191" t="s">
        <v>25</v>
      </c>
      <c r="D3070" s="191" t="s">
        <v>1982</v>
      </c>
      <c r="E3070" s="376" t="s">
        <v>1192</v>
      </c>
      <c r="F3070" s="376"/>
      <c r="G3070" s="58" t="s">
        <v>44</v>
      </c>
      <c r="H3070" s="57">
        <v>0.76229999999999998</v>
      </c>
      <c r="I3070" s="56">
        <v>2.16</v>
      </c>
      <c r="J3070" s="56">
        <v>1.64</v>
      </c>
    </row>
    <row r="3071" spans="1:10" ht="51.95" customHeight="1" x14ac:dyDescent="0.2">
      <c r="A3071" s="191" t="s">
        <v>1148</v>
      </c>
      <c r="B3071" s="59" t="s">
        <v>1981</v>
      </c>
      <c r="C3071" s="191" t="s">
        <v>25</v>
      </c>
      <c r="D3071" s="191" t="s">
        <v>1980</v>
      </c>
      <c r="E3071" s="376" t="s">
        <v>1192</v>
      </c>
      <c r="F3071" s="376"/>
      <c r="G3071" s="58" t="s">
        <v>1205</v>
      </c>
      <c r="H3071" s="57">
        <v>0.71879999999999999</v>
      </c>
      <c r="I3071" s="56">
        <v>0.43</v>
      </c>
      <c r="J3071" s="56">
        <v>0.3</v>
      </c>
    </row>
    <row r="3072" spans="1:10" ht="26.1" customHeight="1" x14ac:dyDescent="0.2">
      <c r="A3072" s="192" t="s">
        <v>1142</v>
      </c>
      <c r="B3072" s="55" t="s">
        <v>1466</v>
      </c>
      <c r="C3072" s="192" t="s">
        <v>25</v>
      </c>
      <c r="D3072" s="192" t="s">
        <v>1465</v>
      </c>
      <c r="E3072" s="377" t="s">
        <v>1139</v>
      </c>
      <c r="F3072" s="377"/>
      <c r="G3072" s="54" t="s">
        <v>49</v>
      </c>
      <c r="H3072" s="53">
        <v>0.82689999999999997</v>
      </c>
      <c r="I3072" s="52">
        <v>145</v>
      </c>
      <c r="J3072" s="52">
        <v>119.9</v>
      </c>
    </row>
    <row r="3073" spans="1:10" ht="24" customHeight="1" x14ac:dyDescent="0.2">
      <c r="A3073" s="192" t="s">
        <v>1142</v>
      </c>
      <c r="B3073" s="55" t="s">
        <v>1975</v>
      </c>
      <c r="C3073" s="192" t="s">
        <v>25</v>
      </c>
      <c r="D3073" s="192" t="s">
        <v>1974</v>
      </c>
      <c r="E3073" s="377" t="s">
        <v>1139</v>
      </c>
      <c r="F3073" s="377"/>
      <c r="G3073" s="54" t="s">
        <v>62</v>
      </c>
      <c r="H3073" s="53">
        <v>212.01939999999999</v>
      </c>
      <c r="I3073" s="52">
        <v>0.83</v>
      </c>
      <c r="J3073" s="52">
        <v>175.97</v>
      </c>
    </row>
    <row r="3074" spans="1:10" ht="26.1" customHeight="1" x14ac:dyDescent="0.2">
      <c r="A3074" s="192" t="s">
        <v>1142</v>
      </c>
      <c r="B3074" s="55" t="s">
        <v>2183</v>
      </c>
      <c r="C3074" s="192" t="s">
        <v>25</v>
      </c>
      <c r="D3074" s="192" t="s">
        <v>2182</v>
      </c>
      <c r="E3074" s="377" t="s">
        <v>1139</v>
      </c>
      <c r="F3074" s="377"/>
      <c r="G3074" s="54" t="s">
        <v>49</v>
      </c>
      <c r="H3074" s="53">
        <v>0.57820000000000005</v>
      </c>
      <c r="I3074" s="52">
        <v>136.78</v>
      </c>
      <c r="J3074" s="52">
        <v>79.08</v>
      </c>
    </row>
    <row r="3075" spans="1:10" ht="25.5" x14ac:dyDescent="0.2">
      <c r="A3075" s="193"/>
      <c r="B3075" s="193"/>
      <c r="C3075" s="193"/>
      <c r="D3075" s="193"/>
      <c r="E3075" s="193" t="s">
        <v>1138</v>
      </c>
      <c r="F3075" s="51">
        <v>50.565347522447624</v>
      </c>
      <c r="G3075" s="193" t="s">
        <v>1137</v>
      </c>
      <c r="H3075" s="51">
        <v>40.659999999999997</v>
      </c>
      <c r="I3075" s="193" t="s">
        <v>1136</v>
      </c>
      <c r="J3075" s="51">
        <v>91.23</v>
      </c>
    </row>
    <row r="3076" spans="1:10" ht="15" thickBot="1" x14ac:dyDescent="0.25">
      <c r="A3076" s="193"/>
      <c r="B3076" s="193"/>
      <c r="C3076" s="193"/>
      <c r="D3076" s="193"/>
      <c r="E3076" s="193" t="s">
        <v>1135</v>
      </c>
      <c r="F3076" s="51">
        <v>114.53</v>
      </c>
      <c r="G3076" s="193"/>
      <c r="H3076" s="378" t="s">
        <v>1134</v>
      </c>
      <c r="I3076" s="378"/>
      <c r="J3076" s="51">
        <v>601.07000000000005</v>
      </c>
    </row>
    <row r="3077" spans="1:10" ht="0.95" customHeight="1" thickTop="1" x14ac:dyDescent="0.2">
      <c r="A3077" s="50"/>
      <c r="B3077" s="50"/>
      <c r="C3077" s="50"/>
      <c r="D3077" s="50"/>
      <c r="E3077" s="50"/>
      <c r="F3077" s="50"/>
      <c r="G3077" s="50"/>
      <c r="H3077" s="50"/>
      <c r="I3077" s="50"/>
      <c r="J3077" s="50"/>
    </row>
    <row r="3078" spans="1:10" ht="18" customHeight="1" x14ac:dyDescent="0.2">
      <c r="A3078" s="189"/>
      <c r="B3078" s="64" t="s">
        <v>9</v>
      </c>
      <c r="C3078" s="189" t="s">
        <v>10</v>
      </c>
      <c r="D3078" s="189" t="s">
        <v>11</v>
      </c>
      <c r="E3078" s="379" t="s">
        <v>1155</v>
      </c>
      <c r="F3078" s="379"/>
      <c r="G3078" s="65" t="s">
        <v>12</v>
      </c>
      <c r="H3078" s="64" t="s">
        <v>13</v>
      </c>
      <c r="I3078" s="64" t="s">
        <v>14</v>
      </c>
      <c r="J3078" s="64" t="s">
        <v>16</v>
      </c>
    </row>
    <row r="3079" spans="1:10" ht="39" customHeight="1" x14ac:dyDescent="0.2">
      <c r="A3079" s="187" t="s">
        <v>1154</v>
      </c>
      <c r="B3079" s="63" t="s">
        <v>1851</v>
      </c>
      <c r="C3079" s="187" t="s">
        <v>25</v>
      </c>
      <c r="D3079" s="187" t="s">
        <v>1850</v>
      </c>
      <c r="E3079" s="380" t="s">
        <v>1548</v>
      </c>
      <c r="F3079" s="380"/>
      <c r="G3079" s="62" t="s">
        <v>49</v>
      </c>
      <c r="H3079" s="61">
        <v>1</v>
      </c>
      <c r="I3079" s="60">
        <v>481.35</v>
      </c>
      <c r="J3079" s="60">
        <v>481.35</v>
      </c>
    </row>
    <row r="3080" spans="1:10" ht="24" customHeight="1" x14ac:dyDescent="0.2">
      <c r="A3080" s="191" t="s">
        <v>1148</v>
      </c>
      <c r="B3080" s="59" t="s">
        <v>1147</v>
      </c>
      <c r="C3080" s="191" t="s">
        <v>25</v>
      </c>
      <c r="D3080" s="191" t="s">
        <v>1146</v>
      </c>
      <c r="E3080" s="376" t="s">
        <v>1145</v>
      </c>
      <c r="F3080" s="376"/>
      <c r="G3080" s="58" t="s">
        <v>836</v>
      </c>
      <c r="H3080" s="57">
        <v>2.1057999999999999</v>
      </c>
      <c r="I3080" s="56">
        <v>28.88</v>
      </c>
      <c r="J3080" s="56">
        <v>60.81</v>
      </c>
    </row>
    <row r="3081" spans="1:10" ht="26.1" customHeight="1" x14ac:dyDescent="0.2">
      <c r="A3081" s="191" t="s">
        <v>1148</v>
      </c>
      <c r="B3081" s="59" t="s">
        <v>1677</v>
      </c>
      <c r="C3081" s="191" t="s">
        <v>25</v>
      </c>
      <c r="D3081" s="191" t="s">
        <v>1676</v>
      </c>
      <c r="E3081" s="376" t="s">
        <v>1145</v>
      </c>
      <c r="F3081" s="376"/>
      <c r="G3081" s="58" t="s">
        <v>836</v>
      </c>
      <c r="H3081" s="57">
        <v>1.3314999999999999</v>
      </c>
      <c r="I3081" s="56">
        <v>28.35</v>
      </c>
      <c r="J3081" s="56">
        <v>37.74</v>
      </c>
    </row>
    <row r="3082" spans="1:10" ht="51.95" customHeight="1" x14ac:dyDescent="0.2">
      <c r="A3082" s="191" t="s">
        <v>1148</v>
      </c>
      <c r="B3082" s="59" t="s">
        <v>2187</v>
      </c>
      <c r="C3082" s="191" t="s">
        <v>25</v>
      </c>
      <c r="D3082" s="191" t="s">
        <v>2186</v>
      </c>
      <c r="E3082" s="376" t="s">
        <v>1192</v>
      </c>
      <c r="F3082" s="376"/>
      <c r="G3082" s="58" t="s">
        <v>44</v>
      </c>
      <c r="H3082" s="57">
        <v>0.68530000000000002</v>
      </c>
      <c r="I3082" s="56">
        <v>6.1</v>
      </c>
      <c r="J3082" s="56">
        <v>4.18</v>
      </c>
    </row>
    <row r="3083" spans="1:10" ht="51.95" customHeight="1" x14ac:dyDescent="0.2">
      <c r="A3083" s="191" t="s">
        <v>1148</v>
      </c>
      <c r="B3083" s="59" t="s">
        <v>2185</v>
      </c>
      <c r="C3083" s="191" t="s">
        <v>25</v>
      </c>
      <c r="D3083" s="191" t="s">
        <v>2184</v>
      </c>
      <c r="E3083" s="376" t="s">
        <v>1192</v>
      </c>
      <c r="F3083" s="376"/>
      <c r="G3083" s="58" t="s">
        <v>1205</v>
      </c>
      <c r="H3083" s="57">
        <v>0.6462</v>
      </c>
      <c r="I3083" s="56">
        <v>1.77</v>
      </c>
      <c r="J3083" s="56">
        <v>1.1399999999999999</v>
      </c>
    </row>
    <row r="3084" spans="1:10" ht="26.1" customHeight="1" x14ac:dyDescent="0.2">
      <c r="A3084" s="192" t="s">
        <v>1142</v>
      </c>
      <c r="B3084" s="55" t="s">
        <v>1466</v>
      </c>
      <c r="C3084" s="192" t="s">
        <v>25</v>
      </c>
      <c r="D3084" s="192" t="s">
        <v>1465</v>
      </c>
      <c r="E3084" s="377" t="s">
        <v>1139</v>
      </c>
      <c r="F3084" s="377"/>
      <c r="G3084" s="54" t="s">
        <v>49</v>
      </c>
      <c r="H3084" s="53">
        <v>0.83250000000000002</v>
      </c>
      <c r="I3084" s="52">
        <v>145</v>
      </c>
      <c r="J3084" s="52">
        <v>120.71</v>
      </c>
    </row>
    <row r="3085" spans="1:10" ht="24" customHeight="1" x14ac:dyDescent="0.2">
      <c r="A3085" s="192" t="s">
        <v>1142</v>
      </c>
      <c r="B3085" s="55" t="s">
        <v>1975</v>
      </c>
      <c r="C3085" s="192" t="s">
        <v>25</v>
      </c>
      <c r="D3085" s="192" t="s">
        <v>1974</v>
      </c>
      <c r="E3085" s="377" t="s">
        <v>1139</v>
      </c>
      <c r="F3085" s="377"/>
      <c r="G3085" s="54" t="s">
        <v>62</v>
      </c>
      <c r="H3085" s="53">
        <v>213.45310000000001</v>
      </c>
      <c r="I3085" s="52">
        <v>0.83</v>
      </c>
      <c r="J3085" s="52">
        <v>177.16</v>
      </c>
    </row>
    <row r="3086" spans="1:10" ht="26.1" customHeight="1" x14ac:dyDescent="0.2">
      <c r="A3086" s="192" t="s">
        <v>1142</v>
      </c>
      <c r="B3086" s="55" t="s">
        <v>2183</v>
      </c>
      <c r="C3086" s="192" t="s">
        <v>25</v>
      </c>
      <c r="D3086" s="192" t="s">
        <v>2182</v>
      </c>
      <c r="E3086" s="377" t="s">
        <v>1139</v>
      </c>
      <c r="F3086" s="377"/>
      <c r="G3086" s="54" t="s">
        <v>49</v>
      </c>
      <c r="H3086" s="53">
        <v>0.58209999999999995</v>
      </c>
      <c r="I3086" s="52">
        <v>136.78</v>
      </c>
      <c r="J3086" s="52">
        <v>79.61</v>
      </c>
    </row>
    <row r="3087" spans="1:10" ht="25.5" x14ac:dyDescent="0.2">
      <c r="A3087" s="193"/>
      <c r="B3087" s="193"/>
      <c r="C3087" s="193"/>
      <c r="D3087" s="193"/>
      <c r="E3087" s="193" t="s">
        <v>1138</v>
      </c>
      <c r="F3087" s="51">
        <v>45.449506706573551</v>
      </c>
      <c r="G3087" s="193" t="s">
        <v>1137</v>
      </c>
      <c r="H3087" s="51">
        <v>36.549999999999997</v>
      </c>
      <c r="I3087" s="193" t="s">
        <v>1136</v>
      </c>
      <c r="J3087" s="51">
        <v>82</v>
      </c>
    </row>
    <row r="3088" spans="1:10" ht="15" thickBot="1" x14ac:dyDescent="0.25">
      <c r="A3088" s="193"/>
      <c r="B3088" s="193"/>
      <c r="C3088" s="193"/>
      <c r="D3088" s="193"/>
      <c r="E3088" s="193" t="s">
        <v>1135</v>
      </c>
      <c r="F3088" s="51">
        <v>113.3</v>
      </c>
      <c r="G3088" s="193"/>
      <c r="H3088" s="378" t="s">
        <v>1134</v>
      </c>
      <c r="I3088" s="378"/>
      <c r="J3088" s="51">
        <v>594.65</v>
      </c>
    </row>
    <row r="3089" spans="1:10" ht="0.95" customHeight="1" thickTop="1" x14ac:dyDescent="0.2">
      <c r="A3089" s="50"/>
      <c r="B3089" s="50"/>
      <c r="C3089" s="50"/>
      <c r="D3089" s="50"/>
      <c r="E3089" s="50"/>
      <c r="F3089" s="50"/>
      <c r="G3089" s="50"/>
      <c r="H3089" s="50"/>
      <c r="I3089" s="50"/>
      <c r="J3089" s="50"/>
    </row>
    <row r="3090" spans="1:10" ht="18" customHeight="1" x14ac:dyDescent="0.2">
      <c r="A3090" s="189"/>
      <c r="B3090" s="64" t="s">
        <v>9</v>
      </c>
      <c r="C3090" s="189" t="s">
        <v>10</v>
      </c>
      <c r="D3090" s="189" t="s">
        <v>11</v>
      </c>
      <c r="E3090" s="379" t="s">
        <v>1155</v>
      </c>
      <c r="F3090" s="379"/>
      <c r="G3090" s="65" t="s">
        <v>12</v>
      </c>
      <c r="H3090" s="64" t="s">
        <v>13</v>
      </c>
      <c r="I3090" s="64" t="s">
        <v>14</v>
      </c>
      <c r="J3090" s="64" t="s">
        <v>16</v>
      </c>
    </row>
    <row r="3091" spans="1:10" ht="39" customHeight="1" x14ac:dyDescent="0.2">
      <c r="A3091" s="187" t="s">
        <v>1154</v>
      </c>
      <c r="B3091" s="63" t="s">
        <v>2181</v>
      </c>
      <c r="C3091" s="187" t="s">
        <v>25</v>
      </c>
      <c r="D3091" s="187" t="s">
        <v>2180</v>
      </c>
      <c r="E3091" s="380" t="s">
        <v>1297</v>
      </c>
      <c r="F3091" s="380"/>
      <c r="G3091" s="62" t="s">
        <v>156</v>
      </c>
      <c r="H3091" s="61">
        <v>1</v>
      </c>
      <c r="I3091" s="60">
        <v>28.23</v>
      </c>
      <c r="J3091" s="60">
        <v>28.23</v>
      </c>
    </row>
    <row r="3092" spans="1:10" ht="26.1" customHeight="1" x14ac:dyDescent="0.2">
      <c r="A3092" s="191" t="s">
        <v>1148</v>
      </c>
      <c r="B3092" s="59" t="s">
        <v>1296</v>
      </c>
      <c r="C3092" s="191" t="s">
        <v>25</v>
      </c>
      <c r="D3092" s="191" t="s">
        <v>1295</v>
      </c>
      <c r="E3092" s="376" t="s">
        <v>1145</v>
      </c>
      <c r="F3092" s="376"/>
      <c r="G3092" s="58" t="s">
        <v>836</v>
      </c>
      <c r="H3092" s="57">
        <v>0.2397</v>
      </c>
      <c r="I3092" s="56">
        <v>31.39</v>
      </c>
      <c r="J3092" s="56">
        <v>7.52</v>
      </c>
    </row>
    <row r="3093" spans="1:10" ht="24" customHeight="1" x14ac:dyDescent="0.2">
      <c r="A3093" s="191" t="s">
        <v>1148</v>
      </c>
      <c r="B3093" s="59" t="s">
        <v>1294</v>
      </c>
      <c r="C3093" s="191" t="s">
        <v>25</v>
      </c>
      <c r="D3093" s="191" t="s">
        <v>1293</v>
      </c>
      <c r="E3093" s="376" t="s">
        <v>1145</v>
      </c>
      <c r="F3093" s="376"/>
      <c r="G3093" s="58" t="s">
        <v>836</v>
      </c>
      <c r="H3093" s="57">
        <v>0.2397</v>
      </c>
      <c r="I3093" s="56">
        <v>38.78</v>
      </c>
      <c r="J3093" s="56">
        <v>9.2899999999999991</v>
      </c>
    </row>
    <row r="3094" spans="1:10" ht="39" customHeight="1" x14ac:dyDescent="0.2">
      <c r="A3094" s="192" t="s">
        <v>1142</v>
      </c>
      <c r="B3094" s="55" t="s">
        <v>2179</v>
      </c>
      <c r="C3094" s="192" t="s">
        <v>25</v>
      </c>
      <c r="D3094" s="192" t="s">
        <v>2178</v>
      </c>
      <c r="E3094" s="377" t="s">
        <v>1139</v>
      </c>
      <c r="F3094" s="377"/>
      <c r="G3094" s="54" t="s">
        <v>156</v>
      </c>
      <c r="H3094" s="53">
        <v>2</v>
      </c>
      <c r="I3094" s="52">
        <v>0.2</v>
      </c>
      <c r="J3094" s="52">
        <v>0.4</v>
      </c>
    </row>
    <row r="3095" spans="1:10" ht="26.1" customHeight="1" x14ac:dyDescent="0.2">
      <c r="A3095" s="192" t="s">
        <v>1142</v>
      </c>
      <c r="B3095" s="55" t="s">
        <v>2177</v>
      </c>
      <c r="C3095" s="192" t="s">
        <v>25</v>
      </c>
      <c r="D3095" s="192" t="s">
        <v>2176</v>
      </c>
      <c r="E3095" s="377" t="s">
        <v>1139</v>
      </c>
      <c r="F3095" s="377"/>
      <c r="G3095" s="54" t="s">
        <v>156</v>
      </c>
      <c r="H3095" s="53">
        <v>1</v>
      </c>
      <c r="I3095" s="52">
        <v>11.02</v>
      </c>
      <c r="J3095" s="52">
        <v>11.02</v>
      </c>
    </row>
    <row r="3096" spans="1:10" ht="25.5" x14ac:dyDescent="0.2">
      <c r="A3096" s="193"/>
      <c r="B3096" s="193"/>
      <c r="C3096" s="193"/>
      <c r="D3096" s="193"/>
      <c r="E3096" s="193" t="s">
        <v>1138</v>
      </c>
      <c r="F3096" s="51">
        <v>7.8982374459594276</v>
      </c>
      <c r="G3096" s="193" t="s">
        <v>1137</v>
      </c>
      <c r="H3096" s="51">
        <v>6.35</v>
      </c>
      <c r="I3096" s="193" t="s">
        <v>1136</v>
      </c>
      <c r="J3096" s="51">
        <v>14.25</v>
      </c>
    </row>
    <row r="3097" spans="1:10" ht="15" thickBot="1" x14ac:dyDescent="0.25">
      <c r="A3097" s="193"/>
      <c r="B3097" s="193"/>
      <c r="C3097" s="193"/>
      <c r="D3097" s="193"/>
      <c r="E3097" s="193" t="s">
        <v>1135</v>
      </c>
      <c r="F3097" s="51">
        <v>6.64</v>
      </c>
      <c r="G3097" s="193"/>
      <c r="H3097" s="378" t="s">
        <v>1134</v>
      </c>
      <c r="I3097" s="378"/>
      <c r="J3097" s="51">
        <v>34.869999999999997</v>
      </c>
    </row>
    <row r="3098" spans="1:10" ht="0.95" customHeight="1" thickTop="1" x14ac:dyDescent="0.2">
      <c r="A3098" s="50"/>
      <c r="B3098" s="50"/>
      <c r="C3098" s="50"/>
      <c r="D3098" s="50"/>
      <c r="E3098" s="50"/>
      <c r="F3098" s="50"/>
      <c r="G3098" s="50"/>
      <c r="H3098" s="50"/>
      <c r="I3098" s="50"/>
      <c r="J3098" s="50"/>
    </row>
    <row r="3099" spans="1:10" ht="18" customHeight="1" x14ac:dyDescent="0.2">
      <c r="A3099" s="189"/>
      <c r="B3099" s="64" t="s">
        <v>9</v>
      </c>
      <c r="C3099" s="189" t="s">
        <v>10</v>
      </c>
      <c r="D3099" s="189" t="s">
        <v>11</v>
      </c>
      <c r="E3099" s="379" t="s">
        <v>1155</v>
      </c>
      <c r="F3099" s="379"/>
      <c r="G3099" s="65" t="s">
        <v>12</v>
      </c>
      <c r="H3099" s="64" t="s">
        <v>13</v>
      </c>
      <c r="I3099" s="64" t="s">
        <v>14</v>
      </c>
      <c r="J3099" s="64" t="s">
        <v>16</v>
      </c>
    </row>
    <row r="3100" spans="1:10" ht="39" customHeight="1" x14ac:dyDescent="0.2">
      <c r="A3100" s="187" t="s">
        <v>1154</v>
      </c>
      <c r="B3100" s="63" t="s">
        <v>2175</v>
      </c>
      <c r="C3100" s="187" t="s">
        <v>25</v>
      </c>
      <c r="D3100" s="187" t="s">
        <v>2174</v>
      </c>
      <c r="E3100" s="380" t="s">
        <v>1297</v>
      </c>
      <c r="F3100" s="380"/>
      <c r="G3100" s="62" t="s">
        <v>156</v>
      </c>
      <c r="H3100" s="61">
        <v>1</v>
      </c>
      <c r="I3100" s="60">
        <v>23.14</v>
      </c>
      <c r="J3100" s="60">
        <v>23.14</v>
      </c>
    </row>
    <row r="3101" spans="1:10" ht="26.1" customHeight="1" x14ac:dyDescent="0.2">
      <c r="A3101" s="191" t="s">
        <v>1148</v>
      </c>
      <c r="B3101" s="59" t="s">
        <v>1296</v>
      </c>
      <c r="C3101" s="191" t="s">
        <v>25</v>
      </c>
      <c r="D3101" s="191" t="s">
        <v>1295</v>
      </c>
      <c r="E3101" s="376" t="s">
        <v>1145</v>
      </c>
      <c r="F3101" s="376"/>
      <c r="G3101" s="58" t="s">
        <v>836</v>
      </c>
      <c r="H3101" s="57">
        <v>0.157</v>
      </c>
      <c r="I3101" s="56">
        <v>31.39</v>
      </c>
      <c r="J3101" s="56">
        <v>4.92</v>
      </c>
    </row>
    <row r="3102" spans="1:10" ht="24" customHeight="1" x14ac:dyDescent="0.2">
      <c r="A3102" s="191" t="s">
        <v>1148</v>
      </c>
      <c r="B3102" s="59" t="s">
        <v>1294</v>
      </c>
      <c r="C3102" s="191" t="s">
        <v>25</v>
      </c>
      <c r="D3102" s="191" t="s">
        <v>1293</v>
      </c>
      <c r="E3102" s="376" t="s">
        <v>1145</v>
      </c>
      <c r="F3102" s="376"/>
      <c r="G3102" s="58" t="s">
        <v>836</v>
      </c>
      <c r="H3102" s="57">
        <v>0.157</v>
      </c>
      <c r="I3102" s="56">
        <v>38.78</v>
      </c>
      <c r="J3102" s="56">
        <v>6.08</v>
      </c>
    </row>
    <row r="3103" spans="1:10" ht="26.1" customHeight="1" x14ac:dyDescent="0.2">
      <c r="A3103" s="192" t="s">
        <v>1142</v>
      </c>
      <c r="B3103" s="55" t="s">
        <v>2173</v>
      </c>
      <c r="C3103" s="192" t="s">
        <v>25</v>
      </c>
      <c r="D3103" s="192" t="s">
        <v>2172</v>
      </c>
      <c r="E3103" s="377" t="s">
        <v>1139</v>
      </c>
      <c r="F3103" s="377"/>
      <c r="G3103" s="54" t="s">
        <v>156</v>
      </c>
      <c r="H3103" s="53">
        <v>1</v>
      </c>
      <c r="I3103" s="52">
        <v>12.14</v>
      </c>
      <c r="J3103" s="52">
        <v>12.14</v>
      </c>
    </row>
    <row r="3104" spans="1:10" ht="25.5" x14ac:dyDescent="0.2">
      <c r="A3104" s="193"/>
      <c r="B3104" s="193"/>
      <c r="C3104" s="193"/>
      <c r="D3104" s="193"/>
      <c r="E3104" s="193" t="s">
        <v>1138</v>
      </c>
      <c r="F3104" s="51">
        <v>5.171267043565015</v>
      </c>
      <c r="G3104" s="193" t="s">
        <v>1137</v>
      </c>
      <c r="H3104" s="51">
        <v>4.16</v>
      </c>
      <c r="I3104" s="193" t="s">
        <v>1136</v>
      </c>
      <c r="J3104" s="51">
        <v>9.33</v>
      </c>
    </row>
    <row r="3105" spans="1:10" ht="15" thickBot="1" x14ac:dyDescent="0.25">
      <c r="A3105" s="193"/>
      <c r="B3105" s="193"/>
      <c r="C3105" s="193"/>
      <c r="D3105" s="193"/>
      <c r="E3105" s="193" t="s">
        <v>1135</v>
      </c>
      <c r="F3105" s="51">
        <v>5.44</v>
      </c>
      <c r="G3105" s="193"/>
      <c r="H3105" s="378" t="s">
        <v>1134</v>
      </c>
      <c r="I3105" s="378"/>
      <c r="J3105" s="51">
        <v>28.58</v>
      </c>
    </row>
    <row r="3106" spans="1:10" ht="0.95" customHeight="1" thickTop="1" x14ac:dyDescent="0.2">
      <c r="A3106" s="50"/>
      <c r="B3106" s="50"/>
      <c r="C3106" s="50"/>
      <c r="D3106" s="50"/>
      <c r="E3106" s="50"/>
      <c r="F3106" s="50"/>
      <c r="G3106" s="50"/>
      <c r="H3106" s="50"/>
      <c r="I3106" s="50"/>
      <c r="J3106" s="50"/>
    </row>
    <row r="3107" spans="1:10" ht="18" customHeight="1" x14ac:dyDescent="0.2">
      <c r="A3107" s="189"/>
      <c r="B3107" s="64" t="s">
        <v>9</v>
      </c>
      <c r="C3107" s="189" t="s">
        <v>10</v>
      </c>
      <c r="D3107" s="189" t="s">
        <v>11</v>
      </c>
      <c r="E3107" s="379" t="s">
        <v>1155</v>
      </c>
      <c r="F3107" s="379"/>
      <c r="G3107" s="65" t="s">
        <v>12</v>
      </c>
      <c r="H3107" s="64" t="s">
        <v>13</v>
      </c>
      <c r="I3107" s="64" t="s">
        <v>14</v>
      </c>
      <c r="J3107" s="64" t="s">
        <v>16</v>
      </c>
    </row>
    <row r="3108" spans="1:10" ht="51.95" customHeight="1" x14ac:dyDescent="0.2">
      <c r="A3108" s="187" t="s">
        <v>1154</v>
      </c>
      <c r="B3108" s="63" t="s">
        <v>2171</v>
      </c>
      <c r="C3108" s="187" t="s">
        <v>25</v>
      </c>
      <c r="D3108" s="187" t="s">
        <v>2170</v>
      </c>
      <c r="E3108" s="380" t="s">
        <v>1192</v>
      </c>
      <c r="F3108" s="380"/>
      <c r="G3108" s="62" t="s">
        <v>1205</v>
      </c>
      <c r="H3108" s="61">
        <v>1</v>
      </c>
      <c r="I3108" s="60">
        <v>1.1399999999999999</v>
      </c>
      <c r="J3108" s="60">
        <v>1.1399999999999999</v>
      </c>
    </row>
    <row r="3109" spans="1:10" ht="51.95" customHeight="1" x14ac:dyDescent="0.2">
      <c r="A3109" s="191" t="s">
        <v>1148</v>
      </c>
      <c r="B3109" s="59" t="s">
        <v>2167</v>
      </c>
      <c r="C3109" s="191" t="s">
        <v>25</v>
      </c>
      <c r="D3109" s="191" t="s">
        <v>2166</v>
      </c>
      <c r="E3109" s="376" t="s">
        <v>1192</v>
      </c>
      <c r="F3109" s="376"/>
      <c r="G3109" s="58" t="s">
        <v>836</v>
      </c>
      <c r="H3109" s="57">
        <v>1</v>
      </c>
      <c r="I3109" s="56">
        <v>0.94</v>
      </c>
      <c r="J3109" s="56">
        <v>0.94</v>
      </c>
    </row>
    <row r="3110" spans="1:10" ht="51.95" customHeight="1" x14ac:dyDescent="0.2">
      <c r="A3110" s="191" t="s">
        <v>1148</v>
      </c>
      <c r="B3110" s="59" t="s">
        <v>2165</v>
      </c>
      <c r="C3110" s="191" t="s">
        <v>25</v>
      </c>
      <c r="D3110" s="191" t="s">
        <v>2164</v>
      </c>
      <c r="E3110" s="376" t="s">
        <v>1192</v>
      </c>
      <c r="F3110" s="376"/>
      <c r="G3110" s="58" t="s">
        <v>836</v>
      </c>
      <c r="H3110" s="57">
        <v>1</v>
      </c>
      <c r="I3110" s="56">
        <v>0.2</v>
      </c>
      <c r="J3110" s="56">
        <v>0.2</v>
      </c>
    </row>
    <row r="3111" spans="1:10" ht="25.5" x14ac:dyDescent="0.2">
      <c r="A3111" s="193"/>
      <c r="B3111" s="193"/>
      <c r="C3111" s="193"/>
      <c r="D3111" s="193"/>
      <c r="E3111" s="193" t="s">
        <v>1138</v>
      </c>
      <c r="F3111" s="51">
        <v>0</v>
      </c>
      <c r="G3111" s="193" t="s">
        <v>1137</v>
      </c>
      <c r="H3111" s="51">
        <v>0</v>
      </c>
      <c r="I3111" s="193" t="s">
        <v>1136</v>
      </c>
      <c r="J3111" s="51">
        <v>0</v>
      </c>
    </row>
    <row r="3112" spans="1:10" ht="15" thickBot="1" x14ac:dyDescent="0.25">
      <c r="A3112" s="193"/>
      <c r="B3112" s="193"/>
      <c r="C3112" s="193"/>
      <c r="D3112" s="193"/>
      <c r="E3112" s="193" t="s">
        <v>1135</v>
      </c>
      <c r="F3112" s="51">
        <v>0.26</v>
      </c>
      <c r="G3112" s="193"/>
      <c r="H3112" s="378" t="s">
        <v>1134</v>
      </c>
      <c r="I3112" s="378"/>
      <c r="J3112" s="51">
        <v>1.4</v>
      </c>
    </row>
    <row r="3113" spans="1:10" ht="0.95" customHeight="1" thickTop="1" x14ac:dyDescent="0.2">
      <c r="A3113" s="50"/>
      <c r="B3113" s="50"/>
      <c r="C3113" s="50"/>
      <c r="D3113" s="50"/>
      <c r="E3113" s="50"/>
      <c r="F3113" s="50"/>
      <c r="G3113" s="50"/>
      <c r="H3113" s="50"/>
      <c r="I3113" s="50"/>
      <c r="J3113" s="50"/>
    </row>
    <row r="3114" spans="1:10" ht="18" customHeight="1" x14ac:dyDescent="0.2">
      <c r="A3114" s="189"/>
      <c r="B3114" s="64" t="s">
        <v>9</v>
      </c>
      <c r="C3114" s="189" t="s">
        <v>10</v>
      </c>
      <c r="D3114" s="189" t="s">
        <v>11</v>
      </c>
      <c r="E3114" s="379" t="s">
        <v>1155</v>
      </c>
      <c r="F3114" s="379"/>
      <c r="G3114" s="65" t="s">
        <v>12</v>
      </c>
      <c r="H3114" s="64" t="s">
        <v>13</v>
      </c>
      <c r="I3114" s="64" t="s">
        <v>14</v>
      </c>
      <c r="J3114" s="64" t="s">
        <v>16</v>
      </c>
    </row>
    <row r="3115" spans="1:10" ht="51.95" customHeight="1" x14ac:dyDescent="0.2">
      <c r="A3115" s="187" t="s">
        <v>1154</v>
      </c>
      <c r="B3115" s="63" t="s">
        <v>2169</v>
      </c>
      <c r="C3115" s="187" t="s">
        <v>25</v>
      </c>
      <c r="D3115" s="187" t="s">
        <v>2168</v>
      </c>
      <c r="E3115" s="380" t="s">
        <v>1192</v>
      </c>
      <c r="F3115" s="380"/>
      <c r="G3115" s="62" t="s">
        <v>44</v>
      </c>
      <c r="H3115" s="61">
        <v>1</v>
      </c>
      <c r="I3115" s="60">
        <v>10.52</v>
      </c>
      <c r="J3115" s="60">
        <v>10.52</v>
      </c>
    </row>
    <row r="3116" spans="1:10" ht="51.95" customHeight="1" x14ac:dyDescent="0.2">
      <c r="A3116" s="191" t="s">
        <v>1148</v>
      </c>
      <c r="B3116" s="59" t="s">
        <v>2167</v>
      </c>
      <c r="C3116" s="191" t="s">
        <v>25</v>
      </c>
      <c r="D3116" s="191" t="s">
        <v>2166</v>
      </c>
      <c r="E3116" s="376" t="s">
        <v>1192</v>
      </c>
      <c r="F3116" s="376"/>
      <c r="G3116" s="58" t="s">
        <v>836</v>
      </c>
      <c r="H3116" s="57">
        <v>1</v>
      </c>
      <c r="I3116" s="56">
        <v>0.94</v>
      </c>
      <c r="J3116" s="56">
        <v>0.94</v>
      </c>
    </row>
    <row r="3117" spans="1:10" ht="51.95" customHeight="1" x14ac:dyDescent="0.2">
      <c r="A3117" s="191" t="s">
        <v>1148</v>
      </c>
      <c r="B3117" s="59" t="s">
        <v>2165</v>
      </c>
      <c r="C3117" s="191" t="s">
        <v>25</v>
      </c>
      <c r="D3117" s="191" t="s">
        <v>2164</v>
      </c>
      <c r="E3117" s="376" t="s">
        <v>1192</v>
      </c>
      <c r="F3117" s="376"/>
      <c r="G3117" s="58" t="s">
        <v>836</v>
      </c>
      <c r="H3117" s="57">
        <v>1</v>
      </c>
      <c r="I3117" s="56">
        <v>0.2</v>
      </c>
      <c r="J3117" s="56">
        <v>0.2</v>
      </c>
    </row>
    <row r="3118" spans="1:10" ht="51.95" customHeight="1" x14ac:dyDescent="0.2">
      <c r="A3118" s="191" t="s">
        <v>1148</v>
      </c>
      <c r="B3118" s="59" t="s">
        <v>2163</v>
      </c>
      <c r="C3118" s="191" t="s">
        <v>25</v>
      </c>
      <c r="D3118" s="191" t="s">
        <v>2162</v>
      </c>
      <c r="E3118" s="376" t="s">
        <v>1192</v>
      </c>
      <c r="F3118" s="376"/>
      <c r="G3118" s="58" t="s">
        <v>836</v>
      </c>
      <c r="H3118" s="57">
        <v>1</v>
      </c>
      <c r="I3118" s="56">
        <v>1.19</v>
      </c>
      <c r="J3118" s="56">
        <v>1.19</v>
      </c>
    </row>
    <row r="3119" spans="1:10" ht="65.099999999999994" customHeight="1" x14ac:dyDescent="0.2">
      <c r="A3119" s="191" t="s">
        <v>1148</v>
      </c>
      <c r="B3119" s="59" t="s">
        <v>2157</v>
      </c>
      <c r="C3119" s="191" t="s">
        <v>25</v>
      </c>
      <c r="D3119" s="191" t="s">
        <v>2156</v>
      </c>
      <c r="E3119" s="376" t="s">
        <v>1192</v>
      </c>
      <c r="F3119" s="376"/>
      <c r="G3119" s="58" t="s">
        <v>836</v>
      </c>
      <c r="H3119" s="57">
        <v>1</v>
      </c>
      <c r="I3119" s="56">
        <v>8.19</v>
      </c>
      <c r="J3119" s="56">
        <v>8.19</v>
      </c>
    </row>
    <row r="3120" spans="1:10" ht="25.5" x14ac:dyDescent="0.2">
      <c r="A3120" s="193"/>
      <c r="B3120" s="193"/>
      <c r="C3120" s="193"/>
      <c r="D3120" s="193"/>
      <c r="E3120" s="193" t="s">
        <v>1138</v>
      </c>
      <c r="F3120" s="51">
        <v>0</v>
      </c>
      <c r="G3120" s="193" t="s">
        <v>1137</v>
      </c>
      <c r="H3120" s="51">
        <v>0</v>
      </c>
      <c r="I3120" s="193" t="s">
        <v>1136</v>
      </c>
      <c r="J3120" s="51">
        <v>0</v>
      </c>
    </row>
    <row r="3121" spans="1:10" ht="15" thickBot="1" x14ac:dyDescent="0.25">
      <c r="A3121" s="193"/>
      <c r="B3121" s="193"/>
      <c r="C3121" s="193"/>
      <c r="D3121" s="193"/>
      <c r="E3121" s="193" t="s">
        <v>1135</v>
      </c>
      <c r="F3121" s="51">
        <v>2.4700000000000002</v>
      </c>
      <c r="G3121" s="193"/>
      <c r="H3121" s="378" t="s">
        <v>1134</v>
      </c>
      <c r="I3121" s="378"/>
      <c r="J3121" s="51">
        <v>12.99</v>
      </c>
    </row>
    <row r="3122" spans="1:10" ht="0.95" customHeight="1" thickTop="1" x14ac:dyDescent="0.2">
      <c r="A3122" s="50"/>
      <c r="B3122" s="50"/>
      <c r="C3122" s="50"/>
      <c r="D3122" s="50"/>
      <c r="E3122" s="50"/>
      <c r="F3122" s="50"/>
      <c r="G3122" s="50"/>
      <c r="H3122" s="50"/>
      <c r="I3122" s="50"/>
      <c r="J3122" s="50"/>
    </row>
    <row r="3123" spans="1:10" ht="18" customHeight="1" x14ac:dyDescent="0.2">
      <c r="A3123" s="189"/>
      <c r="B3123" s="64" t="s">
        <v>9</v>
      </c>
      <c r="C3123" s="189" t="s">
        <v>10</v>
      </c>
      <c r="D3123" s="189" t="s">
        <v>11</v>
      </c>
      <c r="E3123" s="379" t="s">
        <v>1155</v>
      </c>
      <c r="F3123" s="379"/>
      <c r="G3123" s="65" t="s">
        <v>12</v>
      </c>
      <c r="H3123" s="64" t="s">
        <v>13</v>
      </c>
      <c r="I3123" s="64" t="s">
        <v>14</v>
      </c>
      <c r="J3123" s="64" t="s">
        <v>16</v>
      </c>
    </row>
    <row r="3124" spans="1:10" ht="51.95" customHeight="1" x14ac:dyDescent="0.2">
      <c r="A3124" s="187" t="s">
        <v>1154</v>
      </c>
      <c r="B3124" s="63" t="s">
        <v>2167</v>
      </c>
      <c r="C3124" s="187" t="s">
        <v>25</v>
      </c>
      <c r="D3124" s="187" t="s">
        <v>2166</v>
      </c>
      <c r="E3124" s="380" t="s">
        <v>1192</v>
      </c>
      <c r="F3124" s="380"/>
      <c r="G3124" s="62" t="s">
        <v>836</v>
      </c>
      <c r="H3124" s="61">
        <v>1</v>
      </c>
      <c r="I3124" s="60">
        <v>0.94</v>
      </c>
      <c r="J3124" s="60">
        <v>0.94</v>
      </c>
    </row>
    <row r="3125" spans="1:10" ht="39" customHeight="1" x14ac:dyDescent="0.2">
      <c r="A3125" s="192" t="s">
        <v>1142</v>
      </c>
      <c r="B3125" s="55" t="s">
        <v>2161</v>
      </c>
      <c r="C3125" s="192" t="s">
        <v>25</v>
      </c>
      <c r="D3125" s="192" t="s">
        <v>2160</v>
      </c>
      <c r="E3125" s="377" t="s">
        <v>1160</v>
      </c>
      <c r="F3125" s="377"/>
      <c r="G3125" s="54" t="s">
        <v>156</v>
      </c>
      <c r="H3125" s="53">
        <v>6.3999999999999997E-5</v>
      </c>
      <c r="I3125" s="52">
        <v>14051.8</v>
      </c>
      <c r="J3125" s="52">
        <v>0.89</v>
      </c>
    </row>
    <row r="3126" spans="1:10" ht="26.1" customHeight="1" x14ac:dyDescent="0.2">
      <c r="A3126" s="192" t="s">
        <v>1142</v>
      </c>
      <c r="B3126" s="55" t="s">
        <v>2159</v>
      </c>
      <c r="C3126" s="192" t="s">
        <v>25</v>
      </c>
      <c r="D3126" s="192" t="s">
        <v>2158</v>
      </c>
      <c r="E3126" s="377" t="s">
        <v>1160</v>
      </c>
      <c r="F3126" s="377"/>
      <c r="G3126" s="54" t="s">
        <v>156</v>
      </c>
      <c r="H3126" s="53">
        <v>6.3999999999999997E-5</v>
      </c>
      <c r="I3126" s="52">
        <v>897.31</v>
      </c>
      <c r="J3126" s="52">
        <v>0.05</v>
      </c>
    </row>
    <row r="3127" spans="1:10" ht="25.5" x14ac:dyDescent="0.2">
      <c r="A3127" s="193"/>
      <c r="B3127" s="193"/>
      <c r="C3127" s="193"/>
      <c r="D3127" s="193"/>
      <c r="E3127" s="193" t="s">
        <v>1138</v>
      </c>
      <c r="F3127" s="51">
        <v>0</v>
      </c>
      <c r="G3127" s="193" t="s">
        <v>1137</v>
      </c>
      <c r="H3127" s="51">
        <v>0</v>
      </c>
      <c r="I3127" s="193" t="s">
        <v>1136</v>
      </c>
      <c r="J3127" s="51">
        <v>0</v>
      </c>
    </row>
    <row r="3128" spans="1:10" ht="15" thickBot="1" x14ac:dyDescent="0.25">
      <c r="A3128" s="193"/>
      <c r="B3128" s="193"/>
      <c r="C3128" s="193"/>
      <c r="D3128" s="193"/>
      <c r="E3128" s="193" t="s">
        <v>1135</v>
      </c>
      <c r="F3128" s="51">
        <v>0.22</v>
      </c>
      <c r="G3128" s="193"/>
      <c r="H3128" s="378" t="s">
        <v>1134</v>
      </c>
      <c r="I3128" s="378"/>
      <c r="J3128" s="51">
        <v>1.1599999999999999</v>
      </c>
    </row>
    <row r="3129" spans="1:10" ht="0.95" customHeight="1" thickTop="1" x14ac:dyDescent="0.2">
      <c r="A3129" s="50"/>
      <c r="B3129" s="50"/>
      <c r="C3129" s="50"/>
      <c r="D3129" s="50"/>
      <c r="E3129" s="50"/>
      <c r="F3129" s="50"/>
      <c r="G3129" s="50"/>
      <c r="H3129" s="50"/>
      <c r="I3129" s="50"/>
      <c r="J3129" s="50"/>
    </row>
    <row r="3130" spans="1:10" ht="18" customHeight="1" x14ac:dyDescent="0.2">
      <c r="A3130" s="189"/>
      <c r="B3130" s="64" t="s">
        <v>9</v>
      </c>
      <c r="C3130" s="189" t="s">
        <v>10</v>
      </c>
      <c r="D3130" s="189" t="s">
        <v>11</v>
      </c>
      <c r="E3130" s="379" t="s">
        <v>1155</v>
      </c>
      <c r="F3130" s="379"/>
      <c r="G3130" s="65" t="s">
        <v>12</v>
      </c>
      <c r="H3130" s="64" t="s">
        <v>13</v>
      </c>
      <c r="I3130" s="64" t="s">
        <v>14</v>
      </c>
      <c r="J3130" s="64" t="s">
        <v>16</v>
      </c>
    </row>
    <row r="3131" spans="1:10" ht="51.95" customHeight="1" x14ac:dyDescent="0.2">
      <c r="A3131" s="187" t="s">
        <v>1154</v>
      </c>
      <c r="B3131" s="63" t="s">
        <v>2165</v>
      </c>
      <c r="C3131" s="187" t="s">
        <v>25</v>
      </c>
      <c r="D3131" s="187" t="s">
        <v>2164</v>
      </c>
      <c r="E3131" s="380" t="s">
        <v>1192</v>
      </c>
      <c r="F3131" s="380"/>
      <c r="G3131" s="62" t="s">
        <v>836</v>
      </c>
      <c r="H3131" s="61">
        <v>1</v>
      </c>
      <c r="I3131" s="60">
        <v>0.2</v>
      </c>
      <c r="J3131" s="60">
        <v>0.2</v>
      </c>
    </row>
    <row r="3132" spans="1:10" ht="39" customHeight="1" x14ac:dyDescent="0.2">
      <c r="A3132" s="192" t="s">
        <v>1142</v>
      </c>
      <c r="B3132" s="55" t="s">
        <v>2161</v>
      </c>
      <c r="C3132" s="192" t="s">
        <v>25</v>
      </c>
      <c r="D3132" s="192" t="s">
        <v>2160</v>
      </c>
      <c r="E3132" s="377" t="s">
        <v>1160</v>
      </c>
      <c r="F3132" s="377"/>
      <c r="G3132" s="54" t="s">
        <v>156</v>
      </c>
      <c r="H3132" s="53">
        <v>1.4800000000000001E-5</v>
      </c>
      <c r="I3132" s="52">
        <v>14051.8</v>
      </c>
      <c r="J3132" s="52">
        <v>0.2</v>
      </c>
    </row>
    <row r="3133" spans="1:10" ht="25.5" x14ac:dyDescent="0.2">
      <c r="A3133" s="193"/>
      <c r="B3133" s="193"/>
      <c r="C3133" s="193"/>
      <c r="D3133" s="193"/>
      <c r="E3133" s="193" t="s">
        <v>1138</v>
      </c>
      <c r="F3133" s="51">
        <v>0</v>
      </c>
      <c r="G3133" s="193" t="s">
        <v>1137</v>
      </c>
      <c r="H3133" s="51">
        <v>0</v>
      </c>
      <c r="I3133" s="193" t="s">
        <v>1136</v>
      </c>
      <c r="J3133" s="51">
        <v>0</v>
      </c>
    </row>
    <row r="3134" spans="1:10" ht="15" thickBot="1" x14ac:dyDescent="0.25">
      <c r="A3134" s="193"/>
      <c r="B3134" s="193"/>
      <c r="C3134" s="193"/>
      <c r="D3134" s="193"/>
      <c r="E3134" s="193" t="s">
        <v>1135</v>
      </c>
      <c r="F3134" s="51">
        <v>0.04</v>
      </c>
      <c r="G3134" s="193"/>
      <c r="H3134" s="378" t="s">
        <v>1134</v>
      </c>
      <c r="I3134" s="378"/>
      <c r="J3134" s="51">
        <v>0.24</v>
      </c>
    </row>
    <row r="3135" spans="1:10" ht="0.95" customHeight="1" thickTop="1" x14ac:dyDescent="0.2">
      <c r="A3135" s="50"/>
      <c r="B3135" s="50"/>
      <c r="C3135" s="50"/>
      <c r="D3135" s="50"/>
      <c r="E3135" s="50"/>
      <c r="F3135" s="50"/>
      <c r="G3135" s="50"/>
      <c r="H3135" s="50"/>
      <c r="I3135" s="50"/>
      <c r="J3135" s="50"/>
    </row>
    <row r="3136" spans="1:10" ht="18" customHeight="1" x14ac:dyDescent="0.2">
      <c r="A3136" s="189"/>
      <c r="B3136" s="64" t="s">
        <v>9</v>
      </c>
      <c r="C3136" s="189" t="s">
        <v>10</v>
      </c>
      <c r="D3136" s="189" t="s">
        <v>11</v>
      </c>
      <c r="E3136" s="379" t="s">
        <v>1155</v>
      </c>
      <c r="F3136" s="379"/>
      <c r="G3136" s="65" t="s">
        <v>12</v>
      </c>
      <c r="H3136" s="64" t="s">
        <v>13</v>
      </c>
      <c r="I3136" s="64" t="s">
        <v>14</v>
      </c>
      <c r="J3136" s="64" t="s">
        <v>16</v>
      </c>
    </row>
    <row r="3137" spans="1:10" ht="51.95" customHeight="1" x14ac:dyDescent="0.2">
      <c r="A3137" s="187" t="s">
        <v>1154</v>
      </c>
      <c r="B3137" s="63" t="s">
        <v>2163</v>
      </c>
      <c r="C3137" s="187" t="s">
        <v>25</v>
      </c>
      <c r="D3137" s="187" t="s">
        <v>2162</v>
      </c>
      <c r="E3137" s="380" t="s">
        <v>1192</v>
      </c>
      <c r="F3137" s="380"/>
      <c r="G3137" s="62" t="s">
        <v>836</v>
      </c>
      <c r="H3137" s="61">
        <v>1</v>
      </c>
      <c r="I3137" s="60">
        <v>1.19</v>
      </c>
      <c r="J3137" s="60">
        <v>1.19</v>
      </c>
    </row>
    <row r="3138" spans="1:10" ht="39" customHeight="1" x14ac:dyDescent="0.2">
      <c r="A3138" s="192" t="s">
        <v>1142</v>
      </c>
      <c r="B3138" s="55" t="s">
        <v>2161</v>
      </c>
      <c r="C3138" s="192" t="s">
        <v>25</v>
      </c>
      <c r="D3138" s="192" t="s">
        <v>2160</v>
      </c>
      <c r="E3138" s="377" t="s">
        <v>1160</v>
      </c>
      <c r="F3138" s="377"/>
      <c r="G3138" s="54" t="s">
        <v>156</v>
      </c>
      <c r="H3138" s="53">
        <v>8.0000000000000007E-5</v>
      </c>
      <c r="I3138" s="52">
        <v>14051.8</v>
      </c>
      <c r="J3138" s="52">
        <v>1.1200000000000001</v>
      </c>
    </row>
    <row r="3139" spans="1:10" ht="26.1" customHeight="1" x14ac:dyDescent="0.2">
      <c r="A3139" s="192" t="s">
        <v>1142</v>
      </c>
      <c r="B3139" s="55" t="s">
        <v>2159</v>
      </c>
      <c r="C3139" s="192" t="s">
        <v>25</v>
      </c>
      <c r="D3139" s="192" t="s">
        <v>2158</v>
      </c>
      <c r="E3139" s="377" t="s">
        <v>1160</v>
      </c>
      <c r="F3139" s="377"/>
      <c r="G3139" s="54" t="s">
        <v>156</v>
      </c>
      <c r="H3139" s="53">
        <v>8.0000000000000007E-5</v>
      </c>
      <c r="I3139" s="52">
        <v>897.31</v>
      </c>
      <c r="J3139" s="52">
        <v>7.0000000000000007E-2</v>
      </c>
    </row>
    <row r="3140" spans="1:10" ht="25.5" x14ac:dyDescent="0.2">
      <c r="A3140" s="193"/>
      <c r="B3140" s="193"/>
      <c r="C3140" s="193"/>
      <c r="D3140" s="193"/>
      <c r="E3140" s="193" t="s">
        <v>1138</v>
      </c>
      <c r="F3140" s="51">
        <v>0</v>
      </c>
      <c r="G3140" s="193" t="s">
        <v>1137</v>
      </c>
      <c r="H3140" s="51">
        <v>0</v>
      </c>
      <c r="I3140" s="193" t="s">
        <v>1136</v>
      </c>
      <c r="J3140" s="51">
        <v>0</v>
      </c>
    </row>
    <row r="3141" spans="1:10" ht="15" thickBot="1" x14ac:dyDescent="0.25">
      <c r="A3141" s="193"/>
      <c r="B3141" s="193"/>
      <c r="C3141" s="193"/>
      <c r="D3141" s="193"/>
      <c r="E3141" s="193" t="s">
        <v>1135</v>
      </c>
      <c r="F3141" s="51">
        <v>0.28000000000000003</v>
      </c>
      <c r="G3141" s="193"/>
      <c r="H3141" s="378" t="s">
        <v>1134</v>
      </c>
      <c r="I3141" s="378"/>
      <c r="J3141" s="51">
        <v>1.47</v>
      </c>
    </row>
    <row r="3142" spans="1:10" ht="0.95" customHeight="1" thickTop="1" x14ac:dyDescent="0.2">
      <c r="A3142" s="50"/>
      <c r="B3142" s="50"/>
      <c r="C3142" s="50"/>
      <c r="D3142" s="50"/>
      <c r="E3142" s="50"/>
      <c r="F3142" s="50"/>
      <c r="G3142" s="50"/>
      <c r="H3142" s="50"/>
      <c r="I3142" s="50"/>
      <c r="J3142" s="50"/>
    </row>
    <row r="3143" spans="1:10" ht="18" customHeight="1" x14ac:dyDescent="0.2">
      <c r="A3143" s="189"/>
      <c r="B3143" s="64" t="s">
        <v>9</v>
      </c>
      <c r="C3143" s="189" t="s">
        <v>10</v>
      </c>
      <c r="D3143" s="189" t="s">
        <v>11</v>
      </c>
      <c r="E3143" s="379" t="s">
        <v>1155</v>
      </c>
      <c r="F3143" s="379"/>
      <c r="G3143" s="65" t="s">
        <v>12</v>
      </c>
      <c r="H3143" s="64" t="s">
        <v>13</v>
      </c>
      <c r="I3143" s="64" t="s">
        <v>14</v>
      </c>
      <c r="J3143" s="64" t="s">
        <v>16</v>
      </c>
    </row>
    <row r="3144" spans="1:10" ht="65.099999999999994" customHeight="1" x14ac:dyDescent="0.2">
      <c r="A3144" s="187" t="s">
        <v>1154</v>
      </c>
      <c r="B3144" s="63" t="s">
        <v>2157</v>
      </c>
      <c r="C3144" s="187" t="s">
        <v>25</v>
      </c>
      <c r="D3144" s="187" t="s">
        <v>2156</v>
      </c>
      <c r="E3144" s="380" t="s">
        <v>1192</v>
      </c>
      <c r="F3144" s="380"/>
      <c r="G3144" s="62" t="s">
        <v>836</v>
      </c>
      <c r="H3144" s="61">
        <v>1</v>
      </c>
      <c r="I3144" s="60">
        <v>8.19</v>
      </c>
      <c r="J3144" s="60">
        <v>8.19</v>
      </c>
    </row>
    <row r="3145" spans="1:10" ht="24" customHeight="1" x14ac:dyDescent="0.2">
      <c r="A3145" s="192" t="s">
        <v>1142</v>
      </c>
      <c r="B3145" s="55" t="s">
        <v>1504</v>
      </c>
      <c r="C3145" s="192" t="s">
        <v>25</v>
      </c>
      <c r="D3145" s="192" t="s">
        <v>1503</v>
      </c>
      <c r="E3145" s="377" t="s">
        <v>1139</v>
      </c>
      <c r="F3145" s="377"/>
      <c r="G3145" s="54" t="s">
        <v>358</v>
      </c>
      <c r="H3145" s="53">
        <v>1.45</v>
      </c>
      <c r="I3145" s="52">
        <v>5.65</v>
      </c>
      <c r="J3145" s="52">
        <v>8.19</v>
      </c>
    </row>
    <row r="3146" spans="1:10" ht="25.5" x14ac:dyDescent="0.2">
      <c r="A3146" s="193"/>
      <c r="B3146" s="193"/>
      <c r="C3146" s="193"/>
      <c r="D3146" s="193"/>
      <c r="E3146" s="193" t="s">
        <v>1138</v>
      </c>
      <c r="F3146" s="51">
        <v>0</v>
      </c>
      <c r="G3146" s="193" t="s">
        <v>1137</v>
      </c>
      <c r="H3146" s="51">
        <v>0</v>
      </c>
      <c r="I3146" s="193" t="s">
        <v>1136</v>
      </c>
      <c r="J3146" s="51">
        <v>0</v>
      </c>
    </row>
    <row r="3147" spans="1:10" ht="15" thickBot="1" x14ac:dyDescent="0.25">
      <c r="A3147" s="193"/>
      <c r="B3147" s="193"/>
      <c r="C3147" s="193"/>
      <c r="D3147" s="193"/>
      <c r="E3147" s="193" t="s">
        <v>1135</v>
      </c>
      <c r="F3147" s="51">
        <v>1.92</v>
      </c>
      <c r="G3147" s="193"/>
      <c r="H3147" s="378" t="s">
        <v>1134</v>
      </c>
      <c r="I3147" s="378"/>
      <c r="J3147" s="51">
        <v>10.11</v>
      </c>
    </row>
    <row r="3148" spans="1:10" ht="0.95" customHeight="1" thickTop="1" x14ac:dyDescent="0.2">
      <c r="A3148" s="50"/>
      <c r="B3148" s="50"/>
      <c r="C3148" s="50"/>
      <c r="D3148" s="50"/>
      <c r="E3148" s="50"/>
      <c r="F3148" s="50"/>
      <c r="G3148" s="50"/>
      <c r="H3148" s="50"/>
      <c r="I3148" s="50"/>
      <c r="J3148" s="50"/>
    </row>
    <row r="3149" spans="1:10" ht="18" customHeight="1" x14ac:dyDescent="0.2">
      <c r="A3149" s="189"/>
      <c r="B3149" s="64" t="s">
        <v>9</v>
      </c>
      <c r="C3149" s="189" t="s">
        <v>10</v>
      </c>
      <c r="D3149" s="189" t="s">
        <v>11</v>
      </c>
      <c r="E3149" s="379" t="s">
        <v>1155</v>
      </c>
      <c r="F3149" s="379"/>
      <c r="G3149" s="65" t="s">
        <v>12</v>
      </c>
      <c r="H3149" s="64" t="s">
        <v>13</v>
      </c>
      <c r="I3149" s="64" t="s">
        <v>14</v>
      </c>
      <c r="J3149" s="64" t="s">
        <v>16</v>
      </c>
    </row>
    <row r="3150" spans="1:10" ht="26.1" customHeight="1" x14ac:dyDescent="0.2">
      <c r="A3150" s="187" t="s">
        <v>1154</v>
      </c>
      <c r="B3150" s="63" t="s">
        <v>2155</v>
      </c>
      <c r="C3150" s="187" t="s">
        <v>25</v>
      </c>
      <c r="D3150" s="187" t="s">
        <v>2154</v>
      </c>
      <c r="E3150" s="380" t="s">
        <v>1548</v>
      </c>
      <c r="F3150" s="380"/>
      <c r="G3150" s="62" t="s">
        <v>62</v>
      </c>
      <c r="H3150" s="61">
        <v>1</v>
      </c>
      <c r="I3150" s="60">
        <v>11.6</v>
      </c>
      <c r="J3150" s="60">
        <v>11.6</v>
      </c>
    </row>
    <row r="3151" spans="1:10" ht="24" customHeight="1" x14ac:dyDescent="0.2">
      <c r="A3151" s="191" t="s">
        <v>1148</v>
      </c>
      <c r="B3151" s="59" t="s">
        <v>1735</v>
      </c>
      <c r="C3151" s="191" t="s">
        <v>25</v>
      </c>
      <c r="D3151" s="191" t="s">
        <v>1734</v>
      </c>
      <c r="E3151" s="376" t="s">
        <v>1145</v>
      </c>
      <c r="F3151" s="376"/>
      <c r="G3151" s="58" t="s">
        <v>836</v>
      </c>
      <c r="H3151" s="57">
        <v>1.8E-3</v>
      </c>
      <c r="I3151" s="56">
        <v>30.66</v>
      </c>
      <c r="J3151" s="56">
        <v>0.05</v>
      </c>
    </row>
    <row r="3152" spans="1:10" ht="24" customHeight="1" x14ac:dyDescent="0.2">
      <c r="A3152" s="191" t="s">
        <v>1148</v>
      </c>
      <c r="B3152" s="59" t="s">
        <v>1733</v>
      </c>
      <c r="C3152" s="191" t="s">
        <v>25</v>
      </c>
      <c r="D3152" s="191" t="s">
        <v>1732</v>
      </c>
      <c r="E3152" s="376" t="s">
        <v>1145</v>
      </c>
      <c r="F3152" s="376"/>
      <c r="G3152" s="58" t="s">
        <v>836</v>
      </c>
      <c r="H3152" s="57">
        <v>1.2500000000000001E-2</v>
      </c>
      <c r="I3152" s="56">
        <v>36.770000000000003</v>
      </c>
      <c r="J3152" s="56">
        <v>0.45</v>
      </c>
    </row>
    <row r="3153" spans="1:10" ht="26.1" customHeight="1" x14ac:dyDescent="0.2">
      <c r="A3153" s="192" t="s">
        <v>1142</v>
      </c>
      <c r="B3153" s="55" t="s">
        <v>2153</v>
      </c>
      <c r="C3153" s="192" t="s">
        <v>25</v>
      </c>
      <c r="D3153" s="192" t="s">
        <v>2152</v>
      </c>
      <c r="E3153" s="377" t="s">
        <v>1139</v>
      </c>
      <c r="F3153" s="377"/>
      <c r="G3153" s="54" t="s">
        <v>62</v>
      </c>
      <c r="H3153" s="53">
        <v>1.1100000000000001</v>
      </c>
      <c r="I3153" s="52">
        <v>10</v>
      </c>
      <c r="J3153" s="52">
        <v>11.1</v>
      </c>
    </row>
    <row r="3154" spans="1:10" ht="25.5" x14ac:dyDescent="0.2">
      <c r="A3154" s="193"/>
      <c r="B3154" s="193"/>
      <c r="C3154" s="193"/>
      <c r="D3154" s="193"/>
      <c r="E3154" s="193" t="s">
        <v>1138</v>
      </c>
      <c r="F3154" s="51">
        <v>0.23833277907105643</v>
      </c>
      <c r="G3154" s="193" t="s">
        <v>1137</v>
      </c>
      <c r="H3154" s="51">
        <v>0.19</v>
      </c>
      <c r="I3154" s="193" t="s">
        <v>1136</v>
      </c>
      <c r="J3154" s="51">
        <v>0.43</v>
      </c>
    </row>
    <row r="3155" spans="1:10" ht="15" thickBot="1" x14ac:dyDescent="0.25">
      <c r="A3155" s="193"/>
      <c r="B3155" s="193"/>
      <c r="C3155" s="193"/>
      <c r="D3155" s="193"/>
      <c r="E3155" s="193" t="s">
        <v>1135</v>
      </c>
      <c r="F3155" s="51">
        <v>2.73</v>
      </c>
      <c r="G3155" s="193"/>
      <c r="H3155" s="378" t="s">
        <v>1134</v>
      </c>
      <c r="I3155" s="378"/>
      <c r="J3155" s="51">
        <v>14.33</v>
      </c>
    </row>
    <row r="3156" spans="1:10" ht="0.95" customHeight="1" thickTop="1" x14ac:dyDescent="0.2">
      <c r="A3156" s="50"/>
      <c r="B3156" s="50"/>
      <c r="C3156" s="50"/>
      <c r="D3156" s="50"/>
      <c r="E3156" s="50"/>
      <c r="F3156" s="50"/>
      <c r="G3156" s="50"/>
      <c r="H3156" s="50"/>
      <c r="I3156" s="50"/>
      <c r="J3156" s="50"/>
    </row>
    <row r="3157" spans="1:10" ht="18" customHeight="1" x14ac:dyDescent="0.2">
      <c r="A3157" s="189"/>
      <c r="B3157" s="64" t="s">
        <v>9</v>
      </c>
      <c r="C3157" s="189" t="s">
        <v>10</v>
      </c>
      <c r="D3157" s="189" t="s">
        <v>11</v>
      </c>
      <c r="E3157" s="379" t="s">
        <v>1155</v>
      </c>
      <c r="F3157" s="379"/>
      <c r="G3157" s="65" t="s">
        <v>12</v>
      </c>
      <c r="H3157" s="64" t="s">
        <v>13</v>
      </c>
      <c r="I3157" s="64" t="s">
        <v>14</v>
      </c>
      <c r="J3157" s="64" t="s">
        <v>16</v>
      </c>
    </row>
    <row r="3158" spans="1:10" ht="26.1" customHeight="1" x14ac:dyDescent="0.2">
      <c r="A3158" s="187" t="s">
        <v>1154</v>
      </c>
      <c r="B3158" s="63" t="s">
        <v>2151</v>
      </c>
      <c r="C3158" s="187" t="s">
        <v>25</v>
      </c>
      <c r="D3158" s="187" t="s">
        <v>2150</v>
      </c>
      <c r="E3158" s="380" t="s">
        <v>1548</v>
      </c>
      <c r="F3158" s="380"/>
      <c r="G3158" s="62" t="s">
        <v>62</v>
      </c>
      <c r="H3158" s="61">
        <v>1</v>
      </c>
      <c r="I3158" s="60">
        <v>10.68</v>
      </c>
      <c r="J3158" s="60">
        <v>10.68</v>
      </c>
    </row>
    <row r="3159" spans="1:10" ht="24" customHeight="1" x14ac:dyDescent="0.2">
      <c r="A3159" s="191" t="s">
        <v>1148</v>
      </c>
      <c r="B3159" s="59" t="s">
        <v>1735</v>
      </c>
      <c r="C3159" s="191" t="s">
        <v>25</v>
      </c>
      <c r="D3159" s="191" t="s">
        <v>1734</v>
      </c>
      <c r="E3159" s="376" t="s">
        <v>1145</v>
      </c>
      <c r="F3159" s="376"/>
      <c r="G3159" s="58" t="s">
        <v>836</v>
      </c>
      <c r="H3159" s="57">
        <v>1.4E-3</v>
      </c>
      <c r="I3159" s="56">
        <v>30.66</v>
      </c>
      <c r="J3159" s="56">
        <v>0.04</v>
      </c>
    </row>
    <row r="3160" spans="1:10" ht="24" customHeight="1" x14ac:dyDescent="0.2">
      <c r="A3160" s="191" t="s">
        <v>1148</v>
      </c>
      <c r="B3160" s="59" t="s">
        <v>1733</v>
      </c>
      <c r="C3160" s="191" t="s">
        <v>25</v>
      </c>
      <c r="D3160" s="191" t="s">
        <v>1732</v>
      </c>
      <c r="E3160" s="376" t="s">
        <v>1145</v>
      </c>
      <c r="F3160" s="376"/>
      <c r="G3160" s="58" t="s">
        <v>836</v>
      </c>
      <c r="H3160" s="57">
        <v>8.8000000000000005E-3</v>
      </c>
      <c r="I3160" s="56">
        <v>36.770000000000003</v>
      </c>
      <c r="J3160" s="56">
        <v>0.32</v>
      </c>
    </row>
    <row r="3161" spans="1:10" ht="24" customHeight="1" x14ac:dyDescent="0.2">
      <c r="A3161" s="192" t="s">
        <v>1142</v>
      </c>
      <c r="B3161" s="55" t="s">
        <v>2149</v>
      </c>
      <c r="C3161" s="192" t="s">
        <v>25</v>
      </c>
      <c r="D3161" s="192" t="s">
        <v>2148</v>
      </c>
      <c r="E3161" s="377" t="s">
        <v>1139</v>
      </c>
      <c r="F3161" s="377"/>
      <c r="G3161" s="54" t="s">
        <v>62</v>
      </c>
      <c r="H3161" s="53">
        <v>1.1100000000000001</v>
      </c>
      <c r="I3161" s="52">
        <v>9.3000000000000007</v>
      </c>
      <c r="J3161" s="52">
        <v>10.32</v>
      </c>
    </row>
    <row r="3162" spans="1:10" ht="25.5" x14ac:dyDescent="0.2">
      <c r="A3162" s="193"/>
      <c r="B3162" s="193"/>
      <c r="C3162" s="193"/>
      <c r="D3162" s="193"/>
      <c r="E3162" s="193" t="s">
        <v>1138</v>
      </c>
      <c r="F3162" s="51">
        <v>0.16627868307283006</v>
      </c>
      <c r="G3162" s="193" t="s">
        <v>1137</v>
      </c>
      <c r="H3162" s="51">
        <v>0.13</v>
      </c>
      <c r="I3162" s="193" t="s">
        <v>1136</v>
      </c>
      <c r="J3162" s="51">
        <v>0.3</v>
      </c>
    </row>
    <row r="3163" spans="1:10" ht="15" thickBot="1" x14ac:dyDescent="0.25">
      <c r="A3163" s="193"/>
      <c r="B3163" s="193"/>
      <c r="C3163" s="193"/>
      <c r="D3163" s="193"/>
      <c r="E3163" s="193" t="s">
        <v>1135</v>
      </c>
      <c r="F3163" s="51">
        <v>2.5099999999999998</v>
      </c>
      <c r="G3163" s="193"/>
      <c r="H3163" s="378" t="s">
        <v>1134</v>
      </c>
      <c r="I3163" s="378"/>
      <c r="J3163" s="51">
        <v>13.19</v>
      </c>
    </row>
    <row r="3164" spans="1:10" ht="0.95" customHeight="1" thickTop="1" x14ac:dyDescent="0.2">
      <c r="A3164" s="50"/>
      <c r="B3164" s="50"/>
      <c r="C3164" s="50"/>
      <c r="D3164" s="50"/>
      <c r="E3164" s="50"/>
      <c r="F3164" s="50"/>
      <c r="G3164" s="50"/>
      <c r="H3164" s="50"/>
      <c r="I3164" s="50"/>
      <c r="J3164" s="50"/>
    </row>
    <row r="3165" spans="1:10" ht="18" customHeight="1" x14ac:dyDescent="0.2">
      <c r="A3165" s="189"/>
      <c r="B3165" s="64" t="s">
        <v>9</v>
      </c>
      <c r="C3165" s="189" t="s">
        <v>10</v>
      </c>
      <c r="D3165" s="189" t="s">
        <v>11</v>
      </c>
      <c r="E3165" s="379" t="s">
        <v>1155</v>
      </c>
      <c r="F3165" s="379"/>
      <c r="G3165" s="65" t="s">
        <v>12</v>
      </c>
      <c r="H3165" s="64" t="s">
        <v>13</v>
      </c>
      <c r="I3165" s="64" t="s">
        <v>14</v>
      </c>
      <c r="J3165" s="64" t="s">
        <v>16</v>
      </c>
    </row>
    <row r="3166" spans="1:10" ht="26.1" customHeight="1" x14ac:dyDescent="0.2">
      <c r="A3166" s="187" t="s">
        <v>1154</v>
      </c>
      <c r="B3166" s="63" t="s">
        <v>1731</v>
      </c>
      <c r="C3166" s="187" t="s">
        <v>25</v>
      </c>
      <c r="D3166" s="187" t="s">
        <v>1730</v>
      </c>
      <c r="E3166" s="380" t="s">
        <v>1548</v>
      </c>
      <c r="F3166" s="380"/>
      <c r="G3166" s="62" t="s">
        <v>62</v>
      </c>
      <c r="H3166" s="61">
        <v>1</v>
      </c>
      <c r="I3166" s="60">
        <v>9.1300000000000008</v>
      </c>
      <c r="J3166" s="60">
        <v>9.1300000000000008</v>
      </c>
    </row>
    <row r="3167" spans="1:10" ht="24" customHeight="1" x14ac:dyDescent="0.2">
      <c r="A3167" s="191" t="s">
        <v>1148</v>
      </c>
      <c r="B3167" s="59" t="s">
        <v>1735</v>
      </c>
      <c r="C3167" s="191" t="s">
        <v>25</v>
      </c>
      <c r="D3167" s="191" t="s">
        <v>1734</v>
      </c>
      <c r="E3167" s="376" t="s">
        <v>1145</v>
      </c>
      <c r="F3167" s="376"/>
      <c r="G3167" s="58" t="s">
        <v>836</v>
      </c>
      <c r="H3167" s="57">
        <v>8.0000000000000004E-4</v>
      </c>
      <c r="I3167" s="56">
        <v>30.66</v>
      </c>
      <c r="J3167" s="56">
        <v>0.02</v>
      </c>
    </row>
    <row r="3168" spans="1:10" ht="24" customHeight="1" x14ac:dyDescent="0.2">
      <c r="A3168" s="191" t="s">
        <v>1148</v>
      </c>
      <c r="B3168" s="59" t="s">
        <v>1733</v>
      </c>
      <c r="C3168" s="191" t="s">
        <v>25</v>
      </c>
      <c r="D3168" s="191" t="s">
        <v>1732</v>
      </c>
      <c r="E3168" s="376" t="s">
        <v>1145</v>
      </c>
      <c r="F3168" s="376"/>
      <c r="G3168" s="58" t="s">
        <v>836</v>
      </c>
      <c r="H3168" s="57">
        <v>4.7999999999999996E-3</v>
      </c>
      <c r="I3168" s="56">
        <v>36.770000000000003</v>
      </c>
      <c r="J3168" s="56">
        <v>0.17</v>
      </c>
    </row>
    <row r="3169" spans="1:10" ht="24" customHeight="1" x14ac:dyDescent="0.2">
      <c r="A3169" s="192" t="s">
        <v>1142</v>
      </c>
      <c r="B3169" s="55" t="s">
        <v>2147</v>
      </c>
      <c r="C3169" s="192" t="s">
        <v>25</v>
      </c>
      <c r="D3169" s="192" t="s">
        <v>2146</v>
      </c>
      <c r="E3169" s="377" t="s">
        <v>1139</v>
      </c>
      <c r="F3169" s="377"/>
      <c r="G3169" s="54" t="s">
        <v>62</v>
      </c>
      <c r="H3169" s="53">
        <v>1.1100000000000001</v>
      </c>
      <c r="I3169" s="52">
        <v>8.06</v>
      </c>
      <c r="J3169" s="52">
        <v>8.94</v>
      </c>
    </row>
    <row r="3170" spans="1:10" ht="25.5" x14ac:dyDescent="0.2">
      <c r="A3170" s="193"/>
      <c r="B3170" s="193"/>
      <c r="C3170" s="193"/>
      <c r="D3170" s="193"/>
      <c r="E3170" s="193" t="s">
        <v>1138</v>
      </c>
      <c r="F3170" s="51">
        <v>9.4224587074603697E-2</v>
      </c>
      <c r="G3170" s="193" t="s">
        <v>1137</v>
      </c>
      <c r="H3170" s="51">
        <v>0.08</v>
      </c>
      <c r="I3170" s="193" t="s">
        <v>1136</v>
      </c>
      <c r="J3170" s="51">
        <v>0.17</v>
      </c>
    </row>
    <row r="3171" spans="1:10" ht="15" thickBot="1" x14ac:dyDescent="0.25">
      <c r="A3171" s="193"/>
      <c r="B3171" s="193"/>
      <c r="C3171" s="193"/>
      <c r="D3171" s="193"/>
      <c r="E3171" s="193" t="s">
        <v>1135</v>
      </c>
      <c r="F3171" s="51">
        <v>2.14</v>
      </c>
      <c r="G3171" s="193"/>
      <c r="H3171" s="378" t="s">
        <v>1134</v>
      </c>
      <c r="I3171" s="378"/>
      <c r="J3171" s="51">
        <v>11.27</v>
      </c>
    </row>
    <row r="3172" spans="1:10" ht="0.95" customHeight="1" thickTop="1" x14ac:dyDescent="0.2">
      <c r="A3172" s="50"/>
      <c r="B3172" s="50"/>
      <c r="C3172" s="50"/>
      <c r="D3172" s="50"/>
      <c r="E3172" s="50"/>
      <c r="F3172" s="50"/>
      <c r="G3172" s="50"/>
      <c r="H3172" s="50"/>
      <c r="I3172" s="50"/>
      <c r="J3172" s="50"/>
    </row>
    <row r="3173" spans="1:10" ht="18" customHeight="1" x14ac:dyDescent="0.2">
      <c r="A3173" s="189"/>
      <c r="B3173" s="64" t="s">
        <v>9</v>
      </c>
      <c r="C3173" s="189" t="s">
        <v>10</v>
      </c>
      <c r="D3173" s="189" t="s">
        <v>11</v>
      </c>
      <c r="E3173" s="379" t="s">
        <v>1155</v>
      </c>
      <c r="F3173" s="379"/>
      <c r="G3173" s="65" t="s">
        <v>12</v>
      </c>
      <c r="H3173" s="64" t="s">
        <v>13</v>
      </c>
      <c r="I3173" s="64" t="s">
        <v>14</v>
      </c>
      <c r="J3173" s="64" t="s">
        <v>16</v>
      </c>
    </row>
    <row r="3174" spans="1:10" ht="26.1" customHeight="1" x14ac:dyDescent="0.2">
      <c r="A3174" s="187" t="s">
        <v>1154</v>
      </c>
      <c r="B3174" s="63" t="s">
        <v>2145</v>
      </c>
      <c r="C3174" s="187" t="s">
        <v>25</v>
      </c>
      <c r="D3174" s="187" t="s">
        <v>2144</v>
      </c>
      <c r="E3174" s="380" t="s">
        <v>1548</v>
      </c>
      <c r="F3174" s="380"/>
      <c r="G3174" s="62" t="s">
        <v>62</v>
      </c>
      <c r="H3174" s="61">
        <v>1</v>
      </c>
      <c r="I3174" s="60">
        <v>10.63</v>
      </c>
      <c r="J3174" s="60">
        <v>10.63</v>
      </c>
    </row>
    <row r="3175" spans="1:10" ht="24" customHeight="1" x14ac:dyDescent="0.2">
      <c r="A3175" s="191" t="s">
        <v>1148</v>
      </c>
      <c r="B3175" s="59" t="s">
        <v>1733</v>
      </c>
      <c r="C3175" s="191" t="s">
        <v>25</v>
      </c>
      <c r="D3175" s="191" t="s">
        <v>1732</v>
      </c>
      <c r="E3175" s="376" t="s">
        <v>1145</v>
      </c>
      <c r="F3175" s="376"/>
      <c r="G3175" s="58" t="s">
        <v>836</v>
      </c>
      <c r="H3175" s="57">
        <v>1.1000000000000001E-3</v>
      </c>
      <c r="I3175" s="56">
        <v>36.770000000000003</v>
      </c>
      <c r="J3175" s="56">
        <v>0.04</v>
      </c>
    </row>
    <row r="3176" spans="1:10" ht="24" customHeight="1" x14ac:dyDescent="0.2">
      <c r="A3176" s="192" t="s">
        <v>1142</v>
      </c>
      <c r="B3176" s="55" t="s">
        <v>2143</v>
      </c>
      <c r="C3176" s="192" t="s">
        <v>25</v>
      </c>
      <c r="D3176" s="192" t="s">
        <v>2142</v>
      </c>
      <c r="E3176" s="377" t="s">
        <v>1139</v>
      </c>
      <c r="F3176" s="377"/>
      <c r="G3176" s="54" t="s">
        <v>62</v>
      </c>
      <c r="H3176" s="53">
        <v>1.1399999999999999</v>
      </c>
      <c r="I3176" s="52">
        <v>9.2899999999999991</v>
      </c>
      <c r="J3176" s="52">
        <v>10.59</v>
      </c>
    </row>
    <row r="3177" spans="1:10" ht="25.5" x14ac:dyDescent="0.2">
      <c r="A3177" s="193"/>
      <c r="B3177" s="193"/>
      <c r="C3177" s="193"/>
      <c r="D3177" s="193"/>
      <c r="E3177" s="193" t="s">
        <v>1138</v>
      </c>
      <c r="F3177" s="51">
        <v>1.6627868307283005E-2</v>
      </c>
      <c r="G3177" s="193" t="s">
        <v>1137</v>
      </c>
      <c r="H3177" s="51">
        <v>0.01</v>
      </c>
      <c r="I3177" s="193" t="s">
        <v>1136</v>
      </c>
      <c r="J3177" s="51">
        <v>0.03</v>
      </c>
    </row>
    <row r="3178" spans="1:10" ht="15" thickBot="1" x14ac:dyDescent="0.25">
      <c r="A3178" s="193"/>
      <c r="B3178" s="193"/>
      <c r="C3178" s="193"/>
      <c r="D3178" s="193"/>
      <c r="E3178" s="193" t="s">
        <v>1135</v>
      </c>
      <c r="F3178" s="51">
        <v>2.5</v>
      </c>
      <c r="G3178" s="193"/>
      <c r="H3178" s="378" t="s">
        <v>1134</v>
      </c>
      <c r="I3178" s="378"/>
      <c r="J3178" s="51">
        <v>13.13</v>
      </c>
    </row>
    <row r="3179" spans="1:10" ht="0.95" customHeight="1" thickTop="1" x14ac:dyDescent="0.2">
      <c r="A3179" s="50"/>
      <c r="B3179" s="50"/>
      <c r="C3179" s="50"/>
      <c r="D3179" s="50"/>
      <c r="E3179" s="50"/>
      <c r="F3179" s="50"/>
      <c r="G3179" s="50"/>
      <c r="H3179" s="50"/>
      <c r="I3179" s="50"/>
      <c r="J3179" s="50"/>
    </row>
    <row r="3180" spans="1:10" ht="18" customHeight="1" x14ac:dyDescent="0.2">
      <c r="A3180" s="189"/>
      <c r="B3180" s="64" t="s">
        <v>9</v>
      </c>
      <c r="C3180" s="189" t="s">
        <v>10</v>
      </c>
      <c r="D3180" s="189" t="s">
        <v>11</v>
      </c>
      <c r="E3180" s="379" t="s">
        <v>1155</v>
      </c>
      <c r="F3180" s="379"/>
      <c r="G3180" s="65" t="s">
        <v>12</v>
      </c>
      <c r="H3180" s="64" t="s">
        <v>13</v>
      </c>
      <c r="I3180" s="64" t="s">
        <v>14</v>
      </c>
      <c r="J3180" s="64" t="s">
        <v>16</v>
      </c>
    </row>
    <row r="3181" spans="1:10" ht="26.1" customHeight="1" x14ac:dyDescent="0.2">
      <c r="A3181" s="187" t="s">
        <v>1154</v>
      </c>
      <c r="B3181" s="63" t="s">
        <v>2141</v>
      </c>
      <c r="C3181" s="187" t="s">
        <v>25</v>
      </c>
      <c r="D3181" s="187" t="s">
        <v>2140</v>
      </c>
      <c r="E3181" s="380" t="s">
        <v>1548</v>
      </c>
      <c r="F3181" s="380"/>
      <c r="G3181" s="62" t="s">
        <v>62</v>
      </c>
      <c r="H3181" s="61">
        <v>1</v>
      </c>
      <c r="I3181" s="60">
        <v>11.61</v>
      </c>
      <c r="J3181" s="60">
        <v>11.61</v>
      </c>
    </row>
    <row r="3182" spans="1:10" ht="24" customHeight="1" x14ac:dyDescent="0.2">
      <c r="A3182" s="191" t="s">
        <v>1148</v>
      </c>
      <c r="B3182" s="59" t="s">
        <v>1735</v>
      </c>
      <c r="C3182" s="191" t="s">
        <v>25</v>
      </c>
      <c r="D3182" s="191" t="s">
        <v>1734</v>
      </c>
      <c r="E3182" s="376" t="s">
        <v>1145</v>
      </c>
      <c r="F3182" s="376"/>
      <c r="G3182" s="58" t="s">
        <v>836</v>
      </c>
      <c r="H3182" s="57">
        <v>2.5999999999999999E-3</v>
      </c>
      <c r="I3182" s="56">
        <v>30.66</v>
      </c>
      <c r="J3182" s="56">
        <v>7.0000000000000007E-2</v>
      </c>
    </row>
    <row r="3183" spans="1:10" ht="24" customHeight="1" x14ac:dyDescent="0.2">
      <c r="A3183" s="191" t="s">
        <v>1148</v>
      </c>
      <c r="B3183" s="59" t="s">
        <v>1733</v>
      </c>
      <c r="C3183" s="191" t="s">
        <v>25</v>
      </c>
      <c r="D3183" s="191" t="s">
        <v>1732</v>
      </c>
      <c r="E3183" s="376" t="s">
        <v>1145</v>
      </c>
      <c r="F3183" s="376"/>
      <c r="G3183" s="58" t="s">
        <v>836</v>
      </c>
      <c r="H3183" s="57">
        <v>1.6199999999999999E-2</v>
      </c>
      <c r="I3183" s="56">
        <v>36.770000000000003</v>
      </c>
      <c r="J3183" s="56">
        <v>0.59</v>
      </c>
    </row>
    <row r="3184" spans="1:10" ht="24" customHeight="1" x14ac:dyDescent="0.2">
      <c r="A3184" s="192" t="s">
        <v>1142</v>
      </c>
      <c r="B3184" s="55" t="s">
        <v>2139</v>
      </c>
      <c r="C3184" s="192" t="s">
        <v>25</v>
      </c>
      <c r="D3184" s="192" t="s">
        <v>2138</v>
      </c>
      <c r="E3184" s="377" t="s">
        <v>1139</v>
      </c>
      <c r="F3184" s="377"/>
      <c r="G3184" s="54" t="s">
        <v>62</v>
      </c>
      <c r="H3184" s="53">
        <v>1.1100000000000001</v>
      </c>
      <c r="I3184" s="52">
        <v>9.8699999999999992</v>
      </c>
      <c r="J3184" s="52">
        <v>10.95</v>
      </c>
    </row>
    <row r="3185" spans="1:10" ht="25.5" x14ac:dyDescent="0.2">
      <c r="A3185" s="193"/>
      <c r="B3185" s="193"/>
      <c r="C3185" s="193"/>
      <c r="D3185" s="193"/>
      <c r="E3185" s="193" t="s">
        <v>1138</v>
      </c>
      <c r="F3185" s="51">
        <v>0.31038687506928281</v>
      </c>
      <c r="G3185" s="193" t="s">
        <v>1137</v>
      </c>
      <c r="H3185" s="51">
        <v>0.25</v>
      </c>
      <c r="I3185" s="193" t="s">
        <v>1136</v>
      </c>
      <c r="J3185" s="51">
        <v>0.56000000000000005</v>
      </c>
    </row>
    <row r="3186" spans="1:10" ht="15" thickBot="1" x14ac:dyDescent="0.25">
      <c r="A3186" s="193"/>
      <c r="B3186" s="193"/>
      <c r="C3186" s="193"/>
      <c r="D3186" s="193"/>
      <c r="E3186" s="193" t="s">
        <v>1135</v>
      </c>
      <c r="F3186" s="51">
        <v>2.73</v>
      </c>
      <c r="G3186" s="193"/>
      <c r="H3186" s="378" t="s">
        <v>1134</v>
      </c>
      <c r="I3186" s="378"/>
      <c r="J3186" s="51">
        <v>14.34</v>
      </c>
    </row>
    <row r="3187" spans="1:10" ht="0.95" customHeight="1" thickTop="1" x14ac:dyDescent="0.2">
      <c r="A3187" s="50"/>
      <c r="B3187" s="50"/>
      <c r="C3187" s="50"/>
      <c r="D3187" s="50"/>
      <c r="E3187" s="50"/>
      <c r="F3187" s="50"/>
      <c r="G3187" s="50"/>
      <c r="H3187" s="50"/>
      <c r="I3187" s="50"/>
      <c r="J3187" s="50"/>
    </row>
    <row r="3188" spans="1:10" ht="18" customHeight="1" x14ac:dyDescent="0.2">
      <c r="A3188" s="189"/>
      <c r="B3188" s="64" t="s">
        <v>9</v>
      </c>
      <c r="C3188" s="189" t="s">
        <v>10</v>
      </c>
      <c r="D3188" s="189" t="s">
        <v>11</v>
      </c>
      <c r="E3188" s="379" t="s">
        <v>1155</v>
      </c>
      <c r="F3188" s="379"/>
      <c r="G3188" s="65" t="s">
        <v>12</v>
      </c>
      <c r="H3188" s="64" t="s">
        <v>13</v>
      </c>
      <c r="I3188" s="64" t="s">
        <v>14</v>
      </c>
      <c r="J3188" s="64" t="s">
        <v>16</v>
      </c>
    </row>
    <row r="3189" spans="1:10" ht="26.1" customHeight="1" x14ac:dyDescent="0.2">
      <c r="A3189" s="187" t="s">
        <v>1154</v>
      </c>
      <c r="B3189" s="63" t="s">
        <v>2137</v>
      </c>
      <c r="C3189" s="187" t="s">
        <v>25</v>
      </c>
      <c r="D3189" s="187" t="s">
        <v>2136</v>
      </c>
      <c r="E3189" s="380" t="s">
        <v>1548</v>
      </c>
      <c r="F3189" s="380"/>
      <c r="G3189" s="62" t="s">
        <v>62</v>
      </c>
      <c r="H3189" s="61">
        <v>1</v>
      </c>
      <c r="I3189" s="60">
        <v>13.3</v>
      </c>
      <c r="J3189" s="60">
        <v>13.3</v>
      </c>
    </row>
    <row r="3190" spans="1:10" ht="24" customHeight="1" x14ac:dyDescent="0.2">
      <c r="A3190" s="191" t="s">
        <v>1148</v>
      </c>
      <c r="B3190" s="59" t="s">
        <v>1735</v>
      </c>
      <c r="C3190" s="191" t="s">
        <v>25</v>
      </c>
      <c r="D3190" s="191" t="s">
        <v>1734</v>
      </c>
      <c r="E3190" s="376" t="s">
        <v>1145</v>
      </c>
      <c r="F3190" s="376"/>
      <c r="G3190" s="58" t="s">
        <v>836</v>
      </c>
      <c r="H3190" s="57">
        <v>1.52E-2</v>
      </c>
      <c r="I3190" s="56">
        <v>30.66</v>
      </c>
      <c r="J3190" s="56">
        <v>0.46</v>
      </c>
    </row>
    <row r="3191" spans="1:10" ht="24" customHeight="1" x14ac:dyDescent="0.2">
      <c r="A3191" s="191" t="s">
        <v>1148</v>
      </c>
      <c r="B3191" s="59" t="s">
        <v>1733</v>
      </c>
      <c r="C3191" s="191" t="s">
        <v>25</v>
      </c>
      <c r="D3191" s="191" t="s">
        <v>1732</v>
      </c>
      <c r="E3191" s="376" t="s">
        <v>1145</v>
      </c>
      <c r="F3191" s="376"/>
      <c r="G3191" s="58" t="s">
        <v>836</v>
      </c>
      <c r="H3191" s="57">
        <v>9.3299999999999994E-2</v>
      </c>
      <c r="I3191" s="56">
        <v>36.770000000000003</v>
      </c>
      <c r="J3191" s="56">
        <v>3.43</v>
      </c>
    </row>
    <row r="3192" spans="1:10" ht="26.1" customHeight="1" x14ac:dyDescent="0.2">
      <c r="A3192" s="192" t="s">
        <v>1142</v>
      </c>
      <c r="B3192" s="55" t="s">
        <v>2133</v>
      </c>
      <c r="C3192" s="192" t="s">
        <v>25</v>
      </c>
      <c r="D3192" s="192" t="s">
        <v>2132</v>
      </c>
      <c r="E3192" s="377" t="s">
        <v>1139</v>
      </c>
      <c r="F3192" s="377"/>
      <c r="G3192" s="54" t="s">
        <v>62</v>
      </c>
      <c r="H3192" s="53">
        <v>1.07</v>
      </c>
      <c r="I3192" s="52">
        <v>8.8000000000000007</v>
      </c>
      <c r="J3192" s="52">
        <v>9.41</v>
      </c>
    </row>
    <row r="3193" spans="1:10" ht="25.5" x14ac:dyDescent="0.2">
      <c r="A3193" s="193"/>
      <c r="B3193" s="193"/>
      <c r="C3193" s="193"/>
      <c r="D3193" s="193"/>
      <c r="E3193" s="193" t="s">
        <v>1138</v>
      </c>
      <c r="F3193" s="51">
        <v>1.8346081365702249</v>
      </c>
      <c r="G3193" s="193" t="s">
        <v>1137</v>
      </c>
      <c r="H3193" s="51">
        <v>1.48</v>
      </c>
      <c r="I3193" s="193" t="s">
        <v>1136</v>
      </c>
      <c r="J3193" s="51">
        <v>3.31</v>
      </c>
    </row>
    <row r="3194" spans="1:10" ht="15" thickBot="1" x14ac:dyDescent="0.25">
      <c r="A3194" s="193"/>
      <c r="B3194" s="193"/>
      <c r="C3194" s="193"/>
      <c r="D3194" s="193"/>
      <c r="E3194" s="193" t="s">
        <v>1135</v>
      </c>
      <c r="F3194" s="51">
        <v>3.13</v>
      </c>
      <c r="G3194" s="193"/>
      <c r="H3194" s="378" t="s">
        <v>1134</v>
      </c>
      <c r="I3194" s="378"/>
      <c r="J3194" s="51">
        <v>16.43</v>
      </c>
    </row>
    <row r="3195" spans="1:10" ht="0.95" customHeight="1" thickTop="1" x14ac:dyDescent="0.2">
      <c r="A3195" s="50"/>
      <c r="B3195" s="50"/>
      <c r="C3195" s="50"/>
      <c r="D3195" s="50"/>
      <c r="E3195" s="50"/>
      <c r="F3195" s="50"/>
      <c r="G3195" s="50"/>
      <c r="H3195" s="50"/>
      <c r="I3195" s="50"/>
      <c r="J3195" s="50"/>
    </row>
    <row r="3196" spans="1:10" ht="18" customHeight="1" x14ac:dyDescent="0.2">
      <c r="A3196" s="189"/>
      <c r="B3196" s="64" t="s">
        <v>9</v>
      </c>
      <c r="C3196" s="189" t="s">
        <v>10</v>
      </c>
      <c r="D3196" s="189" t="s">
        <v>11</v>
      </c>
      <c r="E3196" s="379" t="s">
        <v>1155</v>
      </c>
      <c r="F3196" s="379"/>
      <c r="G3196" s="65" t="s">
        <v>12</v>
      </c>
      <c r="H3196" s="64" t="s">
        <v>13</v>
      </c>
      <c r="I3196" s="64" t="s">
        <v>14</v>
      </c>
      <c r="J3196" s="64" t="s">
        <v>16</v>
      </c>
    </row>
    <row r="3197" spans="1:10" ht="26.1" customHeight="1" x14ac:dyDescent="0.2">
      <c r="A3197" s="187" t="s">
        <v>1154</v>
      </c>
      <c r="B3197" s="63" t="s">
        <v>2135</v>
      </c>
      <c r="C3197" s="187" t="s">
        <v>25</v>
      </c>
      <c r="D3197" s="187" t="s">
        <v>2134</v>
      </c>
      <c r="E3197" s="380" t="s">
        <v>1548</v>
      </c>
      <c r="F3197" s="380"/>
      <c r="G3197" s="62" t="s">
        <v>62</v>
      </c>
      <c r="H3197" s="61">
        <v>1</v>
      </c>
      <c r="I3197" s="60">
        <v>11.83</v>
      </c>
      <c r="J3197" s="60">
        <v>11.83</v>
      </c>
    </row>
    <row r="3198" spans="1:10" ht="24" customHeight="1" x14ac:dyDescent="0.2">
      <c r="A3198" s="191" t="s">
        <v>1148</v>
      </c>
      <c r="B3198" s="59" t="s">
        <v>1735</v>
      </c>
      <c r="C3198" s="191" t="s">
        <v>25</v>
      </c>
      <c r="D3198" s="191" t="s">
        <v>1734</v>
      </c>
      <c r="E3198" s="376" t="s">
        <v>1145</v>
      </c>
      <c r="F3198" s="376"/>
      <c r="G3198" s="58" t="s">
        <v>836</v>
      </c>
      <c r="H3198" s="57">
        <v>9.4999999999999998E-3</v>
      </c>
      <c r="I3198" s="56">
        <v>30.66</v>
      </c>
      <c r="J3198" s="56">
        <v>0.28999999999999998</v>
      </c>
    </row>
    <row r="3199" spans="1:10" ht="24" customHeight="1" x14ac:dyDescent="0.2">
      <c r="A3199" s="191" t="s">
        <v>1148</v>
      </c>
      <c r="B3199" s="59" t="s">
        <v>1733</v>
      </c>
      <c r="C3199" s="191" t="s">
        <v>25</v>
      </c>
      <c r="D3199" s="191" t="s">
        <v>1732</v>
      </c>
      <c r="E3199" s="376" t="s">
        <v>1145</v>
      </c>
      <c r="F3199" s="376"/>
      <c r="G3199" s="58" t="s">
        <v>836</v>
      </c>
      <c r="H3199" s="57">
        <v>5.8099999999999999E-2</v>
      </c>
      <c r="I3199" s="56">
        <v>36.770000000000003</v>
      </c>
      <c r="J3199" s="56">
        <v>2.13</v>
      </c>
    </row>
    <row r="3200" spans="1:10" ht="26.1" customHeight="1" x14ac:dyDescent="0.2">
      <c r="A3200" s="192" t="s">
        <v>1142</v>
      </c>
      <c r="B3200" s="55" t="s">
        <v>2133</v>
      </c>
      <c r="C3200" s="192" t="s">
        <v>25</v>
      </c>
      <c r="D3200" s="192" t="s">
        <v>2132</v>
      </c>
      <c r="E3200" s="377" t="s">
        <v>1139</v>
      </c>
      <c r="F3200" s="377"/>
      <c r="G3200" s="54" t="s">
        <v>62</v>
      </c>
      <c r="H3200" s="53">
        <v>1.07</v>
      </c>
      <c r="I3200" s="52">
        <v>8.8000000000000007</v>
      </c>
      <c r="J3200" s="52">
        <v>9.41</v>
      </c>
    </row>
    <row r="3201" spans="1:10" ht="25.5" x14ac:dyDescent="0.2">
      <c r="A3201" s="193"/>
      <c r="B3201" s="193"/>
      <c r="C3201" s="193"/>
      <c r="D3201" s="193"/>
      <c r="E3201" s="193" t="s">
        <v>1138</v>
      </c>
      <c r="F3201" s="51">
        <v>1.1417802904334331</v>
      </c>
      <c r="G3201" s="193" t="s">
        <v>1137</v>
      </c>
      <c r="H3201" s="51">
        <v>0.92</v>
      </c>
      <c r="I3201" s="193" t="s">
        <v>1136</v>
      </c>
      <c r="J3201" s="51">
        <v>2.06</v>
      </c>
    </row>
    <row r="3202" spans="1:10" ht="15" thickBot="1" x14ac:dyDescent="0.25">
      <c r="A3202" s="193"/>
      <c r="B3202" s="193"/>
      <c r="C3202" s="193"/>
      <c r="D3202" s="193"/>
      <c r="E3202" s="193" t="s">
        <v>1135</v>
      </c>
      <c r="F3202" s="51">
        <v>2.78</v>
      </c>
      <c r="G3202" s="193"/>
      <c r="H3202" s="378" t="s">
        <v>1134</v>
      </c>
      <c r="I3202" s="378"/>
      <c r="J3202" s="51">
        <v>14.61</v>
      </c>
    </row>
    <row r="3203" spans="1:10" ht="0.95" customHeight="1" thickTop="1" x14ac:dyDescent="0.2">
      <c r="A3203" s="50"/>
      <c r="B3203" s="50"/>
      <c r="C3203" s="50"/>
      <c r="D3203" s="50"/>
      <c r="E3203" s="50"/>
      <c r="F3203" s="50"/>
      <c r="G3203" s="50"/>
      <c r="H3203" s="50"/>
      <c r="I3203" s="50"/>
      <c r="J3203" s="50"/>
    </row>
    <row r="3204" spans="1:10" ht="18" customHeight="1" x14ac:dyDescent="0.2">
      <c r="A3204" s="189"/>
      <c r="B3204" s="64" t="s">
        <v>9</v>
      </c>
      <c r="C3204" s="189" t="s">
        <v>10</v>
      </c>
      <c r="D3204" s="189" t="s">
        <v>11</v>
      </c>
      <c r="E3204" s="379" t="s">
        <v>1155</v>
      </c>
      <c r="F3204" s="379"/>
      <c r="G3204" s="65" t="s">
        <v>12</v>
      </c>
      <c r="H3204" s="64" t="s">
        <v>13</v>
      </c>
      <c r="I3204" s="64" t="s">
        <v>14</v>
      </c>
      <c r="J3204" s="64" t="s">
        <v>16</v>
      </c>
    </row>
    <row r="3205" spans="1:10" ht="26.1" customHeight="1" x14ac:dyDescent="0.2">
      <c r="A3205" s="187" t="s">
        <v>1154</v>
      </c>
      <c r="B3205" s="63" t="s">
        <v>2131</v>
      </c>
      <c r="C3205" s="187" t="s">
        <v>25</v>
      </c>
      <c r="D3205" s="187" t="s">
        <v>2130</v>
      </c>
      <c r="E3205" s="380" t="s">
        <v>1145</v>
      </c>
      <c r="F3205" s="380"/>
      <c r="G3205" s="62" t="s">
        <v>836</v>
      </c>
      <c r="H3205" s="61">
        <v>1</v>
      </c>
      <c r="I3205" s="60">
        <v>0.33</v>
      </c>
      <c r="J3205" s="60">
        <v>0.33</v>
      </c>
    </row>
    <row r="3206" spans="1:10" ht="24" customHeight="1" x14ac:dyDescent="0.2">
      <c r="A3206" s="192" t="s">
        <v>1142</v>
      </c>
      <c r="B3206" s="55" t="s">
        <v>2129</v>
      </c>
      <c r="C3206" s="192" t="s">
        <v>25</v>
      </c>
      <c r="D3206" s="192" t="s">
        <v>2128</v>
      </c>
      <c r="E3206" s="377" t="s">
        <v>1165</v>
      </c>
      <c r="F3206" s="377"/>
      <c r="G3206" s="54" t="s">
        <v>836</v>
      </c>
      <c r="H3206" s="53">
        <v>1.328E-2</v>
      </c>
      <c r="I3206" s="52">
        <v>24.98</v>
      </c>
      <c r="J3206" s="52">
        <v>0.33</v>
      </c>
    </row>
    <row r="3207" spans="1:10" ht="25.5" x14ac:dyDescent="0.2">
      <c r="A3207" s="193"/>
      <c r="B3207" s="193"/>
      <c r="C3207" s="193"/>
      <c r="D3207" s="193"/>
      <c r="E3207" s="193" t="s">
        <v>1138</v>
      </c>
      <c r="F3207" s="51">
        <v>0.1829066</v>
      </c>
      <c r="G3207" s="193" t="s">
        <v>1137</v>
      </c>
      <c r="H3207" s="51">
        <v>0.15</v>
      </c>
      <c r="I3207" s="193" t="s">
        <v>1136</v>
      </c>
      <c r="J3207" s="51">
        <v>0.33</v>
      </c>
    </row>
    <row r="3208" spans="1:10" ht="15" thickBot="1" x14ac:dyDescent="0.25">
      <c r="A3208" s="193"/>
      <c r="B3208" s="193"/>
      <c r="C3208" s="193"/>
      <c r="D3208" s="193"/>
      <c r="E3208" s="193" t="s">
        <v>1135</v>
      </c>
      <c r="F3208" s="51">
        <v>7.0000000000000007E-2</v>
      </c>
      <c r="G3208" s="193"/>
      <c r="H3208" s="378" t="s">
        <v>1134</v>
      </c>
      <c r="I3208" s="378"/>
      <c r="J3208" s="51">
        <v>0.4</v>
      </c>
    </row>
    <row r="3209" spans="1:10" ht="0.95" customHeight="1" thickTop="1" x14ac:dyDescent="0.2">
      <c r="A3209" s="50"/>
      <c r="B3209" s="50"/>
      <c r="C3209" s="50"/>
      <c r="D3209" s="50"/>
      <c r="E3209" s="50"/>
      <c r="F3209" s="50"/>
      <c r="G3209" s="50"/>
      <c r="H3209" s="50"/>
      <c r="I3209" s="50"/>
      <c r="J3209" s="50"/>
    </row>
    <row r="3210" spans="1:10" ht="18" customHeight="1" x14ac:dyDescent="0.2">
      <c r="A3210" s="189"/>
      <c r="B3210" s="64" t="s">
        <v>9</v>
      </c>
      <c r="C3210" s="189" t="s">
        <v>10</v>
      </c>
      <c r="D3210" s="189" t="s">
        <v>11</v>
      </c>
      <c r="E3210" s="379" t="s">
        <v>1155</v>
      </c>
      <c r="F3210" s="379"/>
      <c r="G3210" s="65" t="s">
        <v>12</v>
      </c>
      <c r="H3210" s="64" t="s">
        <v>13</v>
      </c>
      <c r="I3210" s="64" t="s">
        <v>14</v>
      </c>
      <c r="J3210" s="64" t="s">
        <v>16</v>
      </c>
    </row>
    <row r="3211" spans="1:10" ht="26.1" customHeight="1" x14ac:dyDescent="0.2">
      <c r="A3211" s="187" t="s">
        <v>1154</v>
      </c>
      <c r="B3211" s="63" t="s">
        <v>2127</v>
      </c>
      <c r="C3211" s="187" t="s">
        <v>25</v>
      </c>
      <c r="D3211" s="187" t="s">
        <v>2126</v>
      </c>
      <c r="E3211" s="380" t="s">
        <v>1145</v>
      </c>
      <c r="F3211" s="380"/>
      <c r="G3211" s="62" t="s">
        <v>836</v>
      </c>
      <c r="H3211" s="61">
        <v>1</v>
      </c>
      <c r="I3211" s="60">
        <v>0.42</v>
      </c>
      <c r="J3211" s="60">
        <v>0.42</v>
      </c>
    </row>
    <row r="3212" spans="1:10" ht="24" customHeight="1" x14ac:dyDescent="0.2">
      <c r="A3212" s="192" t="s">
        <v>1142</v>
      </c>
      <c r="B3212" s="55" t="s">
        <v>2125</v>
      </c>
      <c r="C3212" s="192" t="s">
        <v>25</v>
      </c>
      <c r="D3212" s="192" t="s">
        <v>2124</v>
      </c>
      <c r="E3212" s="377" t="s">
        <v>1165</v>
      </c>
      <c r="F3212" s="377"/>
      <c r="G3212" s="54" t="s">
        <v>836</v>
      </c>
      <c r="H3212" s="53">
        <v>1.6990000000000002E-2</v>
      </c>
      <c r="I3212" s="52">
        <v>24.98</v>
      </c>
      <c r="J3212" s="52">
        <v>0.42</v>
      </c>
    </row>
    <row r="3213" spans="1:10" ht="25.5" x14ac:dyDescent="0.2">
      <c r="A3213" s="193"/>
      <c r="B3213" s="193"/>
      <c r="C3213" s="193"/>
      <c r="D3213" s="193"/>
      <c r="E3213" s="193" t="s">
        <v>1138</v>
      </c>
      <c r="F3213" s="51">
        <v>0.2327902</v>
      </c>
      <c r="G3213" s="193" t="s">
        <v>1137</v>
      </c>
      <c r="H3213" s="51">
        <v>0.19</v>
      </c>
      <c r="I3213" s="193" t="s">
        <v>1136</v>
      </c>
      <c r="J3213" s="51">
        <v>0.42</v>
      </c>
    </row>
    <row r="3214" spans="1:10" ht="15" thickBot="1" x14ac:dyDescent="0.25">
      <c r="A3214" s="193"/>
      <c r="B3214" s="193"/>
      <c r="C3214" s="193"/>
      <c r="D3214" s="193"/>
      <c r="E3214" s="193" t="s">
        <v>1135</v>
      </c>
      <c r="F3214" s="51">
        <v>0.09</v>
      </c>
      <c r="G3214" s="193"/>
      <c r="H3214" s="378" t="s">
        <v>1134</v>
      </c>
      <c r="I3214" s="378"/>
      <c r="J3214" s="51">
        <v>0.51</v>
      </c>
    </row>
    <row r="3215" spans="1:10" ht="0.95" customHeight="1" thickTop="1" x14ac:dyDescent="0.2">
      <c r="A3215" s="50"/>
      <c r="B3215" s="50"/>
      <c r="C3215" s="50"/>
      <c r="D3215" s="50"/>
      <c r="E3215" s="50"/>
      <c r="F3215" s="50"/>
      <c r="G3215" s="50"/>
      <c r="H3215" s="50"/>
      <c r="I3215" s="50"/>
      <c r="J3215" s="50"/>
    </row>
    <row r="3216" spans="1:10" ht="18" customHeight="1" x14ac:dyDescent="0.2">
      <c r="A3216" s="189"/>
      <c r="B3216" s="64" t="s">
        <v>9</v>
      </c>
      <c r="C3216" s="189" t="s">
        <v>10</v>
      </c>
      <c r="D3216" s="189" t="s">
        <v>11</v>
      </c>
      <c r="E3216" s="379" t="s">
        <v>1155</v>
      </c>
      <c r="F3216" s="379"/>
      <c r="G3216" s="65" t="s">
        <v>12</v>
      </c>
      <c r="H3216" s="64" t="s">
        <v>13</v>
      </c>
      <c r="I3216" s="64" t="s">
        <v>14</v>
      </c>
      <c r="J3216" s="64" t="s">
        <v>16</v>
      </c>
    </row>
    <row r="3217" spans="1:10" ht="26.1" customHeight="1" x14ac:dyDescent="0.2">
      <c r="A3217" s="187" t="s">
        <v>1154</v>
      </c>
      <c r="B3217" s="63" t="s">
        <v>2123</v>
      </c>
      <c r="C3217" s="187" t="s">
        <v>25</v>
      </c>
      <c r="D3217" s="187" t="s">
        <v>2122</v>
      </c>
      <c r="E3217" s="380" t="s">
        <v>1145</v>
      </c>
      <c r="F3217" s="380"/>
      <c r="G3217" s="62" t="s">
        <v>836</v>
      </c>
      <c r="H3217" s="61">
        <v>1</v>
      </c>
      <c r="I3217" s="60">
        <v>0.33</v>
      </c>
      <c r="J3217" s="60">
        <v>0.33</v>
      </c>
    </row>
    <row r="3218" spans="1:10" ht="24" customHeight="1" x14ac:dyDescent="0.2">
      <c r="A3218" s="192" t="s">
        <v>1142</v>
      </c>
      <c r="B3218" s="55" t="s">
        <v>2121</v>
      </c>
      <c r="C3218" s="192" t="s">
        <v>25</v>
      </c>
      <c r="D3218" s="192" t="s">
        <v>2120</v>
      </c>
      <c r="E3218" s="377" t="s">
        <v>1165</v>
      </c>
      <c r="F3218" s="377"/>
      <c r="G3218" s="54" t="s">
        <v>836</v>
      </c>
      <c r="H3218" s="53">
        <v>1.328E-2</v>
      </c>
      <c r="I3218" s="52">
        <v>24.98</v>
      </c>
      <c r="J3218" s="52">
        <v>0.33</v>
      </c>
    </row>
    <row r="3219" spans="1:10" ht="25.5" x14ac:dyDescent="0.2">
      <c r="A3219" s="193"/>
      <c r="B3219" s="193"/>
      <c r="C3219" s="193"/>
      <c r="D3219" s="193"/>
      <c r="E3219" s="193" t="s">
        <v>1138</v>
      </c>
      <c r="F3219" s="51">
        <v>0.1829066</v>
      </c>
      <c r="G3219" s="193" t="s">
        <v>1137</v>
      </c>
      <c r="H3219" s="51">
        <v>0.15</v>
      </c>
      <c r="I3219" s="193" t="s">
        <v>1136</v>
      </c>
      <c r="J3219" s="51">
        <v>0.33</v>
      </c>
    </row>
    <row r="3220" spans="1:10" ht="15" thickBot="1" x14ac:dyDescent="0.25">
      <c r="A3220" s="193"/>
      <c r="B3220" s="193"/>
      <c r="C3220" s="193"/>
      <c r="D3220" s="193"/>
      <c r="E3220" s="193" t="s">
        <v>1135</v>
      </c>
      <c r="F3220" s="51">
        <v>7.0000000000000007E-2</v>
      </c>
      <c r="G3220" s="193"/>
      <c r="H3220" s="378" t="s">
        <v>1134</v>
      </c>
      <c r="I3220" s="378"/>
      <c r="J3220" s="51">
        <v>0.4</v>
      </c>
    </row>
    <row r="3221" spans="1:10" ht="0.95" customHeight="1" thickTop="1" x14ac:dyDescent="0.2">
      <c r="A3221" s="50"/>
      <c r="B3221" s="50"/>
      <c r="C3221" s="50"/>
      <c r="D3221" s="50"/>
      <c r="E3221" s="50"/>
      <c r="F3221" s="50"/>
      <c r="G3221" s="50"/>
      <c r="H3221" s="50"/>
      <c r="I3221" s="50"/>
      <c r="J3221" s="50"/>
    </row>
    <row r="3222" spans="1:10" ht="18" customHeight="1" x14ac:dyDescent="0.2">
      <c r="A3222" s="189"/>
      <c r="B3222" s="64" t="s">
        <v>9</v>
      </c>
      <c r="C3222" s="189" t="s">
        <v>10</v>
      </c>
      <c r="D3222" s="189" t="s">
        <v>11</v>
      </c>
      <c r="E3222" s="379" t="s">
        <v>1155</v>
      </c>
      <c r="F3222" s="379"/>
      <c r="G3222" s="65" t="s">
        <v>12</v>
      </c>
      <c r="H3222" s="64" t="s">
        <v>13</v>
      </c>
      <c r="I3222" s="64" t="s">
        <v>14</v>
      </c>
      <c r="J3222" s="64" t="s">
        <v>16</v>
      </c>
    </row>
    <row r="3223" spans="1:10" ht="26.1" customHeight="1" x14ac:dyDescent="0.2">
      <c r="A3223" s="187" t="s">
        <v>1154</v>
      </c>
      <c r="B3223" s="63" t="s">
        <v>2119</v>
      </c>
      <c r="C3223" s="187" t="s">
        <v>25</v>
      </c>
      <c r="D3223" s="187" t="s">
        <v>2118</v>
      </c>
      <c r="E3223" s="380" t="s">
        <v>1145</v>
      </c>
      <c r="F3223" s="380"/>
      <c r="G3223" s="62" t="s">
        <v>836</v>
      </c>
      <c r="H3223" s="61">
        <v>1</v>
      </c>
      <c r="I3223" s="60">
        <v>0.32</v>
      </c>
      <c r="J3223" s="60">
        <v>0.32</v>
      </c>
    </row>
    <row r="3224" spans="1:10" ht="24" customHeight="1" x14ac:dyDescent="0.2">
      <c r="A3224" s="192" t="s">
        <v>1142</v>
      </c>
      <c r="B3224" s="55" t="s">
        <v>2117</v>
      </c>
      <c r="C3224" s="192" t="s">
        <v>25</v>
      </c>
      <c r="D3224" s="192" t="s">
        <v>2116</v>
      </c>
      <c r="E3224" s="377" t="s">
        <v>1165</v>
      </c>
      <c r="F3224" s="377"/>
      <c r="G3224" s="54" t="s">
        <v>836</v>
      </c>
      <c r="H3224" s="53">
        <v>1.328E-2</v>
      </c>
      <c r="I3224" s="52">
        <v>24.71</v>
      </c>
      <c r="J3224" s="52">
        <v>0.32</v>
      </c>
    </row>
    <row r="3225" spans="1:10" ht="25.5" x14ac:dyDescent="0.2">
      <c r="A3225" s="193"/>
      <c r="B3225" s="193"/>
      <c r="C3225" s="193"/>
      <c r="D3225" s="193"/>
      <c r="E3225" s="193" t="s">
        <v>1138</v>
      </c>
      <c r="F3225" s="51">
        <v>0.17736389999999999</v>
      </c>
      <c r="G3225" s="193" t="s">
        <v>1137</v>
      </c>
      <c r="H3225" s="51">
        <v>0.14000000000000001</v>
      </c>
      <c r="I3225" s="193" t="s">
        <v>1136</v>
      </c>
      <c r="J3225" s="51">
        <v>0.32</v>
      </c>
    </row>
    <row r="3226" spans="1:10" ht="15" thickBot="1" x14ac:dyDescent="0.25">
      <c r="A3226" s="193"/>
      <c r="B3226" s="193"/>
      <c r="C3226" s="193"/>
      <c r="D3226" s="193"/>
      <c r="E3226" s="193" t="s">
        <v>1135</v>
      </c>
      <c r="F3226" s="51">
        <v>7.0000000000000007E-2</v>
      </c>
      <c r="G3226" s="193"/>
      <c r="H3226" s="378" t="s">
        <v>1134</v>
      </c>
      <c r="I3226" s="378"/>
      <c r="J3226" s="51">
        <v>0.39</v>
      </c>
    </row>
    <row r="3227" spans="1:10" ht="0.95" customHeight="1" thickTop="1" x14ac:dyDescent="0.2">
      <c r="A3227" s="50"/>
      <c r="B3227" s="50"/>
      <c r="C3227" s="50"/>
      <c r="D3227" s="50"/>
      <c r="E3227" s="50"/>
      <c r="F3227" s="50"/>
      <c r="G3227" s="50"/>
      <c r="H3227" s="50"/>
      <c r="I3227" s="50"/>
      <c r="J3227" s="50"/>
    </row>
    <row r="3228" spans="1:10" ht="18" customHeight="1" x14ac:dyDescent="0.2">
      <c r="A3228" s="189"/>
      <c r="B3228" s="64" t="s">
        <v>9</v>
      </c>
      <c r="C3228" s="189" t="s">
        <v>10</v>
      </c>
      <c r="D3228" s="189" t="s">
        <v>11</v>
      </c>
      <c r="E3228" s="379" t="s">
        <v>1155</v>
      </c>
      <c r="F3228" s="379"/>
      <c r="G3228" s="65" t="s">
        <v>12</v>
      </c>
      <c r="H3228" s="64" t="s">
        <v>13</v>
      </c>
      <c r="I3228" s="64" t="s">
        <v>14</v>
      </c>
      <c r="J3228" s="64" t="s">
        <v>16</v>
      </c>
    </row>
    <row r="3229" spans="1:10" ht="26.1" customHeight="1" x14ac:dyDescent="0.2">
      <c r="A3229" s="187" t="s">
        <v>1154</v>
      </c>
      <c r="B3229" s="63" t="s">
        <v>2115</v>
      </c>
      <c r="C3229" s="187" t="s">
        <v>25</v>
      </c>
      <c r="D3229" s="187" t="s">
        <v>2114</v>
      </c>
      <c r="E3229" s="380" t="s">
        <v>1145</v>
      </c>
      <c r="F3229" s="380"/>
      <c r="G3229" s="62" t="s">
        <v>836</v>
      </c>
      <c r="H3229" s="61">
        <v>1</v>
      </c>
      <c r="I3229" s="60">
        <v>0.41</v>
      </c>
      <c r="J3229" s="60">
        <v>0.41</v>
      </c>
    </row>
    <row r="3230" spans="1:10" ht="24" customHeight="1" x14ac:dyDescent="0.2">
      <c r="A3230" s="192" t="s">
        <v>1142</v>
      </c>
      <c r="B3230" s="55" t="s">
        <v>2113</v>
      </c>
      <c r="C3230" s="192" t="s">
        <v>25</v>
      </c>
      <c r="D3230" s="192" t="s">
        <v>2112</v>
      </c>
      <c r="E3230" s="377" t="s">
        <v>1165</v>
      </c>
      <c r="F3230" s="377"/>
      <c r="G3230" s="54" t="s">
        <v>836</v>
      </c>
      <c r="H3230" s="53">
        <v>1.328E-2</v>
      </c>
      <c r="I3230" s="52">
        <v>31.01</v>
      </c>
      <c r="J3230" s="52">
        <v>0.41</v>
      </c>
    </row>
    <row r="3231" spans="1:10" ht="25.5" x14ac:dyDescent="0.2">
      <c r="A3231" s="193"/>
      <c r="B3231" s="193"/>
      <c r="C3231" s="193"/>
      <c r="D3231" s="193"/>
      <c r="E3231" s="193" t="s">
        <v>1138</v>
      </c>
      <c r="F3231" s="51">
        <v>0.22724749999999999</v>
      </c>
      <c r="G3231" s="193" t="s">
        <v>1137</v>
      </c>
      <c r="H3231" s="51">
        <v>0.18</v>
      </c>
      <c r="I3231" s="193" t="s">
        <v>1136</v>
      </c>
      <c r="J3231" s="51">
        <v>0.41</v>
      </c>
    </row>
    <row r="3232" spans="1:10" ht="15" thickBot="1" x14ac:dyDescent="0.25">
      <c r="A3232" s="193"/>
      <c r="B3232" s="193"/>
      <c r="C3232" s="193"/>
      <c r="D3232" s="193"/>
      <c r="E3232" s="193" t="s">
        <v>1135</v>
      </c>
      <c r="F3232" s="51">
        <v>0.09</v>
      </c>
      <c r="G3232" s="193"/>
      <c r="H3232" s="378" t="s">
        <v>1134</v>
      </c>
      <c r="I3232" s="378"/>
      <c r="J3232" s="51">
        <v>0.5</v>
      </c>
    </row>
    <row r="3233" spans="1:10" ht="0.95" customHeight="1" thickTop="1" x14ac:dyDescent="0.2">
      <c r="A3233" s="50"/>
      <c r="B3233" s="50"/>
      <c r="C3233" s="50"/>
      <c r="D3233" s="50"/>
      <c r="E3233" s="50"/>
      <c r="F3233" s="50"/>
      <c r="G3233" s="50"/>
      <c r="H3233" s="50"/>
      <c r="I3233" s="50"/>
      <c r="J3233" s="50"/>
    </row>
    <row r="3234" spans="1:10" ht="18" customHeight="1" x14ac:dyDescent="0.2">
      <c r="A3234" s="189"/>
      <c r="B3234" s="64" t="s">
        <v>9</v>
      </c>
      <c r="C3234" s="189" t="s">
        <v>10</v>
      </c>
      <c r="D3234" s="189" t="s">
        <v>11</v>
      </c>
      <c r="E3234" s="379" t="s">
        <v>1155</v>
      </c>
      <c r="F3234" s="379"/>
      <c r="G3234" s="65" t="s">
        <v>12</v>
      </c>
      <c r="H3234" s="64" t="s">
        <v>13</v>
      </c>
      <c r="I3234" s="64" t="s">
        <v>14</v>
      </c>
      <c r="J3234" s="64" t="s">
        <v>16</v>
      </c>
    </row>
    <row r="3235" spans="1:10" ht="26.1" customHeight="1" x14ac:dyDescent="0.2">
      <c r="A3235" s="187" t="s">
        <v>1154</v>
      </c>
      <c r="B3235" s="63" t="s">
        <v>2111</v>
      </c>
      <c r="C3235" s="187" t="s">
        <v>25</v>
      </c>
      <c r="D3235" s="187" t="s">
        <v>2110</v>
      </c>
      <c r="E3235" s="380" t="s">
        <v>1145</v>
      </c>
      <c r="F3235" s="380"/>
      <c r="G3235" s="62" t="s">
        <v>836</v>
      </c>
      <c r="H3235" s="61">
        <v>1</v>
      </c>
      <c r="I3235" s="60">
        <v>0.26</v>
      </c>
      <c r="J3235" s="60">
        <v>0.26</v>
      </c>
    </row>
    <row r="3236" spans="1:10" ht="24" customHeight="1" x14ac:dyDescent="0.2">
      <c r="A3236" s="192" t="s">
        <v>1142</v>
      </c>
      <c r="B3236" s="55" t="s">
        <v>2109</v>
      </c>
      <c r="C3236" s="192" t="s">
        <v>25</v>
      </c>
      <c r="D3236" s="192" t="s">
        <v>2108</v>
      </c>
      <c r="E3236" s="377" t="s">
        <v>1165</v>
      </c>
      <c r="F3236" s="377"/>
      <c r="G3236" s="54" t="s">
        <v>836</v>
      </c>
      <c r="H3236" s="53">
        <v>1.6990000000000002E-2</v>
      </c>
      <c r="I3236" s="52">
        <v>15.64</v>
      </c>
      <c r="J3236" s="52">
        <v>0.26</v>
      </c>
    </row>
    <row r="3237" spans="1:10" ht="25.5" x14ac:dyDescent="0.2">
      <c r="A3237" s="193"/>
      <c r="B3237" s="193"/>
      <c r="C3237" s="193"/>
      <c r="D3237" s="193"/>
      <c r="E3237" s="193" t="s">
        <v>1138</v>
      </c>
      <c r="F3237" s="51">
        <v>0.14410819999999999</v>
      </c>
      <c r="G3237" s="193" t="s">
        <v>1137</v>
      </c>
      <c r="H3237" s="51">
        <v>0.12</v>
      </c>
      <c r="I3237" s="193" t="s">
        <v>1136</v>
      </c>
      <c r="J3237" s="51">
        <v>0.26</v>
      </c>
    </row>
    <row r="3238" spans="1:10" ht="15" thickBot="1" x14ac:dyDescent="0.25">
      <c r="A3238" s="193"/>
      <c r="B3238" s="193"/>
      <c r="C3238" s="193"/>
      <c r="D3238" s="193"/>
      <c r="E3238" s="193" t="s">
        <v>1135</v>
      </c>
      <c r="F3238" s="51">
        <v>0.06</v>
      </c>
      <c r="G3238" s="193"/>
      <c r="H3238" s="378" t="s">
        <v>1134</v>
      </c>
      <c r="I3238" s="378"/>
      <c r="J3238" s="51">
        <v>0.32</v>
      </c>
    </row>
    <row r="3239" spans="1:10" ht="0.95" customHeight="1" thickTop="1" x14ac:dyDescent="0.2">
      <c r="A3239" s="50"/>
      <c r="B3239" s="50"/>
      <c r="C3239" s="50"/>
      <c r="D3239" s="50"/>
      <c r="E3239" s="50"/>
      <c r="F3239" s="50"/>
      <c r="G3239" s="50"/>
      <c r="H3239" s="50"/>
      <c r="I3239" s="50"/>
      <c r="J3239" s="50"/>
    </row>
    <row r="3240" spans="1:10" ht="18" customHeight="1" x14ac:dyDescent="0.2">
      <c r="A3240" s="189"/>
      <c r="B3240" s="64" t="s">
        <v>9</v>
      </c>
      <c r="C3240" s="189" t="s">
        <v>10</v>
      </c>
      <c r="D3240" s="189" t="s">
        <v>11</v>
      </c>
      <c r="E3240" s="379" t="s">
        <v>1155</v>
      </c>
      <c r="F3240" s="379"/>
      <c r="G3240" s="65" t="s">
        <v>12</v>
      </c>
      <c r="H3240" s="64" t="s">
        <v>13</v>
      </c>
      <c r="I3240" s="64" t="s">
        <v>14</v>
      </c>
      <c r="J3240" s="64" t="s">
        <v>16</v>
      </c>
    </row>
    <row r="3241" spans="1:10" ht="26.1" customHeight="1" x14ac:dyDescent="0.2">
      <c r="A3241" s="187" t="s">
        <v>1154</v>
      </c>
      <c r="B3241" s="63" t="s">
        <v>2107</v>
      </c>
      <c r="C3241" s="187" t="s">
        <v>25</v>
      </c>
      <c r="D3241" s="187" t="s">
        <v>2106</v>
      </c>
      <c r="E3241" s="380" t="s">
        <v>1145</v>
      </c>
      <c r="F3241" s="380"/>
      <c r="G3241" s="62" t="s">
        <v>836</v>
      </c>
      <c r="H3241" s="61">
        <v>1</v>
      </c>
      <c r="I3241" s="60">
        <v>1.07</v>
      </c>
      <c r="J3241" s="60">
        <v>1.07</v>
      </c>
    </row>
    <row r="3242" spans="1:10" ht="24" customHeight="1" x14ac:dyDescent="0.2">
      <c r="A3242" s="192" t="s">
        <v>1142</v>
      </c>
      <c r="B3242" s="55" t="s">
        <v>2105</v>
      </c>
      <c r="C3242" s="192" t="s">
        <v>25</v>
      </c>
      <c r="D3242" s="192" t="s">
        <v>2104</v>
      </c>
      <c r="E3242" s="377" t="s">
        <v>1165</v>
      </c>
      <c r="F3242" s="377"/>
      <c r="G3242" s="54" t="s">
        <v>836</v>
      </c>
      <c r="H3242" s="53">
        <v>4.2970000000000001E-2</v>
      </c>
      <c r="I3242" s="52">
        <v>24.98</v>
      </c>
      <c r="J3242" s="52">
        <v>1.07</v>
      </c>
    </row>
    <row r="3243" spans="1:10" ht="25.5" x14ac:dyDescent="0.2">
      <c r="A3243" s="193"/>
      <c r="B3243" s="193"/>
      <c r="C3243" s="193"/>
      <c r="D3243" s="193"/>
      <c r="E3243" s="193" t="s">
        <v>1138</v>
      </c>
      <c r="F3243" s="51">
        <v>0.59306060000000005</v>
      </c>
      <c r="G3243" s="193" t="s">
        <v>1137</v>
      </c>
      <c r="H3243" s="51">
        <v>0.48</v>
      </c>
      <c r="I3243" s="193" t="s">
        <v>1136</v>
      </c>
      <c r="J3243" s="51">
        <v>1.07</v>
      </c>
    </row>
    <row r="3244" spans="1:10" ht="15" thickBot="1" x14ac:dyDescent="0.25">
      <c r="A3244" s="193"/>
      <c r="B3244" s="193"/>
      <c r="C3244" s="193"/>
      <c r="D3244" s="193"/>
      <c r="E3244" s="193" t="s">
        <v>1135</v>
      </c>
      <c r="F3244" s="51">
        <v>0.25</v>
      </c>
      <c r="G3244" s="193"/>
      <c r="H3244" s="378" t="s">
        <v>1134</v>
      </c>
      <c r="I3244" s="378"/>
      <c r="J3244" s="51">
        <v>1.32</v>
      </c>
    </row>
    <row r="3245" spans="1:10" ht="0.95" customHeight="1" thickTop="1" x14ac:dyDescent="0.2">
      <c r="A3245" s="50"/>
      <c r="B3245" s="50"/>
      <c r="C3245" s="50"/>
      <c r="D3245" s="50"/>
      <c r="E3245" s="50"/>
      <c r="F3245" s="50"/>
      <c r="G3245" s="50"/>
      <c r="H3245" s="50"/>
      <c r="I3245" s="50"/>
      <c r="J3245" s="50"/>
    </row>
    <row r="3246" spans="1:10" ht="18" customHeight="1" x14ac:dyDescent="0.2">
      <c r="A3246" s="189"/>
      <c r="B3246" s="64" t="s">
        <v>9</v>
      </c>
      <c r="C3246" s="189" t="s">
        <v>10</v>
      </c>
      <c r="D3246" s="189" t="s">
        <v>11</v>
      </c>
      <c r="E3246" s="379" t="s">
        <v>1155</v>
      </c>
      <c r="F3246" s="379"/>
      <c r="G3246" s="65" t="s">
        <v>12</v>
      </c>
      <c r="H3246" s="64" t="s">
        <v>13</v>
      </c>
      <c r="I3246" s="64" t="s">
        <v>14</v>
      </c>
      <c r="J3246" s="64" t="s">
        <v>16</v>
      </c>
    </row>
    <row r="3247" spans="1:10" ht="39" customHeight="1" x14ac:dyDescent="0.2">
      <c r="A3247" s="187" t="s">
        <v>1154</v>
      </c>
      <c r="B3247" s="63" t="s">
        <v>2103</v>
      </c>
      <c r="C3247" s="187" t="s">
        <v>25</v>
      </c>
      <c r="D3247" s="187" t="s">
        <v>2102</v>
      </c>
      <c r="E3247" s="380" t="s">
        <v>1145</v>
      </c>
      <c r="F3247" s="380"/>
      <c r="G3247" s="62" t="s">
        <v>836</v>
      </c>
      <c r="H3247" s="61">
        <v>1</v>
      </c>
      <c r="I3247" s="60">
        <v>0.51</v>
      </c>
      <c r="J3247" s="60">
        <v>0.51</v>
      </c>
    </row>
    <row r="3248" spans="1:10" ht="26.1" customHeight="1" x14ac:dyDescent="0.2">
      <c r="A3248" s="192" t="s">
        <v>1142</v>
      </c>
      <c r="B3248" s="55" t="s">
        <v>2101</v>
      </c>
      <c r="C3248" s="192" t="s">
        <v>25</v>
      </c>
      <c r="D3248" s="192" t="s">
        <v>2100</v>
      </c>
      <c r="E3248" s="377" t="s">
        <v>1165</v>
      </c>
      <c r="F3248" s="377"/>
      <c r="G3248" s="54" t="s">
        <v>836</v>
      </c>
      <c r="H3248" s="53">
        <v>2.07E-2</v>
      </c>
      <c r="I3248" s="52">
        <v>24.98</v>
      </c>
      <c r="J3248" s="52">
        <v>0.51</v>
      </c>
    </row>
    <row r="3249" spans="1:10" ht="25.5" x14ac:dyDescent="0.2">
      <c r="A3249" s="193"/>
      <c r="B3249" s="193"/>
      <c r="C3249" s="193"/>
      <c r="D3249" s="193"/>
      <c r="E3249" s="193" t="s">
        <v>1138</v>
      </c>
      <c r="F3249" s="51">
        <v>0.28267379999999998</v>
      </c>
      <c r="G3249" s="193" t="s">
        <v>1137</v>
      </c>
      <c r="H3249" s="51">
        <v>0.23</v>
      </c>
      <c r="I3249" s="193" t="s">
        <v>1136</v>
      </c>
      <c r="J3249" s="51">
        <v>0.51</v>
      </c>
    </row>
    <row r="3250" spans="1:10" ht="15" thickBot="1" x14ac:dyDescent="0.25">
      <c r="A3250" s="193"/>
      <c r="B3250" s="193"/>
      <c r="C3250" s="193"/>
      <c r="D3250" s="193"/>
      <c r="E3250" s="193" t="s">
        <v>1135</v>
      </c>
      <c r="F3250" s="51">
        <v>0.12</v>
      </c>
      <c r="G3250" s="193"/>
      <c r="H3250" s="378" t="s">
        <v>1134</v>
      </c>
      <c r="I3250" s="378"/>
      <c r="J3250" s="51">
        <v>0.63</v>
      </c>
    </row>
    <row r="3251" spans="1:10" ht="0.95" customHeight="1" thickTop="1" x14ac:dyDescent="0.2">
      <c r="A3251" s="50"/>
      <c r="B3251" s="50"/>
      <c r="C3251" s="50"/>
      <c r="D3251" s="50"/>
      <c r="E3251" s="50"/>
      <c r="F3251" s="50"/>
      <c r="G3251" s="50"/>
      <c r="H3251" s="50"/>
      <c r="I3251" s="50"/>
      <c r="J3251" s="50"/>
    </row>
    <row r="3252" spans="1:10" ht="18" customHeight="1" x14ac:dyDescent="0.2">
      <c r="A3252" s="189"/>
      <c r="B3252" s="64" t="s">
        <v>9</v>
      </c>
      <c r="C3252" s="189" t="s">
        <v>10</v>
      </c>
      <c r="D3252" s="189" t="s">
        <v>11</v>
      </c>
      <c r="E3252" s="379" t="s">
        <v>1155</v>
      </c>
      <c r="F3252" s="379"/>
      <c r="G3252" s="65" t="s">
        <v>12</v>
      </c>
      <c r="H3252" s="64" t="s">
        <v>13</v>
      </c>
      <c r="I3252" s="64" t="s">
        <v>14</v>
      </c>
      <c r="J3252" s="64" t="s">
        <v>16</v>
      </c>
    </row>
    <row r="3253" spans="1:10" ht="26.1" customHeight="1" x14ac:dyDescent="0.2">
      <c r="A3253" s="187" t="s">
        <v>1154</v>
      </c>
      <c r="B3253" s="63" t="s">
        <v>2099</v>
      </c>
      <c r="C3253" s="187" t="s">
        <v>25</v>
      </c>
      <c r="D3253" s="187" t="s">
        <v>2098</v>
      </c>
      <c r="E3253" s="380" t="s">
        <v>1145</v>
      </c>
      <c r="F3253" s="380"/>
      <c r="G3253" s="62" t="s">
        <v>836</v>
      </c>
      <c r="H3253" s="61">
        <v>1</v>
      </c>
      <c r="I3253" s="60">
        <v>0.33</v>
      </c>
      <c r="J3253" s="60">
        <v>0.33</v>
      </c>
    </row>
    <row r="3254" spans="1:10" ht="24" customHeight="1" x14ac:dyDescent="0.2">
      <c r="A3254" s="192" t="s">
        <v>1142</v>
      </c>
      <c r="B3254" s="55" t="s">
        <v>2097</v>
      </c>
      <c r="C3254" s="192" t="s">
        <v>25</v>
      </c>
      <c r="D3254" s="192" t="s">
        <v>2096</v>
      </c>
      <c r="E3254" s="377" t="s">
        <v>1165</v>
      </c>
      <c r="F3254" s="377"/>
      <c r="G3254" s="54" t="s">
        <v>836</v>
      </c>
      <c r="H3254" s="53">
        <v>1.328E-2</v>
      </c>
      <c r="I3254" s="52">
        <v>24.98</v>
      </c>
      <c r="J3254" s="52">
        <v>0.33</v>
      </c>
    </row>
    <row r="3255" spans="1:10" ht="25.5" x14ac:dyDescent="0.2">
      <c r="A3255" s="193"/>
      <c r="B3255" s="193"/>
      <c r="C3255" s="193"/>
      <c r="D3255" s="193"/>
      <c r="E3255" s="193" t="s">
        <v>1138</v>
      </c>
      <c r="F3255" s="51">
        <v>0.1829066</v>
      </c>
      <c r="G3255" s="193" t="s">
        <v>1137</v>
      </c>
      <c r="H3255" s="51">
        <v>0.15</v>
      </c>
      <c r="I3255" s="193" t="s">
        <v>1136</v>
      </c>
      <c r="J3255" s="51">
        <v>0.33</v>
      </c>
    </row>
    <row r="3256" spans="1:10" ht="15" thickBot="1" x14ac:dyDescent="0.25">
      <c r="A3256" s="193"/>
      <c r="B3256" s="193"/>
      <c r="C3256" s="193"/>
      <c r="D3256" s="193"/>
      <c r="E3256" s="193" t="s">
        <v>1135</v>
      </c>
      <c r="F3256" s="51">
        <v>7.0000000000000007E-2</v>
      </c>
      <c r="G3256" s="193"/>
      <c r="H3256" s="378" t="s">
        <v>1134</v>
      </c>
      <c r="I3256" s="378"/>
      <c r="J3256" s="51">
        <v>0.4</v>
      </c>
    </row>
    <row r="3257" spans="1:10" ht="0.95" customHeight="1" thickTop="1" x14ac:dyDescent="0.2">
      <c r="A3257" s="50"/>
      <c r="B3257" s="50"/>
      <c r="C3257" s="50"/>
      <c r="D3257" s="50"/>
      <c r="E3257" s="50"/>
      <c r="F3257" s="50"/>
      <c r="G3257" s="50"/>
      <c r="H3257" s="50"/>
      <c r="I3257" s="50"/>
      <c r="J3257" s="50"/>
    </row>
    <row r="3258" spans="1:10" ht="18" customHeight="1" x14ac:dyDescent="0.2">
      <c r="A3258" s="189"/>
      <c r="B3258" s="64" t="s">
        <v>9</v>
      </c>
      <c r="C3258" s="189" t="s">
        <v>10</v>
      </c>
      <c r="D3258" s="189" t="s">
        <v>11</v>
      </c>
      <c r="E3258" s="379" t="s">
        <v>1155</v>
      </c>
      <c r="F3258" s="379"/>
      <c r="G3258" s="65" t="s">
        <v>12</v>
      </c>
      <c r="H3258" s="64" t="s">
        <v>13</v>
      </c>
      <c r="I3258" s="64" t="s">
        <v>14</v>
      </c>
      <c r="J3258" s="64" t="s">
        <v>16</v>
      </c>
    </row>
    <row r="3259" spans="1:10" ht="26.1" customHeight="1" x14ac:dyDescent="0.2">
      <c r="A3259" s="187" t="s">
        <v>1154</v>
      </c>
      <c r="B3259" s="63" t="s">
        <v>2095</v>
      </c>
      <c r="C3259" s="187" t="s">
        <v>25</v>
      </c>
      <c r="D3259" s="187" t="s">
        <v>2094</v>
      </c>
      <c r="E3259" s="380" t="s">
        <v>1145</v>
      </c>
      <c r="F3259" s="380"/>
      <c r="G3259" s="62" t="s">
        <v>836</v>
      </c>
      <c r="H3259" s="61">
        <v>1</v>
      </c>
      <c r="I3259" s="60">
        <v>0.52</v>
      </c>
      <c r="J3259" s="60">
        <v>0.52</v>
      </c>
    </row>
    <row r="3260" spans="1:10" ht="24" customHeight="1" x14ac:dyDescent="0.2">
      <c r="A3260" s="192" t="s">
        <v>1142</v>
      </c>
      <c r="B3260" s="55" t="s">
        <v>2093</v>
      </c>
      <c r="C3260" s="192" t="s">
        <v>25</v>
      </c>
      <c r="D3260" s="192" t="s">
        <v>2092</v>
      </c>
      <c r="E3260" s="377" t="s">
        <v>1165</v>
      </c>
      <c r="F3260" s="377"/>
      <c r="G3260" s="54" t="s">
        <v>836</v>
      </c>
      <c r="H3260" s="53">
        <v>1.6990000000000002E-2</v>
      </c>
      <c r="I3260" s="52">
        <v>31.01</v>
      </c>
      <c r="J3260" s="52">
        <v>0.52</v>
      </c>
    </row>
    <row r="3261" spans="1:10" ht="25.5" x14ac:dyDescent="0.2">
      <c r="A3261" s="193"/>
      <c r="B3261" s="193"/>
      <c r="C3261" s="193"/>
      <c r="D3261" s="193"/>
      <c r="E3261" s="193" t="s">
        <v>1138</v>
      </c>
      <c r="F3261" s="51">
        <v>0.28821639999999998</v>
      </c>
      <c r="G3261" s="193" t="s">
        <v>1137</v>
      </c>
      <c r="H3261" s="51">
        <v>0.23</v>
      </c>
      <c r="I3261" s="193" t="s">
        <v>1136</v>
      </c>
      <c r="J3261" s="51">
        <v>0.52</v>
      </c>
    </row>
    <row r="3262" spans="1:10" ht="15" thickBot="1" x14ac:dyDescent="0.25">
      <c r="A3262" s="193"/>
      <c r="B3262" s="193"/>
      <c r="C3262" s="193"/>
      <c r="D3262" s="193"/>
      <c r="E3262" s="193" t="s">
        <v>1135</v>
      </c>
      <c r="F3262" s="51">
        <v>0.12</v>
      </c>
      <c r="G3262" s="193"/>
      <c r="H3262" s="378" t="s">
        <v>1134</v>
      </c>
      <c r="I3262" s="378"/>
      <c r="J3262" s="51">
        <v>0.64</v>
      </c>
    </row>
    <row r="3263" spans="1:10" ht="0.95" customHeight="1" thickTop="1" x14ac:dyDescent="0.2">
      <c r="A3263" s="50"/>
      <c r="B3263" s="50"/>
      <c r="C3263" s="50"/>
      <c r="D3263" s="50"/>
      <c r="E3263" s="50"/>
      <c r="F3263" s="50"/>
      <c r="G3263" s="50"/>
      <c r="H3263" s="50"/>
      <c r="I3263" s="50"/>
      <c r="J3263" s="50"/>
    </row>
    <row r="3264" spans="1:10" ht="18" customHeight="1" x14ac:dyDescent="0.2">
      <c r="A3264" s="189"/>
      <c r="B3264" s="64" t="s">
        <v>9</v>
      </c>
      <c r="C3264" s="189" t="s">
        <v>10</v>
      </c>
      <c r="D3264" s="189" t="s">
        <v>11</v>
      </c>
      <c r="E3264" s="379" t="s">
        <v>1155</v>
      </c>
      <c r="F3264" s="379"/>
      <c r="G3264" s="65" t="s">
        <v>12</v>
      </c>
      <c r="H3264" s="64" t="s">
        <v>13</v>
      </c>
      <c r="I3264" s="64" t="s">
        <v>14</v>
      </c>
      <c r="J3264" s="64" t="s">
        <v>16</v>
      </c>
    </row>
    <row r="3265" spans="1:10" ht="26.1" customHeight="1" x14ac:dyDescent="0.2">
      <c r="A3265" s="187" t="s">
        <v>1154</v>
      </c>
      <c r="B3265" s="63" t="s">
        <v>2091</v>
      </c>
      <c r="C3265" s="187" t="s">
        <v>25</v>
      </c>
      <c r="D3265" s="187" t="s">
        <v>2090</v>
      </c>
      <c r="E3265" s="380" t="s">
        <v>1145</v>
      </c>
      <c r="F3265" s="380"/>
      <c r="G3265" s="62" t="s">
        <v>836</v>
      </c>
      <c r="H3265" s="61">
        <v>1</v>
      </c>
      <c r="I3265" s="60">
        <v>0.37</v>
      </c>
      <c r="J3265" s="60">
        <v>0.37</v>
      </c>
    </row>
    <row r="3266" spans="1:10" ht="24" customHeight="1" x14ac:dyDescent="0.2">
      <c r="A3266" s="192" t="s">
        <v>1142</v>
      </c>
      <c r="B3266" s="55" t="s">
        <v>2089</v>
      </c>
      <c r="C3266" s="192" t="s">
        <v>25</v>
      </c>
      <c r="D3266" s="192" t="s">
        <v>2088</v>
      </c>
      <c r="E3266" s="377" t="s">
        <v>1165</v>
      </c>
      <c r="F3266" s="377"/>
      <c r="G3266" s="54" t="s">
        <v>836</v>
      </c>
      <c r="H3266" s="53">
        <v>1.328E-2</v>
      </c>
      <c r="I3266" s="52">
        <v>28.05</v>
      </c>
      <c r="J3266" s="52">
        <v>0.37</v>
      </c>
    </row>
    <row r="3267" spans="1:10" ht="25.5" x14ac:dyDescent="0.2">
      <c r="A3267" s="193"/>
      <c r="B3267" s="193"/>
      <c r="C3267" s="193"/>
      <c r="D3267" s="193"/>
      <c r="E3267" s="193" t="s">
        <v>1138</v>
      </c>
      <c r="F3267" s="51">
        <v>0.20507700000000001</v>
      </c>
      <c r="G3267" s="193" t="s">
        <v>1137</v>
      </c>
      <c r="H3267" s="51">
        <v>0.16</v>
      </c>
      <c r="I3267" s="193" t="s">
        <v>1136</v>
      </c>
      <c r="J3267" s="51">
        <v>0.37</v>
      </c>
    </row>
    <row r="3268" spans="1:10" ht="15" thickBot="1" x14ac:dyDescent="0.25">
      <c r="A3268" s="193"/>
      <c r="B3268" s="193"/>
      <c r="C3268" s="193"/>
      <c r="D3268" s="193"/>
      <c r="E3268" s="193" t="s">
        <v>1135</v>
      </c>
      <c r="F3268" s="51">
        <v>0.08</v>
      </c>
      <c r="G3268" s="193"/>
      <c r="H3268" s="378" t="s">
        <v>1134</v>
      </c>
      <c r="I3268" s="378"/>
      <c r="J3268" s="51">
        <v>0.45</v>
      </c>
    </row>
    <row r="3269" spans="1:10" ht="0.95" customHeight="1" thickTop="1" x14ac:dyDescent="0.2">
      <c r="A3269" s="50"/>
      <c r="B3269" s="50"/>
      <c r="C3269" s="50"/>
      <c r="D3269" s="50"/>
      <c r="E3269" s="50"/>
      <c r="F3269" s="50"/>
      <c r="G3269" s="50"/>
      <c r="H3269" s="50"/>
      <c r="I3269" s="50"/>
      <c r="J3269" s="50"/>
    </row>
    <row r="3270" spans="1:10" ht="18" customHeight="1" x14ac:dyDescent="0.2">
      <c r="A3270" s="189"/>
      <c r="B3270" s="64" t="s">
        <v>9</v>
      </c>
      <c r="C3270" s="189" t="s">
        <v>10</v>
      </c>
      <c r="D3270" s="189" t="s">
        <v>11</v>
      </c>
      <c r="E3270" s="379" t="s">
        <v>1155</v>
      </c>
      <c r="F3270" s="379"/>
      <c r="G3270" s="65" t="s">
        <v>12</v>
      </c>
      <c r="H3270" s="64" t="s">
        <v>13</v>
      </c>
      <c r="I3270" s="64" t="s">
        <v>14</v>
      </c>
      <c r="J3270" s="64" t="s">
        <v>16</v>
      </c>
    </row>
    <row r="3271" spans="1:10" ht="26.1" customHeight="1" x14ac:dyDescent="0.2">
      <c r="A3271" s="187" t="s">
        <v>1154</v>
      </c>
      <c r="B3271" s="63" t="s">
        <v>2087</v>
      </c>
      <c r="C3271" s="187" t="s">
        <v>25</v>
      </c>
      <c r="D3271" s="187" t="s">
        <v>2086</v>
      </c>
      <c r="E3271" s="380" t="s">
        <v>1145</v>
      </c>
      <c r="F3271" s="380"/>
      <c r="G3271" s="62" t="s">
        <v>836</v>
      </c>
      <c r="H3271" s="61">
        <v>1</v>
      </c>
      <c r="I3271" s="60">
        <v>0.49</v>
      </c>
      <c r="J3271" s="60">
        <v>0.49</v>
      </c>
    </row>
    <row r="3272" spans="1:10" ht="24" customHeight="1" x14ac:dyDescent="0.2">
      <c r="A3272" s="192" t="s">
        <v>1142</v>
      </c>
      <c r="B3272" s="55" t="s">
        <v>2085</v>
      </c>
      <c r="C3272" s="192" t="s">
        <v>25</v>
      </c>
      <c r="D3272" s="192" t="s">
        <v>2084</v>
      </c>
      <c r="E3272" s="377" t="s">
        <v>1165</v>
      </c>
      <c r="F3272" s="377"/>
      <c r="G3272" s="54" t="s">
        <v>836</v>
      </c>
      <c r="H3272" s="53">
        <v>1.6990000000000002E-2</v>
      </c>
      <c r="I3272" s="52">
        <v>29.19</v>
      </c>
      <c r="J3272" s="52">
        <v>0.49</v>
      </c>
    </row>
    <row r="3273" spans="1:10" ht="25.5" x14ac:dyDescent="0.2">
      <c r="A3273" s="193"/>
      <c r="B3273" s="193"/>
      <c r="C3273" s="193"/>
      <c r="D3273" s="193"/>
      <c r="E3273" s="193" t="s">
        <v>1138</v>
      </c>
      <c r="F3273" s="51">
        <v>0.27158850000000001</v>
      </c>
      <c r="G3273" s="193" t="s">
        <v>1137</v>
      </c>
      <c r="H3273" s="51">
        <v>0.22</v>
      </c>
      <c r="I3273" s="193" t="s">
        <v>1136</v>
      </c>
      <c r="J3273" s="51">
        <v>0.49</v>
      </c>
    </row>
    <row r="3274" spans="1:10" ht="15" thickBot="1" x14ac:dyDescent="0.25">
      <c r="A3274" s="193"/>
      <c r="B3274" s="193"/>
      <c r="C3274" s="193"/>
      <c r="D3274" s="193"/>
      <c r="E3274" s="193" t="s">
        <v>1135</v>
      </c>
      <c r="F3274" s="51">
        <v>0.11</v>
      </c>
      <c r="G3274" s="193"/>
      <c r="H3274" s="378" t="s">
        <v>1134</v>
      </c>
      <c r="I3274" s="378"/>
      <c r="J3274" s="51">
        <v>0.6</v>
      </c>
    </row>
    <row r="3275" spans="1:10" ht="0.95" customHeight="1" thickTop="1" x14ac:dyDescent="0.2">
      <c r="A3275" s="50"/>
      <c r="B3275" s="50"/>
      <c r="C3275" s="50"/>
      <c r="D3275" s="50"/>
      <c r="E3275" s="50"/>
      <c r="F3275" s="50"/>
      <c r="G3275" s="50"/>
      <c r="H3275" s="50"/>
      <c r="I3275" s="50"/>
      <c r="J3275" s="50"/>
    </row>
    <row r="3276" spans="1:10" ht="18" customHeight="1" x14ac:dyDescent="0.2">
      <c r="A3276" s="189"/>
      <c r="B3276" s="64" t="s">
        <v>9</v>
      </c>
      <c r="C3276" s="189" t="s">
        <v>10</v>
      </c>
      <c r="D3276" s="189" t="s">
        <v>11</v>
      </c>
      <c r="E3276" s="379" t="s">
        <v>1155</v>
      </c>
      <c r="F3276" s="379"/>
      <c r="G3276" s="65" t="s">
        <v>12</v>
      </c>
      <c r="H3276" s="64" t="s">
        <v>13</v>
      </c>
      <c r="I3276" s="64" t="s">
        <v>14</v>
      </c>
      <c r="J3276" s="64" t="s">
        <v>16</v>
      </c>
    </row>
    <row r="3277" spans="1:10" ht="26.1" customHeight="1" x14ac:dyDescent="0.2">
      <c r="A3277" s="187" t="s">
        <v>1154</v>
      </c>
      <c r="B3277" s="63" t="s">
        <v>2083</v>
      </c>
      <c r="C3277" s="187" t="s">
        <v>25</v>
      </c>
      <c r="D3277" s="187" t="s">
        <v>2082</v>
      </c>
      <c r="E3277" s="380" t="s">
        <v>1145</v>
      </c>
      <c r="F3277" s="380"/>
      <c r="G3277" s="62" t="s">
        <v>836</v>
      </c>
      <c r="H3277" s="61">
        <v>1</v>
      </c>
      <c r="I3277" s="60">
        <v>0.41</v>
      </c>
      <c r="J3277" s="60">
        <v>0.41</v>
      </c>
    </row>
    <row r="3278" spans="1:10" ht="24" customHeight="1" x14ac:dyDescent="0.2">
      <c r="A3278" s="192" t="s">
        <v>1142</v>
      </c>
      <c r="B3278" s="55" t="s">
        <v>2081</v>
      </c>
      <c r="C3278" s="192" t="s">
        <v>25</v>
      </c>
      <c r="D3278" s="192" t="s">
        <v>2080</v>
      </c>
      <c r="E3278" s="377" t="s">
        <v>1165</v>
      </c>
      <c r="F3278" s="377"/>
      <c r="G3278" s="54" t="s">
        <v>836</v>
      </c>
      <c r="H3278" s="53">
        <v>1.328E-2</v>
      </c>
      <c r="I3278" s="52">
        <v>31.01</v>
      </c>
      <c r="J3278" s="52">
        <v>0.41</v>
      </c>
    </row>
    <row r="3279" spans="1:10" ht="25.5" x14ac:dyDescent="0.2">
      <c r="A3279" s="193"/>
      <c r="B3279" s="193"/>
      <c r="C3279" s="193"/>
      <c r="D3279" s="193"/>
      <c r="E3279" s="193" t="s">
        <v>1138</v>
      </c>
      <c r="F3279" s="51">
        <v>0.22724749999999999</v>
      </c>
      <c r="G3279" s="193" t="s">
        <v>1137</v>
      </c>
      <c r="H3279" s="51">
        <v>0.18</v>
      </c>
      <c r="I3279" s="193" t="s">
        <v>1136</v>
      </c>
      <c r="J3279" s="51">
        <v>0.41</v>
      </c>
    </row>
    <row r="3280" spans="1:10" ht="15" thickBot="1" x14ac:dyDescent="0.25">
      <c r="A3280" s="193"/>
      <c r="B3280" s="193"/>
      <c r="C3280" s="193"/>
      <c r="D3280" s="193"/>
      <c r="E3280" s="193" t="s">
        <v>1135</v>
      </c>
      <c r="F3280" s="51">
        <v>0.09</v>
      </c>
      <c r="G3280" s="193"/>
      <c r="H3280" s="378" t="s">
        <v>1134</v>
      </c>
      <c r="I3280" s="378"/>
      <c r="J3280" s="51">
        <v>0.5</v>
      </c>
    </row>
    <row r="3281" spans="1:10" ht="0.95" customHeight="1" thickTop="1" x14ac:dyDescent="0.2">
      <c r="A3281" s="50"/>
      <c r="B3281" s="50"/>
      <c r="C3281" s="50"/>
      <c r="D3281" s="50"/>
      <c r="E3281" s="50"/>
      <c r="F3281" s="50"/>
      <c r="G3281" s="50"/>
      <c r="H3281" s="50"/>
      <c r="I3281" s="50"/>
      <c r="J3281" s="50"/>
    </row>
    <row r="3282" spans="1:10" ht="18" customHeight="1" x14ac:dyDescent="0.2">
      <c r="A3282" s="189"/>
      <c r="B3282" s="64" t="s">
        <v>9</v>
      </c>
      <c r="C3282" s="189" t="s">
        <v>10</v>
      </c>
      <c r="D3282" s="189" t="s">
        <v>11</v>
      </c>
      <c r="E3282" s="379" t="s">
        <v>1155</v>
      </c>
      <c r="F3282" s="379"/>
      <c r="G3282" s="65" t="s">
        <v>12</v>
      </c>
      <c r="H3282" s="64" t="s">
        <v>13</v>
      </c>
      <c r="I3282" s="64" t="s">
        <v>14</v>
      </c>
      <c r="J3282" s="64" t="s">
        <v>16</v>
      </c>
    </row>
    <row r="3283" spans="1:10" ht="26.1" customHeight="1" x14ac:dyDescent="0.2">
      <c r="A3283" s="187" t="s">
        <v>1154</v>
      </c>
      <c r="B3283" s="63" t="s">
        <v>2053</v>
      </c>
      <c r="C3283" s="187" t="s">
        <v>25</v>
      </c>
      <c r="D3283" s="187" t="s">
        <v>2052</v>
      </c>
      <c r="E3283" s="380" t="s">
        <v>1145</v>
      </c>
      <c r="F3283" s="380"/>
      <c r="G3283" s="62" t="s">
        <v>836</v>
      </c>
      <c r="H3283" s="61">
        <v>1</v>
      </c>
      <c r="I3283" s="60">
        <v>1.37</v>
      </c>
      <c r="J3283" s="60">
        <v>1.37</v>
      </c>
    </row>
    <row r="3284" spans="1:10" ht="24" customHeight="1" x14ac:dyDescent="0.2">
      <c r="A3284" s="192" t="s">
        <v>1142</v>
      </c>
      <c r="B3284" s="55" t="s">
        <v>2051</v>
      </c>
      <c r="C3284" s="192" t="s">
        <v>25</v>
      </c>
      <c r="D3284" s="192" t="s">
        <v>2050</v>
      </c>
      <c r="E3284" s="377" t="s">
        <v>1165</v>
      </c>
      <c r="F3284" s="377"/>
      <c r="G3284" s="54" t="s">
        <v>836</v>
      </c>
      <c r="H3284" s="53">
        <v>4.2970000000000001E-2</v>
      </c>
      <c r="I3284" s="52">
        <v>32.07</v>
      </c>
      <c r="J3284" s="52">
        <v>1.37</v>
      </c>
    </row>
    <row r="3285" spans="1:10" ht="25.5" x14ac:dyDescent="0.2">
      <c r="A3285" s="193"/>
      <c r="B3285" s="193"/>
      <c r="C3285" s="193"/>
      <c r="D3285" s="193"/>
      <c r="E3285" s="193" t="s">
        <v>1138</v>
      </c>
      <c r="F3285" s="51">
        <v>0.75933930000000005</v>
      </c>
      <c r="G3285" s="193" t="s">
        <v>1137</v>
      </c>
      <c r="H3285" s="51">
        <v>0.61</v>
      </c>
      <c r="I3285" s="193" t="s">
        <v>1136</v>
      </c>
      <c r="J3285" s="51">
        <v>1.37</v>
      </c>
    </row>
    <row r="3286" spans="1:10" ht="15" thickBot="1" x14ac:dyDescent="0.25">
      <c r="A3286" s="193"/>
      <c r="B3286" s="193"/>
      <c r="C3286" s="193"/>
      <c r="D3286" s="193"/>
      <c r="E3286" s="193" t="s">
        <v>1135</v>
      </c>
      <c r="F3286" s="51">
        <v>0.32</v>
      </c>
      <c r="G3286" s="193"/>
      <c r="H3286" s="378" t="s">
        <v>1134</v>
      </c>
      <c r="I3286" s="378"/>
      <c r="J3286" s="51">
        <v>1.69</v>
      </c>
    </row>
    <row r="3287" spans="1:10" ht="0.95" customHeight="1" thickTop="1" x14ac:dyDescent="0.2">
      <c r="A3287" s="50"/>
      <c r="B3287" s="50"/>
      <c r="C3287" s="50"/>
      <c r="D3287" s="50"/>
      <c r="E3287" s="50"/>
      <c r="F3287" s="50"/>
      <c r="G3287" s="50"/>
      <c r="H3287" s="50"/>
      <c r="I3287" s="50"/>
      <c r="J3287" s="50"/>
    </row>
    <row r="3288" spans="1:10" ht="18" customHeight="1" x14ac:dyDescent="0.2">
      <c r="A3288" s="189"/>
      <c r="B3288" s="64" t="s">
        <v>9</v>
      </c>
      <c r="C3288" s="189" t="s">
        <v>10</v>
      </c>
      <c r="D3288" s="189" t="s">
        <v>11</v>
      </c>
      <c r="E3288" s="379" t="s">
        <v>1155</v>
      </c>
      <c r="F3288" s="379"/>
      <c r="G3288" s="65" t="s">
        <v>12</v>
      </c>
      <c r="H3288" s="64" t="s">
        <v>13</v>
      </c>
      <c r="I3288" s="64" t="s">
        <v>14</v>
      </c>
      <c r="J3288" s="64" t="s">
        <v>16</v>
      </c>
    </row>
    <row r="3289" spans="1:10" ht="26.1" customHeight="1" x14ac:dyDescent="0.2">
      <c r="A3289" s="187" t="s">
        <v>1154</v>
      </c>
      <c r="B3289" s="63" t="s">
        <v>2035</v>
      </c>
      <c r="C3289" s="187" t="s">
        <v>25</v>
      </c>
      <c r="D3289" s="187" t="s">
        <v>2034</v>
      </c>
      <c r="E3289" s="380" t="s">
        <v>1145</v>
      </c>
      <c r="F3289" s="380"/>
      <c r="G3289" s="62" t="s">
        <v>836</v>
      </c>
      <c r="H3289" s="61">
        <v>1</v>
      </c>
      <c r="I3289" s="60">
        <v>0.66</v>
      </c>
      <c r="J3289" s="60">
        <v>0.66</v>
      </c>
    </row>
    <row r="3290" spans="1:10" ht="24" customHeight="1" x14ac:dyDescent="0.2">
      <c r="A3290" s="192" t="s">
        <v>1142</v>
      </c>
      <c r="B3290" s="55" t="s">
        <v>2033</v>
      </c>
      <c r="C3290" s="192" t="s">
        <v>25</v>
      </c>
      <c r="D3290" s="192" t="s">
        <v>2032</v>
      </c>
      <c r="E3290" s="377" t="s">
        <v>1165</v>
      </c>
      <c r="F3290" s="377"/>
      <c r="G3290" s="54" t="s">
        <v>836</v>
      </c>
      <c r="H3290" s="53">
        <v>2.07E-2</v>
      </c>
      <c r="I3290" s="52">
        <v>32.07</v>
      </c>
      <c r="J3290" s="52">
        <v>0.66</v>
      </c>
    </row>
    <row r="3291" spans="1:10" ht="25.5" x14ac:dyDescent="0.2">
      <c r="A3291" s="193"/>
      <c r="B3291" s="193"/>
      <c r="C3291" s="193"/>
      <c r="D3291" s="193"/>
      <c r="E3291" s="193" t="s">
        <v>1138</v>
      </c>
      <c r="F3291" s="51">
        <v>0.3658131</v>
      </c>
      <c r="G3291" s="193" t="s">
        <v>1137</v>
      </c>
      <c r="H3291" s="51">
        <v>0.28999999999999998</v>
      </c>
      <c r="I3291" s="193" t="s">
        <v>1136</v>
      </c>
      <c r="J3291" s="51">
        <v>0.66</v>
      </c>
    </row>
    <row r="3292" spans="1:10" ht="15" thickBot="1" x14ac:dyDescent="0.25">
      <c r="A3292" s="193"/>
      <c r="B3292" s="193"/>
      <c r="C3292" s="193"/>
      <c r="D3292" s="193"/>
      <c r="E3292" s="193" t="s">
        <v>1135</v>
      </c>
      <c r="F3292" s="51">
        <v>0.15</v>
      </c>
      <c r="G3292" s="193"/>
      <c r="H3292" s="378" t="s">
        <v>1134</v>
      </c>
      <c r="I3292" s="378"/>
      <c r="J3292" s="51">
        <v>0.81</v>
      </c>
    </row>
    <row r="3293" spans="1:10" ht="0.95" customHeight="1" thickTop="1" x14ac:dyDescent="0.2">
      <c r="A3293" s="50"/>
      <c r="B3293" s="50"/>
      <c r="C3293" s="50"/>
      <c r="D3293" s="50"/>
      <c r="E3293" s="50"/>
      <c r="F3293" s="50"/>
      <c r="G3293" s="50"/>
      <c r="H3293" s="50"/>
      <c r="I3293" s="50"/>
      <c r="J3293" s="50"/>
    </row>
    <row r="3294" spans="1:10" ht="18" customHeight="1" x14ac:dyDescent="0.2">
      <c r="A3294" s="189"/>
      <c r="B3294" s="64" t="s">
        <v>9</v>
      </c>
      <c r="C3294" s="189" t="s">
        <v>10</v>
      </c>
      <c r="D3294" s="189" t="s">
        <v>11</v>
      </c>
      <c r="E3294" s="379" t="s">
        <v>1155</v>
      </c>
      <c r="F3294" s="379"/>
      <c r="G3294" s="65" t="s">
        <v>12</v>
      </c>
      <c r="H3294" s="64" t="s">
        <v>13</v>
      </c>
      <c r="I3294" s="64" t="s">
        <v>14</v>
      </c>
      <c r="J3294" s="64" t="s">
        <v>16</v>
      </c>
    </row>
    <row r="3295" spans="1:10" ht="26.1" customHeight="1" x14ac:dyDescent="0.2">
      <c r="A3295" s="187" t="s">
        <v>1154</v>
      </c>
      <c r="B3295" s="63" t="s">
        <v>2025</v>
      </c>
      <c r="C3295" s="187" t="s">
        <v>25</v>
      </c>
      <c r="D3295" s="187" t="s">
        <v>2024</v>
      </c>
      <c r="E3295" s="380" t="s">
        <v>1145</v>
      </c>
      <c r="F3295" s="380"/>
      <c r="G3295" s="62" t="s">
        <v>836</v>
      </c>
      <c r="H3295" s="61">
        <v>1</v>
      </c>
      <c r="I3295" s="60">
        <v>1.01</v>
      </c>
      <c r="J3295" s="60">
        <v>1.01</v>
      </c>
    </row>
    <row r="3296" spans="1:10" ht="24" customHeight="1" x14ac:dyDescent="0.2">
      <c r="A3296" s="192" t="s">
        <v>1142</v>
      </c>
      <c r="B3296" s="55" t="s">
        <v>2023</v>
      </c>
      <c r="C3296" s="192" t="s">
        <v>25</v>
      </c>
      <c r="D3296" s="192" t="s">
        <v>2022</v>
      </c>
      <c r="E3296" s="377" t="s">
        <v>1165</v>
      </c>
      <c r="F3296" s="377"/>
      <c r="G3296" s="54" t="s">
        <v>836</v>
      </c>
      <c r="H3296" s="53">
        <v>2.4420000000000001E-2</v>
      </c>
      <c r="I3296" s="52">
        <v>41.47</v>
      </c>
      <c r="J3296" s="52">
        <v>1.01</v>
      </c>
    </row>
    <row r="3297" spans="1:10" ht="25.5" x14ac:dyDescent="0.2">
      <c r="A3297" s="193"/>
      <c r="B3297" s="193"/>
      <c r="C3297" s="193"/>
      <c r="D3297" s="193"/>
      <c r="E3297" s="193" t="s">
        <v>1138</v>
      </c>
      <c r="F3297" s="51">
        <v>0.55980490000000005</v>
      </c>
      <c r="G3297" s="193" t="s">
        <v>1137</v>
      </c>
      <c r="H3297" s="51">
        <v>0.45</v>
      </c>
      <c r="I3297" s="193" t="s">
        <v>1136</v>
      </c>
      <c r="J3297" s="51">
        <v>1.01</v>
      </c>
    </row>
    <row r="3298" spans="1:10" ht="15" thickBot="1" x14ac:dyDescent="0.25">
      <c r="A3298" s="193"/>
      <c r="B3298" s="193"/>
      <c r="C3298" s="193"/>
      <c r="D3298" s="193"/>
      <c r="E3298" s="193" t="s">
        <v>1135</v>
      </c>
      <c r="F3298" s="51">
        <v>0.23</v>
      </c>
      <c r="G3298" s="193"/>
      <c r="H3298" s="378" t="s">
        <v>1134</v>
      </c>
      <c r="I3298" s="378"/>
      <c r="J3298" s="51">
        <v>1.24</v>
      </c>
    </row>
    <row r="3299" spans="1:10" ht="0.95" customHeight="1" thickTop="1" x14ac:dyDescent="0.2">
      <c r="A3299" s="50"/>
      <c r="B3299" s="50"/>
      <c r="C3299" s="50"/>
      <c r="D3299" s="50"/>
      <c r="E3299" s="50"/>
      <c r="F3299" s="50"/>
      <c r="G3299" s="50"/>
      <c r="H3299" s="50"/>
      <c r="I3299" s="50"/>
      <c r="J3299" s="50"/>
    </row>
    <row r="3300" spans="1:10" ht="18" customHeight="1" x14ac:dyDescent="0.2">
      <c r="A3300" s="189"/>
      <c r="B3300" s="64" t="s">
        <v>9</v>
      </c>
      <c r="C3300" s="189" t="s">
        <v>10</v>
      </c>
      <c r="D3300" s="189" t="s">
        <v>11</v>
      </c>
      <c r="E3300" s="379" t="s">
        <v>1155</v>
      </c>
      <c r="F3300" s="379"/>
      <c r="G3300" s="65" t="s">
        <v>12</v>
      </c>
      <c r="H3300" s="64" t="s">
        <v>13</v>
      </c>
      <c r="I3300" s="64" t="s">
        <v>14</v>
      </c>
      <c r="J3300" s="64" t="s">
        <v>16</v>
      </c>
    </row>
    <row r="3301" spans="1:10" ht="26.1" customHeight="1" x14ac:dyDescent="0.2">
      <c r="A3301" s="187" t="s">
        <v>1154</v>
      </c>
      <c r="B3301" s="63" t="s">
        <v>2019</v>
      </c>
      <c r="C3301" s="187" t="s">
        <v>25</v>
      </c>
      <c r="D3301" s="187" t="s">
        <v>2018</v>
      </c>
      <c r="E3301" s="380" t="s">
        <v>1145</v>
      </c>
      <c r="F3301" s="380"/>
      <c r="G3301" s="62" t="s">
        <v>836</v>
      </c>
      <c r="H3301" s="61">
        <v>1</v>
      </c>
      <c r="I3301" s="60">
        <v>2.96</v>
      </c>
      <c r="J3301" s="60">
        <v>2.96</v>
      </c>
    </row>
    <row r="3302" spans="1:10" ht="24" customHeight="1" x14ac:dyDescent="0.2">
      <c r="A3302" s="192" t="s">
        <v>1142</v>
      </c>
      <c r="B3302" s="55" t="s">
        <v>2017</v>
      </c>
      <c r="C3302" s="192" t="s">
        <v>25</v>
      </c>
      <c r="D3302" s="192" t="s">
        <v>2016</v>
      </c>
      <c r="E3302" s="377" t="s">
        <v>1165</v>
      </c>
      <c r="F3302" s="377"/>
      <c r="G3302" s="54" t="s">
        <v>836</v>
      </c>
      <c r="H3302" s="53">
        <v>1.6990000000000002E-2</v>
      </c>
      <c r="I3302" s="52">
        <v>174.5</v>
      </c>
      <c r="J3302" s="52">
        <v>2.96</v>
      </c>
    </row>
    <row r="3303" spans="1:10" ht="25.5" x14ac:dyDescent="0.2">
      <c r="A3303" s="193"/>
      <c r="B3303" s="193"/>
      <c r="C3303" s="193"/>
      <c r="D3303" s="193"/>
      <c r="E3303" s="193" t="s">
        <v>1138</v>
      </c>
      <c r="F3303" s="51">
        <v>1.6406163</v>
      </c>
      <c r="G3303" s="193" t="s">
        <v>1137</v>
      </c>
      <c r="H3303" s="51">
        <v>1.32</v>
      </c>
      <c r="I3303" s="193" t="s">
        <v>1136</v>
      </c>
      <c r="J3303" s="51">
        <v>2.96</v>
      </c>
    </row>
    <row r="3304" spans="1:10" ht="15" thickBot="1" x14ac:dyDescent="0.25">
      <c r="A3304" s="193"/>
      <c r="B3304" s="193"/>
      <c r="C3304" s="193"/>
      <c r="D3304" s="193"/>
      <c r="E3304" s="193" t="s">
        <v>1135</v>
      </c>
      <c r="F3304" s="51">
        <v>0.69</v>
      </c>
      <c r="G3304" s="193"/>
      <c r="H3304" s="378" t="s">
        <v>1134</v>
      </c>
      <c r="I3304" s="378"/>
      <c r="J3304" s="51">
        <v>3.65</v>
      </c>
    </row>
    <row r="3305" spans="1:10" ht="0.95" customHeight="1" thickTop="1" x14ac:dyDescent="0.2">
      <c r="A3305" s="50"/>
      <c r="B3305" s="50"/>
      <c r="C3305" s="50"/>
      <c r="D3305" s="50"/>
      <c r="E3305" s="50"/>
      <c r="F3305" s="50"/>
      <c r="G3305" s="50"/>
      <c r="H3305" s="50"/>
      <c r="I3305" s="50"/>
      <c r="J3305" s="50"/>
    </row>
    <row r="3306" spans="1:10" ht="18" customHeight="1" x14ac:dyDescent="0.2">
      <c r="A3306" s="189"/>
      <c r="B3306" s="64" t="s">
        <v>9</v>
      </c>
      <c r="C3306" s="189" t="s">
        <v>10</v>
      </c>
      <c r="D3306" s="189" t="s">
        <v>11</v>
      </c>
      <c r="E3306" s="379" t="s">
        <v>1155</v>
      </c>
      <c r="F3306" s="379"/>
      <c r="G3306" s="65" t="s">
        <v>12</v>
      </c>
      <c r="H3306" s="64" t="s">
        <v>13</v>
      </c>
      <c r="I3306" s="64" t="s">
        <v>14</v>
      </c>
      <c r="J3306" s="64" t="s">
        <v>16</v>
      </c>
    </row>
    <row r="3307" spans="1:10" ht="26.1" customHeight="1" x14ac:dyDescent="0.2">
      <c r="A3307" s="187" t="s">
        <v>1154</v>
      </c>
      <c r="B3307" s="63" t="s">
        <v>1987</v>
      </c>
      <c r="C3307" s="187" t="s">
        <v>25</v>
      </c>
      <c r="D3307" s="187" t="s">
        <v>1986</v>
      </c>
      <c r="E3307" s="380" t="s">
        <v>1145</v>
      </c>
      <c r="F3307" s="380"/>
      <c r="G3307" s="62" t="s">
        <v>836</v>
      </c>
      <c r="H3307" s="61">
        <v>1</v>
      </c>
      <c r="I3307" s="60">
        <v>0.39</v>
      </c>
      <c r="J3307" s="60">
        <v>0.39</v>
      </c>
    </row>
    <row r="3308" spans="1:10" ht="24" customHeight="1" x14ac:dyDescent="0.2">
      <c r="A3308" s="192" t="s">
        <v>1142</v>
      </c>
      <c r="B3308" s="55" t="s">
        <v>1985</v>
      </c>
      <c r="C3308" s="192" t="s">
        <v>25</v>
      </c>
      <c r="D3308" s="192" t="s">
        <v>1984</v>
      </c>
      <c r="E3308" s="377" t="s">
        <v>1165</v>
      </c>
      <c r="F3308" s="377"/>
      <c r="G3308" s="54" t="s">
        <v>836</v>
      </c>
      <c r="H3308" s="53">
        <v>1.328E-2</v>
      </c>
      <c r="I3308" s="52">
        <v>29.62</v>
      </c>
      <c r="J3308" s="52">
        <v>0.39</v>
      </c>
    </row>
    <row r="3309" spans="1:10" ht="25.5" x14ac:dyDescent="0.2">
      <c r="A3309" s="193"/>
      <c r="B3309" s="193"/>
      <c r="C3309" s="193"/>
      <c r="D3309" s="193"/>
      <c r="E3309" s="193" t="s">
        <v>1138</v>
      </c>
      <c r="F3309" s="51">
        <v>0.2161623</v>
      </c>
      <c r="G3309" s="193" t="s">
        <v>1137</v>
      </c>
      <c r="H3309" s="51">
        <v>0.17</v>
      </c>
      <c r="I3309" s="193" t="s">
        <v>1136</v>
      </c>
      <c r="J3309" s="51">
        <v>0.39</v>
      </c>
    </row>
    <row r="3310" spans="1:10" ht="15" thickBot="1" x14ac:dyDescent="0.25">
      <c r="A3310" s="193"/>
      <c r="B3310" s="193"/>
      <c r="C3310" s="193"/>
      <c r="D3310" s="193"/>
      <c r="E3310" s="193" t="s">
        <v>1135</v>
      </c>
      <c r="F3310" s="51">
        <v>0.09</v>
      </c>
      <c r="G3310" s="193"/>
      <c r="H3310" s="378" t="s">
        <v>1134</v>
      </c>
      <c r="I3310" s="378"/>
      <c r="J3310" s="51">
        <v>0.48</v>
      </c>
    </row>
    <row r="3311" spans="1:10" ht="0.95" customHeight="1" thickTop="1" x14ac:dyDescent="0.2">
      <c r="A3311" s="50"/>
      <c r="B3311" s="50"/>
      <c r="C3311" s="50"/>
      <c r="D3311" s="50"/>
      <c r="E3311" s="50"/>
      <c r="F3311" s="50"/>
      <c r="G3311" s="50"/>
      <c r="H3311" s="50"/>
      <c r="I3311" s="50"/>
      <c r="J3311" s="50"/>
    </row>
    <row r="3312" spans="1:10" ht="18" customHeight="1" x14ac:dyDescent="0.2">
      <c r="A3312" s="189"/>
      <c r="B3312" s="64" t="s">
        <v>9</v>
      </c>
      <c r="C3312" s="189" t="s">
        <v>10</v>
      </c>
      <c r="D3312" s="189" t="s">
        <v>11</v>
      </c>
      <c r="E3312" s="379" t="s">
        <v>1155</v>
      </c>
      <c r="F3312" s="379"/>
      <c r="G3312" s="65" t="s">
        <v>12</v>
      </c>
      <c r="H3312" s="64" t="s">
        <v>13</v>
      </c>
      <c r="I3312" s="64" t="s">
        <v>14</v>
      </c>
      <c r="J3312" s="64" t="s">
        <v>16</v>
      </c>
    </row>
    <row r="3313" spans="1:10" ht="26.1" customHeight="1" x14ac:dyDescent="0.2">
      <c r="A3313" s="187" t="s">
        <v>1154</v>
      </c>
      <c r="B3313" s="63" t="s">
        <v>1923</v>
      </c>
      <c r="C3313" s="187" t="s">
        <v>25</v>
      </c>
      <c r="D3313" s="187" t="s">
        <v>1922</v>
      </c>
      <c r="E3313" s="380" t="s">
        <v>1145</v>
      </c>
      <c r="F3313" s="380"/>
      <c r="G3313" s="62" t="s">
        <v>836</v>
      </c>
      <c r="H3313" s="61">
        <v>1</v>
      </c>
      <c r="I3313" s="60">
        <v>0.66</v>
      </c>
      <c r="J3313" s="60">
        <v>0.66</v>
      </c>
    </row>
    <row r="3314" spans="1:10" ht="24" customHeight="1" x14ac:dyDescent="0.2">
      <c r="A3314" s="192" t="s">
        <v>1142</v>
      </c>
      <c r="B3314" s="55" t="s">
        <v>1921</v>
      </c>
      <c r="C3314" s="192" t="s">
        <v>25</v>
      </c>
      <c r="D3314" s="192" t="s">
        <v>1920</v>
      </c>
      <c r="E3314" s="377" t="s">
        <v>1165</v>
      </c>
      <c r="F3314" s="377"/>
      <c r="G3314" s="54" t="s">
        <v>836</v>
      </c>
      <c r="H3314" s="53">
        <v>2.4420000000000001E-2</v>
      </c>
      <c r="I3314" s="52">
        <v>27.22</v>
      </c>
      <c r="J3314" s="52">
        <v>0.66</v>
      </c>
    </row>
    <row r="3315" spans="1:10" ht="25.5" x14ac:dyDescent="0.2">
      <c r="A3315" s="193"/>
      <c r="B3315" s="193"/>
      <c r="C3315" s="193"/>
      <c r="D3315" s="193"/>
      <c r="E3315" s="193" t="s">
        <v>1138</v>
      </c>
      <c r="F3315" s="51">
        <v>0.3658131</v>
      </c>
      <c r="G3315" s="193" t="s">
        <v>1137</v>
      </c>
      <c r="H3315" s="51">
        <v>0.28999999999999998</v>
      </c>
      <c r="I3315" s="193" t="s">
        <v>1136</v>
      </c>
      <c r="J3315" s="51">
        <v>0.66</v>
      </c>
    </row>
    <row r="3316" spans="1:10" ht="15" thickBot="1" x14ac:dyDescent="0.25">
      <c r="A3316" s="193"/>
      <c r="B3316" s="193"/>
      <c r="C3316" s="193"/>
      <c r="D3316" s="193"/>
      <c r="E3316" s="193" t="s">
        <v>1135</v>
      </c>
      <c r="F3316" s="51">
        <v>0.15</v>
      </c>
      <c r="G3316" s="193"/>
      <c r="H3316" s="378" t="s">
        <v>1134</v>
      </c>
      <c r="I3316" s="378"/>
      <c r="J3316" s="51">
        <v>0.81</v>
      </c>
    </row>
    <row r="3317" spans="1:10" ht="0.95" customHeight="1" thickTop="1" x14ac:dyDescent="0.2">
      <c r="A3317" s="50"/>
      <c r="B3317" s="50"/>
      <c r="C3317" s="50"/>
      <c r="D3317" s="50"/>
      <c r="E3317" s="50"/>
      <c r="F3317" s="50"/>
      <c r="G3317" s="50"/>
      <c r="H3317" s="50"/>
      <c r="I3317" s="50"/>
      <c r="J3317" s="50"/>
    </row>
    <row r="3318" spans="1:10" ht="18" customHeight="1" x14ac:dyDescent="0.2">
      <c r="A3318" s="189"/>
      <c r="B3318" s="64" t="s">
        <v>9</v>
      </c>
      <c r="C3318" s="189" t="s">
        <v>10</v>
      </c>
      <c r="D3318" s="189" t="s">
        <v>11</v>
      </c>
      <c r="E3318" s="379" t="s">
        <v>1155</v>
      </c>
      <c r="F3318" s="379"/>
      <c r="G3318" s="65" t="s">
        <v>12</v>
      </c>
      <c r="H3318" s="64" t="s">
        <v>13</v>
      </c>
      <c r="I3318" s="64" t="s">
        <v>14</v>
      </c>
      <c r="J3318" s="64" t="s">
        <v>16</v>
      </c>
    </row>
    <row r="3319" spans="1:10" ht="26.1" customHeight="1" x14ac:dyDescent="0.2">
      <c r="A3319" s="187" t="s">
        <v>1154</v>
      </c>
      <c r="B3319" s="63" t="s">
        <v>1880</v>
      </c>
      <c r="C3319" s="187" t="s">
        <v>25</v>
      </c>
      <c r="D3319" s="187" t="s">
        <v>1879</v>
      </c>
      <c r="E3319" s="380" t="s">
        <v>1145</v>
      </c>
      <c r="F3319" s="380"/>
      <c r="G3319" s="62" t="s">
        <v>836</v>
      </c>
      <c r="H3319" s="61">
        <v>1</v>
      </c>
      <c r="I3319" s="60">
        <v>0.14000000000000001</v>
      </c>
      <c r="J3319" s="60">
        <v>0.14000000000000001</v>
      </c>
    </row>
    <row r="3320" spans="1:10" ht="24" customHeight="1" x14ac:dyDescent="0.2">
      <c r="A3320" s="192" t="s">
        <v>1142</v>
      </c>
      <c r="B3320" s="55" t="s">
        <v>1878</v>
      </c>
      <c r="C3320" s="192" t="s">
        <v>25</v>
      </c>
      <c r="D3320" s="192" t="s">
        <v>1877</v>
      </c>
      <c r="E3320" s="377" t="s">
        <v>1165</v>
      </c>
      <c r="F3320" s="377"/>
      <c r="G3320" s="54" t="s">
        <v>836</v>
      </c>
      <c r="H3320" s="53">
        <v>5.8599999999999998E-3</v>
      </c>
      <c r="I3320" s="52">
        <v>24.55</v>
      </c>
      <c r="J3320" s="52">
        <v>0.14000000000000001</v>
      </c>
    </row>
    <row r="3321" spans="1:10" ht="25.5" x14ac:dyDescent="0.2">
      <c r="A3321" s="193"/>
      <c r="B3321" s="193"/>
      <c r="C3321" s="193"/>
      <c r="D3321" s="193"/>
      <c r="E3321" s="193" t="s">
        <v>1138</v>
      </c>
      <c r="F3321" s="51">
        <v>7.7596700000000005E-2</v>
      </c>
      <c r="G3321" s="193" t="s">
        <v>1137</v>
      </c>
      <c r="H3321" s="51">
        <v>0.06</v>
      </c>
      <c r="I3321" s="193" t="s">
        <v>1136</v>
      </c>
      <c r="J3321" s="51">
        <v>0.14000000000000001</v>
      </c>
    </row>
    <row r="3322" spans="1:10" ht="15" thickBot="1" x14ac:dyDescent="0.25">
      <c r="A3322" s="193"/>
      <c r="B3322" s="193"/>
      <c r="C3322" s="193"/>
      <c r="D3322" s="193"/>
      <c r="E3322" s="193" t="s">
        <v>1135</v>
      </c>
      <c r="F3322" s="51">
        <v>0.03</v>
      </c>
      <c r="G3322" s="193"/>
      <c r="H3322" s="378" t="s">
        <v>1134</v>
      </c>
      <c r="I3322" s="378"/>
      <c r="J3322" s="51">
        <v>0.17</v>
      </c>
    </row>
    <row r="3323" spans="1:10" ht="0.95" customHeight="1" thickTop="1" x14ac:dyDescent="0.2">
      <c r="A3323" s="50"/>
      <c r="B3323" s="50"/>
      <c r="C3323" s="50"/>
      <c r="D3323" s="50"/>
      <c r="E3323" s="50"/>
      <c r="F3323" s="50"/>
      <c r="G3323" s="50"/>
      <c r="H3323" s="50"/>
      <c r="I3323" s="50"/>
      <c r="J3323" s="50"/>
    </row>
    <row r="3324" spans="1:10" ht="18" customHeight="1" x14ac:dyDescent="0.2">
      <c r="A3324" s="189"/>
      <c r="B3324" s="64" t="s">
        <v>9</v>
      </c>
      <c r="C3324" s="189" t="s">
        <v>10</v>
      </c>
      <c r="D3324" s="189" t="s">
        <v>11</v>
      </c>
      <c r="E3324" s="379" t="s">
        <v>1155</v>
      </c>
      <c r="F3324" s="379"/>
      <c r="G3324" s="65" t="s">
        <v>12</v>
      </c>
      <c r="H3324" s="64" t="s">
        <v>13</v>
      </c>
      <c r="I3324" s="64" t="s">
        <v>14</v>
      </c>
      <c r="J3324" s="64" t="s">
        <v>16</v>
      </c>
    </row>
    <row r="3325" spans="1:10" ht="26.1" customHeight="1" x14ac:dyDescent="0.2">
      <c r="A3325" s="187" t="s">
        <v>1154</v>
      </c>
      <c r="B3325" s="63" t="s">
        <v>1802</v>
      </c>
      <c r="C3325" s="187" t="s">
        <v>25</v>
      </c>
      <c r="D3325" s="187" t="s">
        <v>1801</v>
      </c>
      <c r="E3325" s="380" t="s">
        <v>1145</v>
      </c>
      <c r="F3325" s="380"/>
      <c r="G3325" s="62" t="s">
        <v>836</v>
      </c>
      <c r="H3325" s="61">
        <v>1</v>
      </c>
      <c r="I3325" s="60">
        <v>0.52</v>
      </c>
      <c r="J3325" s="60">
        <v>0.52</v>
      </c>
    </row>
    <row r="3326" spans="1:10" ht="24" customHeight="1" x14ac:dyDescent="0.2">
      <c r="A3326" s="192" t="s">
        <v>1142</v>
      </c>
      <c r="B3326" s="55" t="s">
        <v>1800</v>
      </c>
      <c r="C3326" s="192" t="s">
        <v>25</v>
      </c>
      <c r="D3326" s="192" t="s">
        <v>1799</v>
      </c>
      <c r="E3326" s="377" t="s">
        <v>1165</v>
      </c>
      <c r="F3326" s="377"/>
      <c r="G3326" s="54" t="s">
        <v>836</v>
      </c>
      <c r="H3326" s="53">
        <v>1.6990000000000002E-2</v>
      </c>
      <c r="I3326" s="52">
        <v>31.01</v>
      </c>
      <c r="J3326" s="52">
        <v>0.52</v>
      </c>
    </row>
    <row r="3327" spans="1:10" ht="25.5" x14ac:dyDescent="0.2">
      <c r="A3327" s="193"/>
      <c r="B3327" s="193"/>
      <c r="C3327" s="193"/>
      <c r="D3327" s="193"/>
      <c r="E3327" s="193" t="s">
        <v>1138</v>
      </c>
      <c r="F3327" s="51">
        <v>0.28821639999999998</v>
      </c>
      <c r="G3327" s="193" t="s">
        <v>1137</v>
      </c>
      <c r="H3327" s="51">
        <v>0.23</v>
      </c>
      <c r="I3327" s="193" t="s">
        <v>1136</v>
      </c>
      <c r="J3327" s="51">
        <v>0.52</v>
      </c>
    </row>
    <row r="3328" spans="1:10" ht="15" thickBot="1" x14ac:dyDescent="0.25">
      <c r="A3328" s="193"/>
      <c r="B3328" s="193"/>
      <c r="C3328" s="193"/>
      <c r="D3328" s="193"/>
      <c r="E3328" s="193" t="s">
        <v>1135</v>
      </c>
      <c r="F3328" s="51">
        <v>0.12</v>
      </c>
      <c r="G3328" s="193"/>
      <c r="H3328" s="378" t="s">
        <v>1134</v>
      </c>
      <c r="I3328" s="378"/>
      <c r="J3328" s="51">
        <v>0.64</v>
      </c>
    </row>
    <row r="3329" spans="1:10" ht="0.95" customHeight="1" thickTop="1" x14ac:dyDescent="0.2">
      <c r="A3329" s="50"/>
      <c r="B3329" s="50"/>
      <c r="C3329" s="50"/>
      <c r="D3329" s="50"/>
      <c r="E3329" s="50"/>
      <c r="F3329" s="50"/>
      <c r="G3329" s="50"/>
      <c r="H3329" s="50"/>
      <c r="I3329" s="50"/>
      <c r="J3329" s="50"/>
    </row>
    <row r="3330" spans="1:10" ht="18" customHeight="1" x14ac:dyDescent="0.2">
      <c r="A3330" s="189"/>
      <c r="B3330" s="64" t="s">
        <v>9</v>
      </c>
      <c r="C3330" s="189" t="s">
        <v>10</v>
      </c>
      <c r="D3330" s="189" t="s">
        <v>11</v>
      </c>
      <c r="E3330" s="379" t="s">
        <v>1155</v>
      </c>
      <c r="F3330" s="379"/>
      <c r="G3330" s="65" t="s">
        <v>12</v>
      </c>
      <c r="H3330" s="64" t="s">
        <v>13</v>
      </c>
      <c r="I3330" s="64" t="s">
        <v>14</v>
      </c>
      <c r="J3330" s="64" t="s">
        <v>16</v>
      </c>
    </row>
    <row r="3331" spans="1:10" ht="26.1" customHeight="1" x14ac:dyDescent="0.2">
      <c r="A3331" s="187" t="s">
        <v>1154</v>
      </c>
      <c r="B3331" s="63" t="s">
        <v>1765</v>
      </c>
      <c r="C3331" s="187" t="s">
        <v>25</v>
      </c>
      <c r="D3331" s="187" t="s">
        <v>1764</v>
      </c>
      <c r="E3331" s="380" t="s">
        <v>1145</v>
      </c>
      <c r="F3331" s="380"/>
      <c r="G3331" s="62" t="s">
        <v>836</v>
      </c>
      <c r="H3331" s="61">
        <v>1</v>
      </c>
      <c r="I3331" s="60">
        <v>2.1800000000000002</v>
      </c>
      <c r="J3331" s="60">
        <v>2.1800000000000002</v>
      </c>
    </row>
    <row r="3332" spans="1:10" ht="24" customHeight="1" x14ac:dyDescent="0.2">
      <c r="A3332" s="192" t="s">
        <v>1142</v>
      </c>
      <c r="B3332" s="55" t="s">
        <v>1763</v>
      </c>
      <c r="C3332" s="192" t="s">
        <v>25</v>
      </c>
      <c r="D3332" s="192" t="s">
        <v>1762</v>
      </c>
      <c r="E3332" s="377" t="s">
        <v>1165</v>
      </c>
      <c r="F3332" s="377"/>
      <c r="G3332" s="54" t="s">
        <v>836</v>
      </c>
      <c r="H3332" s="53">
        <v>2.4420000000000001E-2</v>
      </c>
      <c r="I3332" s="52">
        <v>89.5</v>
      </c>
      <c r="J3332" s="52">
        <v>2.1800000000000002</v>
      </c>
    </row>
    <row r="3333" spans="1:10" ht="25.5" x14ac:dyDescent="0.2">
      <c r="A3333" s="193"/>
      <c r="B3333" s="193"/>
      <c r="C3333" s="193"/>
      <c r="D3333" s="193"/>
      <c r="E3333" s="193" t="s">
        <v>1138</v>
      </c>
      <c r="F3333" s="51">
        <v>1.2082918</v>
      </c>
      <c r="G3333" s="193" t="s">
        <v>1137</v>
      </c>
      <c r="H3333" s="51">
        <v>0.97</v>
      </c>
      <c r="I3333" s="193" t="s">
        <v>1136</v>
      </c>
      <c r="J3333" s="51">
        <v>2.1800000000000002</v>
      </c>
    </row>
    <row r="3334" spans="1:10" ht="15" thickBot="1" x14ac:dyDescent="0.25">
      <c r="A3334" s="193"/>
      <c r="B3334" s="193"/>
      <c r="C3334" s="193"/>
      <c r="D3334" s="193"/>
      <c r="E3334" s="193" t="s">
        <v>1135</v>
      </c>
      <c r="F3334" s="51">
        <v>0.51</v>
      </c>
      <c r="G3334" s="193"/>
      <c r="H3334" s="378" t="s">
        <v>1134</v>
      </c>
      <c r="I3334" s="378"/>
      <c r="J3334" s="51">
        <v>2.69</v>
      </c>
    </row>
    <row r="3335" spans="1:10" ht="0.95" customHeight="1" thickTop="1" x14ac:dyDescent="0.2">
      <c r="A3335" s="50"/>
      <c r="B3335" s="50"/>
      <c r="C3335" s="50"/>
      <c r="D3335" s="50"/>
      <c r="E3335" s="50"/>
      <c r="F3335" s="50"/>
      <c r="G3335" s="50"/>
      <c r="H3335" s="50"/>
      <c r="I3335" s="50"/>
      <c r="J3335" s="50"/>
    </row>
    <row r="3336" spans="1:10" ht="18" customHeight="1" x14ac:dyDescent="0.2">
      <c r="A3336" s="189"/>
      <c r="B3336" s="64" t="s">
        <v>9</v>
      </c>
      <c r="C3336" s="189" t="s">
        <v>10</v>
      </c>
      <c r="D3336" s="189" t="s">
        <v>11</v>
      </c>
      <c r="E3336" s="379" t="s">
        <v>1155</v>
      </c>
      <c r="F3336" s="379"/>
      <c r="G3336" s="65" t="s">
        <v>12</v>
      </c>
      <c r="H3336" s="64" t="s">
        <v>13</v>
      </c>
      <c r="I3336" s="64" t="s">
        <v>14</v>
      </c>
      <c r="J3336" s="64" t="s">
        <v>16</v>
      </c>
    </row>
    <row r="3337" spans="1:10" ht="26.1" customHeight="1" x14ac:dyDescent="0.2">
      <c r="A3337" s="187" t="s">
        <v>1154</v>
      </c>
      <c r="B3337" s="63" t="s">
        <v>1741</v>
      </c>
      <c r="C3337" s="187" t="s">
        <v>25</v>
      </c>
      <c r="D3337" s="187" t="s">
        <v>1740</v>
      </c>
      <c r="E3337" s="380" t="s">
        <v>1145</v>
      </c>
      <c r="F3337" s="380"/>
      <c r="G3337" s="62" t="s">
        <v>836</v>
      </c>
      <c r="H3337" s="61">
        <v>1</v>
      </c>
      <c r="I3337" s="60">
        <v>0.37</v>
      </c>
      <c r="J3337" s="60">
        <v>0.37</v>
      </c>
    </row>
    <row r="3338" spans="1:10" ht="24" customHeight="1" x14ac:dyDescent="0.2">
      <c r="A3338" s="192" t="s">
        <v>1142</v>
      </c>
      <c r="B3338" s="55" t="s">
        <v>1739</v>
      </c>
      <c r="C3338" s="192" t="s">
        <v>25</v>
      </c>
      <c r="D3338" s="192" t="s">
        <v>1738</v>
      </c>
      <c r="E3338" s="377" t="s">
        <v>1165</v>
      </c>
      <c r="F3338" s="377"/>
      <c r="G3338" s="54" t="s">
        <v>836</v>
      </c>
      <c r="H3338" s="53">
        <v>1.328E-2</v>
      </c>
      <c r="I3338" s="52">
        <v>28.28</v>
      </c>
      <c r="J3338" s="52">
        <v>0.37</v>
      </c>
    </row>
    <row r="3339" spans="1:10" ht="25.5" x14ac:dyDescent="0.2">
      <c r="A3339" s="193"/>
      <c r="B3339" s="193"/>
      <c r="C3339" s="193"/>
      <c r="D3339" s="193"/>
      <c r="E3339" s="193" t="s">
        <v>1138</v>
      </c>
      <c r="F3339" s="51">
        <v>0.20507700000000001</v>
      </c>
      <c r="G3339" s="193" t="s">
        <v>1137</v>
      </c>
      <c r="H3339" s="51">
        <v>0.16</v>
      </c>
      <c r="I3339" s="193" t="s">
        <v>1136</v>
      </c>
      <c r="J3339" s="51">
        <v>0.37</v>
      </c>
    </row>
    <row r="3340" spans="1:10" ht="15" thickBot="1" x14ac:dyDescent="0.25">
      <c r="A3340" s="193"/>
      <c r="B3340" s="193"/>
      <c r="C3340" s="193"/>
      <c r="D3340" s="193"/>
      <c r="E3340" s="193" t="s">
        <v>1135</v>
      </c>
      <c r="F3340" s="51">
        <v>0.08</v>
      </c>
      <c r="G3340" s="193"/>
      <c r="H3340" s="378" t="s">
        <v>1134</v>
      </c>
      <c r="I3340" s="378"/>
      <c r="J3340" s="51">
        <v>0.45</v>
      </c>
    </row>
    <row r="3341" spans="1:10" ht="0.95" customHeight="1" thickTop="1" x14ac:dyDescent="0.2">
      <c r="A3341" s="50"/>
      <c r="B3341" s="50"/>
      <c r="C3341" s="50"/>
      <c r="D3341" s="50"/>
      <c r="E3341" s="50"/>
      <c r="F3341" s="50"/>
      <c r="G3341" s="50"/>
      <c r="H3341" s="50"/>
      <c r="I3341" s="50"/>
      <c r="J3341" s="50"/>
    </row>
    <row r="3342" spans="1:10" ht="18" customHeight="1" x14ac:dyDescent="0.2">
      <c r="A3342" s="189"/>
      <c r="B3342" s="64" t="s">
        <v>9</v>
      </c>
      <c r="C3342" s="189" t="s">
        <v>10</v>
      </c>
      <c r="D3342" s="189" t="s">
        <v>11</v>
      </c>
      <c r="E3342" s="379" t="s">
        <v>1155</v>
      </c>
      <c r="F3342" s="379"/>
      <c r="G3342" s="65" t="s">
        <v>12</v>
      </c>
      <c r="H3342" s="64" t="s">
        <v>13</v>
      </c>
      <c r="I3342" s="64" t="s">
        <v>14</v>
      </c>
      <c r="J3342" s="64" t="s">
        <v>16</v>
      </c>
    </row>
    <row r="3343" spans="1:10" ht="26.1" customHeight="1" x14ac:dyDescent="0.2">
      <c r="A3343" s="187" t="s">
        <v>1154</v>
      </c>
      <c r="B3343" s="63" t="s">
        <v>1709</v>
      </c>
      <c r="C3343" s="187" t="s">
        <v>25</v>
      </c>
      <c r="D3343" s="187" t="s">
        <v>1708</v>
      </c>
      <c r="E3343" s="380" t="s">
        <v>1145</v>
      </c>
      <c r="F3343" s="380"/>
      <c r="G3343" s="62" t="s">
        <v>836</v>
      </c>
      <c r="H3343" s="61">
        <v>1</v>
      </c>
      <c r="I3343" s="60">
        <v>0.24</v>
      </c>
      <c r="J3343" s="60">
        <v>0.24</v>
      </c>
    </row>
    <row r="3344" spans="1:10" ht="24" customHeight="1" x14ac:dyDescent="0.2">
      <c r="A3344" s="192" t="s">
        <v>1142</v>
      </c>
      <c r="B3344" s="55" t="s">
        <v>1707</v>
      </c>
      <c r="C3344" s="192" t="s">
        <v>25</v>
      </c>
      <c r="D3344" s="192" t="s">
        <v>1706</v>
      </c>
      <c r="E3344" s="377" t="s">
        <v>1165</v>
      </c>
      <c r="F3344" s="377"/>
      <c r="G3344" s="54" t="s">
        <v>836</v>
      </c>
      <c r="H3344" s="53">
        <v>5.8599999999999998E-3</v>
      </c>
      <c r="I3344" s="52">
        <v>41.56</v>
      </c>
      <c r="J3344" s="52">
        <v>0.24</v>
      </c>
    </row>
    <row r="3345" spans="1:10" ht="25.5" x14ac:dyDescent="0.2">
      <c r="A3345" s="193"/>
      <c r="B3345" s="193"/>
      <c r="C3345" s="193"/>
      <c r="D3345" s="193"/>
      <c r="E3345" s="193" t="s">
        <v>1138</v>
      </c>
      <c r="F3345" s="51">
        <v>0.1330229</v>
      </c>
      <c r="G3345" s="193" t="s">
        <v>1137</v>
      </c>
      <c r="H3345" s="51">
        <v>0.11</v>
      </c>
      <c r="I3345" s="193" t="s">
        <v>1136</v>
      </c>
      <c r="J3345" s="51">
        <v>0.24</v>
      </c>
    </row>
    <row r="3346" spans="1:10" ht="15" thickBot="1" x14ac:dyDescent="0.25">
      <c r="A3346" s="193"/>
      <c r="B3346" s="193"/>
      <c r="C3346" s="193"/>
      <c r="D3346" s="193"/>
      <c r="E3346" s="193" t="s">
        <v>1135</v>
      </c>
      <c r="F3346" s="51">
        <v>0.05</v>
      </c>
      <c r="G3346" s="193"/>
      <c r="H3346" s="378" t="s">
        <v>1134</v>
      </c>
      <c r="I3346" s="378"/>
      <c r="J3346" s="51">
        <v>0.28999999999999998</v>
      </c>
    </row>
    <row r="3347" spans="1:10" ht="0.95" customHeight="1" thickTop="1" x14ac:dyDescent="0.2">
      <c r="A3347" s="50"/>
      <c r="B3347" s="50"/>
      <c r="C3347" s="50"/>
      <c r="D3347" s="50"/>
      <c r="E3347" s="50"/>
      <c r="F3347" s="50"/>
      <c r="G3347" s="50"/>
      <c r="H3347" s="50"/>
      <c r="I3347" s="50"/>
      <c r="J3347" s="50"/>
    </row>
    <row r="3348" spans="1:10" ht="18" customHeight="1" x14ac:dyDescent="0.2">
      <c r="A3348" s="189"/>
      <c r="B3348" s="64" t="s">
        <v>9</v>
      </c>
      <c r="C3348" s="189" t="s">
        <v>10</v>
      </c>
      <c r="D3348" s="189" t="s">
        <v>11</v>
      </c>
      <c r="E3348" s="379" t="s">
        <v>1155</v>
      </c>
      <c r="F3348" s="379"/>
      <c r="G3348" s="65" t="s">
        <v>12</v>
      </c>
      <c r="H3348" s="64" t="s">
        <v>13</v>
      </c>
      <c r="I3348" s="64" t="s">
        <v>14</v>
      </c>
      <c r="J3348" s="64" t="s">
        <v>16</v>
      </c>
    </row>
    <row r="3349" spans="1:10" ht="26.1" customHeight="1" x14ac:dyDescent="0.2">
      <c r="A3349" s="187" t="s">
        <v>1154</v>
      </c>
      <c r="B3349" s="63" t="s">
        <v>1703</v>
      </c>
      <c r="C3349" s="187" t="s">
        <v>25</v>
      </c>
      <c r="D3349" s="187" t="s">
        <v>1702</v>
      </c>
      <c r="E3349" s="380" t="s">
        <v>1145</v>
      </c>
      <c r="F3349" s="380"/>
      <c r="G3349" s="62" t="s">
        <v>836</v>
      </c>
      <c r="H3349" s="61">
        <v>1</v>
      </c>
      <c r="I3349" s="60">
        <v>0.23</v>
      </c>
      <c r="J3349" s="60">
        <v>0.23</v>
      </c>
    </row>
    <row r="3350" spans="1:10" ht="24" customHeight="1" x14ac:dyDescent="0.2">
      <c r="A3350" s="192" t="s">
        <v>1142</v>
      </c>
      <c r="B3350" s="55" t="s">
        <v>1701</v>
      </c>
      <c r="C3350" s="192" t="s">
        <v>25</v>
      </c>
      <c r="D3350" s="192" t="s">
        <v>1700</v>
      </c>
      <c r="E3350" s="377" t="s">
        <v>1165</v>
      </c>
      <c r="F3350" s="377"/>
      <c r="G3350" s="54" t="s">
        <v>836</v>
      </c>
      <c r="H3350" s="53">
        <v>5.8599999999999998E-3</v>
      </c>
      <c r="I3350" s="52">
        <v>40.01</v>
      </c>
      <c r="J3350" s="52">
        <v>0.23</v>
      </c>
    </row>
    <row r="3351" spans="1:10" ht="25.5" x14ac:dyDescent="0.2">
      <c r="A3351" s="193"/>
      <c r="B3351" s="193"/>
      <c r="C3351" s="193"/>
      <c r="D3351" s="193"/>
      <c r="E3351" s="193" t="s">
        <v>1138</v>
      </c>
      <c r="F3351" s="51">
        <v>0.12748029999999999</v>
      </c>
      <c r="G3351" s="193" t="s">
        <v>1137</v>
      </c>
      <c r="H3351" s="51">
        <v>0.1</v>
      </c>
      <c r="I3351" s="193" t="s">
        <v>1136</v>
      </c>
      <c r="J3351" s="51">
        <v>0.23</v>
      </c>
    </row>
    <row r="3352" spans="1:10" ht="15" thickBot="1" x14ac:dyDescent="0.25">
      <c r="A3352" s="193"/>
      <c r="B3352" s="193"/>
      <c r="C3352" s="193"/>
      <c r="D3352" s="193"/>
      <c r="E3352" s="193" t="s">
        <v>1135</v>
      </c>
      <c r="F3352" s="51">
        <v>0.05</v>
      </c>
      <c r="G3352" s="193"/>
      <c r="H3352" s="378" t="s">
        <v>1134</v>
      </c>
      <c r="I3352" s="378"/>
      <c r="J3352" s="51">
        <v>0.28000000000000003</v>
      </c>
    </row>
    <row r="3353" spans="1:10" ht="0.95" customHeight="1" thickTop="1" x14ac:dyDescent="0.2">
      <c r="A3353" s="50"/>
      <c r="B3353" s="50"/>
      <c r="C3353" s="50"/>
      <c r="D3353" s="50"/>
      <c r="E3353" s="50"/>
      <c r="F3353" s="50"/>
      <c r="G3353" s="50"/>
      <c r="H3353" s="50"/>
      <c r="I3353" s="50"/>
      <c r="J3353" s="50"/>
    </row>
    <row r="3354" spans="1:10" ht="18" customHeight="1" x14ac:dyDescent="0.2">
      <c r="A3354" s="189"/>
      <c r="B3354" s="64" t="s">
        <v>9</v>
      </c>
      <c r="C3354" s="189" t="s">
        <v>10</v>
      </c>
      <c r="D3354" s="189" t="s">
        <v>11</v>
      </c>
      <c r="E3354" s="379" t="s">
        <v>1155</v>
      </c>
      <c r="F3354" s="379"/>
      <c r="G3354" s="65" t="s">
        <v>12</v>
      </c>
      <c r="H3354" s="64" t="s">
        <v>13</v>
      </c>
      <c r="I3354" s="64" t="s">
        <v>14</v>
      </c>
      <c r="J3354" s="64" t="s">
        <v>16</v>
      </c>
    </row>
    <row r="3355" spans="1:10" ht="26.1" customHeight="1" x14ac:dyDescent="0.2">
      <c r="A3355" s="187" t="s">
        <v>1154</v>
      </c>
      <c r="B3355" s="63" t="s">
        <v>1697</v>
      </c>
      <c r="C3355" s="187" t="s">
        <v>25</v>
      </c>
      <c r="D3355" s="187" t="s">
        <v>1696</v>
      </c>
      <c r="E3355" s="380" t="s">
        <v>1145</v>
      </c>
      <c r="F3355" s="380"/>
      <c r="G3355" s="62" t="s">
        <v>836</v>
      </c>
      <c r="H3355" s="61">
        <v>1</v>
      </c>
      <c r="I3355" s="60">
        <v>0.84</v>
      </c>
      <c r="J3355" s="60">
        <v>0.84</v>
      </c>
    </row>
    <row r="3356" spans="1:10" ht="26.1" customHeight="1" x14ac:dyDescent="0.2">
      <c r="A3356" s="192" t="s">
        <v>1142</v>
      </c>
      <c r="B3356" s="55" t="s">
        <v>1695</v>
      </c>
      <c r="C3356" s="192" t="s">
        <v>25</v>
      </c>
      <c r="D3356" s="192" t="s">
        <v>1694</v>
      </c>
      <c r="E3356" s="377" t="s">
        <v>1165</v>
      </c>
      <c r="F3356" s="377"/>
      <c r="G3356" s="54" t="s">
        <v>836</v>
      </c>
      <c r="H3356" s="53">
        <v>1.8849999999999999E-2</v>
      </c>
      <c r="I3356" s="52">
        <v>45.05</v>
      </c>
      <c r="J3356" s="52">
        <v>0.84</v>
      </c>
    </row>
    <row r="3357" spans="1:10" ht="25.5" x14ac:dyDescent="0.2">
      <c r="A3357" s="193"/>
      <c r="B3357" s="193"/>
      <c r="C3357" s="193"/>
      <c r="D3357" s="193"/>
      <c r="E3357" s="193" t="s">
        <v>1138</v>
      </c>
      <c r="F3357" s="51">
        <v>0.4655803</v>
      </c>
      <c r="G3357" s="193" t="s">
        <v>1137</v>
      </c>
      <c r="H3357" s="51">
        <v>0.37</v>
      </c>
      <c r="I3357" s="193" t="s">
        <v>1136</v>
      </c>
      <c r="J3357" s="51">
        <v>0.84</v>
      </c>
    </row>
    <row r="3358" spans="1:10" ht="15" thickBot="1" x14ac:dyDescent="0.25">
      <c r="A3358" s="193"/>
      <c r="B3358" s="193"/>
      <c r="C3358" s="193"/>
      <c r="D3358" s="193"/>
      <c r="E3358" s="193" t="s">
        <v>1135</v>
      </c>
      <c r="F3358" s="51">
        <v>0.19</v>
      </c>
      <c r="G3358" s="193"/>
      <c r="H3358" s="378" t="s">
        <v>1134</v>
      </c>
      <c r="I3358" s="378"/>
      <c r="J3358" s="51">
        <v>1.03</v>
      </c>
    </row>
    <row r="3359" spans="1:10" ht="0.95" customHeight="1" thickTop="1" x14ac:dyDescent="0.2">
      <c r="A3359" s="50"/>
      <c r="B3359" s="50"/>
      <c r="C3359" s="50"/>
      <c r="D3359" s="50"/>
      <c r="E3359" s="50"/>
      <c r="F3359" s="50"/>
      <c r="G3359" s="50"/>
      <c r="H3359" s="50"/>
      <c r="I3359" s="50"/>
      <c r="J3359" s="50"/>
    </row>
    <row r="3360" spans="1:10" ht="18" customHeight="1" x14ac:dyDescent="0.2">
      <c r="A3360" s="189"/>
      <c r="B3360" s="64" t="s">
        <v>9</v>
      </c>
      <c r="C3360" s="189" t="s">
        <v>10</v>
      </c>
      <c r="D3360" s="189" t="s">
        <v>11</v>
      </c>
      <c r="E3360" s="379" t="s">
        <v>1155</v>
      </c>
      <c r="F3360" s="379"/>
      <c r="G3360" s="65" t="s">
        <v>12</v>
      </c>
      <c r="H3360" s="64" t="s">
        <v>13</v>
      </c>
      <c r="I3360" s="64" t="s">
        <v>14</v>
      </c>
      <c r="J3360" s="64" t="s">
        <v>16</v>
      </c>
    </row>
    <row r="3361" spans="1:10" ht="39" customHeight="1" x14ac:dyDescent="0.2">
      <c r="A3361" s="187" t="s">
        <v>1154</v>
      </c>
      <c r="B3361" s="63" t="s">
        <v>1675</v>
      </c>
      <c r="C3361" s="187" t="s">
        <v>25</v>
      </c>
      <c r="D3361" s="187" t="s">
        <v>1674</v>
      </c>
      <c r="E3361" s="380" t="s">
        <v>1145</v>
      </c>
      <c r="F3361" s="380"/>
      <c r="G3361" s="62" t="s">
        <v>836</v>
      </c>
      <c r="H3361" s="61">
        <v>1</v>
      </c>
      <c r="I3361" s="60">
        <v>0.22</v>
      </c>
      <c r="J3361" s="60">
        <v>0.22</v>
      </c>
    </row>
    <row r="3362" spans="1:10" ht="26.1" customHeight="1" x14ac:dyDescent="0.2">
      <c r="A3362" s="192" t="s">
        <v>1142</v>
      </c>
      <c r="B3362" s="55" t="s">
        <v>1673</v>
      </c>
      <c r="C3362" s="192" t="s">
        <v>25</v>
      </c>
      <c r="D3362" s="192" t="s">
        <v>1672</v>
      </c>
      <c r="E3362" s="377" t="s">
        <v>1165</v>
      </c>
      <c r="F3362" s="377"/>
      <c r="G3362" s="54" t="s">
        <v>836</v>
      </c>
      <c r="H3362" s="53">
        <v>9.5700000000000004E-3</v>
      </c>
      <c r="I3362" s="52">
        <v>23.97</v>
      </c>
      <c r="J3362" s="52">
        <v>0.22</v>
      </c>
    </row>
    <row r="3363" spans="1:10" ht="25.5" x14ac:dyDescent="0.2">
      <c r="A3363" s="193"/>
      <c r="B3363" s="193"/>
      <c r="C3363" s="193"/>
      <c r="D3363" s="193"/>
      <c r="E3363" s="193" t="s">
        <v>1138</v>
      </c>
      <c r="F3363" s="51">
        <v>0.1219377</v>
      </c>
      <c r="G3363" s="193" t="s">
        <v>1137</v>
      </c>
      <c r="H3363" s="51">
        <v>0.1</v>
      </c>
      <c r="I3363" s="193" t="s">
        <v>1136</v>
      </c>
      <c r="J3363" s="51">
        <v>0.22</v>
      </c>
    </row>
    <row r="3364" spans="1:10" ht="15" thickBot="1" x14ac:dyDescent="0.25">
      <c r="A3364" s="193"/>
      <c r="B3364" s="193"/>
      <c r="C3364" s="193"/>
      <c r="D3364" s="193"/>
      <c r="E3364" s="193" t="s">
        <v>1135</v>
      </c>
      <c r="F3364" s="51">
        <v>0.05</v>
      </c>
      <c r="G3364" s="193"/>
      <c r="H3364" s="378" t="s">
        <v>1134</v>
      </c>
      <c r="I3364" s="378"/>
      <c r="J3364" s="51">
        <v>0.27</v>
      </c>
    </row>
    <row r="3365" spans="1:10" ht="0.95" customHeight="1" thickTop="1" x14ac:dyDescent="0.2">
      <c r="A3365" s="50"/>
      <c r="B3365" s="50"/>
      <c r="C3365" s="50"/>
      <c r="D3365" s="50"/>
      <c r="E3365" s="50"/>
      <c r="F3365" s="50"/>
      <c r="G3365" s="50"/>
      <c r="H3365" s="50"/>
      <c r="I3365" s="50"/>
      <c r="J3365" s="50"/>
    </row>
    <row r="3366" spans="1:10" ht="18" customHeight="1" x14ac:dyDescent="0.2">
      <c r="A3366" s="189"/>
      <c r="B3366" s="64" t="s">
        <v>9</v>
      </c>
      <c r="C3366" s="189" t="s">
        <v>10</v>
      </c>
      <c r="D3366" s="189" t="s">
        <v>11</v>
      </c>
      <c r="E3366" s="379" t="s">
        <v>1155</v>
      </c>
      <c r="F3366" s="379"/>
      <c r="G3366" s="65" t="s">
        <v>12</v>
      </c>
      <c r="H3366" s="64" t="s">
        <v>13</v>
      </c>
      <c r="I3366" s="64" t="s">
        <v>14</v>
      </c>
      <c r="J3366" s="64" t="s">
        <v>16</v>
      </c>
    </row>
    <row r="3367" spans="1:10" ht="26.1" customHeight="1" x14ac:dyDescent="0.2">
      <c r="A3367" s="187" t="s">
        <v>1154</v>
      </c>
      <c r="B3367" s="63" t="s">
        <v>1671</v>
      </c>
      <c r="C3367" s="187" t="s">
        <v>25</v>
      </c>
      <c r="D3367" s="187" t="s">
        <v>1670</v>
      </c>
      <c r="E3367" s="380" t="s">
        <v>1145</v>
      </c>
      <c r="F3367" s="380"/>
      <c r="G3367" s="62" t="s">
        <v>836</v>
      </c>
      <c r="H3367" s="61">
        <v>1</v>
      </c>
      <c r="I3367" s="60">
        <v>0.41</v>
      </c>
      <c r="J3367" s="60">
        <v>0.41</v>
      </c>
    </row>
    <row r="3368" spans="1:10" ht="24" customHeight="1" x14ac:dyDescent="0.2">
      <c r="A3368" s="192" t="s">
        <v>1142</v>
      </c>
      <c r="B3368" s="55" t="s">
        <v>1669</v>
      </c>
      <c r="C3368" s="192" t="s">
        <v>25</v>
      </c>
      <c r="D3368" s="192" t="s">
        <v>1668</v>
      </c>
      <c r="E3368" s="377" t="s">
        <v>1165</v>
      </c>
      <c r="F3368" s="377"/>
      <c r="G3368" s="54" t="s">
        <v>836</v>
      </c>
      <c r="H3368" s="53">
        <v>1.328E-2</v>
      </c>
      <c r="I3368" s="52">
        <v>31.01</v>
      </c>
      <c r="J3368" s="52">
        <v>0.41</v>
      </c>
    </row>
    <row r="3369" spans="1:10" ht="25.5" x14ac:dyDescent="0.2">
      <c r="A3369" s="193"/>
      <c r="B3369" s="193"/>
      <c r="C3369" s="193"/>
      <c r="D3369" s="193"/>
      <c r="E3369" s="193" t="s">
        <v>1138</v>
      </c>
      <c r="F3369" s="51">
        <v>0.22724749999999999</v>
      </c>
      <c r="G3369" s="193" t="s">
        <v>1137</v>
      </c>
      <c r="H3369" s="51">
        <v>0.18</v>
      </c>
      <c r="I3369" s="193" t="s">
        <v>1136</v>
      </c>
      <c r="J3369" s="51">
        <v>0.41</v>
      </c>
    </row>
    <row r="3370" spans="1:10" ht="15" thickBot="1" x14ac:dyDescent="0.25">
      <c r="A3370" s="193"/>
      <c r="B3370" s="193"/>
      <c r="C3370" s="193"/>
      <c r="D3370" s="193"/>
      <c r="E3370" s="193" t="s">
        <v>1135</v>
      </c>
      <c r="F3370" s="51">
        <v>0.09</v>
      </c>
      <c r="G3370" s="193"/>
      <c r="H3370" s="378" t="s">
        <v>1134</v>
      </c>
      <c r="I3370" s="378"/>
      <c r="J3370" s="51">
        <v>0.5</v>
      </c>
    </row>
    <row r="3371" spans="1:10" ht="0.95" customHeight="1" thickTop="1" x14ac:dyDescent="0.2">
      <c r="A3371" s="50"/>
      <c r="B3371" s="50"/>
      <c r="C3371" s="50"/>
      <c r="D3371" s="50"/>
      <c r="E3371" s="50"/>
      <c r="F3371" s="50"/>
      <c r="G3371" s="50"/>
      <c r="H3371" s="50"/>
      <c r="I3371" s="50"/>
      <c r="J3371" s="50"/>
    </row>
    <row r="3372" spans="1:10" ht="18" customHeight="1" x14ac:dyDescent="0.2">
      <c r="A3372" s="189"/>
      <c r="B3372" s="64" t="s">
        <v>9</v>
      </c>
      <c r="C3372" s="189" t="s">
        <v>10</v>
      </c>
      <c r="D3372" s="189" t="s">
        <v>11</v>
      </c>
      <c r="E3372" s="379" t="s">
        <v>1155</v>
      </c>
      <c r="F3372" s="379"/>
      <c r="G3372" s="65" t="s">
        <v>12</v>
      </c>
      <c r="H3372" s="64" t="s">
        <v>13</v>
      </c>
      <c r="I3372" s="64" t="s">
        <v>14</v>
      </c>
      <c r="J3372" s="64" t="s">
        <v>16</v>
      </c>
    </row>
    <row r="3373" spans="1:10" ht="26.1" customHeight="1" x14ac:dyDescent="0.2">
      <c r="A3373" s="187" t="s">
        <v>1154</v>
      </c>
      <c r="B3373" s="63" t="s">
        <v>1665</v>
      </c>
      <c r="C3373" s="187" t="s">
        <v>25</v>
      </c>
      <c r="D3373" s="187" t="s">
        <v>1664</v>
      </c>
      <c r="E3373" s="380" t="s">
        <v>1145</v>
      </c>
      <c r="F3373" s="380"/>
      <c r="G3373" s="62" t="s">
        <v>836</v>
      </c>
      <c r="H3373" s="61">
        <v>1</v>
      </c>
      <c r="I3373" s="60">
        <v>0.48</v>
      </c>
      <c r="J3373" s="60">
        <v>0.48</v>
      </c>
    </row>
    <row r="3374" spans="1:10" ht="24" customHeight="1" x14ac:dyDescent="0.2">
      <c r="A3374" s="192" t="s">
        <v>1142</v>
      </c>
      <c r="B3374" s="55" t="s">
        <v>1663</v>
      </c>
      <c r="C3374" s="192" t="s">
        <v>25</v>
      </c>
      <c r="D3374" s="192" t="s">
        <v>1662</v>
      </c>
      <c r="E3374" s="377" t="s">
        <v>1165</v>
      </c>
      <c r="F3374" s="377"/>
      <c r="G3374" s="54" t="s">
        <v>836</v>
      </c>
      <c r="H3374" s="53">
        <v>1.8849999999999999E-2</v>
      </c>
      <c r="I3374" s="52">
        <v>25.89</v>
      </c>
      <c r="J3374" s="52">
        <v>0.48</v>
      </c>
    </row>
    <row r="3375" spans="1:10" ht="25.5" x14ac:dyDescent="0.2">
      <c r="A3375" s="193"/>
      <c r="B3375" s="193"/>
      <c r="C3375" s="193"/>
      <c r="D3375" s="193"/>
      <c r="E3375" s="193" t="s">
        <v>1138</v>
      </c>
      <c r="F3375" s="51">
        <v>0.2660459</v>
      </c>
      <c r="G3375" s="193" t="s">
        <v>1137</v>
      </c>
      <c r="H3375" s="51">
        <v>0.21</v>
      </c>
      <c r="I3375" s="193" t="s">
        <v>1136</v>
      </c>
      <c r="J3375" s="51">
        <v>0.48</v>
      </c>
    </row>
    <row r="3376" spans="1:10" ht="15" thickBot="1" x14ac:dyDescent="0.25">
      <c r="A3376" s="193"/>
      <c r="B3376" s="193"/>
      <c r="C3376" s="193"/>
      <c r="D3376" s="193"/>
      <c r="E3376" s="193" t="s">
        <v>1135</v>
      </c>
      <c r="F3376" s="51">
        <v>0.11</v>
      </c>
      <c r="G3376" s="193"/>
      <c r="H3376" s="378" t="s">
        <v>1134</v>
      </c>
      <c r="I3376" s="378"/>
      <c r="J3376" s="51">
        <v>0.59</v>
      </c>
    </row>
    <row r="3377" spans="1:10" ht="0.95" customHeight="1" thickTop="1" x14ac:dyDescent="0.2">
      <c r="A3377" s="50"/>
      <c r="B3377" s="50"/>
      <c r="C3377" s="50"/>
      <c r="D3377" s="50"/>
      <c r="E3377" s="50"/>
      <c r="F3377" s="50"/>
      <c r="G3377" s="50"/>
      <c r="H3377" s="50"/>
      <c r="I3377" s="50"/>
      <c r="J3377" s="50"/>
    </row>
    <row r="3378" spans="1:10" ht="18" customHeight="1" x14ac:dyDescent="0.2">
      <c r="A3378" s="189"/>
      <c r="B3378" s="64" t="s">
        <v>9</v>
      </c>
      <c r="C3378" s="189" t="s">
        <v>10</v>
      </c>
      <c r="D3378" s="189" t="s">
        <v>11</v>
      </c>
      <c r="E3378" s="379" t="s">
        <v>1155</v>
      </c>
      <c r="F3378" s="379"/>
      <c r="G3378" s="65" t="s">
        <v>12</v>
      </c>
      <c r="H3378" s="64" t="s">
        <v>13</v>
      </c>
      <c r="I3378" s="64" t="s">
        <v>14</v>
      </c>
      <c r="J3378" s="64" t="s">
        <v>16</v>
      </c>
    </row>
    <row r="3379" spans="1:10" ht="26.1" customHeight="1" x14ac:dyDescent="0.2">
      <c r="A3379" s="187" t="s">
        <v>1154</v>
      </c>
      <c r="B3379" s="63" t="s">
        <v>1659</v>
      </c>
      <c r="C3379" s="187" t="s">
        <v>25</v>
      </c>
      <c r="D3379" s="187" t="s">
        <v>1658</v>
      </c>
      <c r="E3379" s="380" t="s">
        <v>1145</v>
      </c>
      <c r="F3379" s="380"/>
      <c r="G3379" s="62" t="s">
        <v>836</v>
      </c>
      <c r="H3379" s="61">
        <v>1</v>
      </c>
      <c r="I3379" s="60">
        <v>0.6</v>
      </c>
      <c r="J3379" s="60">
        <v>0.6</v>
      </c>
    </row>
    <row r="3380" spans="1:10" ht="24" customHeight="1" x14ac:dyDescent="0.2">
      <c r="A3380" s="192" t="s">
        <v>1142</v>
      </c>
      <c r="B3380" s="55" t="s">
        <v>1657</v>
      </c>
      <c r="C3380" s="192" t="s">
        <v>25</v>
      </c>
      <c r="D3380" s="192" t="s">
        <v>1656</v>
      </c>
      <c r="E3380" s="377" t="s">
        <v>1165</v>
      </c>
      <c r="F3380" s="377"/>
      <c r="G3380" s="54" t="s">
        <v>836</v>
      </c>
      <c r="H3380" s="53">
        <v>1.8849999999999999E-2</v>
      </c>
      <c r="I3380" s="52">
        <v>32.159999999999997</v>
      </c>
      <c r="J3380" s="52">
        <v>0.6</v>
      </c>
    </row>
    <row r="3381" spans="1:10" ht="25.5" x14ac:dyDescent="0.2">
      <c r="A3381" s="193"/>
      <c r="B3381" s="193"/>
      <c r="C3381" s="193"/>
      <c r="D3381" s="193"/>
      <c r="E3381" s="193" t="s">
        <v>1138</v>
      </c>
      <c r="F3381" s="51">
        <v>0.3325574</v>
      </c>
      <c r="G3381" s="193" t="s">
        <v>1137</v>
      </c>
      <c r="H3381" s="51">
        <v>0.27</v>
      </c>
      <c r="I3381" s="193" t="s">
        <v>1136</v>
      </c>
      <c r="J3381" s="51">
        <v>0.6</v>
      </c>
    </row>
    <row r="3382" spans="1:10" ht="15" thickBot="1" x14ac:dyDescent="0.25">
      <c r="A3382" s="193"/>
      <c r="B3382" s="193"/>
      <c r="C3382" s="193"/>
      <c r="D3382" s="193"/>
      <c r="E3382" s="193" t="s">
        <v>1135</v>
      </c>
      <c r="F3382" s="51">
        <v>0.14000000000000001</v>
      </c>
      <c r="G3382" s="193"/>
      <c r="H3382" s="378" t="s">
        <v>1134</v>
      </c>
      <c r="I3382" s="378"/>
      <c r="J3382" s="51">
        <v>0.74</v>
      </c>
    </row>
    <row r="3383" spans="1:10" ht="0.95" customHeight="1" thickTop="1" x14ac:dyDescent="0.2">
      <c r="A3383" s="50"/>
      <c r="B3383" s="50"/>
      <c r="C3383" s="50"/>
      <c r="D3383" s="50"/>
      <c r="E3383" s="50"/>
      <c r="F3383" s="50"/>
      <c r="G3383" s="50"/>
      <c r="H3383" s="50"/>
      <c r="I3383" s="50"/>
      <c r="J3383" s="50"/>
    </row>
    <row r="3384" spans="1:10" ht="18" customHeight="1" x14ac:dyDescent="0.2">
      <c r="A3384" s="189"/>
      <c r="B3384" s="64" t="s">
        <v>9</v>
      </c>
      <c r="C3384" s="189" t="s">
        <v>10</v>
      </c>
      <c r="D3384" s="189" t="s">
        <v>11</v>
      </c>
      <c r="E3384" s="379" t="s">
        <v>1155</v>
      </c>
      <c r="F3384" s="379"/>
      <c r="G3384" s="65" t="s">
        <v>12</v>
      </c>
      <c r="H3384" s="64" t="s">
        <v>13</v>
      </c>
      <c r="I3384" s="64" t="s">
        <v>14</v>
      </c>
      <c r="J3384" s="64" t="s">
        <v>16</v>
      </c>
    </row>
    <row r="3385" spans="1:10" ht="26.1" customHeight="1" x14ac:dyDescent="0.2">
      <c r="A3385" s="187" t="s">
        <v>1154</v>
      </c>
      <c r="B3385" s="63" t="s">
        <v>1653</v>
      </c>
      <c r="C3385" s="187" t="s">
        <v>25</v>
      </c>
      <c r="D3385" s="187" t="s">
        <v>1652</v>
      </c>
      <c r="E3385" s="380" t="s">
        <v>1145</v>
      </c>
      <c r="F3385" s="380"/>
      <c r="G3385" s="62" t="s">
        <v>836</v>
      </c>
      <c r="H3385" s="61">
        <v>1</v>
      </c>
      <c r="I3385" s="60">
        <v>0.22</v>
      </c>
      <c r="J3385" s="60">
        <v>0.22</v>
      </c>
    </row>
    <row r="3386" spans="1:10" ht="24" customHeight="1" x14ac:dyDescent="0.2">
      <c r="A3386" s="192" t="s">
        <v>1142</v>
      </c>
      <c r="B3386" s="55" t="s">
        <v>1651</v>
      </c>
      <c r="C3386" s="192" t="s">
        <v>25</v>
      </c>
      <c r="D3386" s="192" t="s">
        <v>1650</v>
      </c>
      <c r="E3386" s="377" t="s">
        <v>1165</v>
      </c>
      <c r="F3386" s="377"/>
      <c r="G3386" s="54" t="s">
        <v>836</v>
      </c>
      <c r="H3386" s="53">
        <v>9.5700000000000004E-3</v>
      </c>
      <c r="I3386" s="52">
        <v>23.2</v>
      </c>
      <c r="J3386" s="52">
        <v>0.22</v>
      </c>
    </row>
    <row r="3387" spans="1:10" ht="25.5" x14ac:dyDescent="0.2">
      <c r="A3387" s="193"/>
      <c r="B3387" s="193"/>
      <c r="C3387" s="193"/>
      <c r="D3387" s="193"/>
      <c r="E3387" s="193" t="s">
        <v>1138</v>
      </c>
      <c r="F3387" s="51">
        <v>0.1219377</v>
      </c>
      <c r="G3387" s="193" t="s">
        <v>1137</v>
      </c>
      <c r="H3387" s="51">
        <v>0.1</v>
      </c>
      <c r="I3387" s="193" t="s">
        <v>1136</v>
      </c>
      <c r="J3387" s="51">
        <v>0.22</v>
      </c>
    </row>
    <row r="3388" spans="1:10" ht="15" thickBot="1" x14ac:dyDescent="0.25">
      <c r="A3388" s="193"/>
      <c r="B3388" s="193"/>
      <c r="C3388" s="193"/>
      <c r="D3388" s="193"/>
      <c r="E3388" s="193" t="s">
        <v>1135</v>
      </c>
      <c r="F3388" s="51">
        <v>0.05</v>
      </c>
      <c r="G3388" s="193"/>
      <c r="H3388" s="378" t="s">
        <v>1134</v>
      </c>
      <c r="I3388" s="378"/>
      <c r="J3388" s="51">
        <v>0.27</v>
      </c>
    </row>
    <row r="3389" spans="1:10" ht="0.95" customHeight="1" thickTop="1" x14ac:dyDescent="0.2">
      <c r="A3389" s="50"/>
      <c r="B3389" s="50"/>
      <c r="C3389" s="50"/>
      <c r="D3389" s="50"/>
      <c r="E3389" s="50"/>
      <c r="F3389" s="50"/>
      <c r="G3389" s="50"/>
      <c r="H3389" s="50"/>
      <c r="I3389" s="50"/>
      <c r="J3389" s="50"/>
    </row>
    <row r="3390" spans="1:10" ht="18" customHeight="1" x14ac:dyDescent="0.2">
      <c r="A3390" s="189"/>
      <c r="B3390" s="64" t="s">
        <v>9</v>
      </c>
      <c r="C3390" s="189" t="s">
        <v>10</v>
      </c>
      <c r="D3390" s="189" t="s">
        <v>11</v>
      </c>
      <c r="E3390" s="379" t="s">
        <v>1155</v>
      </c>
      <c r="F3390" s="379"/>
      <c r="G3390" s="65" t="s">
        <v>12</v>
      </c>
      <c r="H3390" s="64" t="s">
        <v>13</v>
      </c>
      <c r="I3390" s="64" t="s">
        <v>14</v>
      </c>
      <c r="J3390" s="64" t="s">
        <v>16</v>
      </c>
    </row>
    <row r="3391" spans="1:10" ht="26.1" customHeight="1" x14ac:dyDescent="0.2">
      <c r="A3391" s="187" t="s">
        <v>1154</v>
      </c>
      <c r="B3391" s="63" t="s">
        <v>1647</v>
      </c>
      <c r="C3391" s="187" t="s">
        <v>25</v>
      </c>
      <c r="D3391" s="187" t="s">
        <v>1646</v>
      </c>
      <c r="E3391" s="380" t="s">
        <v>1145</v>
      </c>
      <c r="F3391" s="380"/>
      <c r="G3391" s="62" t="s">
        <v>836</v>
      </c>
      <c r="H3391" s="61">
        <v>1</v>
      </c>
      <c r="I3391" s="60">
        <v>0.36</v>
      </c>
      <c r="J3391" s="60">
        <v>0.36</v>
      </c>
    </row>
    <row r="3392" spans="1:10" ht="24" customHeight="1" x14ac:dyDescent="0.2">
      <c r="A3392" s="192" t="s">
        <v>1142</v>
      </c>
      <c r="B3392" s="55" t="s">
        <v>1645</v>
      </c>
      <c r="C3392" s="192" t="s">
        <v>25</v>
      </c>
      <c r="D3392" s="192" t="s">
        <v>1644</v>
      </c>
      <c r="E3392" s="377" t="s">
        <v>1165</v>
      </c>
      <c r="F3392" s="377"/>
      <c r="G3392" s="54" t="s">
        <v>836</v>
      </c>
      <c r="H3392" s="53">
        <v>9.5700000000000004E-3</v>
      </c>
      <c r="I3392" s="52">
        <v>38.229999999999997</v>
      </c>
      <c r="J3392" s="52">
        <v>0.36</v>
      </c>
    </row>
    <row r="3393" spans="1:10" ht="25.5" x14ac:dyDescent="0.2">
      <c r="A3393" s="193"/>
      <c r="B3393" s="193"/>
      <c r="C3393" s="193"/>
      <c r="D3393" s="193"/>
      <c r="E3393" s="193" t="s">
        <v>1138</v>
      </c>
      <c r="F3393" s="51">
        <v>0.1995344</v>
      </c>
      <c r="G3393" s="193" t="s">
        <v>1137</v>
      </c>
      <c r="H3393" s="51">
        <v>0.16</v>
      </c>
      <c r="I3393" s="193" t="s">
        <v>1136</v>
      </c>
      <c r="J3393" s="51">
        <v>0.36</v>
      </c>
    </row>
    <row r="3394" spans="1:10" ht="15" thickBot="1" x14ac:dyDescent="0.25">
      <c r="A3394" s="193"/>
      <c r="B3394" s="193"/>
      <c r="C3394" s="193"/>
      <c r="D3394" s="193"/>
      <c r="E3394" s="193" t="s">
        <v>1135</v>
      </c>
      <c r="F3394" s="51">
        <v>0.08</v>
      </c>
      <c r="G3394" s="193"/>
      <c r="H3394" s="378" t="s">
        <v>1134</v>
      </c>
      <c r="I3394" s="378"/>
      <c r="J3394" s="51">
        <v>0.44</v>
      </c>
    </row>
    <row r="3395" spans="1:10" ht="0.95" customHeight="1" thickTop="1" x14ac:dyDescent="0.2">
      <c r="A3395" s="50"/>
      <c r="B3395" s="50"/>
      <c r="C3395" s="50"/>
      <c r="D3395" s="50"/>
      <c r="E3395" s="50"/>
      <c r="F3395" s="50"/>
      <c r="G3395" s="50"/>
      <c r="H3395" s="50"/>
      <c r="I3395" s="50"/>
      <c r="J3395" s="50"/>
    </row>
    <row r="3396" spans="1:10" ht="18" customHeight="1" x14ac:dyDescent="0.2">
      <c r="A3396" s="189"/>
      <c r="B3396" s="64" t="s">
        <v>9</v>
      </c>
      <c r="C3396" s="189" t="s">
        <v>10</v>
      </c>
      <c r="D3396" s="189" t="s">
        <v>11</v>
      </c>
      <c r="E3396" s="379" t="s">
        <v>1155</v>
      </c>
      <c r="F3396" s="379"/>
      <c r="G3396" s="65" t="s">
        <v>12</v>
      </c>
      <c r="H3396" s="64" t="s">
        <v>13</v>
      </c>
      <c r="I3396" s="64" t="s">
        <v>14</v>
      </c>
      <c r="J3396" s="64" t="s">
        <v>16</v>
      </c>
    </row>
    <row r="3397" spans="1:10" ht="26.1" customHeight="1" x14ac:dyDescent="0.2">
      <c r="A3397" s="187" t="s">
        <v>1154</v>
      </c>
      <c r="B3397" s="63" t="s">
        <v>1643</v>
      </c>
      <c r="C3397" s="187" t="s">
        <v>25</v>
      </c>
      <c r="D3397" s="187" t="s">
        <v>1642</v>
      </c>
      <c r="E3397" s="380" t="s">
        <v>1145</v>
      </c>
      <c r="F3397" s="380"/>
      <c r="G3397" s="62" t="s">
        <v>836</v>
      </c>
      <c r="H3397" s="61">
        <v>1</v>
      </c>
      <c r="I3397" s="60">
        <v>0.36</v>
      </c>
      <c r="J3397" s="60">
        <v>0.36</v>
      </c>
    </row>
    <row r="3398" spans="1:10" ht="26.1" customHeight="1" x14ac:dyDescent="0.2">
      <c r="A3398" s="192" t="s">
        <v>1142</v>
      </c>
      <c r="B3398" s="55" t="s">
        <v>1239</v>
      </c>
      <c r="C3398" s="192" t="s">
        <v>25</v>
      </c>
      <c r="D3398" s="192" t="s">
        <v>1238</v>
      </c>
      <c r="E3398" s="377" t="s">
        <v>1165</v>
      </c>
      <c r="F3398" s="377"/>
      <c r="G3398" s="54" t="s">
        <v>836</v>
      </c>
      <c r="H3398" s="53">
        <v>1.328E-2</v>
      </c>
      <c r="I3398" s="52">
        <v>27.15</v>
      </c>
      <c r="J3398" s="52">
        <v>0.36</v>
      </c>
    </row>
    <row r="3399" spans="1:10" ht="25.5" x14ac:dyDescent="0.2">
      <c r="A3399" s="193"/>
      <c r="B3399" s="193"/>
      <c r="C3399" s="193"/>
      <c r="D3399" s="193"/>
      <c r="E3399" s="193" t="s">
        <v>1138</v>
      </c>
      <c r="F3399" s="51">
        <v>0.1995344</v>
      </c>
      <c r="G3399" s="193" t="s">
        <v>1137</v>
      </c>
      <c r="H3399" s="51">
        <v>0.16</v>
      </c>
      <c r="I3399" s="193" t="s">
        <v>1136</v>
      </c>
      <c r="J3399" s="51">
        <v>0.36</v>
      </c>
    </row>
    <row r="3400" spans="1:10" ht="15" thickBot="1" x14ac:dyDescent="0.25">
      <c r="A3400" s="193"/>
      <c r="B3400" s="193"/>
      <c r="C3400" s="193"/>
      <c r="D3400" s="193"/>
      <c r="E3400" s="193" t="s">
        <v>1135</v>
      </c>
      <c r="F3400" s="51">
        <v>0.08</v>
      </c>
      <c r="G3400" s="193"/>
      <c r="H3400" s="378" t="s">
        <v>1134</v>
      </c>
      <c r="I3400" s="378"/>
      <c r="J3400" s="51">
        <v>0.44</v>
      </c>
    </row>
    <row r="3401" spans="1:10" ht="0.95" customHeight="1" thickTop="1" x14ac:dyDescent="0.2">
      <c r="A3401" s="50"/>
      <c r="B3401" s="50"/>
      <c r="C3401" s="50"/>
      <c r="D3401" s="50"/>
      <c r="E3401" s="50"/>
      <c r="F3401" s="50"/>
      <c r="G3401" s="50"/>
      <c r="H3401" s="50"/>
      <c r="I3401" s="50"/>
      <c r="J3401" s="50"/>
    </row>
    <row r="3402" spans="1:10" ht="18" customHeight="1" x14ac:dyDescent="0.2">
      <c r="A3402" s="189"/>
      <c r="B3402" s="64" t="s">
        <v>9</v>
      </c>
      <c r="C3402" s="189" t="s">
        <v>10</v>
      </c>
      <c r="D3402" s="189" t="s">
        <v>11</v>
      </c>
      <c r="E3402" s="379" t="s">
        <v>1155</v>
      </c>
      <c r="F3402" s="379"/>
      <c r="G3402" s="65" t="s">
        <v>12</v>
      </c>
      <c r="H3402" s="64" t="s">
        <v>13</v>
      </c>
      <c r="I3402" s="64" t="s">
        <v>14</v>
      </c>
      <c r="J3402" s="64" t="s">
        <v>16</v>
      </c>
    </row>
    <row r="3403" spans="1:10" ht="26.1" customHeight="1" x14ac:dyDescent="0.2">
      <c r="A3403" s="187" t="s">
        <v>1154</v>
      </c>
      <c r="B3403" s="63" t="s">
        <v>1641</v>
      </c>
      <c r="C3403" s="187" t="s">
        <v>25</v>
      </c>
      <c r="D3403" s="187" t="s">
        <v>1640</v>
      </c>
      <c r="E3403" s="380" t="s">
        <v>1145</v>
      </c>
      <c r="F3403" s="380"/>
      <c r="G3403" s="62" t="s">
        <v>836</v>
      </c>
      <c r="H3403" s="61">
        <v>1</v>
      </c>
      <c r="I3403" s="60">
        <v>0.25</v>
      </c>
      <c r="J3403" s="60">
        <v>0.25</v>
      </c>
    </row>
    <row r="3404" spans="1:10" ht="24" customHeight="1" x14ac:dyDescent="0.2">
      <c r="A3404" s="192" t="s">
        <v>1142</v>
      </c>
      <c r="B3404" s="55" t="s">
        <v>1639</v>
      </c>
      <c r="C3404" s="192" t="s">
        <v>25</v>
      </c>
      <c r="D3404" s="192" t="s">
        <v>1638</v>
      </c>
      <c r="E3404" s="377" t="s">
        <v>1165</v>
      </c>
      <c r="F3404" s="377"/>
      <c r="G3404" s="54" t="s">
        <v>836</v>
      </c>
      <c r="H3404" s="53">
        <v>9.5700000000000004E-3</v>
      </c>
      <c r="I3404" s="52">
        <v>26.73</v>
      </c>
      <c r="J3404" s="52">
        <v>0.25</v>
      </c>
    </row>
    <row r="3405" spans="1:10" ht="25.5" x14ac:dyDescent="0.2">
      <c r="A3405" s="193"/>
      <c r="B3405" s="193"/>
      <c r="C3405" s="193"/>
      <c r="D3405" s="193"/>
      <c r="E3405" s="193" t="s">
        <v>1138</v>
      </c>
      <c r="F3405" s="51">
        <v>0.13856560000000001</v>
      </c>
      <c r="G3405" s="193" t="s">
        <v>1137</v>
      </c>
      <c r="H3405" s="51">
        <v>0.11</v>
      </c>
      <c r="I3405" s="193" t="s">
        <v>1136</v>
      </c>
      <c r="J3405" s="51">
        <v>0.25</v>
      </c>
    </row>
    <row r="3406" spans="1:10" ht="15" thickBot="1" x14ac:dyDescent="0.25">
      <c r="A3406" s="193"/>
      <c r="B3406" s="193"/>
      <c r="C3406" s="193"/>
      <c r="D3406" s="193"/>
      <c r="E3406" s="193" t="s">
        <v>1135</v>
      </c>
      <c r="F3406" s="51">
        <v>0.05</v>
      </c>
      <c r="G3406" s="193"/>
      <c r="H3406" s="378" t="s">
        <v>1134</v>
      </c>
      <c r="I3406" s="378"/>
      <c r="J3406" s="51">
        <v>0.3</v>
      </c>
    </row>
    <row r="3407" spans="1:10" ht="0.95" customHeight="1" thickTop="1" x14ac:dyDescent="0.2">
      <c r="A3407" s="50"/>
      <c r="B3407" s="50"/>
      <c r="C3407" s="50"/>
      <c r="D3407" s="50"/>
      <c r="E3407" s="50"/>
      <c r="F3407" s="50"/>
      <c r="G3407" s="50"/>
      <c r="H3407" s="50"/>
      <c r="I3407" s="50"/>
      <c r="J3407" s="50"/>
    </row>
    <row r="3408" spans="1:10" ht="18" customHeight="1" x14ac:dyDescent="0.2">
      <c r="A3408" s="189"/>
      <c r="B3408" s="64" t="s">
        <v>9</v>
      </c>
      <c r="C3408" s="189" t="s">
        <v>10</v>
      </c>
      <c r="D3408" s="189" t="s">
        <v>11</v>
      </c>
      <c r="E3408" s="379" t="s">
        <v>1155</v>
      </c>
      <c r="F3408" s="379"/>
      <c r="G3408" s="65" t="s">
        <v>12</v>
      </c>
      <c r="H3408" s="64" t="s">
        <v>13</v>
      </c>
      <c r="I3408" s="64" t="s">
        <v>14</v>
      </c>
      <c r="J3408" s="64" t="s">
        <v>16</v>
      </c>
    </row>
    <row r="3409" spans="1:10" ht="26.1" customHeight="1" x14ac:dyDescent="0.2">
      <c r="A3409" s="187" t="s">
        <v>1154</v>
      </c>
      <c r="B3409" s="63" t="s">
        <v>1637</v>
      </c>
      <c r="C3409" s="187" t="s">
        <v>25</v>
      </c>
      <c r="D3409" s="187" t="s">
        <v>1636</v>
      </c>
      <c r="E3409" s="380" t="s">
        <v>1145</v>
      </c>
      <c r="F3409" s="380"/>
      <c r="G3409" s="62" t="s">
        <v>836</v>
      </c>
      <c r="H3409" s="61">
        <v>1</v>
      </c>
      <c r="I3409" s="60">
        <v>0.25</v>
      </c>
      <c r="J3409" s="60">
        <v>0.25</v>
      </c>
    </row>
    <row r="3410" spans="1:10" ht="24" customHeight="1" x14ac:dyDescent="0.2">
      <c r="A3410" s="192" t="s">
        <v>1142</v>
      </c>
      <c r="B3410" s="55" t="s">
        <v>1635</v>
      </c>
      <c r="C3410" s="192" t="s">
        <v>25</v>
      </c>
      <c r="D3410" s="192" t="s">
        <v>1634</v>
      </c>
      <c r="E3410" s="377" t="s">
        <v>1165</v>
      </c>
      <c r="F3410" s="377"/>
      <c r="G3410" s="54" t="s">
        <v>836</v>
      </c>
      <c r="H3410" s="53">
        <v>9.5700000000000004E-3</v>
      </c>
      <c r="I3410" s="52">
        <v>26.46</v>
      </c>
      <c r="J3410" s="52">
        <v>0.25</v>
      </c>
    </row>
    <row r="3411" spans="1:10" ht="25.5" x14ac:dyDescent="0.2">
      <c r="A3411" s="193"/>
      <c r="B3411" s="193"/>
      <c r="C3411" s="193"/>
      <c r="D3411" s="193"/>
      <c r="E3411" s="193" t="s">
        <v>1138</v>
      </c>
      <c r="F3411" s="51">
        <v>0.13856560000000001</v>
      </c>
      <c r="G3411" s="193" t="s">
        <v>1137</v>
      </c>
      <c r="H3411" s="51">
        <v>0.11</v>
      </c>
      <c r="I3411" s="193" t="s">
        <v>1136</v>
      </c>
      <c r="J3411" s="51">
        <v>0.25</v>
      </c>
    </row>
    <row r="3412" spans="1:10" ht="15" thickBot="1" x14ac:dyDescent="0.25">
      <c r="A3412" s="193"/>
      <c r="B3412" s="193"/>
      <c r="C3412" s="193"/>
      <c r="D3412" s="193"/>
      <c r="E3412" s="193" t="s">
        <v>1135</v>
      </c>
      <c r="F3412" s="51">
        <v>0.05</v>
      </c>
      <c r="G3412" s="193"/>
      <c r="H3412" s="378" t="s">
        <v>1134</v>
      </c>
      <c r="I3412" s="378"/>
      <c r="J3412" s="51">
        <v>0.3</v>
      </c>
    </row>
    <row r="3413" spans="1:10" ht="0.95" customHeight="1" thickTop="1" x14ac:dyDescent="0.2">
      <c r="A3413" s="50"/>
      <c r="B3413" s="50"/>
      <c r="C3413" s="50"/>
      <c r="D3413" s="50"/>
      <c r="E3413" s="50"/>
      <c r="F3413" s="50"/>
      <c r="G3413" s="50"/>
      <c r="H3413" s="50"/>
      <c r="I3413" s="50"/>
      <c r="J3413" s="50"/>
    </row>
    <row r="3414" spans="1:10" ht="18" customHeight="1" x14ac:dyDescent="0.2">
      <c r="A3414" s="189"/>
      <c r="B3414" s="64" t="s">
        <v>9</v>
      </c>
      <c r="C3414" s="189" t="s">
        <v>10</v>
      </c>
      <c r="D3414" s="189" t="s">
        <v>11</v>
      </c>
      <c r="E3414" s="379" t="s">
        <v>1155</v>
      </c>
      <c r="F3414" s="379"/>
      <c r="G3414" s="65" t="s">
        <v>12</v>
      </c>
      <c r="H3414" s="64" t="s">
        <v>13</v>
      </c>
      <c r="I3414" s="64" t="s">
        <v>14</v>
      </c>
      <c r="J3414" s="64" t="s">
        <v>16</v>
      </c>
    </row>
    <row r="3415" spans="1:10" ht="26.1" customHeight="1" x14ac:dyDescent="0.2">
      <c r="A3415" s="187" t="s">
        <v>1154</v>
      </c>
      <c r="B3415" s="63" t="s">
        <v>1631</v>
      </c>
      <c r="C3415" s="187" t="s">
        <v>25</v>
      </c>
      <c r="D3415" s="187" t="s">
        <v>1630</v>
      </c>
      <c r="E3415" s="380" t="s">
        <v>1145</v>
      </c>
      <c r="F3415" s="380"/>
      <c r="G3415" s="62" t="s">
        <v>836</v>
      </c>
      <c r="H3415" s="61">
        <v>1</v>
      </c>
      <c r="I3415" s="60">
        <v>0.3</v>
      </c>
      <c r="J3415" s="60">
        <v>0.3</v>
      </c>
    </row>
    <row r="3416" spans="1:10" ht="24" customHeight="1" x14ac:dyDescent="0.2">
      <c r="A3416" s="192" t="s">
        <v>1142</v>
      </c>
      <c r="B3416" s="55" t="s">
        <v>1629</v>
      </c>
      <c r="C3416" s="192" t="s">
        <v>25</v>
      </c>
      <c r="D3416" s="192" t="s">
        <v>1628</v>
      </c>
      <c r="E3416" s="377" t="s">
        <v>1165</v>
      </c>
      <c r="F3416" s="377"/>
      <c r="G3416" s="54" t="s">
        <v>836</v>
      </c>
      <c r="H3416" s="53">
        <v>1.328E-2</v>
      </c>
      <c r="I3416" s="52">
        <v>22.6</v>
      </c>
      <c r="J3416" s="52">
        <v>0.3</v>
      </c>
    </row>
    <row r="3417" spans="1:10" ht="25.5" x14ac:dyDescent="0.2">
      <c r="A3417" s="193"/>
      <c r="B3417" s="193"/>
      <c r="C3417" s="193"/>
      <c r="D3417" s="193"/>
      <c r="E3417" s="193" t="s">
        <v>1138</v>
      </c>
      <c r="F3417" s="51">
        <v>0.1662787</v>
      </c>
      <c r="G3417" s="193" t="s">
        <v>1137</v>
      </c>
      <c r="H3417" s="51">
        <v>0.13</v>
      </c>
      <c r="I3417" s="193" t="s">
        <v>1136</v>
      </c>
      <c r="J3417" s="51">
        <v>0.3</v>
      </c>
    </row>
    <row r="3418" spans="1:10" ht="15" thickBot="1" x14ac:dyDescent="0.25">
      <c r="A3418" s="193"/>
      <c r="B3418" s="193"/>
      <c r="C3418" s="193"/>
      <c r="D3418" s="193"/>
      <c r="E3418" s="193" t="s">
        <v>1135</v>
      </c>
      <c r="F3418" s="51">
        <v>7.0000000000000007E-2</v>
      </c>
      <c r="G3418" s="193"/>
      <c r="H3418" s="378" t="s">
        <v>1134</v>
      </c>
      <c r="I3418" s="378"/>
      <c r="J3418" s="51">
        <v>0.37</v>
      </c>
    </row>
    <row r="3419" spans="1:10" ht="0.95" customHeight="1" thickTop="1" x14ac:dyDescent="0.2">
      <c r="A3419" s="50"/>
      <c r="B3419" s="50"/>
      <c r="C3419" s="50"/>
      <c r="D3419" s="50"/>
      <c r="E3419" s="50"/>
      <c r="F3419" s="50"/>
      <c r="G3419" s="50"/>
      <c r="H3419" s="50"/>
      <c r="I3419" s="50"/>
      <c r="J3419" s="50"/>
    </row>
    <row r="3420" spans="1:10" ht="18" customHeight="1" x14ac:dyDescent="0.2">
      <c r="A3420" s="189"/>
      <c r="B3420" s="64" t="s">
        <v>9</v>
      </c>
      <c r="C3420" s="189" t="s">
        <v>10</v>
      </c>
      <c r="D3420" s="189" t="s">
        <v>11</v>
      </c>
      <c r="E3420" s="379" t="s">
        <v>1155</v>
      </c>
      <c r="F3420" s="379"/>
      <c r="G3420" s="65" t="s">
        <v>12</v>
      </c>
      <c r="H3420" s="64" t="s">
        <v>13</v>
      </c>
      <c r="I3420" s="64" t="s">
        <v>14</v>
      </c>
      <c r="J3420" s="64" t="s">
        <v>16</v>
      </c>
    </row>
    <row r="3421" spans="1:10" ht="26.1" customHeight="1" x14ac:dyDescent="0.2">
      <c r="A3421" s="187" t="s">
        <v>1154</v>
      </c>
      <c r="B3421" s="63" t="s">
        <v>1600</v>
      </c>
      <c r="C3421" s="187" t="s">
        <v>25</v>
      </c>
      <c r="D3421" s="187" t="s">
        <v>1599</v>
      </c>
      <c r="E3421" s="380" t="s">
        <v>1145</v>
      </c>
      <c r="F3421" s="380"/>
      <c r="G3421" s="62" t="s">
        <v>836</v>
      </c>
      <c r="H3421" s="61">
        <v>1</v>
      </c>
      <c r="I3421" s="60">
        <v>0.75</v>
      </c>
      <c r="J3421" s="60">
        <v>0.75</v>
      </c>
    </row>
    <row r="3422" spans="1:10" ht="24" customHeight="1" x14ac:dyDescent="0.2">
      <c r="A3422" s="192" t="s">
        <v>1142</v>
      </c>
      <c r="B3422" s="55" t="s">
        <v>1598</v>
      </c>
      <c r="C3422" s="192" t="s">
        <v>25</v>
      </c>
      <c r="D3422" s="192" t="s">
        <v>1597</v>
      </c>
      <c r="E3422" s="377" t="s">
        <v>1165</v>
      </c>
      <c r="F3422" s="377"/>
      <c r="G3422" s="54" t="s">
        <v>836</v>
      </c>
      <c r="H3422" s="53">
        <v>2.4420000000000001E-2</v>
      </c>
      <c r="I3422" s="52">
        <v>31.01</v>
      </c>
      <c r="J3422" s="52">
        <v>0.75</v>
      </c>
    </row>
    <row r="3423" spans="1:10" ht="25.5" x14ac:dyDescent="0.2">
      <c r="A3423" s="193"/>
      <c r="B3423" s="193"/>
      <c r="C3423" s="193"/>
      <c r="D3423" s="193"/>
      <c r="E3423" s="193" t="s">
        <v>1138</v>
      </c>
      <c r="F3423" s="51">
        <v>0.41569669999999997</v>
      </c>
      <c r="G3423" s="193" t="s">
        <v>1137</v>
      </c>
      <c r="H3423" s="51">
        <v>0.33</v>
      </c>
      <c r="I3423" s="193" t="s">
        <v>1136</v>
      </c>
      <c r="J3423" s="51">
        <v>0.75</v>
      </c>
    </row>
    <row r="3424" spans="1:10" ht="15" thickBot="1" x14ac:dyDescent="0.25">
      <c r="A3424" s="193"/>
      <c r="B3424" s="193"/>
      <c r="C3424" s="193"/>
      <c r="D3424" s="193"/>
      <c r="E3424" s="193" t="s">
        <v>1135</v>
      </c>
      <c r="F3424" s="51">
        <v>0.17</v>
      </c>
      <c r="G3424" s="193"/>
      <c r="H3424" s="378" t="s">
        <v>1134</v>
      </c>
      <c r="I3424" s="378"/>
      <c r="J3424" s="51">
        <v>0.92</v>
      </c>
    </row>
    <row r="3425" spans="1:10" ht="0.95" customHeight="1" thickTop="1" x14ac:dyDescent="0.2">
      <c r="A3425" s="50"/>
      <c r="B3425" s="50"/>
      <c r="C3425" s="50"/>
      <c r="D3425" s="50"/>
      <c r="E3425" s="50"/>
      <c r="F3425" s="50"/>
      <c r="G3425" s="50"/>
      <c r="H3425" s="50"/>
      <c r="I3425" s="50"/>
      <c r="J3425" s="50"/>
    </row>
    <row r="3426" spans="1:10" ht="18" customHeight="1" x14ac:dyDescent="0.2">
      <c r="A3426" s="189"/>
      <c r="B3426" s="64" t="s">
        <v>9</v>
      </c>
      <c r="C3426" s="189" t="s">
        <v>10</v>
      </c>
      <c r="D3426" s="189" t="s">
        <v>11</v>
      </c>
      <c r="E3426" s="379" t="s">
        <v>1155</v>
      </c>
      <c r="F3426" s="379"/>
      <c r="G3426" s="65" t="s">
        <v>12</v>
      </c>
      <c r="H3426" s="64" t="s">
        <v>13</v>
      </c>
      <c r="I3426" s="64" t="s">
        <v>14</v>
      </c>
      <c r="J3426" s="64" t="s">
        <v>16</v>
      </c>
    </row>
    <row r="3427" spans="1:10" ht="26.1" customHeight="1" x14ac:dyDescent="0.2">
      <c r="A3427" s="187" t="s">
        <v>1154</v>
      </c>
      <c r="B3427" s="63" t="s">
        <v>1539</v>
      </c>
      <c r="C3427" s="187" t="s">
        <v>25</v>
      </c>
      <c r="D3427" s="187" t="s">
        <v>1538</v>
      </c>
      <c r="E3427" s="380" t="s">
        <v>1145</v>
      </c>
      <c r="F3427" s="380"/>
      <c r="G3427" s="62" t="s">
        <v>836</v>
      </c>
      <c r="H3427" s="61">
        <v>1</v>
      </c>
      <c r="I3427" s="60">
        <v>0.52</v>
      </c>
      <c r="J3427" s="60">
        <v>0.52</v>
      </c>
    </row>
    <row r="3428" spans="1:10" ht="24" customHeight="1" x14ac:dyDescent="0.2">
      <c r="A3428" s="192" t="s">
        <v>1142</v>
      </c>
      <c r="B3428" s="55" t="s">
        <v>1537</v>
      </c>
      <c r="C3428" s="192" t="s">
        <v>25</v>
      </c>
      <c r="D3428" s="192" t="s">
        <v>1536</v>
      </c>
      <c r="E3428" s="377" t="s">
        <v>1165</v>
      </c>
      <c r="F3428" s="377"/>
      <c r="G3428" s="54" t="s">
        <v>836</v>
      </c>
      <c r="H3428" s="53">
        <v>1.6990000000000002E-2</v>
      </c>
      <c r="I3428" s="52">
        <v>31.01</v>
      </c>
      <c r="J3428" s="52">
        <v>0.52</v>
      </c>
    </row>
    <row r="3429" spans="1:10" ht="25.5" x14ac:dyDescent="0.2">
      <c r="A3429" s="193"/>
      <c r="B3429" s="193"/>
      <c r="C3429" s="193"/>
      <c r="D3429" s="193"/>
      <c r="E3429" s="193" t="s">
        <v>1138</v>
      </c>
      <c r="F3429" s="51">
        <v>0.28821639999999998</v>
      </c>
      <c r="G3429" s="193" t="s">
        <v>1137</v>
      </c>
      <c r="H3429" s="51">
        <v>0.23</v>
      </c>
      <c r="I3429" s="193" t="s">
        <v>1136</v>
      </c>
      <c r="J3429" s="51">
        <v>0.52</v>
      </c>
    </row>
    <row r="3430" spans="1:10" ht="15" thickBot="1" x14ac:dyDescent="0.25">
      <c r="A3430" s="193"/>
      <c r="B3430" s="193"/>
      <c r="C3430" s="193"/>
      <c r="D3430" s="193"/>
      <c r="E3430" s="193" t="s">
        <v>1135</v>
      </c>
      <c r="F3430" s="51">
        <v>0.12</v>
      </c>
      <c r="G3430" s="193"/>
      <c r="H3430" s="378" t="s">
        <v>1134</v>
      </c>
      <c r="I3430" s="378"/>
      <c r="J3430" s="51">
        <v>0.64</v>
      </c>
    </row>
    <row r="3431" spans="1:10" ht="0.95" customHeight="1" thickTop="1" x14ac:dyDescent="0.2">
      <c r="A3431" s="50"/>
      <c r="B3431" s="50"/>
      <c r="C3431" s="50"/>
      <c r="D3431" s="50"/>
      <c r="E3431" s="50"/>
      <c r="F3431" s="50"/>
      <c r="G3431" s="50"/>
      <c r="H3431" s="50"/>
      <c r="I3431" s="50"/>
      <c r="J3431" s="50"/>
    </row>
    <row r="3432" spans="1:10" ht="18" customHeight="1" x14ac:dyDescent="0.2">
      <c r="A3432" s="189"/>
      <c r="B3432" s="64" t="s">
        <v>9</v>
      </c>
      <c r="C3432" s="189" t="s">
        <v>10</v>
      </c>
      <c r="D3432" s="189" t="s">
        <v>11</v>
      </c>
      <c r="E3432" s="379" t="s">
        <v>1155</v>
      </c>
      <c r="F3432" s="379"/>
      <c r="G3432" s="65" t="s">
        <v>12</v>
      </c>
      <c r="H3432" s="64" t="s">
        <v>13</v>
      </c>
      <c r="I3432" s="64" t="s">
        <v>14</v>
      </c>
      <c r="J3432" s="64" t="s">
        <v>16</v>
      </c>
    </row>
    <row r="3433" spans="1:10" ht="26.1" customHeight="1" x14ac:dyDescent="0.2">
      <c r="A3433" s="187" t="s">
        <v>1154</v>
      </c>
      <c r="B3433" s="63" t="s">
        <v>1535</v>
      </c>
      <c r="C3433" s="187" t="s">
        <v>25</v>
      </c>
      <c r="D3433" s="187" t="s">
        <v>1534</v>
      </c>
      <c r="E3433" s="380" t="s">
        <v>1145</v>
      </c>
      <c r="F3433" s="380"/>
      <c r="G3433" s="62" t="s">
        <v>836</v>
      </c>
      <c r="H3433" s="61">
        <v>1</v>
      </c>
      <c r="I3433" s="60">
        <v>0.52</v>
      </c>
      <c r="J3433" s="60">
        <v>0.52</v>
      </c>
    </row>
    <row r="3434" spans="1:10" ht="24" customHeight="1" x14ac:dyDescent="0.2">
      <c r="A3434" s="192" t="s">
        <v>1142</v>
      </c>
      <c r="B3434" s="55" t="s">
        <v>1533</v>
      </c>
      <c r="C3434" s="192" t="s">
        <v>25</v>
      </c>
      <c r="D3434" s="192" t="s">
        <v>1532</v>
      </c>
      <c r="E3434" s="377" t="s">
        <v>1165</v>
      </c>
      <c r="F3434" s="377"/>
      <c r="G3434" s="54" t="s">
        <v>836</v>
      </c>
      <c r="H3434" s="53">
        <v>1.6990000000000002E-2</v>
      </c>
      <c r="I3434" s="52">
        <v>31.01</v>
      </c>
      <c r="J3434" s="52">
        <v>0.52</v>
      </c>
    </row>
    <row r="3435" spans="1:10" ht="25.5" x14ac:dyDescent="0.2">
      <c r="A3435" s="193"/>
      <c r="B3435" s="193"/>
      <c r="C3435" s="193"/>
      <c r="D3435" s="193"/>
      <c r="E3435" s="193" t="s">
        <v>1138</v>
      </c>
      <c r="F3435" s="51">
        <v>0.28821639999999998</v>
      </c>
      <c r="G3435" s="193" t="s">
        <v>1137</v>
      </c>
      <c r="H3435" s="51">
        <v>0.23</v>
      </c>
      <c r="I3435" s="193" t="s">
        <v>1136</v>
      </c>
      <c r="J3435" s="51">
        <v>0.52</v>
      </c>
    </row>
    <row r="3436" spans="1:10" ht="15" thickBot="1" x14ac:dyDescent="0.25">
      <c r="A3436" s="193"/>
      <c r="B3436" s="193"/>
      <c r="C3436" s="193"/>
      <c r="D3436" s="193"/>
      <c r="E3436" s="193" t="s">
        <v>1135</v>
      </c>
      <c r="F3436" s="51">
        <v>0.12</v>
      </c>
      <c r="G3436" s="193"/>
      <c r="H3436" s="378" t="s">
        <v>1134</v>
      </c>
      <c r="I3436" s="378"/>
      <c r="J3436" s="51">
        <v>0.64</v>
      </c>
    </row>
    <row r="3437" spans="1:10" ht="0.95" customHeight="1" thickTop="1" x14ac:dyDescent="0.2">
      <c r="A3437" s="50"/>
      <c r="B3437" s="50"/>
      <c r="C3437" s="50"/>
      <c r="D3437" s="50"/>
      <c r="E3437" s="50"/>
      <c r="F3437" s="50"/>
      <c r="G3437" s="50"/>
      <c r="H3437" s="50"/>
      <c r="I3437" s="50"/>
      <c r="J3437" s="50"/>
    </row>
    <row r="3438" spans="1:10" ht="18" customHeight="1" x14ac:dyDescent="0.2">
      <c r="A3438" s="189"/>
      <c r="B3438" s="64" t="s">
        <v>9</v>
      </c>
      <c r="C3438" s="189" t="s">
        <v>10</v>
      </c>
      <c r="D3438" s="189" t="s">
        <v>11</v>
      </c>
      <c r="E3438" s="379" t="s">
        <v>1155</v>
      </c>
      <c r="F3438" s="379"/>
      <c r="G3438" s="65" t="s">
        <v>12</v>
      </c>
      <c r="H3438" s="64" t="s">
        <v>13</v>
      </c>
      <c r="I3438" s="64" t="s">
        <v>14</v>
      </c>
      <c r="J3438" s="64" t="s">
        <v>16</v>
      </c>
    </row>
    <row r="3439" spans="1:10" ht="26.1" customHeight="1" x14ac:dyDescent="0.2">
      <c r="A3439" s="187" t="s">
        <v>1154</v>
      </c>
      <c r="B3439" s="63" t="s">
        <v>1364</v>
      </c>
      <c r="C3439" s="187" t="s">
        <v>25</v>
      </c>
      <c r="D3439" s="187" t="s">
        <v>1363</v>
      </c>
      <c r="E3439" s="380" t="s">
        <v>1145</v>
      </c>
      <c r="F3439" s="380"/>
      <c r="G3439" s="62" t="s">
        <v>836</v>
      </c>
      <c r="H3439" s="61">
        <v>1</v>
      </c>
      <c r="I3439" s="60">
        <v>0.41</v>
      </c>
      <c r="J3439" s="60">
        <v>0.41</v>
      </c>
    </row>
    <row r="3440" spans="1:10" ht="24" customHeight="1" x14ac:dyDescent="0.2">
      <c r="A3440" s="192" t="s">
        <v>1142</v>
      </c>
      <c r="B3440" s="55" t="s">
        <v>1362</v>
      </c>
      <c r="C3440" s="192" t="s">
        <v>25</v>
      </c>
      <c r="D3440" s="192" t="s">
        <v>1361</v>
      </c>
      <c r="E3440" s="377" t="s">
        <v>1165</v>
      </c>
      <c r="F3440" s="377"/>
      <c r="G3440" s="54" t="s">
        <v>836</v>
      </c>
      <c r="H3440" s="53">
        <v>1.328E-2</v>
      </c>
      <c r="I3440" s="52">
        <v>31.01</v>
      </c>
      <c r="J3440" s="52">
        <v>0.41</v>
      </c>
    </row>
    <row r="3441" spans="1:10" ht="25.5" x14ac:dyDescent="0.2">
      <c r="A3441" s="193"/>
      <c r="B3441" s="193"/>
      <c r="C3441" s="193"/>
      <c r="D3441" s="193"/>
      <c r="E3441" s="193" t="s">
        <v>1138</v>
      </c>
      <c r="F3441" s="51">
        <v>0.22724749999999999</v>
      </c>
      <c r="G3441" s="193" t="s">
        <v>1137</v>
      </c>
      <c r="H3441" s="51">
        <v>0.18</v>
      </c>
      <c r="I3441" s="193" t="s">
        <v>1136</v>
      </c>
      <c r="J3441" s="51">
        <v>0.41</v>
      </c>
    </row>
    <row r="3442" spans="1:10" ht="15" thickBot="1" x14ac:dyDescent="0.25">
      <c r="A3442" s="193"/>
      <c r="B3442" s="193"/>
      <c r="C3442" s="193"/>
      <c r="D3442" s="193"/>
      <c r="E3442" s="193" t="s">
        <v>1135</v>
      </c>
      <c r="F3442" s="51">
        <v>0.09</v>
      </c>
      <c r="G3442" s="193"/>
      <c r="H3442" s="378" t="s">
        <v>1134</v>
      </c>
      <c r="I3442" s="378"/>
      <c r="J3442" s="51">
        <v>0.5</v>
      </c>
    </row>
    <row r="3443" spans="1:10" ht="0.95" customHeight="1" thickTop="1" x14ac:dyDescent="0.2">
      <c r="A3443" s="50"/>
      <c r="B3443" s="50"/>
      <c r="C3443" s="50"/>
      <c r="D3443" s="50"/>
      <c r="E3443" s="50"/>
      <c r="F3443" s="50"/>
      <c r="G3443" s="50"/>
      <c r="H3443" s="50"/>
      <c r="I3443" s="50"/>
      <c r="J3443" s="50"/>
    </row>
    <row r="3444" spans="1:10" ht="18" customHeight="1" x14ac:dyDescent="0.2">
      <c r="A3444" s="189"/>
      <c r="B3444" s="64" t="s">
        <v>9</v>
      </c>
      <c r="C3444" s="189" t="s">
        <v>10</v>
      </c>
      <c r="D3444" s="189" t="s">
        <v>11</v>
      </c>
      <c r="E3444" s="379" t="s">
        <v>1155</v>
      </c>
      <c r="F3444" s="379"/>
      <c r="G3444" s="65" t="s">
        <v>12</v>
      </c>
      <c r="H3444" s="64" t="s">
        <v>13</v>
      </c>
      <c r="I3444" s="64" t="s">
        <v>14</v>
      </c>
      <c r="J3444" s="64" t="s">
        <v>16</v>
      </c>
    </row>
    <row r="3445" spans="1:10" ht="26.1" customHeight="1" x14ac:dyDescent="0.2">
      <c r="A3445" s="187" t="s">
        <v>1154</v>
      </c>
      <c r="B3445" s="63" t="s">
        <v>1356</v>
      </c>
      <c r="C3445" s="187" t="s">
        <v>25</v>
      </c>
      <c r="D3445" s="187" t="s">
        <v>1355</v>
      </c>
      <c r="E3445" s="380" t="s">
        <v>1145</v>
      </c>
      <c r="F3445" s="380"/>
      <c r="G3445" s="62" t="s">
        <v>836</v>
      </c>
      <c r="H3445" s="61">
        <v>1</v>
      </c>
      <c r="I3445" s="60">
        <v>0.56000000000000005</v>
      </c>
      <c r="J3445" s="60">
        <v>0.56000000000000005</v>
      </c>
    </row>
    <row r="3446" spans="1:10" ht="24" customHeight="1" x14ac:dyDescent="0.2">
      <c r="A3446" s="192" t="s">
        <v>1142</v>
      </c>
      <c r="B3446" s="55" t="s">
        <v>1354</v>
      </c>
      <c r="C3446" s="192" t="s">
        <v>25</v>
      </c>
      <c r="D3446" s="192" t="s">
        <v>1353</v>
      </c>
      <c r="E3446" s="377" t="s">
        <v>1165</v>
      </c>
      <c r="F3446" s="377"/>
      <c r="G3446" s="54" t="s">
        <v>836</v>
      </c>
      <c r="H3446" s="53">
        <v>2.4420000000000001E-2</v>
      </c>
      <c r="I3446" s="52">
        <v>23.09</v>
      </c>
      <c r="J3446" s="52">
        <v>0.56000000000000005</v>
      </c>
    </row>
    <row r="3447" spans="1:10" ht="25.5" x14ac:dyDescent="0.2">
      <c r="A3447" s="193"/>
      <c r="B3447" s="193"/>
      <c r="C3447" s="193"/>
      <c r="D3447" s="193"/>
      <c r="E3447" s="193" t="s">
        <v>1138</v>
      </c>
      <c r="F3447" s="51">
        <v>0.31038690000000002</v>
      </c>
      <c r="G3447" s="193" t="s">
        <v>1137</v>
      </c>
      <c r="H3447" s="51">
        <v>0.25</v>
      </c>
      <c r="I3447" s="193" t="s">
        <v>1136</v>
      </c>
      <c r="J3447" s="51">
        <v>0.56000000000000005</v>
      </c>
    </row>
    <row r="3448" spans="1:10" ht="15" thickBot="1" x14ac:dyDescent="0.25">
      <c r="A3448" s="193"/>
      <c r="B3448" s="193"/>
      <c r="C3448" s="193"/>
      <c r="D3448" s="193"/>
      <c r="E3448" s="193" t="s">
        <v>1135</v>
      </c>
      <c r="F3448" s="51">
        <v>0.13</v>
      </c>
      <c r="G3448" s="193"/>
      <c r="H3448" s="378" t="s">
        <v>1134</v>
      </c>
      <c r="I3448" s="378"/>
      <c r="J3448" s="51">
        <v>0.69</v>
      </c>
    </row>
    <row r="3449" spans="1:10" ht="0.95" customHeight="1" thickTop="1" x14ac:dyDescent="0.2">
      <c r="A3449" s="50"/>
      <c r="B3449" s="50"/>
      <c r="C3449" s="50"/>
      <c r="D3449" s="50"/>
      <c r="E3449" s="50"/>
      <c r="F3449" s="50"/>
      <c r="G3449" s="50"/>
      <c r="H3449" s="50"/>
      <c r="I3449" s="50"/>
      <c r="J3449" s="50"/>
    </row>
    <row r="3450" spans="1:10" ht="18" customHeight="1" x14ac:dyDescent="0.2">
      <c r="A3450" s="189"/>
      <c r="B3450" s="64" t="s">
        <v>9</v>
      </c>
      <c r="C3450" s="189" t="s">
        <v>10</v>
      </c>
      <c r="D3450" s="189" t="s">
        <v>11</v>
      </c>
      <c r="E3450" s="379" t="s">
        <v>1155</v>
      </c>
      <c r="F3450" s="379"/>
      <c r="G3450" s="65" t="s">
        <v>12</v>
      </c>
      <c r="H3450" s="64" t="s">
        <v>13</v>
      </c>
      <c r="I3450" s="64" t="s">
        <v>14</v>
      </c>
      <c r="J3450" s="64" t="s">
        <v>16</v>
      </c>
    </row>
    <row r="3451" spans="1:10" ht="26.1" customHeight="1" x14ac:dyDescent="0.2">
      <c r="A3451" s="187" t="s">
        <v>1154</v>
      </c>
      <c r="B3451" s="63" t="s">
        <v>1350</v>
      </c>
      <c r="C3451" s="187" t="s">
        <v>25</v>
      </c>
      <c r="D3451" s="187" t="s">
        <v>1349</v>
      </c>
      <c r="E3451" s="380" t="s">
        <v>1145</v>
      </c>
      <c r="F3451" s="380"/>
      <c r="G3451" s="62" t="s">
        <v>836</v>
      </c>
      <c r="H3451" s="61">
        <v>1</v>
      </c>
      <c r="I3451" s="60">
        <v>0.41</v>
      </c>
      <c r="J3451" s="60">
        <v>0.41</v>
      </c>
    </row>
    <row r="3452" spans="1:10" ht="24" customHeight="1" x14ac:dyDescent="0.2">
      <c r="A3452" s="192" t="s">
        <v>1142</v>
      </c>
      <c r="B3452" s="55" t="s">
        <v>834</v>
      </c>
      <c r="C3452" s="192" t="s">
        <v>25</v>
      </c>
      <c r="D3452" s="192" t="s">
        <v>835</v>
      </c>
      <c r="E3452" s="377" t="s">
        <v>1165</v>
      </c>
      <c r="F3452" s="377"/>
      <c r="G3452" s="54" t="s">
        <v>836</v>
      </c>
      <c r="H3452" s="53">
        <v>1.328E-2</v>
      </c>
      <c r="I3452" s="52">
        <v>31.01</v>
      </c>
      <c r="J3452" s="52">
        <v>0.41</v>
      </c>
    </row>
    <row r="3453" spans="1:10" ht="25.5" x14ac:dyDescent="0.2">
      <c r="A3453" s="193"/>
      <c r="B3453" s="193"/>
      <c r="C3453" s="193"/>
      <c r="D3453" s="193"/>
      <c r="E3453" s="193" t="s">
        <v>1138</v>
      </c>
      <c r="F3453" s="51">
        <v>0.22724749999999999</v>
      </c>
      <c r="G3453" s="193" t="s">
        <v>1137</v>
      </c>
      <c r="H3453" s="51">
        <v>0.18</v>
      </c>
      <c r="I3453" s="193" t="s">
        <v>1136</v>
      </c>
      <c r="J3453" s="51">
        <v>0.41</v>
      </c>
    </row>
    <row r="3454" spans="1:10" ht="15" thickBot="1" x14ac:dyDescent="0.25">
      <c r="A3454" s="193"/>
      <c r="B3454" s="193"/>
      <c r="C3454" s="193"/>
      <c r="D3454" s="193"/>
      <c r="E3454" s="193" t="s">
        <v>1135</v>
      </c>
      <c r="F3454" s="51">
        <v>0.09</v>
      </c>
      <c r="G3454" s="193"/>
      <c r="H3454" s="378" t="s">
        <v>1134</v>
      </c>
      <c r="I3454" s="378"/>
      <c r="J3454" s="51">
        <v>0.5</v>
      </c>
    </row>
    <row r="3455" spans="1:10" ht="0.95" customHeight="1" thickTop="1" x14ac:dyDescent="0.2">
      <c r="A3455" s="50"/>
      <c r="B3455" s="50"/>
      <c r="C3455" s="50"/>
      <c r="D3455" s="50"/>
      <c r="E3455" s="50"/>
      <c r="F3455" s="50"/>
      <c r="G3455" s="50"/>
      <c r="H3455" s="50"/>
      <c r="I3455" s="50"/>
      <c r="J3455" s="50"/>
    </row>
    <row r="3456" spans="1:10" ht="18" customHeight="1" x14ac:dyDescent="0.2">
      <c r="A3456" s="189"/>
      <c r="B3456" s="64" t="s">
        <v>9</v>
      </c>
      <c r="C3456" s="189" t="s">
        <v>10</v>
      </c>
      <c r="D3456" s="189" t="s">
        <v>11</v>
      </c>
      <c r="E3456" s="379" t="s">
        <v>1155</v>
      </c>
      <c r="F3456" s="379"/>
      <c r="G3456" s="65" t="s">
        <v>12</v>
      </c>
      <c r="H3456" s="64" t="s">
        <v>13</v>
      </c>
      <c r="I3456" s="64" t="s">
        <v>14</v>
      </c>
      <c r="J3456" s="64" t="s">
        <v>16</v>
      </c>
    </row>
    <row r="3457" spans="1:10" ht="26.1" customHeight="1" x14ac:dyDescent="0.2">
      <c r="A3457" s="187" t="s">
        <v>1154</v>
      </c>
      <c r="B3457" s="63" t="s">
        <v>1330</v>
      </c>
      <c r="C3457" s="187" t="s">
        <v>25</v>
      </c>
      <c r="D3457" s="187" t="s">
        <v>1329</v>
      </c>
      <c r="E3457" s="380" t="s">
        <v>1145</v>
      </c>
      <c r="F3457" s="380"/>
      <c r="G3457" s="62" t="s">
        <v>836</v>
      </c>
      <c r="H3457" s="61">
        <v>1</v>
      </c>
      <c r="I3457" s="60">
        <v>0.4</v>
      </c>
      <c r="J3457" s="60">
        <v>0.4</v>
      </c>
    </row>
    <row r="3458" spans="1:10" ht="24" customHeight="1" x14ac:dyDescent="0.2">
      <c r="A3458" s="192" t="s">
        <v>1142</v>
      </c>
      <c r="B3458" s="55" t="s">
        <v>1328</v>
      </c>
      <c r="C3458" s="192" t="s">
        <v>25</v>
      </c>
      <c r="D3458" s="192" t="s">
        <v>1327</v>
      </c>
      <c r="E3458" s="377" t="s">
        <v>1165</v>
      </c>
      <c r="F3458" s="377"/>
      <c r="G3458" s="54" t="s">
        <v>836</v>
      </c>
      <c r="H3458" s="53">
        <v>1.328E-2</v>
      </c>
      <c r="I3458" s="52">
        <v>30.61</v>
      </c>
      <c r="J3458" s="52">
        <v>0.4</v>
      </c>
    </row>
    <row r="3459" spans="1:10" ht="25.5" x14ac:dyDescent="0.2">
      <c r="A3459" s="193"/>
      <c r="B3459" s="193"/>
      <c r="C3459" s="193"/>
      <c r="D3459" s="193"/>
      <c r="E3459" s="193" t="s">
        <v>1138</v>
      </c>
      <c r="F3459" s="51">
        <v>0.22170490000000001</v>
      </c>
      <c r="G3459" s="193" t="s">
        <v>1137</v>
      </c>
      <c r="H3459" s="51">
        <v>0.18</v>
      </c>
      <c r="I3459" s="193" t="s">
        <v>1136</v>
      </c>
      <c r="J3459" s="51">
        <v>0.4</v>
      </c>
    </row>
    <row r="3460" spans="1:10" ht="15" thickBot="1" x14ac:dyDescent="0.25">
      <c r="A3460" s="193"/>
      <c r="B3460" s="193"/>
      <c r="C3460" s="193"/>
      <c r="D3460" s="193"/>
      <c r="E3460" s="193" t="s">
        <v>1135</v>
      </c>
      <c r="F3460" s="51">
        <v>0.09</v>
      </c>
      <c r="G3460" s="193"/>
      <c r="H3460" s="378" t="s">
        <v>1134</v>
      </c>
      <c r="I3460" s="378"/>
      <c r="J3460" s="51">
        <v>0.49</v>
      </c>
    </row>
    <row r="3461" spans="1:10" ht="0.95" customHeight="1" thickTop="1" x14ac:dyDescent="0.2">
      <c r="A3461" s="50"/>
      <c r="B3461" s="50"/>
      <c r="C3461" s="50"/>
      <c r="D3461" s="50"/>
      <c r="E3461" s="50"/>
      <c r="F3461" s="50"/>
      <c r="G3461" s="50"/>
      <c r="H3461" s="50"/>
      <c r="I3461" s="50"/>
      <c r="J3461" s="50"/>
    </row>
    <row r="3462" spans="1:10" ht="18" customHeight="1" x14ac:dyDescent="0.2">
      <c r="A3462" s="189"/>
      <c r="B3462" s="64" t="s">
        <v>9</v>
      </c>
      <c r="C3462" s="189" t="s">
        <v>10</v>
      </c>
      <c r="D3462" s="189" t="s">
        <v>11</v>
      </c>
      <c r="E3462" s="379" t="s">
        <v>1155</v>
      </c>
      <c r="F3462" s="379"/>
      <c r="G3462" s="65" t="s">
        <v>12</v>
      </c>
      <c r="H3462" s="64" t="s">
        <v>13</v>
      </c>
      <c r="I3462" s="64" t="s">
        <v>14</v>
      </c>
      <c r="J3462" s="64" t="s">
        <v>16</v>
      </c>
    </row>
    <row r="3463" spans="1:10" ht="26.1" customHeight="1" x14ac:dyDescent="0.2">
      <c r="A3463" s="187" t="s">
        <v>1154</v>
      </c>
      <c r="B3463" s="63" t="s">
        <v>1241</v>
      </c>
      <c r="C3463" s="187" t="s">
        <v>25</v>
      </c>
      <c r="D3463" s="187" t="s">
        <v>1240</v>
      </c>
      <c r="E3463" s="380" t="s">
        <v>1145</v>
      </c>
      <c r="F3463" s="380"/>
      <c r="G3463" s="62" t="s">
        <v>836</v>
      </c>
      <c r="H3463" s="61">
        <v>1</v>
      </c>
      <c r="I3463" s="60">
        <v>0.36</v>
      </c>
      <c r="J3463" s="60">
        <v>0.36</v>
      </c>
    </row>
    <row r="3464" spans="1:10" ht="26.1" customHeight="1" x14ac:dyDescent="0.2">
      <c r="A3464" s="192" t="s">
        <v>1142</v>
      </c>
      <c r="B3464" s="55" t="s">
        <v>1239</v>
      </c>
      <c r="C3464" s="192" t="s">
        <v>25</v>
      </c>
      <c r="D3464" s="192" t="s">
        <v>1238</v>
      </c>
      <c r="E3464" s="377" t="s">
        <v>1165</v>
      </c>
      <c r="F3464" s="377"/>
      <c r="G3464" s="54" t="s">
        <v>836</v>
      </c>
      <c r="H3464" s="53">
        <v>1.328E-2</v>
      </c>
      <c r="I3464" s="52">
        <v>27.15</v>
      </c>
      <c r="J3464" s="52">
        <v>0.36</v>
      </c>
    </row>
    <row r="3465" spans="1:10" ht="25.5" x14ac:dyDescent="0.2">
      <c r="A3465" s="193"/>
      <c r="B3465" s="193"/>
      <c r="C3465" s="193"/>
      <c r="D3465" s="193"/>
      <c r="E3465" s="193" t="s">
        <v>1138</v>
      </c>
      <c r="F3465" s="51">
        <v>0.1995344</v>
      </c>
      <c r="G3465" s="193" t="s">
        <v>1137</v>
      </c>
      <c r="H3465" s="51">
        <v>0.16</v>
      </c>
      <c r="I3465" s="193" t="s">
        <v>1136</v>
      </c>
      <c r="J3465" s="51">
        <v>0.36</v>
      </c>
    </row>
    <row r="3466" spans="1:10" ht="15" thickBot="1" x14ac:dyDescent="0.25">
      <c r="A3466" s="193"/>
      <c r="B3466" s="193"/>
      <c r="C3466" s="193"/>
      <c r="D3466" s="193"/>
      <c r="E3466" s="193" t="s">
        <v>1135</v>
      </c>
      <c r="F3466" s="51">
        <v>0.08</v>
      </c>
      <c r="G3466" s="193"/>
      <c r="H3466" s="378" t="s">
        <v>1134</v>
      </c>
      <c r="I3466" s="378"/>
      <c r="J3466" s="51">
        <v>0.44</v>
      </c>
    </row>
    <row r="3467" spans="1:10" ht="0.95" customHeight="1" thickTop="1" x14ac:dyDescent="0.2">
      <c r="A3467" s="50"/>
      <c r="B3467" s="50"/>
      <c r="C3467" s="50"/>
      <c r="D3467" s="50"/>
      <c r="E3467" s="50"/>
      <c r="F3467" s="50"/>
      <c r="G3467" s="50"/>
      <c r="H3467" s="50"/>
      <c r="I3467" s="50"/>
      <c r="J3467" s="50"/>
    </row>
    <row r="3468" spans="1:10" ht="18" customHeight="1" x14ac:dyDescent="0.2">
      <c r="A3468" s="189"/>
      <c r="B3468" s="64" t="s">
        <v>9</v>
      </c>
      <c r="C3468" s="189" t="s">
        <v>10</v>
      </c>
      <c r="D3468" s="189" t="s">
        <v>11</v>
      </c>
      <c r="E3468" s="379" t="s">
        <v>1155</v>
      </c>
      <c r="F3468" s="379"/>
      <c r="G3468" s="65" t="s">
        <v>12</v>
      </c>
      <c r="H3468" s="64" t="s">
        <v>13</v>
      </c>
      <c r="I3468" s="64" t="s">
        <v>14</v>
      </c>
      <c r="J3468" s="64" t="s">
        <v>16</v>
      </c>
    </row>
    <row r="3469" spans="1:10" ht="26.1" customHeight="1" x14ac:dyDescent="0.2">
      <c r="A3469" s="187" t="s">
        <v>1154</v>
      </c>
      <c r="B3469" s="63" t="s">
        <v>1186</v>
      </c>
      <c r="C3469" s="187" t="s">
        <v>25</v>
      </c>
      <c r="D3469" s="187" t="s">
        <v>1185</v>
      </c>
      <c r="E3469" s="380" t="s">
        <v>1145</v>
      </c>
      <c r="F3469" s="380"/>
      <c r="G3469" s="62" t="s">
        <v>836</v>
      </c>
      <c r="H3469" s="61">
        <v>1</v>
      </c>
      <c r="I3469" s="60">
        <v>0.14000000000000001</v>
      </c>
      <c r="J3469" s="60">
        <v>0.14000000000000001</v>
      </c>
    </row>
    <row r="3470" spans="1:10" ht="24" customHeight="1" x14ac:dyDescent="0.2">
      <c r="A3470" s="192" t="s">
        <v>1142</v>
      </c>
      <c r="B3470" s="55" t="s">
        <v>1184</v>
      </c>
      <c r="C3470" s="192" t="s">
        <v>25</v>
      </c>
      <c r="D3470" s="192" t="s">
        <v>1183</v>
      </c>
      <c r="E3470" s="377" t="s">
        <v>1165</v>
      </c>
      <c r="F3470" s="377"/>
      <c r="G3470" s="54" t="s">
        <v>836</v>
      </c>
      <c r="H3470" s="53">
        <v>5.8599999999999998E-3</v>
      </c>
      <c r="I3470" s="52">
        <v>23.94</v>
      </c>
      <c r="J3470" s="52">
        <v>0.14000000000000001</v>
      </c>
    </row>
    <row r="3471" spans="1:10" ht="25.5" x14ac:dyDescent="0.2">
      <c r="A3471" s="193"/>
      <c r="B3471" s="193"/>
      <c r="C3471" s="193"/>
      <c r="D3471" s="193"/>
      <c r="E3471" s="193" t="s">
        <v>1138</v>
      </c>
      <c r="F3471" s="51">
        <v>7.7596700000000005E-2</v>
      </c>
      <c r="G3471" s="193" t="s">
        <v>1137</v>
      </c>
      <c r="H3471" s="51">
        <v>0.06</v>
      </c>
      <c r="I3471" s="193" t="s">
        <v>1136</v>
      </c>
      <c r="J3471" s="51">
        <v>0.14000000000000001</v>
      </c>
    </row>
    <row r="3472" spans="1:10" ht="15" thickBot="1" x14ac:dyDescent="0.25">
      <c r="A3472" s="193"/>
      <c r="B3472" s="193"/>
      <c r="C3472" s="193"/>
      <c r="D3472" s="193"/>
      <c r="E3472" s="193" t="s">
        <v>1135</v>
      </c>
      <c r="F3472" s="51">
        <v>0.03</v>
      </c>
      <c r="G3472" s="193"/>
      <c r="H3472" s="378" t="s">
        <v>1134</v>
      </c>
      <c r="I3472" s="378"/>
      <c r="J3472" s="51">
        <v>0.17</v>
      </c>
    </row>
    <row r="3473" spans="1:10" ht="0.95" customHeight="1" thickTop="1" x14ac:dyDescent="0.2">
      <c r="A3473" s="50"/>
      <c r="B3473" s="50"/>
      <c r="C3473" s="50"/>
      <c r="D3473" s="50"/>
      <c r="E3473" s="50"/>
      <c r="F3473" s="50"/>
      <c r="G3473" s="50"/>
      <c r="H3473" s="50"/>
      <c r="I3473" s="50"/>
      <c r="J3473" s="50"/>
    </row>
    <row r="3474" spans="1:10" ht="18" customHeight="1" x14ac:dyDescent="0.2">
      <c r="A3474" s="189"/>
      <c r="B3474" s="64" t="s">
        <v>9</v>
      </c>
      <c r="C3474" s="189" t="s">
        <v>10</v>
      </c>
      <c r="D3474" s="189" t="s">
        <v>11</v>
      </c>
      <c r="E3474" s="379" t="s">
        <v>1155</v>
      </c>
      <c r="F3474" s="379"/>
      <c r="G3474" s="65" t="s">
        <v>12</v>
      </c>
      <c r="H3474" s="64" t="s">
        <v>13</v>
      </c>
      <c r="I3474" s="64" t="s">
        <v>14</v>
      </c>
      <c r="J3474" s="64" t="s">
        <v>16</v>
      </c>
    </row>
    <row r="3475" spans="1:10" ht="26.1" customHeight="1" x14ac:dyDescent="0.2">
      <c r="A3475" s="187" t="s">
        <v>1154</v>
      </c>
      <c r="B3475" s="63" t="s">
        <v>1180</v>
      </c>
      <c r="C3475" s="187" t="s">
        <v>25</v>
      </c>
      <c r="D3475" s="187" t="s">
        <v>1179</v>
      </c>
      <c r="E3475" s="380" t="s">
        <v>1145</v>
      </c>
      <c r="F3475" s="380"/>
      <c r="G3475" s="62" t="s">
        <v>836</v>
      </c>
      <c r="H3475" s="61">
        <v>1</v>
      </c>
      <c r="I3475" s="60">
        <v>0.17</v>
      </c>
      <c r="J3475" s="60">
        <v>0.17</v>
      </c>
    </row>
    <row r="3476" spans="1:10" ht="26.1" customHeight="1" x14ac:dyDescent="0.2">
      <c r="A3476" s="192" t="s">
        <v>1142</v>
      </c>
      <c r="B3476" s="55" t="s">
        <v>1167</v>
      </c>
      <c r="C3476" s="192" t="s">
        <v>25</v>
      </c>
      <c r="D3476" s="192" t="s">
        <v>1166</v>
      </c>
      <c r="E3476" s="377" t="s">
        <v>1165</v>
      </c>
      <c r="F3476" s="377"/>
      <c r="G3476" s="54" t="s">
        <v>836</v>
      </c>
      <c r="H3476" s="53">
        <v>5.3400000000000001E-3</v>
      </c>
      <c r="I3476" s="52">
        <v>32.85</v>
      </c>
      <c r="J3476" s="52">
        <v>0.17</v>
      </c>
    </row>
    <row r="3477" spans="1:10" ht="25.5" x14ac:dyDescent="0.2">
      <c r="A3477" s="193"/>
      <c r="B3477" s="193"/>
      <c r="C3477" s="193"/>
      <c r="D3477" s="193"/>
      <c r="E3477" s="193" t="s">
        <v>1138</v>
      </c>
      <c r="F3477" s="51">
        <v>9.4224600000000006E-2</v>
      </c>
      <c r="G3477" s="193" t="s">
        <v>1137</v>
      </c>
      <c r="H3477" s="51">
        <v>0.08</v>
      </c>
      <c r="I3477" s="193" t="s">
        <v>1136</v>
      </c>
      <c r="J3477" s="51">
        <v>0.17</v>
      </c>
    </row>
    <row r="3478" spans="1:10" ht="15" thickBot="1" x14ac:dyDescent="0.25">
      <c r="A3478" s="193"/>
      <c r="B3478" s="193"/>
      <c r="C3478" s="193"/>
      <c r="D3478" s="193"/>
      <c r="E3478" s="193" t="s">
        <v>1135</v>
      </c>
      <c r="F3478" s="51">
        <v>0.04</v>
      </c>
      <c r="G3478" s="193"/>
      <c r="H3478" s="378" t="s">
        <v>1134</v>
      </c>
      <c r="I3478" s="378"/>
      <c r="J3478" s="51">
        <v>0.21</v>
      </c>
    </row>
    <row r="3479" spans="1:10" ht="0.95" customHeight="1" thickTop="1" x14ac:dyDescent="0.2">
      <c r="A3479" s="50"/>
      <c r="B3479" s="50"/>
      <c r="C3479" s="50"/>
      <c r="D3479" s="50"/>
      <c r="E3479" s="50"/>
      <c r="F3479" s="50"/>
      <c r="G3479" s="50"/>
      <c r="H3479" s="50"/>
      <c r="I3479" s="50"/>
      <c r="J3479" s="50"/>
    </row>
    <row r="3480" spans="1:10" ht="18" customHeight="1" x14ac:dyDescent="0.2">
      <c r="A3480" s="189"/>
      <c r="B3480" s="64" t="s">
        <v>9</v>
      </c>
      <c r="C3480" s="189" t="s">
        <v>10</v>
      </c>
      <c r="D3480" s="189" t="s">
        <v>11</v>
      </c>
      <c r="E3480" s="379" t="s">
        <v>1155</v>
      </c>
      <c r="F3480" s="379"/>
      <c r="G3480" s="65" t="s">
        <v>12</v>
      </c>
      <c r="H3480" s="64" t="s">
        <v>13</v>
      </c>
      <c r="I3480" s="64" t="s">
        <v>14</v>
      </c>
      <c r="J3480" s="64" t="s">
        <v>16</v>
      </c>
    </row>
    <row r="3481" spans="1:10" ht="39" customHeight="1" x14ac:dyDescent="0.2">
      <c r="A3481" s="187" t="s">
        <v>1154</v>
      </c>
      <c r="B3481" s="63" t="s">
        <v>2079</v>
      </c>
      <c r="C3481" s="187" t="s">
        <v>25</v>
      </c>
      <c r="D3481" s="187" t="s">
        <v>2078</v>
      </c>
      <c r="E3481" s="380" t="s">
        <v>1297</v>
      </c>
      <c r="F3481" s="380"/>
      <c r="G3481" s="62" t="s">
        <v>156</v>
      </c>
      <c r="H3481" s="61">
        <v>1</v>
      </c>
      <c r="I3481" s="60">
        <v>22.07</v>
      </c>
      <c r="J3481" s="60">
        <v>22.07</v>
      </c>
    </row>
    <row r="3482" spans="1:10" ht="26.1" customHeight="1" x14ac:dyDescent="0.2">
      <c r="A3482" s="191" t="s">
        <v>1148</v>
      </c>
      <c r="B3482" s="59" t="s">
        <v>1296</v>
      </c>
      <c r="C3482" s="191" t="s">
        <v>25</v>
      </c>
      <c r="D3482" s="191" t="s">
        <v>1295</v>
      </c>
      <c r="E3482" s="376" t="s">
        <v>1145</v>
      </c>
      <c r="F3482" s="376"/>
      <c r="G3482" s="58" t="s">
        <v>836</v>
      </c>
      <c r="H3482" s="57">
        <v>0.27200000000000002</v>
      </c>
      <c r="I3482" s="56">
        <v>31.39</v>
      </c>
      <c r="J3482" s="56">
        <v>8.5299999999999994</v>
      </c>
    </row>
    <row r="3483" spans="1:10" ht="24" customHeight="1" x14ac:dyDescent="0.2">
      <c r="A3483" s="191" t="s">
        <v>1148</v>
      </c>
      <c r="B3483" s="59" t="s">
        <v>1294</v>
      </c>
      <c r="C3483" s="191" t="s">
        <v>25</v>
      </c>
      <c r="D3483" s="191" t="s">
        <v>1293</v>
      </c>
      <c r="E3483" s="376" t="s">
        <v>1145</v>
      </c>
      <c r="F3483" s="376"/>
      <c r="G3483" s="58" t="s">
        <v>836</v>
      </c>
      <c r="H3483" s="57">
        <v>0.27200000000000002</v>
      </c>
      <c r="I3483" s="56">
        <v>38.78</v>
      </c>
      <c r="J3483" s="56">
        <v>10.54</v>
      </c>
    </row>
    <row r="3484" spans="1:10" ht="26.1" customHeight="1" x14ac:dyDescent="0.2">
      <c r="A3484" s="192" t="s">
        <v>1142</v>
      </c>
      <c r="B3484" s="55" t="s">
        <v>2077</v>
      </c>
      <c r="C3484" s="192" t="s">
        <v>25</v>
      </c>
      <c r="D3484" s="192" t="s">
        <v>2076</v>
      </c>
      <c r="E3484" s="377" t="s">
        <v>1139</v>
      </c>
      <c r="F3484" s="377"/>
      <c r="G3484" s="54" t="s">
        <v>156</v>
      </c>
      <c r="H3484" s="53">
        <v>1</v>
      </c>
      <c r="I3484" s="52">
        <v>3</v>
      </c>
      <c r="J3484" s="52">
        <v>3</v>
      </c>
    </row>
    <row r="3485" spans="1:10" ht="25.5" x14ac:dyDescent="0.2">
      <c r="A3485" s="193"/>
      <c r="B3485" s="193"/>
      <c r="C3485" s="193"/>
      <c r="D3485" s="193"/>
      <c r="E3485" s="193" t="s">
        <v>1138</v>
      </c>
      <c r="F3485" s="51">
        <v>8.962421017625541</v>
      </c>
      <c r="G3485" s="193" t="s">
        <v>1137</v>
      </c>
      <c r="H3485" s="51">
        <v>7.21</v>
      </c>
      <c r="I3485" s="193" t="s">
        <v>1136</v>
      </c>
      <c r="J3485" s="51">
        <v>16.170000000000002</v>
      </c>
    </row>
    <row r="3486" spans="1:10" ht="15" thickBot="1" x14ac:dyDescent="0.25">
      <c r="A3486" s="193"/>
      <c r="B3486" s="193"/>
      <c r="C3486" s="193"/>
      <c r="D3486" s="193"/>
      <c r="E3486" s="193" t="s">
        <v>1135</v>
      </c>
      <c r="F3486" s="51">
        <v>5.19</v>
      </c>
      <c r="G3486" s="193"/>
      <c r="H3486" s="378" t="s">
        <v>1134</v>
      </c>
      <c r="I3486" s="378"/>
      <c r="J3486" s="51">
        <v>27.26</v>
      </c>
    </row>
    <row r="3487" spans="1:10" ht="0.95" customHeight="1" thickTop="1" x14ac:dyDescent="0.2">
      <c r="A3487" s="50"/>
      <c r="B3487" s="50"/>
      <c r="C3487" s="50"/>
      <c r="D3487" s="50"/>
      <c r="E3487" s="50"/>
      <c r="F3487" s="50"/>
      <c r="G3487" s="50"/>
      <c r="H3487" s="50"/>
      <c r="I3487" s="50"/>
      <c r="J3487" s="50"/>
    </row>
    <row r="3488" spans="1:10" ht="18" customHeight="1" x14ac:dyDescent="0.2">
      <c r="A3488" s="189"/>
      <c r="B3488" s="64" t="s">
        <v>9</v>
      </c>
      <c r="C3488" s="189" t="s">
        <v>10</v>
      </c>
      <c r="D3488" s="189" t="s">
        <v>11</v>
      </c>
      <c r="E3488" s="379" t="s">
        <v>1155</v>
      </c>
      <c r="F3488" s="379"/>
      <c r="G3488" s="65" t="s">
        <v>12</v>
      </c>
      <c r="H3488" s="64" t="s">
        <v>13</v>
      </c>
      <c r="I3488" s="64" t="s">
        <v>14</v>
      </c>
      <c r="J3488" s="64" t="s">
        <v>16</v>
      </c>
    </row>
    <row r="3489" spans="1:10" ht="51.95" customHeight="1" x14ac:dyDescent="0.2">
      <c r="A3489" s="187" t="s">
        <v>1154</v>
      </c>
      <c r="B3489" s="63" t="s">
        <v>2075</v>
      </c>
      <c r="C3489" s="187" t="s">
        <v>25</v>
      </c>
      <c r="D3489" s="187" t="s">
        <v>2074</v>
      </c>
      <c r="E3489" s="380" t="s">
        <v>1151</v>
      </c>
      <c r="F3489" s="380"/>
      <c r="G3489" s="62" t="s">
        <v>156</v>
      </c>
      <c r="H3489" s="61">
        <v>1</v>
      </c>
      <c r="I3489" s="60">
        <v>45.57</v>
      </c>
      <c r="J3489" s="60">
        <v>45.57</v>
      </c>
    </row>
    <row r="3490" spans="1:10" ht="26.1" customHeight="1" x14ac:dyDescent="0.2">
      <c r="A3490" s="191" t="s">
        <v>1148</v>
      </c>
      <c r="B3490" s="59" t="s">
        <v>1227</v>
      </c>
      <c r="C3490" s="191" t="s">
        <v>25</v>
      </c>
      <c r="D3490" s="191" t="s">
        <v>1226</v>
      </c>
      <c r="E3490" s="376" t="s">
        <v>1145</v>
      </c>
      <c r="F3490" s="376"/>
      <c r="G3490" s="58" t="s">
        <v>836</v>
      </c>
      <c r="H3490" s="57">
        <v>0.19259999999999999</v>
      </c>
      <c r="I3490" s="56">
        <v>30.15</v>
      </c>
      <c r="J3490" s="56">
        <v>5.8</v>
      </c>
    </row>
    <row r="3491" spans="1:10" ht="26.1" customHeight="1" x14ac:dyDescent="0.2">
      <c r="A3491" s="191" t="s">
        <v>1148</v>
      </c>
      <c r="B3491" s="59" t="s">
        <v>1150</v>
      </c>
      <c r="C3491" s="191" t="s">
        <v>25</v>
      </c>
      <c r="D3491" s="191" t="s">
        <v>1149</v>
      </c>
      <c r="E3491" s="376" t="s">
        <v>1145</v>
      </c>
      <c r="F3491" s="376"/>
      <c r="G3491" s="58" t="s">
        <v>836</v>
      </c>
      <c r="H3491" s="57">
        <v>0.19259999999999999</v>
      </c>
      <c r="I3491" s="56">
        <v>37.39</v>
      </c>
      <c r="J3491" s="56">
        <v>7.2</v>
      </c>
    </row>
    <row r="3492" spans="1:10" ht="26.1" customHeight="1" x14ac:dyDescent="0.2">
      <c r="A3492" s="192" t="s">
        <v>1142</v>
      </c>
      <c r="B3492" s="55" t="s">
        <v>2073</v>
      </c>
      <c r="C3492" s="192" t="s">
        <v>25</v>
      </c>
      <c r="D3492" s="192" t="s">
        <v>2072</v>
      </c>
      <c r="E3492" s="377" t="s">
        <v>1139</v>
      </c>
      <c r="F3492" s="377"/>
      <c r="G3492" s="54" t="s">
        <v>156</v>
      </c>
      <c r="H3492" s="53">
        <v>2</v>
      </c>
      <c r="I3492" s="52">
        <v>3</v>
      </c>
      <c r="J3492" s="52">
        <v>6</v>
      </c>
    </row>
    <row r="3493" spans="1:10" ht="26.1" customHeight="1" x14ac:dyDescent="0.2">
      <c r="A3493" s="192" t="s">
        <v>1142</v>
      </c>
      <c r="B3493" s="55" t="s">
        <v>521</v>
      </c>
      <c r="C3493" s="192" t="s">
        <v>25</v>
      </c>
      <c r="D3493" s="192" t="s">
        <v>522</v>
      </c>
      <c r="E3493" s="377" t="s">
        <v>1139</v>
      </c>
      <c r="F3493" s="377"/>
      <c r="G3493" s="54" t="s">
        <v>156</v>
      </c>
      <c r="H3493" s="53">
        <v>1</v>
      </c>
      <c r="I3493" s="52">
        <v>22.92</v>
      </c>
      <c r="J3493" s="52">
        <v>22.92</v>
      </c>
    </row>
    <row r="3494" spans="1:10" ht="39" customHeight="1" x14ac:dyDescent="0.2">
      <c r="A3494" s="192" t="s">
        <v>1142</v>
      </c>
      <c r="B3494" s="55" t="s">
        <v>1332</v>
      </c>
      <c r="C3494" s="192" t="s">
        <v>25</v>
      </c>
      <c r="D3494" s="192" t="s">
        <v>1331</v>
      </c>
      <c r="E3494" s="377" t="s">
        <v>1139</v>
      </c>
      <c r="F3494" s="377"/>
      <c r="G3494" s="54" t="s">
        <v>156</v>
      </c>
      <c r="H3494" s="53">
        <v>0.115</v>
      </c>
      <c r="I3494" s="52">
        <v>31.75</v>
      </c>
      <c r="J3494" s="52">
        <v>3.65</v>
      </c>
    </row>
    <row r="3495" spans="1:10" ht="25.5" x14ac:dyDescent="0.2">
      <c r="A3495" s="193"/>
      <c r="B3495" s="193"/>
      <c r="C3495" s="193"/>
      <c r="D3495" s="193"/>
      <c r="E3495" s="193" t="s">
        <v>1138</v>
      </c>
      <c r="F3495" s="51">
        <v>6.2077375013856555</v>
      </c>
      <c r="G3495" s="193" t="s">
        <v>1137</v>
      </c>
      <c r="H3495" s="51">
        <v>4.99</v>
      </c>
      <c r="I3495" s="193" t="s">
        <v>1136</v>
      </c>
      <c r="J3495" s="51">
        <v>11.2</v>
      </c>
    </row>
    <row r="3496" spans="1:10" ht="15" thickBot="1" x14ac:dyDescent="0.25">
      <c r="A3496" s="193"/>
      <c r="B3496" s="193"/>
      <c r="C3496" s="193"/>
      <c r="D3496" s="193"/>
      <c r="E3496" s="193" t="s">
        <v>1135</v>
      </c>
      <c r="F3496" s="51">
        <v>10.72</v>
      </c>
      <c r="G3496" s="193"/>
      <c r="H3496" s="378" t="s">
        <v>1134</v>
      </c>
      <c r="I3496" s="378"/>
      <c r="J3496" s="51">
        <v>56.29</v>
      </c>
    </row>
    <row r="3497" spans="1:10" ht="0.95" customHeight="1" thickTop="1" x14ac:dyDescent="0.2">
      <c r="A3497" s="50"/>
      <c r="B3497" s="50"/>
      <c r="C3497" s="50"/>
      <c r="D3497" s="50"/>
      <c r="E3497" s="50"/>
      <c r="F3497" s="50"/>
      <c r="G3497" s="50"/>
      <c r="H3497" s="50"/>
      <c r="I3497" s="50"/>
      <c r="J3497" s="50"/>
    </row>
    <row r="3498" spans="1:10" ht="18" customHeight="1" x14ac:dyDescent="0.2">
      <c r="A3498" s="189"/>
      <c r="B3498" s="64" t="s">
        <v>9</v>
      </c>
      <c r="C3498" s="189" t="s">
        <v>10</v>
      </c>
      <c r="D3498" s="189" t="s">
        <v>11</v>
      </c>
      <c r="E3498" s="379" t="s">
        <v>1155</v>
      </c>
      <c r="F3498" s="379"/>
      <c r="G3498" s="65" t="s">
        <v>12</v>
      </c>
      <c r="H3498" s="64" t="s">
        <v>13</v>
      </c>
      <c r="I3498" s="64" t="s">
        <v>14</v>
      </c>
      <c r="J3498" s="64" t="s">
        <v>16</v>
      </c>
    </row>
    <row r="3499" spans="1:10" ht="39" customHeight="1" x14ac:dyDescent="0.2">
      <c r="A3499" s="187" t="s">
        <v>1154</v>
      </c>
      <c r="B3499" s="63" t="s">
        <v>2069</v>
      </c>
      <c r="C3499" s="187" t="s">
        <v>25</v>
      </c>
      <c r="D3499" s="187" t="s">
        <v>2068</v>
      </c>
      <c r="E3499" s="380" t="s">
        <v>1192</v>
      </c>
      <c r="F3499" s="380"/>
      <c r="G3499" s="62" t="s">
        <v>836</v>
      </c>
      <c r="H3499" s="61">
        <v>1</v>
      </c>
      <c r="I3499" s="60">
        <v>8.11</v>
      </c>
      <c r="J3499" s="60">
        <v>8.11</v>
      </c>
    </row>
    <row r="3500" spans="1:10" ht="24" customHeight="1" x14ac:dyDescent="0.2">
      <c r="A3500" s="192" t="s">
        <v>1142</v>
      </c>
      <c r="B3500" s="55" t="s">
        <v>1504</v>
      </c>
      <c r="C3500" s="192" t="s">
        <v>25</v>
      </c>
      <c r="D3500" s="192" t="s">
        <v>1503</v>
      </c>
      <c r="E3500" s="377" t="s">
        <v>1139</v>
      </c>
      <c r="F3500" s="377"/>
      <c r="G3500" s="54" t="s">
        <v>358</v>
      </c>
      <c r="H3500" s="53">
        <v>1.4360999999999999</v>
      </c>
      <c r="I3500" s="52">
        <v>5.65</v>
      </c>
      <c r="J3500" s="52">
        <v>8.11</v>
      </c>
    </row>
    <row r="3501" spans="1:10" ht="25.5" x14ac:dyDescent="0.2">
      <c r="A3501" s="193"/>
      <c r="B3501" s="193"/>
      <c r="C3501" s="193"/>
      <c r="D3501" s="193"/>
      <c r="E3501" s="193" t="s">
        <v>1138</v>
      </c>
      <c r="F3501" s="51">
        <v>0</v>
      </c>
      <c r="G3501" s="193" t="s">
        <v>1137</v>
      </c>
      <c r="H3501" s="51">
        <v>0</v>
      </c>
      <c r="I3501" s="193" t="s">
        <v>1136</v>
      </c>
      <c r="J3501" s="51">
        <v>0</v>
      </c>
    </row>
    <row r="3502" spans="1:10" ht="15" thickBot="1" x14ac:dyDescent="0.25">
      <c r="A3502" s="193"/>
      <c r="B3502" s="193"/>
      <c r="C3502" s="193"/>
      <c r="D3502" s="193"/>
      <c r="E3502" s="193" t="s">
        <v>1135</v>
      </c>
      <c r="F3502" s="51">
        <v>1.9</v>
      </c>
      <c r="G3502" s="193"/>
      <c r="H3502" s="378" t="s">
        <v>1134</v>
      </c>
      <c r="I3502" s="378"/>
      <c r="J3502" s="51">
        <v>10.01</v>
      </c>
    </row>
    <row r="3503" spans="1:10" ht="0.95" customHeight="1" thickTop="1" x14ac:dyDescent="0.2">
      <c r="A3503" s="50"/>
      <c r="B3503" s="50"/>
      <c r="C3503" s="50"/>
      <c r="D3503" s="50"/>
      <c r="E3503" s="50"/>
      <c r="F3503" s="50"/>
      <c r="G3503" s="50"/>
      <c r="H3503" s="50"/>
      <c r="I3503" s="50"/>
      <c r="J3503" s="50"/>
    </row>
    <row r="3504" spans="1:10" ht="18" customHeight="1" x14ac:dyDescent="0.2">
      <c r="A3504" s="189"/>
      <c r="B3504" s="64" t="s">
        <v>9</v>
      </c>
      <c r="C3504" s="189" t="s">
        <v>10</v>
      </c>
      <c r="D3504" s="189" t="s">
        <v>11</v>
      </c>
      <c r="E3504" s="379" t="s">
        <v>1155</v>
      </c>
      <c r="F3504" s="379"/>
      <c r="G3504" s="65" t="s">
        <v>12</v>
      </c>
      <c r="H3504" s="64" t="s">
        <v>13</v>
      </c>
      <c r="I3504" s="64" t="s">
        <v>14</v>
      </c>
      <c r="J3504" s="64" t="s">
        <v>16</v>
      </c>
    </row>
    <row r="3505" spans="1:10" ht="39" customHeight="1" x14ac:dyDescent="0.2">
      <c r="A3505" s="187" t="s">
        <v>1154</v>
      </c>
      <c r="B3505" s="63" t="s">
        <v>2071</v>
      </c>
      <c r="C3505" s="187" t="s">
        <v>25</v>
      </c>
      <c r="D3505" s="187" t="s">
        <v>2070</v>
      </c>
      <c r="E3505" s="380" t="s">
        <v>1192</v>
      </c>
      <c r="F3505" s="380"/>
      <c r="G3505" s="62" t="s">
        <v>44</v>
      </c>
      <c r="H3505" s="61">
        <v>1</v>
      </c>
      <c r="I3505" s="60">
        <v>9.23</v>
      </c>
      <c r="J3505" s="60">
        <v>9.23</v>
      </c>
    </row>
    <row r="3506" spans="1:10" ht="39" customHeight="1" x14ac:dyDescent="0.2">
      <c r="A3506" s="191" t="s">
        <v>1148</v>
      </c>
      <c r="B3506" s="59" t="s">
        <v>2067</v>
      </c>
      <c r="C3506" s="191" t="s">
        <v>25</v>
      </c>
      <c r="D3506" s="191" t="s">
        <v>2066</v>
      </c>
      <c r="E3506" s="376" t="s">
        <v>1192</v>
      </c>
      <c r="F3506" s="376"/>
      <c r="G3506" s="58" t="s">
        <v>836</v>
      </c>
      <c r="H3506" s="57">
        <v>1</v>
      </c>
      <c r="I3506" s="56">
        <v>0.51</v>
      </c>
      <c r="J3506" s="56">
        <v>0.51</v>
      </c>
    </row>
    <row r="3507" spans="1:10" ht="39" customHeight="1" x14ac:dyDescent="0.2">
      <c r="A3507" s="191" t="s">
        <v>1148</v>
      </c>
      <c r="B3507" s="59" t="s">
        <v>2065</v>
      </c>
      <c r="C3507" s="191" t="s">
        <v>25</v>
      </c>
      <c r="D3507" s="191" t="s">
        <v>2064</v>
      </c>
      <c r="E3507" s="376" t="s">
        <v>1192</v>
      </c>
      <c r="F3507" s="376"/>
      <c r="G3507" s="58" t="s">
        <v>836</v>
      </c>
      <c r="H3507" s="57">
        <v>1</v>
      </c>
      <c r="I3507" s="56">
        <v>0.1</v>
      </c>
      <c r="J3507" s="56">
        <v>0.1</v>
      </c>
    </row>
    <row r="3508" spans="1:10" ht="39" customHeight="1" x14ac:dyDescent="0.2">
      <c r="A3508" s="191" t="s">
        <v>1148</v>
      </c>
      <c r="B3508" s="59" t="s">
        <v>2063</v>
      </c>
      <c r="C3508" s="191" t="s">
        <v>25</v>
      </c>
      <c r="D3508" s="191" t="s">
        <v>2062</v>
      </c>
      <c r="E3508" s="376" t="s">
        <v>1192</v>
      </c>
      <c r="F3508" s="376"/>
      <c r="G3508" s="58" t="s">
        <v>836</v>
      </c>
      <c r="H3508" s="57">
        <v>1</v>
      </c>
      <c r="I3508" s="56">
        <v>0.51</v>
      </c>
      <c r="J3508" s="56">
        <v>0.51</v>
      </c>
    </row>
    <row r="3509" spans="1:10" ht="39" customHeight="1" x14ac:dyDescent="0.2">
      <c r="A3509" s="191" t="s">
        <v>1148</v>
      </c>
      <c r="B3509" s="59" t="s">
        <v>2069</v>
      </c>
      <c r="C3509" s="191" t="s">
        <v>25</v>
      </c>
      <c r="D3509" s="191" t="s">
        <v>2068</v>
      </c>
      <c r="E3509" s="376" t="s">
        <v>1192</v>
      </c>
      <c r="F3509" s="376"/>
      <c r="G3509" s="58" t="s">
        <v>836</v>
      </c>
      <c r="H3509" s="57">
        <v>1</v>
      </c>
      <c r="I3509" s="56">
        <v>8.11</v>
      </c>
      <c r="J3509" s="56">
        <v>8.11</v>
      </c>
    </row>
    <row r="3510" spans="1:10" ht="25.5" x14ac:dyDescent="0.2">
      <c r="A3510" s="193"/>
      <c r="B3510" s="193"/>
      <c r="C3510" s="193"/>
      <c r="D3510" s="193"/>
      <c r="E3510" s="193" t="s">
        <v>1138</v>
      </c>
      <c r="F3510" s="51">
        <v>0</v>
      </c>
      <c r="G3510" s="193" t="s">
        <v>1137</v>
      </c>
      <c r="H3510" s="51">
        <v>0</v>
      </c>
      <c r="I3510" s="193" t="s">
        <v>1136</v>
      </c>
      <c r="J3510" s="51">
        <v>0</v>
      </c>
    </row>
    <row r="3511" spans="1:10" ht="15" thickBot="1" x14ac:dyDescent="0.25">
      <c r="A3511" s="193"/>
      <c r="B3511" s="193"/>
      <c r="C3511" s="193"/>
      <c r="D3511" s="193"/>
      <c r="E3511" s="193" t="s">
        <v>1135</v>
      </c>
      <c r="F3511" s="51">
        <v>2.17</v>
      </c>
      <c r="G3511" s="193"/>
      <c r="H3511" s="378" t="s">
        <v>1134</v>
      </c>
      <c r="I3511" s="378"/>
      <c r="J3511" s="51">
        <v>11.4</v>
      </c>
    </row>
    <row r="3512" spans="1:10" ht="0.95" customHeight="1" thickTop="1" x14ac:dyDescent="0.2">
      <c r="A3512" s="50"/>
      <c r="B3512" s="50"/>
      <c r="C3512" s="50"/>
      <c r="D3512" s="50"/>
      <c r="E3512" s="50"/>
      <c r="F3512" s="50"/>
      <c r="G3512" s="50"/>
      <c r="H3512" s="50"/>
      <c r="I3512" s="50"/>
      <c r="J3512" s="50"/>
    </row>
    <row r="3513" spans="1:10" ht="18" customHeight="1" x14ac:dyDescent="0.2">
      <c r="A3513" s="189"/>
      <c r="B3513" s="64" t="s">
        <v>9</v>
      </c>
      <c r="C3513" s="189" t="s">
        <v>10</v>
      </c>
      <c r="D3513" s="189" t="s">
        <v>11</v>
      </c>
      <c r="E3513" s="379" t="s">
        <v>1155</v>
      </c>
      <c r="F3513" s="379"/>
      <c r="G3513" s="65" t="s">
        <v>12</v>
      </c>
      <c r="H3513" s="64" t="s">
        <v>13</v>
      </c>
      <c r="I3513" s="64" t="s">
        <v>14</v>
      </c>
      <c r="J3513" s="64" t="s">
        <v>16</v>
      </c>
    </row>
    <row r="3514" spans="1:10" ht="39" customHeight="1" x14ac:dyDescent="0.2">
      <c r="A3514" s="187" t="s">
        <v>1154</v>
      </c>
      <c r="B3514" s="63" t="s">
        <v>2067</v>
      </c>
      <c r="C3514" s="187" t="s">
        <v>25</v>
      </c>
      <c r="D3514" s="187" t="s">
        <v>2066</v>
      </c>
      <c r="E3514" s="380" t="s">
        <v>1192</v>
      </c>
      <c r="F3514" s="380"/>
      <c r="G3514" s="62" t="s">
        <v>836</v>
      </c>
      <c r="H3514" s="61">
        <v>1</v>
      </c>
      <c r="I3514" s="60">
        <v>0.51</v>
      </c>
      <c r="J3514" s="60">
        <v>0.51</v>
      </c>
    </row>
    <row r="3515" spans="1:10" ht="26.1" customHeight="1" x14ac:dyDescent="0.2">
      <c r="A3515" s="192" t="s">
        <v>1142</v>
      </c>
      <c r="B3515" s="55" t="s">
        <v>2061</v>
      </c>
      <c r="C3515" s="192" t="s">
        <v>25</v>
      </c>
      <c r="D3515" s="192" t="s">
        <v>2060</v>
      </c>
      <c r="E3515" s="377" t="s">
        <v>1160</v>
      </c>
      <c r="F3515" s="377"/>
      <c r="G3515" s="54" t="s">
        <v>156</v>
      </c>
      <c r="H3515" s="53">
        <v>6.9999999999999994E-5</v>
      </c>
      <c r="I3515" s="52">
        <v>7359</v>
      </c>
      <c r="J3515" s="52">
        <v>0.51</v>
      </c>
    </row>
    <row r="3516" spans="1:10" ht="25.5" x14ac:dyDescent="0.2">
      <c r="A3516" s="193"/>
      <c r="B3516" s="193"/>
      <c r="C3516" s="193"/>
      <c r="D3516" s="193"/>
      <c r="E3516" s="193" t="s">
        <v>1138</v>
      </c>
      <c r="F3516" s="51">
        <v>0</v>
      </c>
      <c r="G3516" s="193" t="s">
        <v>1137</v>
      </c>
      <c r="H3516" s="51">
        <v>0</v>
      </c>
      <c r="I3516" s="193" t="s">
        <v>1136</v>
      </c>
      <c r="J3516" s="51">
        <v>0</v>
      </c>
    </row>
    <row r="3517" spans="1:10" ht="15" thickBot="1" x14ac:dyDescent="0.25">
      <c r="A3517" s="193"/>
      <c r="B3517" s="193"/>
      <c r="C3517" s="193"/>
      <c r="D3517" s="193"/>
      <c r="E3517" s="193" t="s">
        <v>1135</v>
      </c>
      <c r="F3517" s="51">
        <v>0.12</v>
      </c>
      <c r="G3517" s="193"/>
      <c r="H3517" s="378" t="s">
        <v>1134</v>
      </c>
      <c r="I3517" s="378"/>
      <c r="J3517" s="51">
        <v>0.63</v>
      </c>
    </row>
    <row r="3518" spans="1:10" ht="0.95" customHeight="1" thickTop="1" x14ac:dyDescent="0.2">
      <c r="A3518" s="50"/>
      <c r="B3518" s="50"/>
      <c r="C3518" s="50"/>
      <c r="D3518" s="50"/>
      <c r="E3518" s="50"/>
      <c r="F3518" s="50"/>
      <c r="G3518" s="50"/>
      <c r="H3518" s="50"/>
      <c r="I3518" s="50"/>
      <c r="J3518" s="50"/>
    </row>
    <row r="3519" spans="1:10" ht="18" customHeight="1" x14ac:dyDescent="0.2">
      <c r="A3519" s="189"/>
      <c r="B3519" s="64" t="s">
        <v>9</v>
      </c>
      <c r="C3519" s="189" t="s">
        <v>10</v>
      </c>
      <c r="D3519" s="189" t="s">
        <v>11</v>
      </c>
      <c r="E3519" s="379" t="s">
        <v>1155</v>
      </c>
      <c r="F3519" s="379"/>
      <c r="G3519" s="65" t="s">
        <v>12</v>
      </c>
      <c r="H3519" s="64" t="s">
        <v>13</v>
      </c>
      <c r="I3519" s="64" t="s">
        <v>14</v>
      </c>
      <c r="J3519" s="64" t="s">
        <v>16</v>
      </c>
    </row>
    <row r="3520" spans="1:10" ht="39" customHeight="1" x14ac:dyDescent="0.2">
      <c r="A3520" s="187" t="s">
        <v>1154</v>
      </c>
      <c r="B3520" s="63" t="s">
        <v>2065</v>
      </c>
      <c r="C3520" s="187" t="s">
        <v>25</v>
      </c>
      <c r="D3520" s="187" t="s">
        <v>2064</v>
      </c>
      <c r="E3520" s="380" t="s">
        <v>1192</v>
      </c>
      <c r="F3520" s="380"/>
      <c r="G3520" s="62" t="s">
        <v>836</v>
      </c>
      <c r="H3520" s="61">
        <v>1</v>
      </c>
      <c r="I3520" s="60">
        <v>0.1</v>
      </c>
      <c r="J3520" s="60">
        <v>0.1</v>
      </c>
    </row>
    <row r="3521" spans="1:10" ht="26.1" customHeight="1" x14ac:dyDescent="0.2">
      <c r="A3521" s="192" t="s">
        <v>1142</v>
      </c>
      <c r="B3521" s="55" t="s">
        <v>2061</v>
      </c>
      <c r="C3521" s="192" t="s">
        <v>25</v>
      </c>
      <c r="D3521" s="192" t="s">
        <v>2060</v>
      </c>
      <c r="E3521" s="377" t="s">
        <v>1160</v>
      </c>
      <c r="F3521" s="377"/>
      <c r="G3521" s="54" t="s">
        <v>156</v>
      </c>
      <c r="H3521" s="53">
        <v>1.4800000000000001E-5</v>
      </c>
      <c r="I3521" s="52">
        <v>7359</v>
      </c>
      <c r="J3521" s="52">
        <v>0.1</v>
      </c>
    </row>
    <row r="3522" spans="1:10" ht="25.5" x14ac:dyDescent="0.2">
      <c r="A3522" s="193"/>
      <c r="B3522" s="193"/>
      <c r="C3522" s="193"/>
      <c r="D3522" s="193"/>
      <c r="E3522" s="193" t="s">
        <v>1138</v>
      </c>
      <c r="F3522" s="51">
        <v>0</v>
      </c>
      <c r="G3522" s="193" t="s">
        <v>1137</v>
      </c>
      <c r="H3522" s="51">
        <v>0</v>
      </c>
      <c r="I3522" s="193" t="s">
        <v>1136</v>
      </c>
      <c r="J3522" s="51">
        <v>0</v>
      </c>
    </row>
    <row r="3523" spans="1:10" ht="15" thickBot="1" x14ac:dyDescent="0.25">
      <c r="A3523" s="193"/>
      <c r="B3523" s="193"/>
      <c r="C3523" s="193"/>
      <c r="D3523" s="193"/>
      <c r="E3523" s="193" t="s">
        <v>1135</v>
      </c>
      <c r="F3523" s="51">
        <v>0.02</v>
      </c>
      <c r="G3523" s="193"/>
      <c r="H3523" s="378" t="s">
        <v>1134</v>
      </c>
      <c r="I3523" s="378"/>
      <c r="J3523" s="51">
        <v>0.12</v>
      </c>
    </row>
    <row r="3524" spans="1:10" ht="0.95" customHeight="1" thickTop="1" x14ac:dyDescent="0.2">
      <c r="A3524" s="50"/>
      <c r="B3524" s="50"/>
      <c r="C3524" s="50"/>
      <c r="D3524" s="50"/>
      <c r="E3524" s="50"/>
      <c r="F3524" s="50"/>
      <c r="G3524" s="50"/>
      <c r="H3524" s="50"/>
      <c r="I3524" s="50"/>
      <c r="J3524" s="50"/>
    </row>
    <row r="3525" spans="1:10" ht="18" customHeight="1" x14ac:dyDescent="0.2">
      <c r="A3525" s="189"/>
      <c r="B3525" s="64" t="s">
        <v>9</v>
      </c>
      <c r="C3525" s="189" t="s">
        <v>10</v>
      </c>
      <c r="D3525" s="189" t="s">
        <v>11</v>
      </c>
      <c r="E3525" s="379" t="s">
        <v>1155</v>
      </c>
      <c r="F3525" s="379"/>
      <c r="G3525" s="65" t="s">
        <v>12</v>
      </c>
      <c r="H3525" s="64" t="s">
        <v>13</v>
      </c>
      <c r="I3525" s="64" t="s">
        <v>14</v>
      </c>
      <c r="J3525" s="64" t="s">
        <v>16</v>
      </c>
    </row>
    <row r="3526" spans="1:10" ht="39" customHeight="1" x14ac:dyDescent="0.2">
      <c r="A3526" s="187" t="s">
        <v>1154</v>
      </c>
      <c r="B3526" s="63" t="s">
        <v>2063</v>
      </c>
      <c r="C3526" s="187" t="s">
        <v>25</v>
      </c>
      <c r="D3526" s="187" t="s">
        <v>2062</v>
      </c>
      <c r="E3526" s="380" t="s">
        <v>1192</v>
      </c>
      <c r="F3526" s="380"/>
      <c r="G3526" s="62" t="s">
        <v>836</v>
      </c>
      <c r="H3526" s="61">
        <v>1</v>
      </c>
      <c r="I3526" s="60">
        <v>0.51</v>
      </c>
      <c r="J3526" s="60">
        <v>0.51</v>
      </c>
    </row>
    <row r="3527" spans="1:10" ht="26.1" customHeight="1" x14ac:dyDescent="0.2">
      <c r="A3527" s="192" t="s">
        <v>1142</v>
      </c>
      <c r="B3527" s="55" t="s">
        <v>2061</v>
      </c>
      <c r="C3527" s="192" t="s">
        <v>25</v>
      </c>
      <c r="D3527" s="192" t="s">
        <v>2060</v>
      </c>
      <c r="E3527" s="377" t="s">
        <v>1160</v>
      </c>
      <c r="F3527" s="377"/>
      <c r="G3527" s="54" t="s">
        <v>156</v>
      </c>
      <c r="H3527" s="53">
        <v>6.9999999999999994E-5</v>
      </c>
      <c r="I3527" s="52">
        <v>7359</v>
      </c>
      <c r="J3527" s="52">
        <v>0.51</v>
      </c>
    </row>
    <row r="3528" spans="1:10" ht="25.5" x14ac:dyDescent="0.2">
      <c r="A3528" s="193"/>
      <c r="B3528" s="193"/>
      <c r="C3528" s="193"/>
      <c r="D3528" s="193"/>
      <c r="E3528" s="193" t="s">
        <v>1138</v>
      </c>
      <c r="F3528" s="51">
        <v>0</v>
      </c>
      <c r="G3528" s="193" t="s">
        <v>1137</v>
      </c>
      <c r="H3528" s="51">
        <v>0</v>
      </c>
      <c r="I3528" s="193" t="s">
        <v>1136</v>
      </c>
      <c r="J3528" s="51">
        <v>0</v>
      </c>
    </row>
    <row r="3529" spans="1:10" ht="15" thickBot="1" x14ac:dyDescent="0.25">
      <c r="A3529" s="193"/>
      <c r="B3529" s="193"/>
      <c r="C3529" s="193"/>
      <c r="D3529" s="193"/>
      <c r="E3529" s="193" t="s">
        <v>1135</v>
      </c>
      <c r="F3529" s="51">
        <v>0.12</v>
      </c>
      <c r="G3529" s="193"/>
      <c r="H3529" s="378" t="s">
        <v>1134</v>
      </c>
      <c r="I3529" s="378"/>
      <c r="J3529" s="51">
        <v>0.63</v>
      </c>
    </row>
    <row r="3530" spans="1:10" ht="0.95" customHeight="1" thickTop="1" x14ac:dyDescent="0.2">
      <c r="A3530" s="50"/>
      <c r="B3530" s="50"/>
      <c r="C3530" s="50"/>
      <c r="D3530" s="50"/>
      <c r="E3530" s="50"/>
      <c r="F3530" s="50"/>
      <c r="G3530" s="50"/>
      <c r="H3530" s="50"/>
      <c r="I3530" s="50"/>
      <c r="J3530" s="50"/>
    </row>
    <row r="3531" spans="1:10" ht="18" customHeight="1" x14ac:dyDescent="0.2">
      <c r="A3531" s="189"/>
      <c r="B3531" s="64" t="s">
        <v>9</v>
      </c>
      <c r="C3531" s="189" t="s">
        <v>10</v>
      </c>
      <c r="D3531" s="189" t="s">
        <v>11</v>
      </c>
      <c r="E3531" s="379" t="s">
        <v>1155</v>
      </c>
      <c r="F3531" s="379"/>
      <c r="G3531" s="65" t="s">
        <v>12</v>
      </c>
      <c r="H3531" s="64" t="s">
        <v>13</v>
      </c>
      <c r="I3531" s="64" t="s">
        <v>14</v>
      </c>
      <c r="J3531" s="64" t="s">
        <v>16</v>
      </c>
    </row>
    <row r="3532" spans="1:10" ht="39" customHeight="1" x14ac:dyDescent="0.2">
      <c r="A3532" s="187" t="s">
        <v>1154</v>
      </c>
      <c r="B3532" s="63" t="s">
        <v>2059</v>
      </c>
      <c r="C3532" s="187" t="s">
        <v>25</v>
      </c>
      <c r="D3532" s="187" t="s">
        <v>2058</v>
      </c>
      <c r="E3532" s="380" t="s">
        <v>1297</v>
      </c>
      <c r="F3532" s="380"/>
      <c r="G3532" s="62" t="s">
        <v>156</v>
      </c>
      <c r="H3532" s="61">
        <v>1</v>
      </c>
      <c r="I3532" s="60">
        <v>28.99</v>
      </c>
      <c r="J3532" s="60">
        <v>28.99</v>
      </c>
    </row>
    <row r="3533" spans="1:10" ht="26.1" customHeight="1" x14ac:dyDescent="0.2">
      <c r="A3533" s="191" t="s">
        <v>1148</v>
      </c>
      <c r="B3533" s="59" t="s">
        <v>1296</v>
      </c>
      <c r="C3533" s="191" t="s">
        <v>25</v>
      </c>
      <c r="D3533" s="191" t="s">
        <v>1295</v>
      </c>
      <c r="E3533" s="376" t="s">
        <v>1145</v>
      </c>
      <c r="F3533" s="376"/>
      <c r="G3533" s="58" t="s">
        <v>836</v>
      </c>
      <c r="H3533" s="57">
        <v>0.13519999999999999</v>
      </c>
      <c r="I3533" s="56">
        <v>31.39</v>
      </c>
      <c r="J3533" s="56">
        <v>4.24</v>
      </c>
    </row>
    <row r="3534" spans="1:10" ht="24" customHeight="1" x14ac:dyDescent="0.2">
      <c r="A3534" s="191" t="s">
        <v>1148</v>
      </c>
      <c r="B3534" s="59" t="s">
        <v>1294</v>
      </c>
      <c r="C3534" s="191" t="s">
        <v>25</v>
      </c>
      <c r="D3534" s="191" t="s">
        <v>1293</v>
      </c>
      <c r="E3534" s="376" t="s">
        <v>1145</v>
      </c>
      <c r="F3534" s="376"/>
      <c r="G3534" s="58" t="s">
        <v>836</v>
      </c>
      <c r="H3534" s="57">
        <v>0.13519999999999999</v>
      </c>
      <c r="I3534" s="56">
        <v>38.78</v>
      </c>
      <c r="J3534" s="56">
        <v>5.24</v>
      </c>
    </row>
    <row r="3535" spans="1:10" ht="39" customHeight="1" x14ac:dyDescent="0.2">
      <c r="A3535" s="192" t="s">
        <v>1142</v>
      </c>
      <c r="B3535" s="55" t="s">
        <v>2057</v>
      </c>
      <c r="C3535" s="192" t="s">
        <v>25</v>
      </c>
      <c r="D3535" s="192" t="s">
        <v>2056</v>
      </c>
      <c r="E3535" s="377" t="s">
        <v>1139</v>
      </c>
      <c r="F3535" s="377"/>
      <c r="G3535" s="54" t="s">
        <v>156</v>
      </c>
      <c r="H3535" s="53">
        <v>1</v>
      </c>
      <c r="I3535" s="52">
        <v>1.92</v>
      </c>
      <c r="J3535" s="52">
        <v>1.92</v>
      </c>
    </row>
    <row r="3536" spans="1:10" ht="26.1" customHeight="1" x14ac:dyDescent="0.2">
      <c r="A3536" s="192" t="s">
        <v>1142</v>
      </c>
      <c r="B3536" s="55" t="s">
        <v>2055</v>
      </c>
      <c r="C3536" s="192" t="s">
        <v>25</v>
      </c>
      <c r="D3536" s="192" t="s">
        <v>2054</v>
      </c>
      <c r="E3536" s="377" t="s">
        <v>1139</v>
      </c>
      <c r="F3536" s="377"/>
      <c r="G3536" s="54" t="s">
        <v>156</v>
      </c>
      <c r="H3536" s="53">
        <v>1</v>
      </c>
      <c r="I3536" s="52">
        <v>17.59</v>
      </c>
      <c r="J3536" s="52">
        <v>17.59</v>
      </c>
    </row>
    <row r="3537" spans="1:10" ht="25.5" x14ac:dyDescent="0.2">
      <c r="A3537" s="193"/>
      <c r="B3537" s="193"/>
      <c r="C3537" s="193"/>
      <c r="D3537" s="193"/>
      <c r="E3537" s="193" t="s">
        <v>1138</v>
      </c>
      <c r="F3537" s="51">
        <v>4.456268706351846</v>
      </c>
      <c r="G3537" s="193" t="s">
        <v>1137</v>
      </c>
      <c r="H3537" s="51">
        <v>3.58</v>
      </c>
      <c r="I3537" s="193" t="s">
        <v>1136</v>
      </c>
      <c r="J3537" s="51">
        <v>8.0399999999999991</v>
      </c>
    </row>
    <row r="3538" spans="1:10" ht="15" thickBot="1" x14ac:dyDescent="0.25">
      <c r="A3538" s="193"/>
      <c r="B3538" s="193"/>
      <c r="C3538" s="193"/>
      <c r="D3538" s="193"/>
      <c r="E3538" s="193" t="s">
        <v>1135</v>
      </c>
      <c r="F3538" s="51">
        <v>6.82</v>
      </c>
      <c r="G3538" s="193"/>
      <c r="H3538" s="378" t="s">
        <v>1134</v>
      </c>
      <c r="I3538" s="378"/>
      <c r="J3538" s="51">
        <v>35.81</v>
      </c>
    </row>
    <row r="3539" spans="1:10" ht="0.95" customHeight="1" thickTop="1" x14ac:dyDescent="0.2">
      <c r="A3539" s="50"/>
      <c r="B3539" s="50"/>
      <c r="C3539" s="50"/>
      <c r="D3539" s="50"/>
      <c r="E3539" s="50"/>
      <c r="F3539" s="50"/>
      <c r="G3539" s="50"/>
      <c r="H3539" s="50"/>
      <c r="I3539" s="50"/>
      <c r="J3539" s="50"/>
    </row>
    <row r="3540" spans="1:10" ht="18" customHeight="1" x14ac:dyDescent="0.2">
      <c r="A3540" s="189"/>
      <c r="B3540" s="64" t="s">
        <v>9</v>
      </c>
      <c r="C3540" s="189" t="s">
        <v>10</v>
      </c>
      <c r="D3540" s="189" t="s">
        <v>11</v>
      </c>
      <c r="E3540" s="379" t="s">
        <v>1155</v>
      </c>
      <c r="F3540" s="379"/>
      <c r="G3540" s="65" t="s">
        <v>12</v>
      </c>
      <c r="H3540" s="64" t="s">
        <v>13</v>
      </c>
      <c r="I3540" s="64" t="s">
        <v>14</v>
      </c>
      <c r="J3540" s="64" t="s">
        <v>16</v>
      </c>
    </row>
    <row r="3541" spans="1:10" ht="24" customHeight="1" x14ac:dyDescent="0.2">
      <c r="A3541" s="187" t="s">
        <v>1154</v>
      </c>
      <c r="B3541" s="63" t="s">
        <v>1294</v>
      </c>
      <c r="C3541" s="187" t="s">
        <v>25</v>
      </c>
      <c r="D3541" s="187" t="s">
        <v>1293</v>
      </c>
      <c r="E3541" s="380" t="s">
        <v>1145</v>
      </c>
      <c r="F3541" s="380"/>
      <c r="G3541" s="62" t="s">
        <v>836</v>
      </c>
      <c r="H3541" s="61">
        <v>1</v>
      </c>
      <c r="I3541" s="60">
        <v>38.78</v>
      </c>
      <c r="J3541" s="60">
        <v>38.78</v>
      </c>
    </row>
    <row r="3542" spans="1:10" ht="26.1" customHeight="1" x14ac:dyDescent="0.2">
      <c r="A3542" s="191" t="s">
        <v>1148</v>
      </c>
      <c r="B3542" s="59" t="s">
        <v>2053</v>
      </c>
      <c r="C3542" s="191" t="s">
        <v>25</v>
      </c>
      <c r="D3542" s="191" t="s">
        <v>2052</v>
      </c>
      <c r="E3542" s="376" t="s">
        <v>1145</v>
      </c>
      <c r="F3542" s="376"/>
      <c r="G3542" s="58" t="s">
        <v>836</v>
      </c>
      <c r="H3542" s="57">
        <v>1</v>
      </c>
      <c r="I3542" s="56">
        <v>1.37</v>
      </c>
      <c r="J3542" s="56">
        <v>1.37</v>
      </c>
    </row>
    <row r="3543" spans="1:10" ht="24" customHeight="1" x14ac:dyDescent="0.2">
      <c r="A3543" s="192" t="s">
        <v>1142</v>
      </c>
      <c r="B3543" s="55" t="s">
        <v>2051</v>
      </c>
      <c r="C3543" s="192" t="s">
        <v>25</v>
      </c>
      <c r="D3543" s="192" t="s">
        <v>2050</v>
      </c>
      <c r="E3543" s="377" t="s">
        <v>1165</v>
      </c>
      <c r="F3543" s="377"/>
      <c r="G3543" s="54" t="s">
        <v>836</v>
      </c>
      <c r="H3543" s="53">
        <v>1</v>
      </c>
      <c r="I3543" s="52">
        <v>32.07</v>
      </c>
      <c r="J3543" s="52">
        <v>32.07</v>
      </c>
    </row>
    <row r="3544" spans="1:10" ht="26.1" customHeight="1" x14ac:dyDescent="0.2">
      <c r="A3544" s="192" t="s">
        <v>1142</v>
      </c>
      <c r="B3544" s="55" t="s">
        <v>1178</v>
      </c>
      <c r="C3544" s="192" t="s">
        <v>25</v>
      </c>
      <c r="D3544" s="192" t="s">
        <v>1177</v>
      </c>
      <c r="E3544" s="377" t="s">
        <v>1171</v>
      </c>
      <c r="F3544" s="377"/>
      <c r="G3544" s="54" t="s">
        <v>836</v>
      </c>
      <c r="H3544" s="53">
        <v>1</v>
      </c>
      <c r="I3544" s="52">
        <v>1.0900000000000001</v>
      </c>
      <c r="J3544" s="52">
        <v>1.0900000000000001</v>
      </c>
    </row>
    <row r="3545" spans="1:10" ht="26.1" customHeight="1" x14ac:dyDescent="0.2">
      <c r="A3545" s="192" t="s">
        <v>1142</v>
      </c>
      <c r="B3545" s="55" t="s">
        <v>1176</v>
      </c>
      <c r="C3545" s="192" t="s">
        <v>25</v>
      </c>
      <c r="D3545" s="192" t="s">
        <v>1175</v>
      </c>
      <c r="E3545" s="377" t="s">
        <v>1174</v>
      </c>
      <c r="F3545" s="377"/>
      <c r="G3545" s="54" t="s">
        <v>836</v>
      </c>
      <c r="H3545" s="53">
        <v>1</v>
      </c>
      <c r="I3545" s="52">
        <v>0.82</v>
      </c>
      <c r="J3545" s="52">
        <v>0.82</v>
      </c>
    </row>
    <row r="3546" spans="1:10" ht="26.1" customHeight="1" x14ac:dyDescent="0.2">
      <c r="A3546" s="192" t="s">
        <v>1142</v>
      </c>
      <c r="B3546" s="55" t="s">
        <v>1173</v>
      </c>
      <c r="C3546" s="192" t="s">
        <v>25</v>
      </c>
      <c r="D3546" s="192" t="s">
        <v>1172</v>
      </c>
      <c r="E3546" s="377" t="s">
        <v>1171</v>
      </c>
      <c r="F3546" s="377"/>
      <c r="G3546" s="54" t="s">
        <v>836</v>
      </c>
      <c r="H3546" s="53">
        <v>1</v>
      </c>
      <c r="I3546" s="52">
        <v>1.34</v>
      </c>
      <c r="J3546" s="52">
        <v>1.34</v>
      </c>
    </row>
    <row r="3547" spans="1:10" ht="26.1" customHeight="1" x14ac:dyDescent="0.2">
      <c r="A3547" s="192" t="s">
        <v>1142</v>
      </c>
      <c r="B3547" s="55" t="s">
        <v>1170</v>
      </c>
      <c r="C3547" s="192" t="s">
        <v>25</v>
      </c>
      <c r="D3547" s="192" t="s">
        <v>1169</v>
      </c>
      <c r="E3547" s="377" t="s">
        <v>1168</v>
      </c>
      <c r="F3547" s="377"/>
      <c r="G3547" s="54" t="s">
        <v>836</v>
      </c>
      <c r="H3547" s="53">
        <v>1</v>
      </c>
      <c r="I3547" s="52">
        <v>0.04</v>
      </c>
      <c r="J3547" s="52">
        <v>0.04</v>
      </c>
    </row>
    <row r="3548" spans="1:10" ht="26.1" customHeight="1" x14ac:dyDescent="0.2">
      <c r="A3548" s="192" t="s">
        <v>1142</v>
      </c>
      <c r="B3548" s="55" t="s">
        <v>2049</v>
      </c>
      <c r="C3548" s="192" t="s">
        <v>25</v>
      </c>
      <c r="D3548" s="192" t="s">
        <v>2048</v>
      </c>
      <c r="E3548" s="377" t="s">
        <v>1160</v>
      </c>
      <c r="F3548" s="377"/>
      <c r="G3548" s="54" t="s">
        <v>836</v>
      </c>
      <c r="H3548" s="53">
        <v>1</v>
      </c>
      <c r="I3548" s="52">
        <v>0.85</v>
      </c>
      <c r="J3548" s="52">
        <v>0.85</v>
      </c>
    </row>
    <row r="3549" spans="1:10" ht="26.1" customHeight="1" x14ac:dyDescent="0.2">
      <c r="A3549" s="192" t="s">
        <v>1142</v>
      </c>
      <c r="B3549" s="55" t="s">
        <v>2047</v>
      </c>
      <c r="C3549" s="192" t="s">
        <v>25</v>
      </c>
      <c r="D3549" s="192" t="s">
        <v>2046</v>
      </c>
      <c r="E3549" s="377" t="s">
        <v>1160</v>
      </c>
      <c r="F3549" s="377"/>
      <c r="G3549" s="54" t="s">
        <v>836</v>
      </c>
      <c r="H3549" s="53">
        <v>1</v>
      </c>
      <c r="I3549" s="52">
        <v>1.2</v>
      </c>
      <c r="J3549" s="52">
        <v>1.2</v>
      </c>
    </row>
    <row r="3550" spans="1:10" ht="25.5" x14ac:dyDescent="0.2">
      <c r="A3550" s="193"/>
      <c r="B3550" s="193"/>
      <c r="C3550" s="193"/>
      <c r="D3550" s="193"/>
      <c r="E3550" s="193" t="s">
        <v>1138</v>
      </c>
      <c r="F3550" s="51">
        <v>18.534530499999999</v>
      </c>
      <c r="G3550" s="193" t="s">
        <v>1137</v>
      </c>
      <c r="H3550" s="51">
        <v>14.91</v>
      </c>
      <c r="I3550" s="193" t="s">
        <v>1136</v>
      </c>
      <c r="J3550" s="51">
        <v>33.44</v>
      </c>
    </row>
    <row r="3551" spans="1:10" ht="15" thickBot="1" x14ac:dyDescent="0.25">
      <c r="A3551" s="193"/>
      <c r="B3551" s="193"/>
      <c r="C3551" s="193"/>
      <c r="D3551" s="193"/>
      <c r="E3551" s="193" t="s">
        <v>1135</v>
      </c>
      <c r="F3551" s="51">
        <v>9.1199999999999992</v>
      </c>
      <c r="G3551" s="193"/>
      <c r="H3551" s="378" t="s">
        <v>1134</v>
      </c>
      <c r="I3551" s="378"/>
      <c r="J3551" s="51">
        <v>47.9</v>
      </c>
    </row>
    <row r="3552" spans="1:10" ht="0.95" customHeight="1" thickTop="1" x14ac:dyDescent="0.2">
      <c r="A3552" s="50"/>
      <c r="B3552" s="50"/>
      <c r="C3552" s="50"/>
      <c r="D3552" s="50"/>
      <c r="E3552" s="50"/>
      <c r="F3552" s="50"/>
      <c r="G3552" s="50"/>
      <c r="H3552" s="50"/>
      <c r="I3552" s="50"/>
      <c r="J3552" s="50"/>
    </row>
    <row r="3553" spans="1:10" ht="18" customHeight="1" x14ac:dyDescent="0.2">
      <c r="A3553" s="189"/>
      <c r="B3553" s="64" t="s">
        <v>9</v>
      </c>
      <c r="C3553" s="189" t="s">
        <v>10</v>
      </c>
      <c r="D3553" s="189" t="s">
        <v>11</v>
      </c>
      <c r="E3553" s="379" t="s">
        <v>1155</v>
      </c>
      <c r="F3553" s="379"/>
      <c r="G3553" s="65" t="s">
        <v>12</v>
      </c>
      <c r="H3553" s="64" t="s">
        <v>13</v>
      </c>
      <c r="I3553" s="64" t="s">
        <v>14</v>
      </c>
      <c r="J3553" s="64" t="s">
        <v>16</v>
      </c>
    </row>
    <row r="3554" spans="1:10" ht="39" customHeight="1" x14ac:dyDescent="0.2">
      <c r="A3554" s="187" t="s">
        <v>1154</v>
      </c>
      <c r="B3554" s="63" t="s">
        <v>2045</v>
      </c>
      <c r="C3554" s="187" t="s">
        <v>25</v>
      </c>
      <c r="D3554" s="187" t="s">
        <v>2044</v>
      </c>
      <c r="E3554" s="380" t="s">
        <v>1297</v>
      </c>
      <c r="F3554" s="380"/>
      <c r="G3554" s="62" t="s">
        <v>31</v>
      </c>
      <c r="H3554" s="61">
        <v>1</v>
      </c>
      <c r="I3554" s="60">
        <v>11.76</v>
      </c>
      <c r="J3554" s="60">
        <v>11.76</v>
      </c>
    </row>
    <row r="3555" spans="1:10" ht="26.1" customHeight="1" x14ac:dyDescent="0.2">
      <c r="A3555" s="191" t="s">
        <v>1148</v>
      </c>
      <c r="B3555" s="59" t="s">
        <v>1296</v>
      </c>
      <c r="C3555" s="191" t="s">
        <v>25</v>
      </c>
      <c r="D3555" s="191" t="s">
        <v>1295</v>
      </c>
      <c r="E3555" s="376" t="s">
        <v>1145</v>
      </c>
      <c r="F3555" s="376"/>
      <c r="G3555" s="58" t="s">
        <v>836</v>
      </c>
      <c r="H3555" s="57">
        <v>0.105</v>
      </c>
      <c r="I3555" s="56">
        <v>31.39</v>
      </c>
      <c r="J3555" s="56">
        <v>3.29</v>
      </c>
    </row>
    <row r="3556" spans="1:10" ht="24" customHeight="1" x14ac:dyDescent="0.2">
      <c r="A3556" s="191" t="s">
        <v>1148</v>
      </c>
      <c r="B3556" s="59" t="s">
        <v>1294</v>
      </c>
      <c r="C3556" s="191" t="s">
        <v>25</v>
      </c>
      <c r="D3556" s="191" t="s">
        <v>1293</v>
      </c>
      <c r="E3556" s="376" t="s">
        <v>1145</v>
      </c>
      <c r="F3556" s="376"/>
      <c r="G3556" s="58" t="s">
        <v>836</v>
      </c>
      <c r="H3556" s="57">
        <v>0.105</v>
      </c>
      <c r="I3556" s="56">
        <v>38.78</v>
      </c>
      <c r="J3556" s="56">
        <v>4.07</v>
      </c>
    </row>
    <row r="3557" spans="1:10" ht="26.1" customHeight="1" x14ac:dyDescent="0.2">
      <c r="A3557" s="192" t="s">
        <v>1142</v>
      </c>
      <c r="B3557" s="55" t="s">
        <v>2041</v>
      </c>
      <c r="C3557" s="192" t="s">
        <v>25</v>
      </c>
      <c r="D3557" s="192" t="s">
        <v>2040</v>
      </c>
      <c r="E3557" s="377" t="s">
        <v>1139</v>
      </c>
      <c r="F3557" s="377"/>
      <c r="G3557" s="54" t="s">
        <v>31</v>
      </c>
      <c r="H3557" s="53">
        <v>1.0169999999999999</v>
      </c>
      <c r="I3557" s="52">
        <v>4.33</v>
      </c>
      <c r="J3557" s="52">
        <v>4.4000000000000004</v>
      </c>
    </row>
    <row r="3558" spans="1:10" ht="25.5" x14ac:dyDescent="0.2">
      <c r="A3558" s="193"/>
      <c r="B3558" s="193"/>
      <c r="C3558" s="193"/>
      <c r="D3558" s="193"/>
      <c r="E3558" s="193" t="s">
        <v>1138</v>
      </c>
      <c r="F3558" s="51">
        <v>3.4585966079148651</v>
      </c>
      <c r="G3558" s="193" t="s">
        <v>1137</v>
      </c>
      <c r="H3558" s="51">
        <v>2.78</v>
      </c>
      <c r="I3558" s="193" t="s">
        <v>1136</v>
      </c>
      <c r="J3558" s="51">
        <v>6.24</v>
      </c>
    </row>
    <row r="3559" spans="1:10" ht="15" thickBot="1" x14ac:dyDescent="0.25">
      <c r="A3559" s="193"/>
      <c r="B3559" s="193"/>
      <c r="C3559" s="193"/>
      <c r="D3559" s="193"/>
      <c r="E3559" s="193" t="s">
        <v>1135</v>
      </c>
      <c r="F3559" s="51">
        <v>2.76</v>
      </c>
      <c r="G3559" s="193"/>
      <c r="H3559" s="378" t="s">
        <v>1134</v>
      </c>
      <c r="I3559" s="378"/>
      <c r="J3559" s="51">
        <v>14.52</v>
      </c>
    </row>
    <row r="3560" spans="1:10" ht="0.95" customHeight="1" thickTop="1" x14ac:dyDescent="0.2">
      <c r="A3560" s="50"/>
      <c r="B3560" s="50"/>
      <c r="C3560" s="50"/>
      <c r="D3560" s="50"/>
      <c r="E3560" s="50"/>
      <c r="F3560" s="50"/>
      <c r="G3560" s="50"/>
      <c r="H3560" s="50"/>
      <c r="I3560" s="50"/>
      <c r="J3560" s="50"/>
    </row>
    <row r="3561" spans="1:10" ht="18" customHeight="1" x14ac:dyDescent="0.2">
      <c r="A3561" s="189"/>
      <c r="B3561" s="64" t="s">
        <v>9</v>
      </c>
      <c r="C3561" s="189" t="s">
        <v>10</v>
      </c>
      <c r="D3561" s="189" t="s">
        <v>11</v>
      </c>
      <c r="E3561" s="379" t="s">
        <v>1155</v>
      </c>
      <c r="F3561" s="379"/>
      <c r="G3561" s="65" t="s">
        <v>12</v>
      </c>
      <c r="H3561" s="64" t="s">
        <v>13</v>
      </c>
      <c r="I3561" s="64" t="s">
        <v>14</v>
      </c>
      <c r="J3561" s="64" t="s">
        <v>16</v>
      </c>
    </row>
    <row r="3562" spans="1:10" ht="39" customHeight="1" x14ac:dyDescent="0.2">
      <c r="A3562" s="187" t="s">
        <v>1154</v>
      </c>
      <c r="B3562" s="63" t="s">
        <v>2043</v>
      </c>
      <c r="C3562" s="187" t="s">
        <v>25</v>
      </c>
      <c r="D3562" s="187" t="s">
        <v>2042</v>
      </c>
      <c r="E3562" s="380" t="s">
        <v>1297</v>
      </c>
      <c r="F3562" s="380"/>
      <c r="G3562" s="62" t="s">
        <v>31</v>
      </c>
      <c r="H3562" s="61">
        <v>1</v>
      </c>
      <c r="I3562" s="60">
        <v>15.83</v>
      </c>
      <c r="J3562" s="60">
        <v>15.83</v>
      </c>
    </row>
    <row r="3563" spans="1:10" ht="26.1" customHeight="1" x14ac:dyDescent="0.2">
      <c r="A3563" s="191" t="s">
        <v>1148</v>
      </c>
      <c r="B3563" s="59" t="s">
        <v>1296</v>
      </c>
      <c r="C3563" s="191" t="s">
        <v>25</v>
      </c>
      <c r="D3563" s="191" t="s">
        <v>1295</v>
      </c>
      <c r="E3563" s="376" t="s">
        <v>1145</v>
      </c>
      <c r="F3563" s="376"/>
      <c r="G3563" s="58" t="s">
        <v>836</v>
      </c>
      <c r="H3563" s="57">
        <v>0.16300000000000001</v>
      </c>
      <c r="I3563" s="56">
        <v>31.39</v>
      </c>
      <c r="J3563" s="56">
        <v>5.1100000000000003</v>
      </c>
    </row>
    <row r="3564" spans="1:10" ht="24" customHeight="1" x14ac:dyDescent="0.2">
      <c r="A3564" s="191" t="s">
        <v>1148</v>
      </c>
      <c r="B3564" s="59" t="s">
        <v>1294</v>
      </c>
      <c r="C3564" s="191" t="s">
        <v>25</v>
      </c>
      <c r="D3564" s="191" t="s">
        <v>1293</v>
      </c>
      <c r="E3564" s="376" t="s">
        <v>1145</v>
      </c>
      <c r="F3564" s="376"/>
      <c r="G3564" s="58" t="s">
        <v>836</v>
      </c>
      <c r="H3564" s="57">
        <v>0.16300000000000001</v>
      </c>
      <c r="I3564" s="56">
        <v>38.78</v>
      </c>
      <c r="J3564" s="56">
        <v>6.32</v>
      </c>
    </row>
    <row r="3565" spans="1:10" ht="26.1" customHeight="1" x14ac:dyDescent="0.2">
      <c r="A3565" s="192" t="s">
        <v>1142</v>
      </c>
      <c r="B3565" s="55" t="s">
        <v>2041</v>
      </c>
      <c r="C3565" s="192" t="s">
        <v>25</v>
      </c>
      <c r="D3565" s="192" t="s">
        <v>2040</v>
      </c>
      <c r="E3565" s="377" t="s">
        <v>1139</v>
      </c>
      <c r="F3565" s="377"/>
      <c r="G3565" s="54" t="s">
        <v>31</v>
      </c>
      <c r="H3565" s="53">
        <v>1.0169999999999999</v>
      </c>
      <c r="I3565" s="52">
        <v>4.33</v>
      </c>
      <c r="J3565" s="52">
        <v>4.4000000000000004</v>
      </c>
    </row>
    <row r="3566" spans="1:10" ht="25.5" x14ac:dyDescent="0.2">
      <c r="A3566" s="193"/>
      <c r="B3566" s="193"/>
      <c r="C3566" s="193"/>
      <c r="D3566" s="193"/>
      <c r="E3566" s="193" t="s">
        <v>1138</v>
      </c>
      <c r="F3566" s="51">
        <v>5.3708014632524108</v>
      </c>
      <c r="G3566" s="193" t="s">
        <v>1137</v>
      </c>
      <c r="H3566" s="51">
        <v>4.32</v>
      </c>
      <c r="I3566" s="193" t="s">
        <v>1136</v>
      </c>
      <c r="J3566" s="51">
        <v>9.69</v>
      </c>
    </row>
    <row r="3567" spans="1:10" ht="15" thickBot="1" x14ac:dyDescent="0.25">
      <c r="A3567" s="193"/>
      <c r="B3567" s="193"/>
      <c r="C3567" s="193"/>
      <c r="D3567" s="193"/>
      <c r="E3567" s="193" t="s">
        <v>1135</v>
      </c>
      <c r="F3567" s="51">
        <v>3.72</v>
      </c>
      <c r="G3567" s="193"/>
      <c r="H3567" s="378" t="s">
        <v>1134</v>
      </c>
      <c r="I3567" s="378"/>
      <c r="J3567" s="51">
        <v>19.55</v>
      </c>
    </row>
    <row r="3568" spans="1:10" ht="0.95" customHeight="1" thickTop="1" x14ac:dyDescent="0.2">
      <c r="A3568" s="50"/>
      <c r="B3568" s="50"/>
      <c r="C3568" s="50"/>
      <c r="D3568" s="50"/>
      <c r="E3568" s="50"/>
      <c r="F3568" s="50"/>
      <c r="G3568" s="50"/>
      <c r="H3568" s="50"/>
      <c r="I3568" s="50"/>
      <c r="J3568" s="50"/>
    </row>
    <row r="3569" spans="1:10" ht="18" customHeight="1" x14ac:dyDescent="0.2">
      <c r="A3569" s="189"/>
      <c r="B3569" s="64" t="s">
        <v>9</v>
      </c>
      <c r="C3569" s="189" t="s">
        <v>10</v>
      </c>
      <c r="D3569" s="189" t="s">
        <v>11</v>
      </c>
      <c r="E3569" s="379" t="s">
        <v>1155</v>
      </c>
      <c r="F3569" s="379"/>
      <c r="G3569" s="65" t="s">
        <v>12</v>
      </c>
      <c r="H3569" s="64" t="s">
        <v>13</v>
      </c>
      <c r="I3569" s="64" t="s">
        <v>14</v>
      </c>
      <c r="J3569" s="64" t="s">
        <v>16</v>
      </c>
    </row>
    <row r="3570" spans="1:10" ht="65.099999999999994" customHeight="1" x14ac:dyDescent="0.2">
      <c r="A3570" s="187" t="s">
        <v>1154</v>
      </c>
      <c r="B3570" s="63" t="s">
        <v>2039</v>
      </c>
      <c r="C3570" s="187" t="s">
        <v>25</v>
      </c>
      <c r="D3570" s="187" t="s">
        <v>2038</v>
      </c>
      <c r="E3570" s="380" t="s">
        <v>1770</v>
      </c>
      <c r="F3570" s="380"/>
      <c r="G3570" s="62" t="s">
        <v>27</v>
      </c>
      <c r="H3570" s="61">
        <v>1</v>
      </c>
      <c r="I3570" s="60">
        <v>44.42</v>
      </c>
      <c r="J3570" s="60">
        <v>44.42</v>
      </c>
    </row>
    <row r="3571" spans="1:10" ht="51.95" customHeight="1" x14ac:dyDescent="0.2">
      <c r="A3571" s="191" t="s">
        <v>1148</v>
      </c>
      <c r="B3571" s="59" t="s">
        <v>2037</v>
      </c>
      <c r="C3571" s="191" t="s">
        <v>25</v>
      </c>
      <c r="D3571" s="191" t="s">
        <v>2036</v>
      </c>
      <c r="E3571" s="376" t="s">
        <v>1145</v>
      </c>
      <c r="F3571" s="376"/>
      <c r="G3571" s="58" t="s">
        <v>49</v>
      </c>
      <c r="H3571" s="57">
        <v>3.7600000000000001E-2</v>
      </c>
      <c r="I3571" s="56">
        <v>636.16999999999996</v>
      </c>
      <c r="J3571" s="56">
        <v>23.91</v>
      </c>
    </row>
    <row r="3572" spans="1:10" ht="24" customHeight="1" x14ac:dyDescent="0.2">
      <c r="A3572" s="191" t="s">
        <v>1148</v>
      </c>
      <c r="B3572" s="59" t="s">
        <v>1461</v>
      </c>
      <c r="C3572" s="191" t="s">
        <v>25</v>
      </c>
      <c r="D3572" s="191" t="s">
        <v>1460</v>
      </c>
      <c r="E3572" s="376" t="s">
        <v>1145</v>
      </c>
      <c r="F3572" s="376"/>
      <c r="G3572" s="58" t="s">
        <v>836</v>
      </c>
      <c r="H3572" s="57">
        <v>0.43</v>
      </c>
      <c r="I3572" s="56">
        <v>37.11</v>
      </c>
      <c r="J3572" s="56">
        <v>15.95</v>
      </c>
    </row>
    <row r="3573" spans="1:10" ht="24" customHeight="1" x14ac:dyDescent="0.2">
      <c r="A3573" s="191" t="s">
        <v>1148</v>
      </c>
      <c r="B3573" s="59" t="s">
        <v>1147</v>
      </c>
      <c r="C3573" s="191" t="s">
        <v>25</v>
      </c>
      <c r="D3573" s="191" t="s">
        <v>1146</v>
      </c>
      <c r="E3573" s="376" t="s">
        <v>1145</v>
      </c>
      <c r="F3573" s="376"/>
      <c r="G3573" s="58" t="s">
        <v>836</v>
      </c>
      <c r="H3573" s="57">
        <v>0.158</v>
      </c>
      <c r="I3573" s="56">
        <v>28.88</v>
      </c>
      <c r="J3573" s="56">
        <v>4.5599999999999996</v>
      </c>
    </row>
    <row r="3574" spans="1:10" ht="25.5" x14ac:dyDescent="0.2">
      <c r="A3574" s="193"/>
      <c r="B3574" s="193"/>
      <c r="C3574" s="193"/>
      <c r="D3574" s="193"/>
      <c r="E3574" s="193" t="s">
        <v>1138</v>
      </c>
      <c r="F3574" s="51">
        <v>11.900011085245538</v>
      </c>
      <c r="G3574" s="193" t="s">
        <v>1137</v>
      </c>
      <c r="H3574" s="51">
        <v>9.57</v>
      </c>
      <c r="I3574" s="193" t="s">
        <v>1136</v>
      </c>
      <c r="J3574" s="51">
        <v>21.47</v>
      </c>
    </row>
    <row r="3575" spans="1:10" ht="15" thickBot="1" x14ac:dyDescent="0.25">
      <c r="A3575" s="193"/>
      <c r="B3575" s="193"/>
      <c r="C3575" s="193"/>
      <c r="D3575" s="193"/>
      <c r="E3575" s="193" t="s">
        <v>1135</v>
      </c>
      <c r="F3575" s="51">
        <v>10.45</v>
      </c>
      <c r="G3575" s="193"/>
      <c r="H3575" s="378" t="s">
        <v>1134</v>
      </c>
      <c r="I3575" s="378"/>
      <c r="J3575" s="51">
        <v>54.87</v>
      </c>
    </row>
    <row r="3576" spans="1:10" ht="0.95" customHeight="1" thickTop="1" x14ac:dyDescent="0.2">
      <c r="A3576" s="50"/>
      <c r="B3576" s="50"/>
      <c r="C3576" s="50"/>
      <c r="D3576" s="50"/>
      <c r="E3576" s="50"/>
      <c r="F3576" s="50"/>
      <c r="G3576" s="50"/>
      <c r="H3576" s="50"/>
      <c r="I3576" s="50"/>
      <c r="J3576" s="50"/>
    </row>
    <row r="3577" spans="1:10" ht="18" customHeight="1" x14ac:dyDescent="0.2">
      <c r="A3577" s="189"/>
      <c r="B3577" s="64" t="s">
        <v>9</v>
      </c>
      <c r="C3577" s="189" t="s">
        <v>10</v>
      </c>
      <c r="D3577" s="189" t="s">
        <v>11</v>
      </c>
      <c r="E3577" s="379" t="s">
        <v>1155</v>
      </c>
      <c r="F3577" s="379"/>
      <c r="G3577" s="65" t="s">
        <v>12</v>
      </c>
      <c r="H3577" s="64" t="s">
        <v>13</v>
      </c>
      <c r="I3577" s="64" t="s">
        <v>14</v>
      </c>
      <c r="J3577" s="64" t="s">
        <v>16</v>
      </c>
    </row>
    <row r="3578" spans="1:10" ht="26.1" customHeight="1" x14ac:dyDescent="0.2">
      <c r="A3578" s="187" t="s">
        <v>1154</v>
      </c>
      <c r="B3578" s="63" t="s">
        <v>1150</v>
      </c>
      <c r="C3578" s="187" t="s">
        <v>25</v>
      </c>
      <c r="D3578" s="187" t="s">
        <v>1149</v>
      </c>
      <c r="E3578" s="380" t="s">
        <v>1145</v>
      </c>
      <c r="F3578" s="380"/>
      <c r="G3578" s="62" t="s">
        <v>836</v>
      </c>
      <c r="H3578" s="61">
        <v>1</v>
      </c>
      <c r="I3578" s="60">
        <v>37.39</v>
      </c>
      <c r="J3578" s="60">
        <v>37.39</v>
      </c>
    </row>
    <row r="3579" spans="1:10" ht="26.1" customHeight="1" x14ac:dyDescent="0.2">
      <c r="A3579" s="191" t="s">
        <v>1148</v>
      </c>
      <c r="B3579" s="59" t="s">
        <v>2035</v>
      </c>
      <c r="C3579" s="191" t="s">
        <v>25</v>
      </c>
      <c r="D3579" s="191" t="s">
        <v>2034</v>
      </c>
      <c r="E3579" s="376" t="s">
        <v>1145</v>
      </c>
      <c r="F3579" s="376"/>
      <c r="G3579" s="58" t="s">
        <v>836</v>
      </c>
      <c r="H3579" s="57">
        <v>1</v>
      </c>
      <c r="I3579" s="56">
        <v>0.66</v>
      </c>
      <c r="J3579" s="56">
        <v>0.66</v>
      </c>
    </row>
    <row r="3580" spans="1:10" ht="24" customHeight="1" x14ac:dyDescent="0.2">
      <c r="A3580" s="192" t="s">
        <v>1142</v>
      </c>
      <c r="B3580" s="55" t="s">
        <v>2033</v>
      </c>
      <c r="C3580" s="192" t="s">
        <v>25</v>
      </c>
      <c r="D3580" s="192" t="s">
        <v>2032</v>
      </c>
      <c r="E3580" s="377" t="s">
        <v>1165</v>
      </c>
      <c r="F3580" s="377"/>
      <c r="G3580" s="54" t="s">
        <v>836</v>
      </c>
      <c r="H3580" s="53">
        <v>1</v>
      </c>
      <c r="I3580" s="52">
        <v>32.07</v>
      </c>
      <c r="J3580" s="52">
        <v>32.07</v>
      </c>
    </row>
    <row r="3581" spans="1:10" ht="26.1" customHeight="1" x14ac:dyDescent="0.2">
      <c r="A3581" s="192" t="s">
        <v>1142</v>
      </c>
      <c r="B3581" s="55" t="s">
        <v>1178</v>
      </c>
      <c r="C3581" s="192" t="s">
        <v>25</v>
      </c>
      <c r="D3581" s="192" t="s">
        <v>1177</v>
      </c>
      <c r="E3581" s="377" t="s">
        <v>1171</v>
      </c>
      <c r="F3581" s="377"/>
      <c r="G3581" s="54" t="s">
        <v>836</v>
      </c>
      <c r="H3581" s="53">
        <v>1</v>
      </c>
      <c r="I3581" s="52">
        <v>1.0900000000000001</v>
      </c>
      <c r="J3581" s="52">
        <v>1.0900000000000001</v>
      </c>
    </row>
    <row r="3582" spans="1:10" ht="26.1" customHeight="1" x14ac:dyDescent="0.2">
      <c r="A3582" s="192" t="s">
        <v>1142</v>
      </c>
      <c r="B3582" s="55" t="s">
        <v>1176</v>
      </c>
      <c r="C3582" s="192" t="s">
        <v>25</v>
      </c>
      <c r="D3582" s="192" t="s">
        <v>1175</v>
      </c>
      <c r="E3582" s="377" t="s">
        <v>1174</v>
      </c>
      <c r="F3582" s="377"/>
      <c r="G3582" s="54" t="s">
        <v>836</v>
      </c>
      <c r="H3582" s="53">
        <v>1</v>
      </c>
      <c r="I3582" s="52">
        <v>0.82</v>
      </c>
      <c r="J3582" s="52">
        <v>0.82</v>
      </c>
    </row>
    <row r="3583" spans="1:10" ht="26.1" customHeight="1" x14ac:dyDescent="0.2">
      <c r="A3583" s="192" t="s">
        <v>1142</v>
      </c>
      <c r="B3583" s="55" t="s">
        <v>1173</v>
      </c>
      <c r="C3583" s="192" t="s">
        <v>25</v>
      </c>
      <c r="D3583" s="192" t="s">
        <v>1172</v>
      </c>
      <c r="E3583" s="377" t="s">
        <v>1171</v>
      </c>
      <c r="F3583" s="377"/>
      <c r="G3583" s="54" t="s">
        <v>836</v>
      </c>
      <c r="H3583" s="53">
        <v>1</v>
      </c>
      <c r="I3583" s="52">
        <v>1.34</v>
      </c>
      <c r="J3583" s="52">
        <v>1.34</v>
      </c>
    </row>
    <row r="3584" spans="1:10" ht="26.1" customHeight="1" x14ac:dyDescent="0.2">
      <c r="A3584" s="192" t="s">
        <v>1142</v>
      </c>
      <c r="B3584" s="55" t="s">
        <v>1170</v>
      </c>
      <c r="C3584" s="192" t="s">
        <v>25</v>
      </c>
      <c r="D3584" s="192" t="s">
        <v>1169</v>
      </c>
      <c r="E3584" s="377" t="s">
        <v>1168</v>
      </c>
      <c r="F3584" s="377"/>
      <c r="G3584" s="54" t="s">
        <v>836</v>
      </c>
      <c r="H3584" s="53">
        <v>1</v>
      </c>
      <c r="I3584" s="52">
        <v>0.04</v>
      </c>
      <c r="J3584" s="52">
        <v>0.04</v>
      </c>
    </row>
    <row r="3585" spans="1:10" ht="26.1" customHeight="1" x14ac:dyDescent="0.2">
      <c r="A3585" s="192" t="s">
        <v>1142</v>
      </c>
      <c r="B3585" s="55" t="s">
        <v>2031</v>
      </c>
      <c r="C3585" s="192" t="s">
        <v>25</v>
      </c>
      <c r="D3585" s="192" t="s">
        <v>2030</v>
      </c>
      <c r="E3585" s="377" t="s">
        <v>1160</v>
      </c>
      <c r="F3585" s="377"/>
      <c r="G3585" s="54" t="s">
        <v>836</v>
      </c>
      <c r="H3585" s="53">
        <v>1</v>
      </c>
      <c r="I3585" s="52">
        <v>0.31</v>
      </c>
      <c r="J3585" s="52">
        <v>0.31</v>
      </c>
    </row>
    <row r="3586" spans="1:10" ht="26.1" customHeight="1" x14ac:dyDescent="0.2">
      <c r="A3586" s="192" t="s">
        <v>1142</v>
      </c>
      <c r="B3586" s="55" t="s">
        <v>2029</v>
      </c>
      <c r="C3586" s="192" t="s">
        <v>25</v>
      </c>
      <c r="D3586" s="192" t="s">
        <v>2028</v>
      </c>
      <c r="E3586" s="377" t="s">
        <v>1160</v>
      </c>
      <c r="F3586" s="377"/>
      <c r="G3586" s="54" t="s">
        <v>836</v>
      </c>
      <c r="H3586" s="53">
        <v>1</v>
      </c>
      <c r="I3586" s="52">
        <v>1.06</v>
      </c>
      <c r="J3586" s="52">
        <v>1.06</v>
      </c>
    </row>
    <row r="3587" spans="1:10" ht="25.5" x14ac:dyDescent="0.2">
      <c r="A3587" s="193"/>
      <c r="B3587" s="193"/>
      <c r="C3587" s="193"/>
      <c r="D3587" s="193"/>
      <c r="E3587" s="193" t="s">
        <v>1138</v>
      </c>
      <c r="F3587" s="51">
        <v>18.141004299999999</v>
      </c>
      <c r="G3587" s="193" t="s">
        <v>1137</v>
      </c>
      <c r="H3587" s="51">
        <v>14.59</v>
      </c>
      <c r="I3587" s="193" t="s">
        <v>1136</v>
      </c>
      <c r="J3587" s="51">
        <v>32.729999999999997</v>
      </c>
    </row>
    <row r="3588" spans="1:10" ht="15" thickBot="1" x14ac:dyDescent="0.25">
      <c r="A3588" s="193"/>
      <c r="B3588" s="193"/>
      <c r="C3588" s="193"/>
      <c r="D3588" s="193"/>
      <c r="E3588" s="193" t="s">
        <v>1135</v>
      </c>
      <c r="F3588" s="51">
        <v>8.8000000000000007</v>
      </c>
      <c r="G3588" s="193"/>
      <c r="H3588" s="378" t="s">
        <v>1134</v>
      </c>
      <c r="I3588" s="378"/>
      <c r="J3588" s="51">
        <v>46.19</v>
      </c>
    </row>
    <row r="3589" spans="1:10" ht="0.95" customHeight="1" thickTop="1" x14ac:dyDescent="0.2">
      <c r="A3589" s="50"/>
      <c r="B3589" s="50"/>
      <c r="C3589" s="50"/>
      <c r="D3589" s="50"/>
      <c r="E3589" s="50"/>
      <c r="F3589" s="50"/>
      <c r="G3589" s="50"/>
      <c r="H3589" s="50"/>
      <c r="I3589" s="50"/>
      <c r="J3589" s="50"/>
    </row>
    <row r="3590" spans="1:10" ht="18" customHeight="1" x14ac:dyDescent="0.2">
      <c r="A3590" s="189"/>
      <c r="B3590" s="64" t="s">
        <v>9</v>
      </c>
      <c r="C3590" s="189" t="s">
        <v>10</v>
      </c>
      <c r="D3590" s="189" t="s">
        <v>11</v>
      </c>
      <c r="E3590" s="379" t="s">
        <v>1155</v>
      </c>
      <c r="F3590" s="379"/>
      <c r="G3590" s="65" t="s">
        <v>12</v>
      </c>
      <c r="H3590" s="64" t="s">
        <v>13</v>
      </c>
      <c r="I3590" s="64" t="s">
        <v>14</v>
      </c>
      <c r="J3590" s="64" t="s">
        <v>16</v>
      </c>
    </row>
    <row r="3591" spans="1:10" ht="24" customHeight="1" x14ac:dyDescent="0.2">
      <c r="A3591" s="187" t="s">
        <v>1154</v>
      </c>
      <c r="B3591" s="63" t="s">
        <v>2027</v>
      </c>
      <c r="C3591" s="187" t="s">
        <v>25</v>
      </c>
      <c r="D3591" s="187" t="s">
        <v>2026</v>
      </c>
      <c r="E3591" s="380" t="s">
        <v>1145</v>
      </c>
      <c r="F3591" s="380"/>
      <c r="G3591" s="62" t="s">
        <v>836</v>
      </c>
      <c r="H3591" s="61">
        <v>1</v>
      </c>
      <c r="I3591" s="60">
        <v>45.21</v>
      </c>
      <c r="J3591" s="60">
        <v>45.21</v>
      </c>
    </row>
    <row r="3592" spans="1:10" ht="26.1" customHeight="1" x14ac:dyDescent="0.2">
      <c r="A3592" s="191" t="s">
        <v>1148</v>
      </c>
      <c r="B3592" s="59" t="s">
        <v>2025</v>
      </c>
      <c r="C3592" s="191" t="s">
        <v>25</v>
      </c>
      <c r="D3592" s="191" t="s">
        <v>2024</v>
      </c>
      <c r="E3592" s="376" t="s">
        <v>1145</v>
      </c>
      <c r="F3592" s="376"/>
      <c r="G3592" s="58" t="s">
        <v>836</v>
      </c>
      <c r="H3592" s="57">
        <v>1</v>
      </c>
      <c r="I3592" s="56">
        <v>1.01</v>
      </c>
      <c r="J3592" s="56">
        <v>1.01</v>
      </c>
    </row>
    <row r="3593" spans="1:10" ht="24" customHeight="1" x14ac:dyDescent="0.2">
      <c r="A3593" s="192" t="s">
        <v>1142</v>
      </c>
      <c r="B3593" s="55" t="s">
        <v>2023</v>
      </c>
      <c r="C3593" s="192" t="s">
        <v>25</v>
      </c>
      <c r="D3593" s="192" t="s">
        <v>2022</v>
      </c>
      <c r="E3593" s="377" t="s">
        <v>1165</v>
      </c>
      <c r="F3593" s="377"/>
      <c r="G3593" s="54" t="s">
        <v>836</v>
      </c>
      <c r="H3593" s="53">
        <v>1</v>
      </c>
      <c r="I3593" s="52">
        <v>41.47</v>
      </c>
      <c r="J3593" s="52">
        <v>41.47</v>
      </c>
    </row>
    <row r="3594" spans="1:10" ht="26.1" customHeight="1" x14ac:dyDescent="0.2">
      <c r="A3594" s="192" t="s">
        <v>1142</v>
      </c>
      <c r="B3594" s="55" t="s">
        <v>1173</v>
      </c>
      <c r="C3594" s="192" t="s">
        <v>25</v>
      </c>
      <c r="D3594" s="192" t="s">
        <v>1172</v>
      </c>
      <c r="E3594" s="377" t="s">
        <v>1171</v>
      </c>
      <c r="F3594" s="377"/>
      <c r="G3594" s="54" t="s">
        <v>836</v>
      </c>
      <c r="H3594" s="53">
        <v>1</v>
      </c>
      <c r="I3594" s="52">
        <v>1.34</v>
      </c>
      <c r="J3594" s="52">
        <v>1.34</v>
      </c>
    </row>
    <row r="3595" spans="1:10" ht="26.1" customHeight="1" x14ac:dyDescent="0.2">
      <c r="A3595" s="192" t="s">
        <v>1142</v>
      </c>
      <c r="B3595" s="55" t="s">
        <v>1170</v>
      </c>
      <c r="C3595" s="192" t="s">
        <v>25</v>
      </c>
      <c r="D3595" s="192" t="s">
        <v>1169</v>
      </c>
      <c r="E3595" s="377" t="s">
        <v>1168</v>
      </c>
      <c r="F3595" s="377"/>
      <c r="G3595" s="54" t="s">
        <v>836</v>
      </c>
      <c r="H3595" s="53">
        <v>1</v>
      </c>
      <c r="I3595" s="52">
        <v>0.04</v>
      </c>
      <c r="J3595" s="52">
        <v>0.04</v>
      </c>
    </row>
    <row r="3596" spans="1:10" ht="26.1" customHeight="1" x14ac:dyDescent="0.2">
      <c r="A3596" s="192" t="s">
        <v>1142</v>
      </c>
      <c r="B3596" s="55" t="s">
        <v>1761</v>
      </c>
      <c r="C3596" s="192" t="s">
        <v>25</v>
      </c>
      <c r="D3596" s="192" t="s">
        <v>1760</v>
      </c>
      <c r="E3596" s="377" t="s">
        <v>1160</v>
      </c>
      <c r="F3596" s="377"/>
      <c r="G3596" s="54" t="s">
        <v>836</v>
      </c>
      <c r="H3596" s="53">
        <v>1</v>
      </c>
      <c r="I3596" s="52">
        <v>0.1</v>
      </c>
      <c r="J3596" s="52">
        <v>0.1</v>
      </c>
    </row>
    <row r="3597" spans="1:10" ht="26.1" customHeight="1" x14ac:dyDescent="0.2">
      <c r="A3597" s="192" t="s">
        <v>1142</v>
      </c>
      <c r="B3597" s="55" t="s">
        <v>1759</v>
      </c>
      <c r="C3597" s="192" t="s">
        <v>25</v>
      </c>
      <c r="D3597" s="192" t="s">
        <v>1758</v>
      </c>
      <c r="E3597" s="377" t="s">
        <v>1160</v>
      </c>
      <c r="F3597" s="377"/>
      <c r="G3597" s="54" t="s">
        <v>836</v>
      </c>
      <c r="H3597" s="53">
        <v>1</v>
      </c>
      <c r="I3597" s="52">
        <v>1.25</v>
      </c>
      <c r="J3597" s="52">
        <v>1.25</v>
      </c>
    </row>
    <row r="3598" spans="1:10" ht="25.5" x14ac:dyDescent="0.2">
      <c r="A3598" s="193"/>
      <c r="B3598" s="193"/>
      <c r="C3598" s="193"/>
      <c r="D3598" s="193"/>
      <c r="E3598" s="193" t="s">
        <v>1138</v>
      </c>
      <c r="F3598" s="51">
        <v>23.545061499999999</v>
      </c>
      <c r="G3598" s="193" t="s">
        <v>1137</v>
      </c>
      <c r="H3598" s="51">
        <v>18.93</v>
      </c>
      <c r="I3598" s="193" t="s">
        <v>1136</v>
      </c>
      <c r="J3598" s="51">
        <v>42.48</v>
      </c>
    </row>
    <row r="3599" spans="1:10" ht="15" thickBot="1" x14ac:dyDescent="0.25">
      <c r="A3599" s="193"/>
      <c r="B3599" s="193"/>
      <c r="C3599" s="193"/>
      <c r="D3599" s="193"/>
      <c r="E3599" s="193" t="s">
        <v>1135</v>
      </c>
      <c r="F3599" s="51">
        <v>10.64</v>
      </c>
      <c r="G3599" s="193"/>
      <c r="H3599" s="378" t="s">
        <v>1134</v>
      </c>
      <c r="I3599" s="378"/>
      <c r="J3599" s="51">
        <v>55.85</v>
      </c>
    </row>
    <row r="3600" spans="1:10" ht="0.95" customHeight="1" thickTop="1" x14ac:dyDescent="0.2">
      <c r="A3600" s="50"/>
      <c r="B3600" s="50"/>
      <c r="C3600" s="50"/>
      <c r="D3600" s="50"/>
      <c r="E3600" s="50"/>
      <c r="F3600" s="50"/>
      <c r="G3600" s="50"/>
      <c r="H3600" s="50"/>
      <c r="I3600" s="50"/>
      <c r="J3600" s="50"/>
    </row>
    <row r="3601" spans="1:10" ht="18" customHeight="1" x14ac:dyDescent="0.2">
      <c r="A3601" s="189"/>
      <c r="B3601" s="64" t="s">
        <v>9</v>
      </c>
      <c r="C3601" s="189" t="s">
        <v>10</v>
      </c>
      <c r="D3601" s="189" t="s">
        <v>11</v>
      </c>
      <c r="E3601" s="379" t="s">
        <v>1155</v>
      </c>
      <c r="F3601" s="379"/>
      <c r="G3601" s="65" t="s">
        <v>12</v>
      </c>
      <c r="H3601" s="64" t="s">
        <v>13</v>
      </c>
      <c r="I3601" s="64" t="s">
        <v>14</v>
      </c>
      <c r="J3601" s="64" t="s">
        <v>16</v>
      </c>
    </row>
    <row r="3602" spans="1:10" ht="26.1" customHeight="1" x14ac:dyDescent="0.2">
      <c r="A3602" s="187" t="s">
        <v>1154</v>
      </c>
      <c r="B3602" s="63" t="s">
        <v>1831</v>
      </c>
      <c r="C3602" s="187" t="s">
        <v>25</v>
      </c>
      <c r="D3602" s="187" t="s">
        <v>1830</v>
      </c>
      <c r="E3602" s="380" t="s">
        <v>1151</v>
      </c>
      <c r="F3602" s="380"/>
      <c r="G3602" s="62" t="s">
        <v>156</v>
      </c>
      <c r="H3602" s="61">
        <v>1</v>
      </c>
      <c r="I3602" s="60">
        <v>15.02</v>
      </c>
      <c r="J3602" s="60">
        <v>15.02</v>
      </c>
    </row>
    <row r="3603" spans="1:10" ht="26.1" customHeight="1" x14ac:dyDescent="0.2">
      <c r="A3603" s="191" t="s">
        <v>1148</v>
      </c>
      <c r="B3603" s="59" t="s">
        <v>1150</v>
      </c>
      <c r="C3603" s="191" t="s">
        <v>25</v>
      </c>
      <c r="D3603" s="191" t="s">
        <v>1149</v>
      </c>
      <c r="E3603" s="376" t="s">
        <v>1145</v>
      </c>
      <c r="F3603" s="376"/>
      <c r="G3603" s="58" t="s">
        <v>836</v>
      </c>
      <c r="H3603" s="57">
        <v>0.1525</v>
      </c>
      <c r="I3603" s="56">
        <v>37.39</v>
      </c>
      <c r="J3603" s="56">
        <v>5.7</v>
      </c>
    </row>
    <row r="3604" spans="1:10" ht="24" customHeight="1" x14ac:dyDescent="0.2">
      <c r="A3604" s="191" t="s">
        <v>1148</v>
      </c>
      <c r="B3604" s="59" t="s">
        <v>1147</v>
      </c>
      <c r="C3604" s="191" t="s">
        <v>25</v>
      </c>
      <c r="D3604" s="191" t="s">
        <v>1146</v>
      </c>
      <c r="E3604" s="376" t="s">
        <v>1145</v>
      </c>
      <c r="F3604" s="376"/>
      <c r="G3604" s="58" t="s">
        <v>836</v>
      </c>
      <c r="H3604" s="57">
        <v>4.8099999999999997E-2</v>
      </c>
      <c r="I3604" s="56">
        <v>28.88</v>
      </c>
      <c r="J3604" s="56">
        <v>1.38</v>
      </c>
    </row>
    <row r="3605" spans="1:10" ht="24" customHeight="1" x14ac:dyDescent="0.2">
      <c r="A3605" s="192" t="s">
        <v>1142</v>
      </c>
      <c r="B3605" s="55" t="s">
        <v>1144</v>
      </c>
      <c r="C3605" s="192" t="s">
        <v>25</v>
      </c>
      <c r="D3605" s="192" t="s">
        <v>1143</v>
      </c>
      <c r="E3605" s="377" t="s">
        <v>1139</v>
      </c>
      <c r="F3605" s="377"/>
      <c r="G3605" s="54" t="s">
        <v>156</v>
      </c>
      <c r="H3605" s="53">
        <v>2.1000000000000001E-2</v>
      </c>
      <c r="I3605" s="52">
        <v>4.0599999999999996</v>
      </c>
      <c r="J3605" s="52">
        <v>0.08</v>
      </c>
    </row>
    <row r="3606" spans="1:10" ht="26.1" customHeight="1" x14ac:dyDescent="0.2">
      <c r="A3606" s="192" t="s">
        <v>1142</v>
      </c>
      <c r="B3606" s="55" t="s">
        <v>2021</v>
      </c>
      <c r="C3606" s="192" t="s">
        <v>25</v>
      </c>
      <c r="D3606" s="192" t="s">
        <v>2020</v>
      </c>
      <c r="E3606" s="377" t="s">
        <v>1139</v>
      </c>
      <c r="F3606" s="377"/>
      <c r="G3606" s="54" t="s">
        <v>156</v>
      </c>
      <c r="H3606" s="53">
        <v>1</v>
      </c>
      <c r="I3606" s="52">
        <v>7.86</v>
      </c>
      <c r="J3606" s="52">
        <v>7.86</v>
      </c>
    </row>
    <row r="3607" spans="1:10" ht="25.5" x14ac:dyDescent="0.2">
      <c r="A3607" s="193"/>
      <c r="B3607" s="193"/>
      <c r="C3607" s="193"/>
      <c r="D3607" s="193"/>
      <c r="E3607" s="193" t="s">
        <v>1138</v>
      </c>
      <c r="F3607" s="51">
        <v>3.3920851346857335</v>
      </c>
      <c r="G3607" s="193" t="s">
        <v>1137</v>
      </c>
      <c r="H3607" s="51">
        <v>2.73</v>
      </c>
      <c r="I3607" s="193" t="s">
        <v>1136</v>
      </c>
      <c r="J3607" s="51">
        <v>6.12</v>
      </c>
    </row>
    <row r="3608" spans="1:10" ht="15" thickBot="1" x14ac:dyDescent="0.25">
      <c r="A3608" s="193"/>
      <c r="B3608" s="193"/>
      <c r="C3608" s="193"/>
      <c r="D3608" s="193"/>
      <c r="E3608" s="193" t="s">
        <v>1135</v>
      </c>
      <c r="F3608" s="51">
        <v>3.53</v>
      </c>
      <c r="G3608" s="193"/>
      <c r="H3608" s="378" t="s">
        <v>1134</v>
      </c>
      <c r="I3608" s="378"/>
      <c r="J3608" s="51">
        <v>18.55</v>
      </c>
    </row>
    <row r="3609" spans="1:10" ht="0.95" customHeight="1" thickTop="1" x14ac:dyDescent="0.2">
      <c r="A3609" s="50"/>
      <c r="B3609" s="50"/>
      <c r="C3609" s="50"/>
      <c r="D3609" s="50"/>
      <c r="E3609" s="50"/>
      <c r="F3609" s="50"/>
      <c r="G3609" s="50"/>
      <c r="H3609" s="50"/>
      <c r="I3609" s="50"/>
      <c r="J3609" s="50"/>
    </row>
    <row r="3610" spans="1:10" ht="18" customHeight="1" x14ac:dyDescent="0.2">
      <c r="A3610" s="189"/>
      <c r="B3610" s="64" t="s">
        <v>9</v>
      </c>
      <c r="C3610" s="189" t="s">
        <v>10</v>
      </c>
      <c r="D3610" s="189" t="s">
        <v>11</v>
      </c>
      <c r="E3610" s="379" t="s">
        <v>1155</v>
      </c>
      <c r="F3610" s="379"/>
      <c r="G3610" s="65" t="s">
        <v>12</v>
      </c>
      <c r="H3610" s="64" t="s">
        <v>13</v>
      </c>
      <c r="I3610" s="64" t="s">
        <v>14</v>
      </c>
      <c r="J3610" s="64" t="s">
        <v>16</v>
      </c>
    </row>
    <row r="3611" spans="1:10" ht="26.1" customHeight="1" x14ac:dyDescent="0.2">
      <c r="A3611" s="187" t="s">
        <v>1154</v>
      </c>
      <c r="B3611" s="63" t="s">
        <v>2007</v>
      </c>
      <c r="C3611" s="187" t="s">
        <v>25</v>
      </c>
      <c r="D3611" s="187" t="s">
        <v>2006</v>
      </c>
      <c r="E3611" s="380" t="s">
        <v>1145</v>
      </c>
      <c r="F3611" s="380"/>
      <c r="G3611" s="62" t="s">
        <v>836</v>
      </c>
      <c r="H3611" s="61">
        <v>1</v>
      </c>
      <c r="I3611" s="60">
        <v>179.59</v>
      </c>
      <c r="J3611" s="60">
        <v>179.59</v>
      </c>
    </row>
    <row r="3612" spans="1:10" ht="26.1" customHeight="1" x14ac:dyDescent="0.2">
      <c r="A3612" s="191" t="s">
        <v>1148</v>
      </c>
      <c r="B3612" s="59" t="s">
        <v>2019</v>
      </c>
      <c r="C3612" s="191" t="s">
        <v>25</v>
      </c>
      <c r="D3612" s="191" t="s">
        <v>2018</v>
      </c>
      <c r="E3612" s="376" t="s">
        <v>1145</v>
      </c>
      <c r="F3612" s="376"/>
      <c r="G3612" s="58" t="s">
        <v>836</v>
      </c>
      <c r="H3612" s="57">
        <v>1</v>
      </c>
      <c r="I3612" s="56">
        <v>2.96</v>
      </c>
      <c r="J3612" s="56">
        <v>2.96</v>
      </c>
    </row>
    <row r="3613" spans="1:10" ht="24" customHeight="1" x14ac:dyDescent="0.2">
      <c r="A3613" s="192" t="s">
        <v>1142</v>
      </c>
      <c r="B3613" s="55" t="s">
        <v>2017</v>
      </c>
      <c r="C3613" s="192" t="s">
        <v>25</v>
      </c>
      <c r="D3613" s="192" t="s">
        <v>2016</v>
      </c>
      <c r="E3613" s="377" t="s">
        <v>1165</v>
      </c>
      <c r="F3613" s="377"/>
      <c r="G3613" s="54" t="s">
        <v>836</v>
      </c>
      <c r="H3613" s="53">
        <v>1</v>
      </c>
      <c r="I3613" s="52">
        <v>174.5</v>
      </c>
      <c r="J3613" s="52">
        <v>174.5</v>
      </c>
    </row>
    <row r="3614" spans="1:10" ht="26.1" customHeight="1" x14ac:dyDescent="0.2">
      <c r="A3614" s="192" t="s">
        <v>1142</v>
      </c>
      <c r="B3614" s="55" t="s">
        <v>1173</v>
      </c>
      <c r="C3614" s="192" t="s">
        <v>25</v>
      </c>
      <c r="D3614" s="192" t="s">
        <v>1172</v>
      </c>
      <c r="E3614" s="377" t="s">
        <v>1171</v>
      </c>
      <c r="F3614" s="377"/>
      <c r="G3614" s="54" t="s">
        <v>836</v>
      </c>
      <c r="H3614" s="53">
        <v>1</v>
      </c>
      <c r="I3614" s="52">
        <v>1.34</v>
      </c>
      <c r="J3614" s="52">
        <v>1.34</v>
      </c>
    </row>
    <row r="3615" spans="1:10" ht="26.1" customHeight="1" x14ac:dyDescent="0.2">
      <c r="A3615" s="192" t="s">
        <v>1142</v>
      </c>
      <c r="B3615" s="55" t="s">
        <v>1170</v>
      </c>
      <c r="C3615" s="192" t="s">
        <v>25</v>
      </c>
      <c r="D3615" s="192" t="s">
        <v>1169</v>
      </c>
      <c r="E3615" s="377" t="s">
        <v>1168</v>
      </c>
      <c r="F3615" s="377"/>
      <c r="G3615" s="54" t="s">
        <v>836</v>
      </c>
      <c r="H3615" s="53">
        <v>1</v>
      </c>
      <c r="I3615" s="52">
        <v>0.04</v>
      </c>
      <c r="J3615" s="52">
        <v>0.04</v>
      </c>
    </row>
    <row r="3616" spans="1:10" ht="26.1" customHeight="1" x14ac:dyDescent="0.2">
      <c r="A3616" s="192" t="s">
        <v>1142</v>
      </c>
      <c r="B3616" s="55" t="s">
        <v>2015</v>
      </c>
      <c r="C3616" s="192" t="s">
        <v>25</v>
      </c>
      <c r="D3616" s="192" t="s">
        <v>2014</v>
      </c>
      <c r="E3616" s="377" t="s">
        <v>1160</v>
      </c>
      <c r="F3616" s="377"/>
      <c r="G3616" s="54" t="s">
        <v>836</v>
      </c>
      <c r="H3616" s="53">
        <v>1</v>
      </c>
      <c r="I3616" s="52">
        <v>0.01</v>
      </c>
      <c r="J3616" s="52">
        <v>0.01</v>
      </c>
    </row>
    <row r="3617" spans="1:10" ht="26.1" customHeight="1" x14ac:dyDescent="0.2">
      <c r="A3617" s="192" t="s">
        <v>1142</v>
      </c>
      <c r="B3617" s="55" t="s">
        <v>2013</v>
      </c>
      <c r="C3617" s="192" t="s">
        <v>25</v>
      </c>
      <c r="D3617" s="192" t="s">
        <v>2012</v>
      </c>
      <c r="E3617" s="377" t="s">
        <v>1160</v>
      </c>
      <c r="F3617" s="377"/>
      <c r="G3617" s="54" t="s">
        <v>836</v>
      </c>
      <c r="H3617" s="53">
        <v>1</v>
      </c>
      <c r="I3617" s="52">
        <v>0.74</v>
      </c>
      <c r="J3617" s="52">
        <v>0.74</v>
      </c>
    </row>
    <row r="3618" spans="1:10" ht="25.5" x14ac:dyDescent="0.2">
      <c r="A3618" s="193"/>
      <c r="B3618" s="193"/>
      <c r="C3618" s="193"/>
      <c r="D3618" s="193"/>
      <c r="E3618" s="193" t="s">
        <v>1138</v>
      </c>
      <c r="F3618" s="51">
        <v>98.359383699999995</v>
      </c>
      <c r="G3618" s="193" t="s">
        <v>1137</v>
      </c>
      <c r="H3618" s="51">
        <v>79.099999999999994</v>
      </c>
      <c r="I3618" s="193" t="s">
        <v>1136</v>
      </c>
      <c r="J3618" s="51">
        <v>177.46</v>
      </c>
    </row>
    <row r="3619" spans="1:10" ht="15" thickBot="1" x14ac:dyDescent="0.25">
      <c r="A3619" s="193"/>
      <c r="B3619" s="193"/>
      <c r="C3619" s="193"/>
      <c r="D3619" s="193"/>
      <c r="E3619" s="193" t="s">
        <v>1135</v>
      </c>
      <c r="F3619" s="51">
        <v>42.27</v>
      </c>
      <c r="G3619" s="193"/>
      <c r="H3619" s="378" t="s">
        <v>1134</v>
      </c>
      <c r="I3619" s="378"/>
      <c r="J3619" s="51">
        <v>221.86</v>
      </c>
    </row>
    <row r="3620" spans="1:10" ht="0.95" customHeight="1" thickTop="1" x14ac:dyDescent="0.2">
      <c r="A3620" s="50"/>
      <c r="B3620" s="50"/>
      <c r="C3620" s="50"/>
      <c r="D3620" s="50"/>
      <c r="E3620" s="50"/>
      <c r="F3620" s="50"/>
      <c r="G3620" s="50"/>
      <c r="H3620" s="50"/>
      <c r="I3620" s="50"/>
      <c r="J3620" s="50"/>
    </row>
    <row r="3621" spans="1:10" ht="18" customHeight="1" x14ac:dyDescent="0.2">
      <c r="A3621" s="189"/>
      <c r="B3621" s="64" t="s">
        <v>9</v>
      </c>
      <c r="C3621" s="189" t="s">
        <v>10</v>
      </c>
      <c r="D3621" s="189" t="s">
        <v>11</v>
      </c>
      <c r="E3621" s="379" t="s">
        <v>1155</v>
      </c>
      <c r="F3621" s="379"/>
      <c r="G3621" s="65" t="s">
        <v>12</v>
      </c>
      <c r="H3621" s="64" t="s">
        <v>13</v>
      </c>
      <c r="I3621" s="64" t="s">
        <v>14</v>
      </c>
      <c r="J3621" s="64" t="s">
        <v>16</v>
      </c>
    </row>
    <row r="3622" spans="1:10" ht="51.95" customHeight="1" x14ac:dyDescent="0.2">
      <c r="A3622" s="187" t="s">
        <v>1154</v>
      </c>
      <c r="B3622" s="63" t="s">
        <v>2011</v>
      </c>
      <c r="C3622" s="187" t="s">
        <v>25</v>
      </c>
      <c r="D3622" s="187" t="s">
        <v>2010</v>
      </c>
      <c r="E3622" s="380" t="s">
        <v>1548</v>
      </c>
      <c r="F3622" s="380"/>
      <c r="G3622" s="62" t="s">
        <v>31</v>
      </c>
      <c r="H3622" s="61">
        <v>1</v>
      </c>
      <c r="I3622" s="60">
        <v>76.319999999999993</v>
      </c>
      <c r="J3622" s="60">
        <v>76.319999999999993</v>
      </c>
    </row>
    <row r="3623" spans="1:10" ht="51.95" customHeight="1" x14ac:dyDescent="0.2">
      <c r="A3623" s="191" t="s">
        <v>1148</v>
      </c>
      <c r="B3623" s="59" t="s">
        <v>2009</v>
      </c>
      <c r="C3623" s="191" t="s">
        <v>25</v>
      </c>
      <c r="D3623" s="191" t="s">
        <v>2008</v>
      </c>
      <c r="E3623" s="376" t="s">
        <v>1265</v>
      </c>
      <c r="F3623" s="376"/>
      <c r="G3623" s="58" t="s">
        <v>49</v>
      </c>
      <c r="H3623" s="57">
        <v>6.1400000000000003E-2</v>
      </c>
      <c r="I3623" s="56">
        <v>9.8699999999999992</v>
      </c>
      <c r="J3623" s="56">
        <v>0.6</v>
      </c>
    </row>
    <row r="3624" spans="1:10" ht="24" customHeight="1" x14ac:dyDescent="0.2">
      <c r="A3624" s="191" t="s">
        <v>1148</v>
      </c>
      <c r="B3624" s="59" t="s">
        <v>1147</v>
      </c>
      <c r="C3624" s="191" t="s">
        <v>25</v>
      </c>
      <c r="D3624" s="191" t="s">
        <v>1146</v>
      </c>
      <c r="E3624" s="376" t="s">
        <v>1145</v>
      </c>
      <c r="F3624" s="376"/>
      <c r="G3624" s="58" t="s">
        <v>836</v>
      </c>
      <c r="H3624" s="57">
        <v>0.2263</v>
      </c>
      <c r="I3624" s="56">
        <v>28.88</v>
      </c>
      <c r="J3624" s="56">
        <v>6.53</v>
      </c>
    </row>
    <row r="3625" spans="1:10" ht="65.099999999999994" customHeight="1" x14ac:dyDescent="0.2">
      <c r="A3625" s="191" t="s">
        <v>1148</v>
      </c>
      <c r="B3625" s="59" t="s">
        <v>1594</v>
      </c>
      <c r="C3625" s="191" t="s">
        <v>25</v>
      </c>
      <c r="D3625" s="191" t="s">
        <v>1593</v>
      </c>
      <c r="E3625" s="376" t="s">
        <v>1192</v>
      </c>
      <c r="F3625" s="376"/>
      <c r="G3625" s="58" t="s">
        <v>44</v>
      </c>
      <c r="H3625" s="57">
        <v>2.47E-2</v>
      </c>
      <c r="I3625" s="56">
        <v>421.56</v>
      </c>
      <c r="J3625" s="56">
        <v>10.41</v>
      </c>
    </row>
    <row r="3626" spans="1:10" ht="65.099999999999994" customHeight="1" x14ac:dyDescent="0.2">
      <c r="A3626" s="191" t="s">
        <v>1148</v>
      </c>
      <c r="B3626" s="59" t="s">
        <v>1596</v>
      </c>
      <c r="C3626" s="191" t="s">
        <v>25</v>
      </c>
      <c r="D3626" s="191" t="s">
        <v>1595</v>
      </c>
      <c r="E3626" s="376" t="s">
        <v>1192</v>
      </c>
      <c r="F3626" s="376"/>
      <c r="G3626" s="58" t="s">
        <v>1205</v>
      </c>
      <c r="H3626" s="57">
        <v>4.9000000000000002E-2</v>
      </c>
      <c r="I3626" s="56">
        <v>182.21</v>
      </c>
      <c r="J3626" s="56">
        <v>8.92</v>
      </c>
    </row>
    <row r="3627" spans="1:10" ht="26.1" customHeight="1" x14ac:dyDescent="0.2">
      <c r="A3627" s="191" t="s">
        <v>1148</v>
      </c>
      <c r="B3627" s="59" t="s">
        <v>2007</v>
      </c>
      <c r="C3627" s="191" t="s">
        <v>25</v>
      </c>
      <c r="D3627" s="191" t="s">
        <v>2006</v>
      </c>
      <c r="E3627" s="376" t="s">
        <v>1145</v>
      </c>
      <c r="F3627" s="376"/>
      <c r="G3627" s="58" t="s">
        <v>836</v>
      </c>
      <c r="H3627" s="57">
        <v>5.1000000000000004E-3</v>
      </c>
      <c r="I3627" s="56">
        <v>179.59</v>
      </c>
      <c r="J3627" s="56">
        <v>0.91</v>
      </c>
    </row>
    <row r="3628" spans="1:10" ht="26.1" customHeight="1" x14ac:dyDescent="0.2">
      <c r="A3628" s="191" t="s">
        <v>1148</v>
      </c>
      <c r="B3628" s="59" t="s">
        <v>1737</v>
      </c>
      <c r="C3628" s="191" t="s">
        <v>25</v>
      </c>
      <c r="D3628" s="191" t="s">
        <v>1736</v>
      </c>
      <c r="E3628" s="376" t="s">
        <v>1548</v>
      </c>
      <c r="F3628" s="376"/>
      <c r="G3628" s="58" t="s">
        <v>62</v>
      </c>
      <c r="H3628" s="57">
        <v>0.84909999999999997</v>
      </c>
      <c r="I3628" s="56">
        <v>10.41</v>
      </c>
      <c r="J3628" s="56">
        <v>8.83</v>
      </c>
    </row>
    <row r="3629" spans="1:10" ht="39" customHeight="1" x14ac:dyDescent="0.2">
      <c r="A3629" s="191" t="s">
        <v>1148</v>
      </c>
      <c r="B3629" s="59" t="s">
        <v>1267</v>
      </c>
      <c r="C3629" s="191" t="s">
        <v>25</v>
      </c>
      <c r="D3629" s="191" t="s">
        <v>1266</v>
      </c>
      <c r="E3629" s="376" t="s">
        <v>1265</v>
      </c>
      <c r="F3629" s="376"/>
      <c r="G3629" s="58" t="s">
        <v>1264</v>
      </c>
      <c r="H3629" s="57">
        <v>2.0500000000000001E-2</v>
      </c>
      <c r="I3629" s="56">
        <v>3.67</v>
      </c>
      <c r="J3629" s="56">
        <v>7.0000000000000007E-2</v>
      </c>
    </row>
    <row r="3630" spans="1:10" ht="39" customHeight="1" x14ac:dyDescent="0.2">
      <c r="A3630" s="192" t="s">
        <v>1142</v>
      </c>
      <c r="B3630" s="55" t="s">
        <v>2005</v>
      </c>
      <c r="C3630" s="192" t="s">
        <v>25</v>
      </c>
      <c r="D3630" s="192" t="s">
        <v>2004</v>
      </c>
      <c r="E3630" s="377" t="s">
        <v>1139</v>
      </c>
      <c r="F3630" s="377"/>
      <c r="G3630" s="54" t="s">
        <v>49</v>
      </c>
      <c r="H3630" s="53">
        <v>5.57E-2</v>
      </c>
      <c r="I3630" s="52">
        <v>719.13</v>
      </c>
      <c r="J3630" s="52">
        <v>40.049999999999997</v>
      </c>
    </row>
    <row r="3631" spans="1:10" ht="25.5" x14ac:dyDescent="0.2">
      <c r="A3631" s="193"/>
      <c r="B3631" s="193"/>
      <c r="C3631" s="193"/>
      <c r="D3631" s="193"/>
      <c r="E3631" s="193" t="s">
        <v>1138</v>
      </c>
      <c r="F3631" s="51">
        <v>5.0271588515685623</v>
      </c>
      <c r="G3631" s="193" t="s">
        <v>1137</v>
      </c>
      <c r="H3631" s="51">
        <v>4.04</v>
      </c>
      <c r="I3631" s="193" t="s">
        <v>1136</v>
      </c>
      <c r="J3631" s="51">
        <v>9.07</v>
      </c>
    </row>
    <row r="3632" spans="1:10" ht="15" thickBot="1" x14ac:dyDescent="0.25">
      <c r="A3632" s="193"/>
      <c r="B3632" s="193"/>
      <c r="C3632" s="193"/>
      <c r="D3632" s="193"/>
      <c r="E3632" s="193" t="s">
        <v>1135</v>
      </c>
      <c r="F3632" s="51">
        <v>17.96</v>
      </c>
      <c r="G3632" s="193"/>
      <c r="H3632" s="378" t="s">
        <v>1134</v>
      </c>
      <c r="I3632" s="378"/>
      <c r="J3632" s="51">
        <v>94.28</v>
      </c>
    </row>
    <row r="3633" spans="1:10" ht="0.95" customHeight="1" thickTop="1" x14ac:dyDescent="0.2">
      <c r="A3633" s="50"/>
      <c r="B3633" s="50"/>
      <c r="C3633" s="50"/>
      <c r="D3633" s="50"/>
      <c r="E3633" s="50"/>
      <c r="F3633" s="50"/>
      <c r="G3633" s="50"/>
      <c r="H3633" s="50"/>
      <c r="I3633" s="50"/>
      <c r="J3633" s="50"/>
    </row>
    <row r="3634" spans="1:10" ht="18" customHeight="1" x14ac:dyDescent="0.2">
      <c r="A3634" s="189"/>
      <c r="B3634" s="64" t="s">
        <v>9</v>
      </c>
      <c r="C3634" s="189" t="s">
        <v>10</v>
      </c>
      <c r="D3634" s="189" t="s">
        <v>11</v>
      </c>
      <c r="E3634" s="379" t="s">
        <v>1155</v>
      </c>
      <c r="F3634" s="379"/>
      <c r="G3634" s="65" t="s">
        <v>12</v>
      </c>
      <c r="H3634" s="64" t="s">
        <v>13</v>
      </c>
      <c r="I3634" s="64" t="s">
        <v>14</v>
      </c>
      <c r="J3634" s="64" t="s">
        <v>16</v>
      </c>
    </row>
    <row r="3635" spans="1:10" ht="26.1" customHeight="1" x14ac:dyDescent="0.2">
      <c r="A3635" s="187" t="s">
        <v>1154</v>
      </c>
      <c r="B3635" s="63" t="s">
        <v>2003</v>
      </c>
      <c r="C3635" s="187" t="s">
        <v>25</v>
      </c>
      <c r="D3635" s="187" t="s">
        <v>2002</v>
      </c>
      <c r="E3635" s="380" t="s">
        <v>1548</v>
      </c>
      <c r="F3635" s="380"/>
      <c r="G3635" s="62" t="s">
        <v>31</v>
      </c>
      <c r="H3635" s="61">
        <v>1</v>
      </c>
      <c r="I3635" s="60">
        <v>20.25</v>
      </c>
      <c r="J3635" s="60">
        <v>20.25</v>
      </c>
    </row>
    <row r="3636" spans="1:10" ht="26.1" customHeight="1" x14ac:dyDescent="0.2">
      <c r="A3636" s="191" t="s">
        <v>1148</v>
      </c>
      <c r="B3636" s="59" t="s">
        <v>1279</v>
      </c>
      <c r="C3636" s="191" t="s">
        <v>25</v>
      </c>
      <c r="D3636" s="191" t="s">
        <v>1278</v>
      </c>
      <c r="E3636" s="376" t="s">
        <v>1145</v>
      </c>
      <c r="F3636" s="376"/>
      <c r="G3636" s="58" t="s">
        <v>836</v>
      </c>
      <c r="H3636" s="57">
        <v>2.1000000000000001E-2</v>
      </c>
      <c r="I3636" s="56">
        <v>30.61</v>
      </c>
      <c r="J3636" s="56">
        <v>0.64</v>
      </c>
    </row>
    <row r="3637" spans="1:10" ht="24" customHeight="1" x14ac:dyDescent="0.2">
      <c r="A3637" s="191" t="s">
        <v>1148</v>
      </c>
      <c r="B3637" s="59" t="s">
        <v>1277</v>
      </c>
      <c r="C3637" s="191" t="s">
        <v>25</v>
      </c>
      <c r="D3637" s="191" t="s">
        <v>1276</v>
      </c>
      <c r="E3637" s="376" t="s">
        <v>1145</v>
      </c>
      <c r="F3637" s="376"/>
      <c r="G3637" s="58" t="s">
        <v>836</v>
      </c>
      <c r="H3637" s="57">
        <v>9.0999999999999998E-2</v>
      </c>
      <c r="I3637" s="56">
        <v>36.630000000000003</v>
      </c>
      <c r="J3637" s="56">
        <v>3.33</v>
      </c>
    </row>
    <row r="3638" spans="1:10" ht="39" customHeight="1" x14ac:dyDescent="0.2">
      <c r="A3638" s="191" t="s">
        <v>1148</v>
      </c>
      <c r="B3638" s="59" t="s">
        <v>1380</v>
      </c>
      <c r="C3638" s="191" t="s">
        <v>25</v>
      </c>
      <c r="D3638" s="191" t="s">
        <v>1379</v>
      </c>
      <c r="E3638" s="376" t="s">
        <v>1192</v>
      </c>
      <c r="F3638" s="376"/>
      <c r="G3638" s="58" t="s">
        <v>44</v>
      </c>
      <c r="H3638" s="57">
        <v>7.0000000000000001E-3</v>
      </c>
      <c r="I3638" s="56">
        <v>33.32</v>
      </c>
      <c r="J3638" s="56">
        <v>0.23</v>
      </c>
    </row>
    <row r="3639" spans="1:10" ht="39" customHeight="1" x14ac:dyDescent="0.2">
      <c r="A3639" s="191" t="s">
        <v>1148</v>
      </c>
      <c r="B3639" s="59" t="s">
        <v>1382</v>
      </c>
      <c r="C3639" s="191" t="s">
        <v>25</v>
      </c>
      <c r="D3639" s="191" t="s">
        <v>1381</v>
      </c>
      <c r="E3639" s="376" t="s">
        <v>1192</v>
      </c>
      <c r="F3639" s="376"/>
      <c r="G3639" s="58" t="s">
        <v>1205</v>
      </c>
      <c r="H3639" s="57">
        <v>0.03</v>
      </c>
      <c r="I3639" s="56">
        <v>31.8</v>
      </c>
      <c r="J3639" s="56">
        <v>0.95</v>
      </c>
    </row>
    <row r="3640" spans="1:10" ht="26.1" customHeight="1" x14ac:dyDescent="0.2">
      <c r="A3640" s="192" t="s">
        <v>1142</v>
      </c>
      <c r="B3640" s="55" t="s">
        <v>1574</v>
      </c>
      <c r="C3640" s="192" t="s">
        <v>25</v>
      </c>
      <c r="D3640" s="192" t="s">
        <v>1573</v>
      </c>
      <c r="E3640" s="377" t="s">
        <v>1139</v>
      </c>
      <c r="F3640" s="377"/>
      <c r="G3640" s="54" t="s">
        <v>31</v>
      </c>
      <c r="H3640" s="53">
        <v>1.31</v>
      </c>
      <c r="I3640" s="52">
        <v>11.2</v>
      </c>
      <c r="J3640" s="52">
        <v>14.67</v>
      </c>
    </row>
    <row r="3641" spans="1:10" ht="24" customHeight="1" x14ac:dyDescent="0.2">
      <c r="A3641" s="192" t="s">
        <v>1142</v>
      </c>
      <c r="B3641" s="55" t="s">
        <v>1806</v>
      </c>
      <c r="C3641" s="192" t="s">
        <v>25</v>
      </c>
      <c r="D3641" s="192" t="s">
        <v>1805</v>
      </c>
      <c r="E3641" s="377" t="s">
        <v>1139</v>
      </c>
      <c r="F3641" s="377"/>
      <c r="G3641" s="54" t="s">
        <v>62</v>
      </c>
      <c r="H3641" s="53">
        <v>2.3E-2</v>
      </c>
      <c r="I3641" s="52">
        <v>18.72</v>
      </c>
      <c r="J3641" s="52">
        <v>0.43</v>
      </c>
    </row>
    <row r="3642" spans="1:10" ht="25.5" x14ac:dyDescent="0.2">
      <c r="A3642" s="193"/>
      <c r="B3642" s="193"/>
      <c r="C3642" s="193"/>
      <c r="D3642" s="193"/>
      <c r="E3642" s="193" t="s">
        <v>1138</v>
      </c>
      <c r="F3642" s="51">
        <v>2.4332113956324131</v>
      </c>
      <c r="G3642" s="193" t="s">
        <v>1137</v>
      </c>
      <c r="H3642" s="51">
        <v>1.96</v>
      </c>
      <c r="I3642" s="193" t="s">
        <v>1136</v>
      </c>
      <c r="J3642" s="51">
        <v>4.3899999999999997</v>
      </c>
    </row>
    <row r="3643" spans="1:10" ht="15" thickBot="1" x14ac:dyDescent="0.25">
      <c r="A3643" s="193"/>
      <c r="B3643" s="193"/>
      <c r="C3643" s="193"/>
      <c r="D3643" s="193"/>
      <c r="E3643" s="193" t="s">
        <v>1135</v>
      </c>
      <c r="F3643" s="51">
        <v>4.76</v>
      </c>
      <c r="G3643" s="193"/>
      <c r="H3643" s="378" t="s">
        <v>1134</v>
      </c>
      <c r="I3643" s="378"/>
      <c r="J3643" s="51">
        <v>25.01</v>
      </c>
    </row>
    <row r="3644" spans="1:10" ht="0.95" customHeight="1" thickTop="1" x14ac:dyDescent="0.2">
      <c r="A3644" s="50"/>
      <c r="B3644" s="50"/>
      <c r="C3644" s="50"/>
      <c r="D3644" s="50"/>
      <c r="E3644" s="50"/>
      <c r="F3644" s="50"/>
      <c r="G3644" s="50"/>
      <c r="H3644" s="50"/>
      <c r="I3644" s="50"/>
      <c r="J3644" s="50"/>
    </row>
    <row r="3645" spans="1:10" ht="18" customHeight="1" x14ac:dyDescent="0.2">
      <c r="A3645" s="189"/>
      <c r="B3645" s="64" t="s">
        <v>9</v>
      </c>
      <c r="C3645" s="189" t="s">
        <v>10</v>
      </c>
      <c r="D3645" s="189" t="s">
        <v>11</v>
      </c>
      <c r="E3645" s="379" t="s">
        <v>1155</v>
      </c>
      <c r="F3645" s="379"/>
      <c r="G3645" s="65" t="s">
        <v>12</v>
      </c>
      <c r="H3645" s="64" t="s">
        <v>13</v>
      </c>
      <c r="I3645" s="64" t="s">
        <v>14</v>
      </c>
      <c r="J3645" s="64" t="s">
        <v>16</v>
      </c>
    </row>
    <row r="3646" spans="1:10" ht="39" customHeight="1" x14ac:dyDescent="0.2">
      <c r="A3646" s="187" t="s">
        <v>1154</v>
      </c>
      <c r="B3646" s="63" t="s">
        <v>2001</v>
      </c>
      <c r="C3646" s="187" t="s">
        <v>25</v>
      </c>
      <c r="D3646" s="187" t="s">
        <v>2000</v>
      </c>
      <c r="E3646" s="380" t="s">
        <v>1548</v>
      </c>
      <c r="F3646" s="380"/>
      <c r="G3646" s="62" t="s">
        <v>27</v>
      </c>
      <c r="H3646" s="61">
        <v>1</v>
      </c>
      <c r="I3646" s="60">
        <v>208.03</v>
      </c>
      <c r="J3646" s="60">
        <v>208.03</v>
      </c>
    </row>
    <row r="3647" spans="1:10" ht="26.1" customHeight="1" x14ac:dyDescent="0.2">
      <c r="A3647" s="191" t="s">
        <v>1148</v>
      </c>
      <c r="B3647" s="59" t="s">
        <v>1279</v>
      </c>
      <c r="C3647" s="191" t="s">
        <v>25</v>
      </c>
      <c r="D3647" s="191" t="s">
        <v>1278</v>
      </c>
      <c r="E3647" s="376" t="s">
        <v>1145</v>
      </c>
      <c r="F3647" s="376"/>
      <c r="G3647" s="58" t="s">
        <v>836</v>
      </c>
      <c r="H3647" s="57">
        <v>0.25</v>
      </c>
      <c r="I3647" s="56">
        <v>30.61</v>
      </c>
      <c r="J3647" s="56">
        <v>7.65</v>
      </c>
    </row>
    <row r="3648" spans="1:10" ht="24" customHeight="1" x14ac:dyDescent="0.2">
      <c r="A3648" s="191" t="s">
        <v>1148</v>
      </c>
      <c r="B3648" s="59" t="s">
        <v>1277</v>
      </c>
      <c r="C3648" s="191" t="s">
        <v>25</v>
      </c>
      <c r="D3648" s="191" t="s">
        <v>1276</v>
      </c>
      <c r="E3648" s="376" t="s">
        <v>1145</v>
      </c>
      <c r="F3648" s="376"/>
      <c r="G3648" s="58" t="s">
        <v>836</v>
      </c>
      <c r="H3648" s="57">
        <v>1.18</v>
      </c>
      <c r="I3648" s="56">
        <v>36.630000000000003</v>
      </c>
      <c r="J3648" s="56">
        <v>43.22</v>
      </c>
    </row>
    <row r="3649" spans="1:10" ht="39" customHeight="1" x14ac:dyDescent="0.2">
      <c r="A3649" s="191" t="s">
        <v>1148</v>
      </c>
      <c r="B3649" s="59" t="s">
        <v>1380</v>
      </c>
      <c r="C3649" s="191" t="s">
        <v>25</v>
      </c>
      <c r="D3649" s="191" t="s">
        <v>1379</v>
      </c>
      <c r="E3649" s="376" t="s">
        <v>1192</v>
      </c>
      <c r="F3649" s="376"/>
      <c r="G3649" s="58" t="s">
        <v>44</v>
      </c>
      <c r="H3649" s="57">
        <v>6.3E-2</v>
      </c>
      <c r="I3649" s="56">
        <v>33.32</v>
      </c>
      <c r="J3649" s="56">
        <v>2.09</v>
      </c>
    </row>
    <row r="3650" spans="1:10" ht="39" customHeight="1" x14ac:dyDescent="0.2">
      <c r="A3650" s="191" t="s">
        <v>1148</v>
      </c>
      <c r="B3650" s="59" t="s">
        <v>1382</v>
      </c>
      <c r="C3650" s="191" t="s">
        <v>25</v>
      </c>
      <c r="D3650" s="191" t="s">
        <v>1381</v>
      </c>
      <c r="E3650" s="376" t="s">
        <v>1192</v>
      </c>
      <c r="F3650" s="376"/>
      <c r="G3650" s="58" t="s">
        <v>1205</v>
      </c>
      <c r="H3650" s="57">
        <v>0.255</v>
      </c>
      <c r="I3650" s="56">
        <v>31.8</v>
      </c>
      <c r="J3650" s="56">
        <v>8.1</v>
      </c>
    </row>
    <row r="3651" spans="1:10" ht="39" customHeight="1" x14ac:dyDescent="0.2">
      <c r="A3651" s="192" t="s">
        <v>1142</v>
      </c>
      <c r="B3651" s="55" t="s">
        <v>1547</v>
      </c>
      <c r="C3651" s="192" t="s">
        <v>25</v>
      </c>
      <c r="D3651" s="192" t="s">
        <v>1546</v>
      </c>
      <c r="E3651" s="377" t="s">
        <v>1139</v>
      </c>
      <c r="F3651" s="377"/>
      <c r="G3651" s="54" t="s">
        <v>27</v>
      </c>
      <c r="H3651" s="53">
        <v>1.3360000000000001</v>
      </c>
      <c r="I3651" s="52">
        <v>60.66</v>
      </c>
      <c r="J3651" s="52">
        <v>81.040000000000006</v>
      </c>
    </row>
    <row r="3652" spans="1:10" ht="26.1" customHeight="1" x14ac:dyDescent="0.2">
      <c r="A3652" s="192" t="s">
        <v>1142</v>
      </c>
      <c r="B3652" s="55" t="s">
        <v>1574</v>
      </c>
      <c r="C3652" s="192" t="s">
        <v>25</v>
      </c>
      <c r="D3652" s="192" t="s">
        <v>1573</v>
      </c>
      <c r="E3652" s="377" t="s">
        <v>1139</v>
      </c>
      <c r="F3652" s="377"/>
      <c r="G3652" s="54" t="s">
        <v>31</v>
      </c>
      <c r="H3652" s="53">
        <v>2.3079999999999998</v>
      </c>
      <c r="I3652" s="52">
        <v>11.2</v>
      </c>
      <c r="J3652" s="52">
        <v>25.84</v>
      </c>
    </row>
    <row r="3653" spans="1:10" ht="26.1" customHeight="1" x14ac:dyDescent="0.2">
      <c r="A3653" s="192" t="s">
        <v>1142</v>
      </c>
      <c r="B3653" s="55" t="s">
        <v>1554</v>
      </c>
      <c r="C3653" s="192" t="s">
        <v>25</v>
      </c>
      <c r="D3653" s="192" t="s">
        <v>1553</v>
      </c>
      <c r="E3653" s="377" t="s">
        <v>1139</v>
      </c>
      <c r="F3653" s="377"/>
      <c r="G3653" s="54" t="s">
        <v>31</v>
      </c>
      <c r="H3653" s="53">
        <v>9.2370000000000001</v>
      </c>
      <c r="I3653" s="52">
        <v>3.92</v>
      </c>
      <c r="J3653" s="52">
        <v>36.200000000000003</v>
      </c>
    </row>
    <row r="3654" spans="1:10" ht="24" customHeight="1" x14ac:dyDescent="0.2">
      <c r="A3654" s="192" t="s">
        <v>1142</v>
      </c>
      <c r="B3654" s="55" t="s">
        <v>1806</v>
      </c>
      <c r="C3654" s="192" t="s">
        <v>25</v>
      </c>
      <c r="D3654" s="192" t="s">
        <v>1805</v>
      </c>
      <c r="E3654" s="377" t="s">
        <v>1139</v>
      </c>
      <c r="F3654" s="377"/>
      <c r="G3654" s="54" t="s">
        <v>62</v>
      </c>
      <c r="H3654" s="53">
        <v>0.20799999999999999</v>
      </c>
      <c r="I3654" s="52">
        <v>18.72</v>
      </c>
      <c r="J3654" s="52">
        <v>3.89</v>
      </c>
    </row>
    <row r="3655" spans="1:10" ht="25.5" x14ac:dyDescent="0.2">
      <c r="A3655" s="193"/>
      <c r="B3655" s="193"/>
      <c r="C3655" s="193"/>
      <c r="D3655" s="193"/>
      <c r="E3655" s="193" t="s">
        <v>1138</v>
      </c>
      <c r="F3655" s="51">
        <v>28.910320363596053</v>
      </c>
      <c r="G3655" s="193" t="s">
        <v>1137</v>
      </c>
      <c r="H3655" s="51">
        <v>23.25</v>
      </c>
      <c r="I3655" s="193" t="s">
        <v>1136</v>
      </c>
      <c r="J3655" s="51">
        <v>52.16</v>
      </c>
    </row>
    <row r="3656" spans="1:10" ht="15" thickBot="1" x14ac:dyDescent="0.25">
      <c r="A3656" s="193"/>
      <c r="B3656" s="193"/>
      <c r="C3656" s="193"/>
      <c r="D3656" s="193"/>
      <c r="E3656" s="193" t="s">
        <v>1135</v>
      </c>
      <c r="F3656" s="51">
        <v>48.97</v>
      </c>
      <c r="G3656" s="193"/>
      <c r="H3656" s="378" t="s">
        <v>1134</v>
      </c>
      <c r="I3656" s="378"/>
      <c r="J3656" s="51">
        <v>257</v>
      </c>
    </row>
    <row r="3657" spans="1:10" ht="0.95" customHeight="1" thickTop="1" x14ac:dyDescent="0.2">
      <c r="A3657" s="50"/>
      <c r="B3657" s="50"/>
      <c r="C3657" s="50"/>
      <c r="D3657" s="50"/>
      <c r="E3657" s="50"/>
      <c r="F3657" s="50"/>
      <c r="G3657" s="50"/>
      <c r="H3657" s="50"/>
      <c r="I3657" s="50"/>
      <c r="J3657" s="50"/>
    </row>
    <row r="3658" spans="1:10" ht="18" customHeight="1" x14ac:dyDescent="0.2">
      <c r="A3658" s="189"/>
      <c r="B3658" s="64" t="s">
        <v>9</v>
      </c>
      <c r="C3658" s="189" t="s">
        <v>10</v>
      </c>
      <c r="D3658" s="189" t="s">
        <v>11</v>
      </c>
      <c r="E3658" s="379" t="s">
        <v>1155</v>
      </c>
      <c r="F3658" s="379"/>
      <c r="G3658" s="65" t="s">
        <v>12</v>
      </c>
      <c r="H3658" s="64" t="s">
        <v>13</v>
      </c>
      <c r="I3658" s="64" t="s">
        <v>14</v>
      </c>
      <c r="J3658" s="64" t="s">
        <v>16</v>
      </c>
    </row>
    <row r="3659" spans="1:10" ht="39" customHeight="1" x14ac:dyDescent="0.2">
      <c r="A3659" s="187" t="s">
        <v>1154</v>
      </c>
      <c r="B3659" s="63" t="s">
        <v>1999</v>
      </c>
      <c r="C3659" s="187" t="s">
        <v>25</v>
      </c>
      <c r="D3659" s="187" t="s">
        <v>1998</v>
      </c>
      <c r="E3659" s="380" t="s">
        <v>1548</v>
      </c>
      <c r="F3659" s="380"/>
      <c r="G3659" s="62" t="s">
        <v>27</v>
      </c>
      <c r="H3659" s="61">
        <v>1</v>
      </c>
      <c r="I3659" s="60">
        <v>160.19999999999999</v>
      </c>
      <c r="J3659" s="60">
        <v>160.19999999999999</v>
      </c>
    </row>
    <row r="3660" spans="1:10" ht="26.1" customHeight="1" x14ac:dyDescent="0.2">
      <c r="A3660" s="191" t="s">
        <v>1148</v>
      </c>
      <c r="B3660" s="59" t="s">
        <v>1279</v>
      </c>
      <c r="C3660" s="191" t="s">
        <v>25</v>
      </c>
      <c r="D3660" s="191" t="s">
        <v>1278</v>
      </c>
      <c r="E3660" s="376" t="s">
        <v>1145</v>
      </c>
      <c r="F3660" s="376"/>
      <c r="G3660" s="58" t="s">
        <v>836</v>
      </c>
      <c r="H3660" s="57">
        <v>1.444</v>
      </c>
      <c r="I3660" s="56">
        <v>30.61</v>
      </c>
      <c r="J3660" s="56">
        <v>44.2</v>
      </c>
    </row>
    <row r="3661" spans="1:10" ht="24" customHeight="1" x14ac:dyDescent="0.2">
      <c r="A3661" s="191" t="s">
        <v>1148</v>
      </c>
      <c r="B3661" s="59" t="s">
        <v>1277</v>
      </c>
      <c r="C3661" s="191" t="s">
        <v>25</v>
      </c>
      <c r="D3661" s="191" t="s">
        <v>1276</v>
      </c>
      <c r="E3661" s="376" t="s">
        <v>1145</v>
      </c>
      <c r="F3661" s="376"/>
      <c r="G3661" s="58" t="s">
        <v>836</v>
      </c>
      <c r="H3661" s="57">
        <v>2.3570000000000002</v>
      </c>
      <c r="I3661" s="56">
        <v>36.630000000000003</v>
      </c>
      <c r="J3661" s="56">
        <v>86.33</v>
      </c>
    </row>
    <row r="3662" spans="1:10" ht="26.1" customHeight="1" x14ac:dyDescent="0.2">
      <c r="A3662" s="192" t="s">
        <v>1142</v>
      </c>
      <c r="B3662" s="55" t="s">
        <v>1545</v>
      </c>
      <c r="C3662" s="192" t="s">
        <v>25</v>
      </c>
      <c r="D3662" s="192" t="s">
        <v>1544</v>
      </c>
      <c r="E3662" s="377" t="s">
        <v>1139</v>
      </c>
      <c r="F3662" s="377"/>
      <c r="G3662" s="54" t="s">
        <v>358</v>
      </c>
      <c r="H3662" s="53">
        <v>1.7000000000000001E-2</v>
      </c>
      <c r="I3662" s="52">
        <v>7.21</v>
      </c>
      <c r="J3662" s="52">
        <v>0.12</v>
      </c>
    </row>
    <row r="3663" spans="1:10" ht="26.1" customHeight="1" x14ac:dyDescent="0.2">
      <c r="A3663" s="192" t="s">
        <v>1142</v>
      </c>
      <c r="B3663" s="55" t="s">
        <v>1574</v>
      </c>
      <c r="C3663" s="192" t="s">
        <v>25</v>
      </c>
      <c r="D3663" s="192" t="s">
        <v>1573</v>
      </c>
      <c r="E3663" s="377" t="s">
        <v>1139</v>
      </c>
      <c r="F3663" s="377"/>
      <c r="G3663" s="54" t="s">
        <v>31</v>
      </c>
      <c r="H3663" s="53">
        <v>0.37</v>
      </c>
      <c r="I3663" s="52">
        <v>11.2</v>
      </c>
      <c r="J3663" s="52">
        <v>4.1399999999999997</v>
      </c>
    </row>
    <row r="3664" spans="1:10" ht="26.1" customHeight="1" x14ac:dyDescent="0.2">
      <c r="A3664" s="192" t="s">
        <v>1142</v>
      </c>
      <c r="B3664" s="55" t="s">
        <v>1554</v>
      </c>
      <c r="C3664" s="192" t="s">
        <v>25</v>
      </c>
      <c r="D3664" s="192" t="s">
        <v>1553</v>
      </c>
      <c r="E3664" s="377" t="s">
        <v>1139</v>
      </c>
      <c r="F3664" s="377"/>
      <c r="G3664" s="54" t="s">
        <v>31</v>
      </c>
      <c r="H3664" s="53">
        <v>0.44</v>
      </c>
      <c r="I3664" s="52">
        <v>3.92</v>
      </c>
      <c r="J3664" s="52">
        <v>1.72</v>
      </c>
    </row>
    <row r="3665" spans="1:10" ht="24" customHeight="1" x14ac:dyDescent="0.2">
      <c r="A3665" s="192" t="s">
        <v>1142</v>
      </c>
      <c r="B3665" s="55" t="s">
        <v>1806</v>
      </c>
      <c r="C3665" s="192" t="s">
        <v>25</v>
      </c>
      <c r="D3665" s="192" t="s">
        <v>1805</v>
      </c>
      <c r="E3665" s="377" t="s">
        <v>1139</v>
      </c>
      <c r="F3665" s="377"/>
      <c r="G3665" s="54" t="s">
        <v>62</v>
      </c>
      <c r="H3665" s="53">
        <v>9.5000000000000001E-2</v>
      </c>
      <c r="I3665" s="52">
        <v>18.72</v>
      </c>
      <c r="J3665" s="52">
        <v>1.77</v>
      </c>
    </row>
    <row r="3666" spans="1:10" ht="39" customHeight="1" x14ac:dyDescent="0.2">
      <c r="A3666" s="192" t="s">
        <v>1142</v>
      </c>
      <c r="B3666" s="55" t="s">
        <v>1997</v>
      </c>
      <c r="C3666" s="192" t="s">
        <v>25</v>
      </c>
      <c r="D3666" s="192" t="s">
        <v>1996</v>
      </c>
      <c r="E3666" s="377" t="s">
        <v>1139</v>
      </c>
      <c r="F3666" s="377"/>
      <c r="G3666" s="54" t="s">
        <v>31</v>
      </c>
      <c r="H3666" s="53">
        <v>1.38</v>
      </c>
      <c r="I3666" s="52">
        <v>15.89</v>
      </c>
      <c r="J3666" s="52">
        <v>21.92</v>
      </c>
    </row>
    <row r="3667" spans="1:10" ht="25.5" x14ac:dyDescent="0.2">
      <c r="A3667" s="193"/>
      <c r="B3667" s="193"/>
      <c r="C3667" s="193"/>
      <c r="D3667" s="193"/>
      <c r="E3667" s="193" t="s">
        <v>1138</v>
      </c>
      <c r="F3667" s="51">
        <v>61.367919299412485</v>
      </c>
      <c r="G3667" s="193" t="s">
        <v>1137</v>
      </c>
      <c r="H3667" s="51">
        <v>49.35</v>
      </c>
      <c r="I3667" s="193" t="s">
        <v>1136</v>
      </c>
      <c r="J3667" s="51">
        <v>110.72</v>
      </c>
    </row>
    <row r="3668" spans="1:10" ht="15" thickBot="1" x14ac:dyDescent="0.25">
      <c r="A3668" s="193"/>
      <c r="B3668" s="193"/>
      <c r="C3668" s="193"/>
      <c r="D3668" s="193"/>
      <c r="E3668" s="193" t="s">
        <v>1135</v>
      </c>
      <c r="F3668" s="51">
        <v>37.71</v>
      </c>
      <c r="G3668" s="193"/>
      <c r="H3668" s="378" t="s">
        <v>1134</v>
      </c>
      <c r="I3668" s="378"/>
      <c r="J3668" s="51">
        <v>197.91</v>
      </c>
    </row>
    <row r="3669" spans="1:10" ht="0.95" customHeight="1" thickTop="1" x14ac:dyDescent="0.2">
      <c r="A3669" s="50"/>
      <c r="B3669" s="50"/>
      <c r="C3669" s="50"/>
      <c r="D3669" s="50"/>
      <c r="E3669" s="50"/>
      <c r="F3669" s="50"/>
      <c r="G3669" s="50"/>
      <c r="H3669" s="50"/>
      <c r="I3669" s="50"/>
      <c r="J3669" s="50"/>
    </row>
    <row r="3670" spans="1:10" ht="18" customHeight="1" x14ac:dyDescent="0.2">
      <c r="A3670" s="189"/>
      <c r="B3670" s="64" t="s">
        <v>9</v>
      </c>
      <c r="C3670" s="189" t="s">
        <v>10</v>
      </c>
      <c r="D3670" s="189" t="s">
        <v>11</v>
      </c>
      <c r="E3670" s="379" t="s">
        <v>1155</v>
      </c>
      <c r="F3670" s="379"/>
      <c r="G3670" s="65" t="s">
        <v>12</v>
      </c>
      <c r="H3670" s="64" t="s">
        <v>13</v>
      </c>
      <c r="I3670" s="64" t="s">
        <v>14</v>
      </c>
      <c r="J3670" s="64" t="s">
        <v>16</v>
      </c>
    </row>
    <row r="3671" spans="1:10" ht="65.099999999999994" customHeight="1" x14ac:dyDescent="0.2">
      <c r="A3671" s="187" t="s">
        <v>1154</v>
      </c>
      <c r="B3671" s="63" t="s">
        <v>1995</v>
      </c>
      <c r="C3671" s="187" t="s">
        <v>25</v>
      </c>
      <c r="D3671" s="187" t="s">
        <v>1994</v>
      </c>
      <c r="E3671" s="380" t="s">
        <v>1151</v>
      </c>
      <c r="F3671" s="380"/>
      <c r="G3671" s="62" t="s">
        <v>31</v>
      </c>
      <c r="H3671" s="61">
        <v>1</v>
      </c>
      <c r="I3671" s="60">
        <v>12.8</v>
      </c>
      <c r="J3671" s="60">
        <v>12.8</v>
      </c>
    </row>
    <row r="3672" spans="1:10" ht="26.1" customHeight="1" x14ac:dyDescent="0.2">
      <c r="A3672" s="191" t="s">
        <v>1148</v>
      </c>
      <c r="B3672" s="59" t="s">
        <v>1227</v>
      </c>
      <c r="C3672" s="191" t="s">
        <v>25</v>
      </c>
      <c r="D3672" s="191" t="s">
        <v>1226</v>
      </c>
      <c r="E3672" s="376" t="s">
        <v>1145</v>
      </c>
      <c r="F3672" s="376"/>
      <c r="G3672" s="58" t="s">
        <v>836</v>
      </c>
      <c r="H3672" s="57">
        <v>4.8000000000000001E-2</v>
      </c>
      <c r="I3672" s="56">
        <v>30.15</v>
      </c>
      <c r="J3672" s="56">
        <v>1.44</v>
      </c>
    </row>
    <row r="3673" spans="1:10" ht="26.1" customHeight="1" x14ac:dyDescent="0.2">
      <c r="A3673" s="191" t="s">
        <v>1148</v>
      </c>
      <c r="B3673" s="59" t="s">
        <v>1150</v>
      </c>
      <c r="C3673" s="191" t="s">
        <v>25</v>
      </c>
      <c r="D3673" s="191" t="s">
        <v>1149</v>
      </c>
      <c r="E3673" s="376" t="s">
        <v>1145</v>
      </c>
      <c r="F3673" s="376"/>
      <c r="G3673" s="58" t="s">
        <v>836</v>
      </c>
      <c r="H3673" s="57">
        <v>0.2114</v>
      </c>
      <c r="I3673" s="56">
        <v>37.39</v>
      </c>
      <c r="J3673" s="56">
        <v>7.9</v>
      </c>
    </row>
    <row r="3674" spans="1:10" ht="26.1" customHeight="1" x14ac:dyDescent="0.2">
      <c r="A3674" s="192" t="s">
        <v>1142</v>
      </c>
      <c r="B3674" s="55" t="s">
        <v>1991</v>
      </c>
      <c r="C3674" s="192" t="s">
        <v>25</v>
      </c>
      <c r="D3674" s="192" t="s">
        <v>1990</v>
      </c>
      <c r="E3674" s="377" t="s">
        <v>1139</v>
      </c>
      <c r="F3674" s="377"/>
      <c r="G3674" s="54" t="s">
        <v>156</v>
      </c>
      <c r="H3674" s="53">
        <v>1.7857000000000001</v>
      </c>
      <c r="I3674" s="52">
        <v>1.94</v>
      </c>
      <c r="J3674" s="52">
        <v>3.46</v>
      </c>
    </row>
    <row r="3675" spans="1:10" ht="25.5" x14ac:dyDescent="0.2">
      <c r="A3675" s="193"/>
      <c r="B3675" s="193"/>
      <c r="C3675" s="193"/>
      <c r="D3675" s="193"/>
      <c r="E3675" s="193" t="s">
        <v>1138</v>
      </c>
      <c r="F3675" s="51">
        <v>4.506152311273695</v>
      </c>
      <c r="G3675" s="193" t="s">
        <v>1137</v>
      </c>
      <c r="H3675" s="51">
        <v>3.62</v>
      </c>
      <c r="I3675" s="193" t="s">
        <v>1136</v>
      </c>
      <c r="J3675" s="51">
        <v>8.1300000000000008</v>
      </c>
    </row>
    <row r="3676" spans="1:10" ht="15" thickBot="1" x14ac:dyDescent="0.25">
      <c r="A3676" s="193"/>
      <c r="B3676" s="193"/>
      <c r="C3676" s="193"/>
      <c r="D3676" s="193"/>
      <c r="E3676" s="193" t="s">
        <v>1135</v>
      </c>
      <c r="F3676" s="51">
        <v>3.01</v>
      </c>
      <c r="G3676" s="193"/>
      <c r="H3676" s="378" t="s">
        <v>1134</v>
      </c>
      <c r="I3676" s="378"/>
      <c r="J3676" s="51">
        <v>15.81</v>
      </c>
    </row>
    <row r="3677" spans="1:10" ht="0.95" customHeight="1" thickTop="1" x14ac:dyDescent="0.2">
      <c r="A3677" s="50"/>
      <c r="B3677" s="50"/>
      <c r="C3677" s="50"/>
      <c r="D3677" s="50"/>
      <c r="E3677" s="50"/>
      <c r="F3677" s="50"/>
      <c r="G3677" s="50"/>
      <c r="H3677" s="50"/>
      <c r="I3677" s="50"/>
      <c r="J3677" s="50"/>
    </row>
    <row r="3678" spans="1:10" ht="18" customHeight="1" x14ac:dyDescent="0.2">
      <c r="A3678" s="189"/>
      <c r="B3678" s="64" t="s">
        <v>9</v>
      </c>
      <c r="C3678" s="189" t="s">
        <v>10</v>
      </c>
      <c r="D3678" s="189" t="s">
        <v>11</v>
      </c>
      <c r="E3678" s="379" t="s">
        <v>1155</v>
      </c>
      <c r="F3678" s="379"/>
      <c r="G3678" s="65" t="s">
        <v>12</v>
      </c>
      <c r="H3678" s="64" t="s">
        <v>13</v>
      </c>
      <c r="I3678" s="64" t="s">
        <v>14</v>
      </c>
      <c r="J3678" s="64" t="s">
        <v>16</v>
      </c>
    </row>
    <row r="3679" spans="1:10" ht="65.099999999999994" customHeight="1" x14ac:dyDescent="0.2">
      <c r="A3679" s="187" t="s">
        <v>1154</v>
      </c>
      <c r="B3679" s="63" t="s">
        <v>1993</v>
      </c>
      <c r="C3679" s="187" t="s">
        <v>25</v>
      </c>
      <c r="D3679" s="187" t="s">
        <v>1992</v>
      </c>
      <c r="E3679" s="380" t="s">
        <v>1151</v>
      </c>
      <c r="F3679" s="380"/>
      <c r="G3679" s="62" t="s">
        <v>31</v>
      </c>
      <c r="H3679" s="61">
        <v>1</v>
      </c>
      <c r="I3679" s="60">
        <v>4.7699999999999996</v>
      </c>
      <c r="J3679" s="60">
        <v>4.7699999999999996</v>
      </c>
    </row>
    <row r="3680" spans="1:10" ht="26.1" customHeight="1" x14ac:dyDescent="0.2">
      <c r="A3680" s="191" t="s">
        <v>1148</v>
      </c>
      <c r="B3680" s="59" t="s">
        <v>1227</v>
      </c>
      <c r="C3680" s="191" t="s">
        <v>25</v>
      </c>
      <c r="D3680" s="191" t="s">
        <v>1226</v>
      </c>
      <c r="E3680" s="376" t="s">
        <v>1145</v>
      </c>
      <c r="F3680" s="376"/>
      <c r="G3680" s="58" t="s">
        <v>836</v>
      </c>
      <c r="H3680" s="57">
        <v>1.7899999999999999E-2</v>
      </c>
      <c r="I3680" s="56">
        <v>30.15</v>
      </c>
      <c r="J3680" s="56">
        <v>0.53</v>
      </c>
    </row>
    <row r="3681" spans="1:10" ht="26.1" customHeight="1" x14ac:dyDescent="0.2">
      <c r="A3681" s="191" t="s">
        <v>1148</v>
      </c>
      <c r="B3681" s="59" t="s">
        <v>1150</v>
      </c>
      <c r="C3681" s="191" t="s">
        <v>25</v>
      </c>
      <c r="D3681" s="191" t="s">
        <v>1149</v>
      </c>
      <c r="E3681" s="376" t="s">
        <v>1145</v>
      </c>
      <c r="F3681" s="376"/>
      <c r="G3681" s="58" t="s">
        <v>836</v>
      </c>
      <c r="H3681" s="57">
        <v>7.8899999999999998E-2</v>
      </c>
      <c r="I3681" s="56">
        <v>37.39</v>
      </c>
      <c r="J3681" s="56">
        <v>2.95</v>
      </c>
    </row>
    <row r="3682" spans="1:10" ht="26.1" customHeight="1" x14ac:dyDescent="0.2">
      <c r="A3682" s="192" t="s">
        <v>1142</v>
      </c>
      <c r="B3682" s="55" t="s">
        <v>1991</v>
      </c>
      <c r="C3682" s="192" t="s">
        <v>25</v>
      </c>
      <c r="D3682" s="192" t="s">
        <v>1990</v>
      </c>
      <c r="E3682" s="377" t="s">
        <v>1139</v>
      </c>
      <c r="F3682" s="377"/>
      <c r="G3682" s="54" t="s">
        <v>156</v>
      </c>
      <c r="H3682" s="53">
        <v>0.66669999999999996</v>
      </c>
      <c r="I3682" s="52">
        <v>1.94</v>
      </c>
      <c r="J3682" s="52">
        <v>1.29</v>
      </c>
    </row>
    <row r="3683" spans="1:10" ht="25.5" x14ac:dyDescent="0.2">
      <c r="A3683" s="193"/>
      <c r="B3683" s="193"/>
      <c r="C3683" s="193"/>
      <c r="D3683" s="193"/>
      <c r="E3683" s="193" t="s">
        <v>1138</v>
      </c>
      <c r="F3683" s="51">
        <v>1.6794146990355836</v>
      </c>
      <c r="G3683" s="193" t="s">
        <v>1137</v>
      </c>
      <c r="H3683" s="51">
        <v>1.35</v>
      </c>
      <c r="I3683" s="193" t="s">
        <v>1136</v>
      </c>
      <c r="J3683" s="51">
        <v>3.03</v>
      </c>
    </row>
    <row r="3684" spans="1:10" ht="15" thickBot="1" x14ac:dyDescent="0.25">
      <c r="A3684" s="193"/>
      <c r="B3684" s="193"/>
      <c r="C3684" s="193"/>
      <c r="D3684" s="193"/>
      <c r="E3684" s="193" t="s">
        <v>1135</v>
      </c>
      <c r="F3684" s="51">
        <v>1.1200000000000001</v>
      </c>
      <c r="G3684" s="193"/>
      <c r="H3684" s="378" t="s">
        <v>1134</v>
      </c>
      <c r="I3684" s="378"/>
      <c r="J3684" s="51">
        <v>5.89</v>
      </c>
    </row>
    <row r="3685" spans="1:10" ht="0.95" customHeight="1" thickTop="1" x14ac:dyDescent="0.2">
      <c r="A3685" s="50"/>
      <c r="B3685" s="50"/>
      <c r="C3685" s="50"/>
      <c r="D3685" s="50"/>
      <c r="E3685" s="50"/>
      <c r="F3685" s="50"/>
      <c r="G3685" s="50"/>
      <c r="H3685" s="50"/>
      <c r="I3685" s="50"/>
      <c r="J3685" s="50"/>
    </row>
    <row r="3686" spans="1:10" ht="18" customHeight="1" x14ac:dyDescent="0.2">
      <c r="A3686" s="189"/>
      <c r="B3686" s="64" t="s">
        <v>9</v>
      </c>
      <c r="C3686" s="189" t="s">
        <v>10</v>
      </c>
      <c r="D3686" s="189" t="s">
        <v>11</v>
      </c>
      <c r="E3686" s="379" t="s">
        <v>1155</v>
      </c>
      <c r="F3686" s="379"/>
      <c r="G3686" s="65" t="s">
        <v>12</v>
      </c>
      <c r="H3686" s="64" t="s">
        <v>13</v>
      </c>
      <c r="I3686" s="64" t="s">
        <v>14</v>
      </c>
      <c r="J3686" s="64" t="s">
        <v>16</v>
      </c>
    </row>
    <row r="3687" spans="1:10" ht="24" customHeight="1" x14ac:dyDescent="0.2">
      <c r="A3687" s="187" t="s">
        <v>1154</v>
      </c>
      <c r="B3687" s="63" t="s">
        <v>1989</v>
      </c>
      <c r="C3687" s="187" t="s">
        <v>25</v>
      </c>
      <c r="D3687" s="187" t="s">
        <v>1988</v>
      </c>
      <c r="E3687" s="380" t="s">
        <v>1145</v>
      </c>
      <c r="F3687" s="380"/>
      <c r="G3687" s="62" t="s">
        <v>836</v>
      </c>
      <c r="H3687" s="61">
        <v>1</v>
      </c>
      <c r="I3687" s="60">
        <v>35.36</v>
      </c>
      <c r="J3687" s="60">
        <v>35.36</v>
      </c>
    </row>
    <row r="3688" spans="1:10" ht="26.1" customHeight="1" x14ac:dyDescent="0.2">
      <c r="A3688" s="191" t="s">
        <v>1148</v>
      </c>
      <c r="B3688" s="59" t="s">
        <v>1987</v>
      </c>
      <c r="C3688" s="191" t="s">
        <v>25</v>
      </c>
      <c r="D3688" s="191" t="s">
        <v>1986</v>
      </c>
      <c r="E3688" s="376" t="s">
        <v>1145</v>
      </c>
      <c r="F3688" s="376"/>
      <c r="G3688" s="58" t="s">
        <v>836</v>
      </c>
      <c r="H3688" s="57">
        <v>1</v>
      </c>
      <c r="I3688" s="56">
        <v>0.39</v>
      </c>
      <c r="J3688" s="56">
        <v>0.39</v>
      </c>
    </row>
    <row r="3689" spans="1:10" ht="24" customHeight="1" x14ac:dyDescent="0.2">
      <c r="A3689" s="192" t="s">
        <v>1142</v>
      </c>
      <c r="B3689" s="55" t="s">
        <v>1985</v>
      </c>
      <c r="C3689" s="192" t="s">
        <v>25</v>
      </c>
      <c r="D3689" s="192" t="s">
        <v>1984</v>
      </c>
      <c r="E3689" s="377" t="s">
        <v>1165</v>
      </c>
      <c r="F3689" s="377"/>
      <c r="G3689" s="54" t="s">
        <v>836</v>
      </c>
      <c r="H3689" s="53">
        <v>1</v>
      </c>
      <c r="I3689" s="52">
        <v>29.62</v>
      </c>
      <c r="J3689" s="52">
        <v>29.62</v>
      </c>
    </row>
    <row r="3690" spans="1:10" ht="26.1" customHeight="1" x14ac:dyDescent="0.2">
      <c r="A3690" s="192" t="s">
        <v>1142</v>
      </c>
      <c r="B3690" s="55" t="s">
        <v>1178</v>
      </c>
      <c r="C3690" s="192" t="s">
        <v>25</v>
      </c>
      <c r="D3690" s="192" t="s">
        <v>1177</v>
      </c>
      <c r="E3690" s="377" t="s">
        <v>1171</v>
      </c>
      <c r="F3690" s="377"/>
      <c r="G3690" s="54" t="s">
        <v>836</v>
      </c>
      <c r="H3690" s="53">
        <v>1</v>
      </c>
      <c r="I3690" s="52">
        <v>1.0900000000000001</v>
      </c>
      <c r="J3690" s="52">
        <v>1.0900000000000001</v>
      </c>
    </row>
    <row r="3691" spans="1:10" ht="26.1" customHeight="1" x14ac:dyDescent="0.2">
      <c r="A3691" s="192" t="s">
        <v>1142</v>
      </c>
      <c r="B3691" s="55" t="s">
        <v>1176</v>
      </c>
      <c r="C3691" s="192" t="s">
        <v>25</v>
      </c>
      <c r="D3691" s="192" t="s">
        <v>1175</v>
      </c>
      <c r="E3691" s="377" t="s">
        <v>1174</v>
      </c>
      <c r="F3691" s="377"/>
      <c r="G3691" s="54" t="s">
        <v>836</v>
      </c>
      <c r="H3691" s="53">
        <v>1</v>
      </c>
      <c r="I3691" s="52">
        <v>0.82</v>
      </c>
      <c r="J3691" s="52">
        <v>0.82</v>
      </c>
    </row>
    <row r="3692" spans="1:10" ht="26.1" customHeight="1" x14ac:dyDescent="0.2">
      <c r="A3692" s="192" t="s">
        <v>1142</v>
      </c>
      <c r="B3692" s="55" t="s">
        <v>1173</v>
      </c>
      <c r="C3692" s="192" t="s">
        <v>25</v>
      </c>
      <c r="D3692" s="192" t="s">
        <v>1172</v>
      </c>
      <c r="E3692" s="377" t="s">
        <v>1171</v>
      </c>
      <c r="F3692" s="377"/>
      <c r="G3692" s="54" t="s">
        <v>836</v>
      </c>
      <c r="H3692" s="53">
        <v>1</v>
      </c>
      <c r="I3692" s="52">
        <v>1.34</v>
      </c>
      <c r="J3692" s="52">
        <v>1.34</v>
      </c>
    </row>
    <row r="3693" spans="1:10" ht="26.1" customHeight="1" x14ac:dyDescent="0.2">
      <c r="A3693" s="192" t="s">
        <v>1142</v>
      </c>
      <c r="B3693" s="55" t="s">
        <v>1170</v>
      </c>
      <c r="C3693" s="192" t="s">
        <v>25</v>
      </c>
      <c r="D3693" s="192" t="s">
        <v>1169</v>
      </c>
      <c r="E3693" s="377" t="s">
        <v>1168</v>
      </c>
      <c r="F3693" s="377"/>
      <c r="G3693" s="54" t="s">
        <v>836</v>
      </c>
      <c r="H3693" s="53">
        <v>1</v>
      </c>
      <c r="I3693" s="52">
        <v>0.04</v>
      </c>
      <c r="J3693" s="52">
        <v>0.04</v>
      </c>
    </row>
    <row r="3694" spans="1:10" ht="26.1" customHeight="1" x14ac:dyDescent="0.2">
      <c r="A3694" s="192" t="s">
        <v>1142</v>
      </c>
      <c r="B3694" s="55" t="s">
        <v>1360</v>
      </c>
      <c r="C3694" s="192" t="s">
        <v>25</v>
      </c>
      <c r="D3694" s="192" t="s">
        <v>1359</v>
      </c>
      <c r="E3694" s="377" t="s">
        <v>1160</v>
      </c>
      <c r="F3694" s="377"/>
      <c r="G3694" s="54" t="s">
        <v>836</v>
      </c>
      <c r="H3694" s="53">
        <v>1</v>
      </c>
      <c r="I3694" s="52">
        <v>0.82</v>
      </c>
      <c r="J3694" s="52">
        <v>0.82</v>
      </c>
    </row>
    <row r="3695" spans="1:10" ht="26.1" customHeight="1" x14ac:dyDescent="0.2">
      <c r="A3695" s="192" t="s">
        <v>1142</v>
      </c>
      <c r="B3695" s="55" t="s">
        <v>1358</v>
      </c>
      <c r="C3695" s="192" t="s">
        <v>25</v>
      </c>
      <c r="D3695" s="192" t="s">
        <v>1357</v>
      </c>
      <c r="E3695" s="377" t="s">
        <v>1160</v>
      </c>
      <c r="F3695" s="377"/>
      <c r="G3695" s="54" t="s">
        <v>836</v>
      </c>
      <c r="H3695" s="53">
        <v>1</v>
      </c>
      <c r="I3695" s="52">
        <v>1.24</v>
      </c>
      <c r="J3695" s="52">
        <v>1.24</v>
      </c>
    </row>
    <row r="3696" spans="1:10" ht="25.5" x14ac:dyDescent="0.2">
      <c r="A3696" s="193"/>
      <c r="B3696" s="193"/>
      <c r="C3696" s="193"/>
      <c r="D3696" s="193"/>
      <c r="E3696" s="193" t="s">
        <v>1138</v>
      </c>
      <c r="F3696" s="51">
        <v>16.633410900000001</v>
      </c>
      <c r="G3696" s="193" t="s">
        <v>1137</v>
      </c>
      <c r="H3696" s="51">
        <v>13.38</v>
      </c>
      <c r="I3696" s="193" t="s">
        <v>1136</v>
      </c>
      <c r="J3696" s="51">
        <v>30.01</v>
      </c>
    </row>
    <row r="3697" spans="1:10" ht="15" thickBot="1" x14ac:dyDescent="0.25">
      <c r="A3697" s="193"/>
      <c r="B3697" s="193"/>
      <c r="C3697" s="193"/>
      <c r="D3697" s="193"/>
      <c r="E3697" s="193" t="s">
        <v>1135</v>
      </c>
      <c r="F3697" s="51">
        <v>8.32</v>
      </c>
      <c r="G3697" s="193"/>
      <c r="H3697" s="378" t="s">
        <v>1134</v>
      </c>
      <c r="I3697" s="378"/>
      <c r="J3697" s="51">
        <v>43.68</v>
      </c>
    </row>
    <row r="3698" spans="1:10" ht="0.95" customHeight="1" thickTop="1" x14ac:dyDescent="0.2">
      <c r="A3698" s="50"/>
      <c r="B3698" s="50"/>
      <c r="C3698" s="50"/>
      <c r="D3698" s="50"/>
      <c r="E3698" s="50"/>
      <c r="F3698" s="50"/>
      <c r="G3698" s="50"/>
      <c r="H3698" s="50"/>
      <c r="I3698" s="50"/>
      <c r="J3698" s="50"/>
    </row>
    <row r="3699" spans="1:10" ht="18" customHeight="1" x14ac:dyDescent="0.2">
      <c r="A3699" s="189"/>
      <c r="B3699" s="64" t="s">
        <v>9</v>
      </c>
      <c r="C3699" s="189" t="s">
        <v>10</v>
      </c>
      <c r="D3699" s="189" t="s">
        <v>11</v>
      </c>
      <c r="E3699" s="379" t="s">
        <v>1155</v>
      </c>
      <c r="F3699" s="379"/>
      <c r="G3699" s="65" t="s">
        <v>12</v>
      </c>
      <c r="H3699" s="64" t="s">
        <v>13</v>
      </c>
      <c r="I3699" s="64" t="s">
        <v>14</v>
      </c>
      <c r="J3699" s="64" t="s">
        <v>16</v>
      </c>
    </row>
    <row r="3700" spans="1:10" ht="39" customHeight="1" x14ac:dyDescent="0.2">
      <c r="A3700" s="187" t="s">
        <v>1154</v>
      </c>
      <c r="B3700" s="63" t="s">
        <v>1969</v>
      </c>
      <c r="C3700" s="187" t="s">
        <v>25</v>
      </c>
      <c r="D3700" s="187" t="s">
        <v>1968</v>
      </c>
      <c r="E3700" s="380" t="s">
        <v>1548</v>
      </c>
      <c r="F3700" s="380"/>
      <c r="G3700" s="62" t="s">
        <v>49</v>
      </c>
      <c r="H3700" s="61">
        <v>1</v>
      </c>
      <c r="I3700" s="60">
        <v>671.07</v>
      </c>
      <c r="J3700" s="60">
        <v>671.07</v>
      </c>
    </row>
    <row r="3701" spans="1:10" ht="24" customHeight="1" x14ac:dyDescent="0.2">
      <c r="A3701" s="191" t="s">
        <v>1148</v>
      </c>
      <c r="B3701" s="59" t="s">
        <v>1147</v>
      </c>
      <c r="C3701" s="191" t="s">
        <v>25</v>
      </c>
      <c r="D3701" s="191" t="s">
        <v>1146</v>
      </c>
      <c r="E3701" s="376" t="s">
        <v>1145</v>
      </c>
      <c r="F3701" s="376"/>
      <c r="G3701" s="58" t="s">
        <v>836</v>
      </c>
      <c r="H3701" s="57">
        <v>2.5491999999999999</v>
      </c>
      <c r="I3701" s="56">
        <v>28.88</v>
      </c>
      <c r="J3701" s="56">
        <v>73.62</v>
      </c>
    </row>
    <row r="3702" spans="1:10" ht="26.1" customHeight="1" x14ac:dyDescent="0.2">
      <c r="A3702" s="191" t="s">
        <v>1148</v>
      </c>
      <c r="B3702" s="59" t="s">
        <v>1677</v>
      </c>
      <c r="C3702" s="191" t="s">
        <v>25</v>
      </c>
      <c r="D3702" s="191" t="s">
        <v>1676</v>
      </c>
      <c r="E3702" s="376" t="s">
        <v>1145</v>
      </c>
      <c r="F3702" s="376"/>
      <c r="G3702" s="58" t="s">
        <v>836</v>
      </c>
      <c r="H3702" s="57">
        <v>1.6069</v>
      </c>
      <c r="I3702" s="56">
        <v>28.35</v>
      </c>
      <c r="J3702" s="56">
        <v>45.55</v>
      </c>
    </row>
    <row r="3703" spans="1:10" ht="51.95" customHeight="1" x14ac:dyDescent="0.2">
      <c r="A3703" s="191" t="s">
        <v>1148</v>
      </c>
      <c r="B3703" s="59" t="s">
        <v>1983</v>
      </c>
      <c r="C3703" s="191" t="s">
        <v>25</v>
      </c>
      <c r="D3703" s="191" t="s">
        <v>1982</v>
      </c>
      <c r="E3703" s="376" t="s">
        <v>1192</v>
      </c>
      <c r="F3703" s="376"/>
      <c r="G3703" s="58" t="s">
        <v>44</v>
      </c>
      <c r="H3703" s="57">
        <v>1.1137999999999999</v>
      </c>
      <c r="I3703" s="56">
        <v>2.16</v>
      </c>
      <c r="J3703" s="56">
        <v>2.4</v>
      </c>
    </row>
    <row r="3704" spans="1:10" ht="51.95" customHeight="1" x14ac:dyDescent="0.2">
      <c r="A3704" s="191" t="s">
        <v>1148</v>
      </c>
      <c r="B3704" s="59" t="s">
        <v>1981</v>
      </c>
      <c r="C3704" s="191" t="s">
        <v>25</v>
      </c>
      <c r="D3704" s="191" t="s">
        <v>1980</v>
      </c>
      <c r="E3704" s="376" t="s">
        <v>1192</v>
      </c>
      <c r="F3704" s="376"/>
      <c r="G3704" s="58" t="s">
        <v>1205</v>
      </c>
      <c r="H3704" s="57">
        <v>0.49309999999999998</v>
      </c>
      <c r="I3704" s="56">
        <v>0.43</v>
      </c>
      <c r="J3704" s="56">
        <v>0.21</v>
      </c>
    </row>
    <row r="3705" spans="1:10" ht="26.1" customHeight="1" x14ac:dyDescent="0.2">
      <c r="A3705" s="192" t="s">
        <v>1142</v>
      </c>
      <c r="B3705" s="55" t="s">
        <v>1979</v>
      </c>
      <c r="C3705" s="192" t="s">
        <v>25</v>
      </c>
      <c r="D3705" s="192" t="s">
        <v>1978</v>
      </c>
      <c r="E3705" s="377" t="s">
        <v>1139</v>
      </c>
      <c r="F3705" s="377"/>
      <c r="G3705" s="54" t="s">
        <v>49</v>
      </c>
      <c r="H3705" s="53">
        <v>0.63019999999999998</v>
      </c>
      <c r="I3705" s="52">
        <v>146.88999999999999</v>
      </c>
      <c r="J3705" s="52">
        <v>92.57</v>
      </c>
    </row>
    <row r="3706" spans="1:10" ht="24" customHeight="1" x14ac:dyDescent="0.2">
      <c r="A3706" s="192" t="s">
        <v>1142</v>
      </c>
      <c r="B3706" s="55" t="s">
        <v>1977</v>
      </c>
      <c r="C3706" s="192" t="s">
        <v>25</v>
      </c>
      <c r="D3706" s="192" t="s">
        <v>1976</v>
      </c>
      <c r="E3706" s="377" t="s">
        <v>1139</v>
      </c>
      <c r="F3706" s="377"/>
      <c r="G3706" s="54" t="s">
        <v>62</v>
      </c>
      <c r="H3706" s="53">
        <v>15.125500000000001</v>
      </c>
      <c r="I3706" s="52">
        <v>1</v>
      </c>
      <c r="J3706" s="52">
        <v>15.12</v>
      </c>
    </row>
    <row r="3707" spans="1:10" ht="24" customHeight="1" x14ac:dyDescent="0.2">
      <c r="A3707" s="192" t="s">
        <v>1142</v>
      </c>
      <c r="B3707" s="55" t="s">
        <v>1975</v>
      </c>
      <c r="C3707" s="192" t="s">
        <v>25</v>
      </c>
      <c r="D3707" s="192" t="s">
        <v>1974</v>
      </c>
      <c r="E3707" s="377" t="s">
        <v>1139</v>
      </c>
      <c r="F3707" s="377"/>
      <c r="G3707" s="54" t="s">
        <v>62</v>
      </c>
      <c r="H3707" s="53">
        <v>420.15269999999998</v>
      </c>
      <c r="I3707" s="52">
        <v>0.83</v>
      </c>
      <c r="J3707" s="52">
        <v>348.72</v>
      </c>
    </row>
    <row r="3708" spans="1:10" ht="26.1" customHeight="1" x14ac:dyDescent="0.2">
      <c r="A3708" s="192" t="s">
        <v>1142</v>
      </c>
      <c r="B3708" s="55" t="s">
        <v>1455</v>
      </c>
      <c r="C3708" s="192" t="s">
        <v>25</v>
      </c>
      <c r="D3708" s="192" t="s">
        <v>1454</v>
      </c>
      <c r="E3708" s="377" t="s">
        <v>1139</v>
      </c>
      <c r="F3708" s="377"/>
      <c r="G3708" s="54" t="s">
        <v>49</v>
      </c>
      <c r="H3708" s="53">
        <v>0.58819999999999995</v>
      </c>
      <c r="I3708" s="52">
        <v>157.91</v>
      </c>
      <c r="J3708" s="52">
        <v>92.88</v>
      </c>
    </row>
    <row r="3709" spans="1:10" ht="25.5" x14ac:dyDescent="0.2">
      <c r="A3709" s="193"/>
      <c r="B3709" s="193"/>
      <c r="C3709" s="193"/>
      <c r="D3709" s="193"/>
      <c r="E3709" s="193" t="s">
        <v>1138</v>
      </c>
      <c r="F3709" s="51">
        <v>54.955104755570339</v>
      </c>
      <c r="G3709" s="193" t="s">
        <v>1137</v>
      </c>
      <c r="H3709" s="51">
        <v>44.19</v>
      </c>
      <c r="I3709" s="193" t="s">
        <v>1136</v>
      </c>
      <c r="J3709" s="51">
        <v>99.15</v>
      </c>
    </row>
    <row r="3710" spans="1:10" ht="15" thickBot="1" x14ac:dyDescent="0.25">
      <c r="A3710" s="193"/>
      <c r="B3710" s="193"/>
      <c r="C3710" s="193"/>
      <c r="D3710" s="193"/>
      <c r="E3710" s="193" t="s">
        <v>1135</v>
      </c>
      <c r="F3710" s="51">
        <v>157.96</v>
      </c>
      <c r="G3710" s="193"/>
      <c r="H3710" s="378" t="s">
        <v>1134</v>
      </c>
      <c r="I3710" s="378"/>
      <c r="J3710" s="51">
        <v>829.03</v>
      </c>
    </row>
    <row r="3711" spans="1:10" ht="0.95" customHeight="1" thickTop="1" x14ac:dyDescent="0.2">
      <c r="A3711" s="50"/>
      <c r="B3711" s="50"/>
      <c r="C3711" s="50"/>
      <c r="D3711" s="50"/>
      <c r="E3711" s="50"/>
      <c r="F3711" s="50"/>
      <c r="G3711" s="50"/>
      <c r="H3711" s="50"/>
      <c r="I3711" s="50"/>
      <c r="J3711" s="50"/>
    </row>
    <row r="3712" spans="1:10" ht="18" customHeight="1" x14ac:dyDescent="0.2">
      <c r="A3712" s="189"/>
      <c r="B3712" s="64" t="s">
        <v>9</v>
      </c>
      <c r="C3712" s="189" t="s">
        <v>10</v>
      </c>
      <c r="D3712" s="189" t="s">
        <v>11</v>
      </c>
      <c r="E3712" s="379" t="s">
        <v>1155</v>
      </c>
      <c r="F3712" s="379"/>
      <c r="G3712" s="65" t="s">
        <v>12</v>
      </c>
      <c r="H3712" s="64" t="s">
        <v>13</v>
      </c>
      <c r="I3712" s="64" t="s">
        <v>14</v>
      </c>
      <c r="J3712" s="64" t="s">
        <v>16</v>
      </c>
    </row>
    <row r="3713" spans="1:10" ht="26.1" customHeight="1" x14ac:dyDescent="0.2">
      <c r="A3713" s="187" t="s">
        <v>1154</v>
      </c>
      <c r="B3713" s="63" t="s">
        <v>1973</v>
      </c>
      <c r="C3713" s="187" t="s">
        <v>25</v>
      </c>
      <c r="D3713" s="187" t="s">
        <v>1972</v>
      </c>
      <c r="E3713" s="380" t="s">
        <v>1548</v>
      </c>
      <c r="F3713" s="380"/>
      <c r="G3713" s="62" t="s">
        <v>49</v>
      </c>
      <c r="H3713" s="61">
        <v>1</v>
      </c>
      <c r="I3713" s="60">
        <v>1225.2</v>
      </c>
      <c r="J3713" s="60">
        <v>1225.2</v>
      </c>
    </row>
    <row r="3714" spans="1:10" ht="24" customHeight="1" x14ac:dyDescent="0.2">
      <c r="A3714" s="191" t="s">
        <v>1148</v>
      </c>
      <c r="B3714" s="59" t="s">
        <v>1461</v>
      </c>
      <c r="C3714" s="191" t="s">
        <v>25</v>
      </c>
      <c r="D3714" s="191" t="s">
        <v>1460</v>
      </c>
      <c r="E3714" s="376" t="s">
        <v>1145</v>
      </c>
      <c r="F3714" s="376"/>
      <c r="G3714" s="58" t="s">
        <v>836</v>
      </c>
      <c r="H3714" s="57">
        <v>7.4147999999999996</v>
      </c>
      <c r="I3714" s="56">
        <v>37.11</v>
      </c>
      <c r="J3714" s="56">
        <v>275.16000000000003</v>
      </c>
    </row>
    <row r="3715" spans="1:10" ht="24" customHeight="1" x14ac:dyDescent="0.2">
      <c r="A3715" s="191" t="s">
        <v>1148</v>
      </c>
      <c r="B3715" s="59" t="s">
        <v>1147</v>
      </c>
      <c r="C3715" s="191" t="s">
        <v>25</v>
      </c>
      <c r="D3715" s="191" t="s">
        <v>1146</v>
      </c>
      <c r="E3715" s="376" t="s">
        <v>1145</v>
      </c>
      <c r="F3715" s="376"/>
      <c r="G3715" s="58" t="s">
        <v>836</v>
      </c>
      <c r="H3715" s="57">
        <v>4.9432</v>
      </c>
      <c r="I3715" s="56">
        <v>28.88</v>
      </c>
      <c r="J3715" s="56">
        <v>142.75</v>
      </c>
    </row>
    <row r="3716" spans="1:10" ht="39" customHeight="1" x14ac:dyDescent="0.2">
      <c r="A3716" s="191" t="s">
        <v>1148</v>
      </c>
      <c r="B3716" s="59" t="s">
        <v>1969</v>
      </c>
      <c r="C3716" s="191" t="s">
        <v>25</v>
      </c>
      <c r="D3716" s="191" t="s">
        <v>1968</v>
      </c>
      <c r="E3716" s="376" t="s">
        <v>1548</v>
      </c>
      <c r="F3716" s="376"/>
      <c r="G3716" s="58" t="s">
        <v>49</v>
      </c>
      <c r="H3716" s="57">
        <v>1.2030000000000001</v>
      </c>
      <c r="I3716" s="56">
        <v>671.07</v>
      </c>
      <c r="J3716" s="56">
        <v>807.29</v>
      </c>
    </row>
    <row r="3717" spans="1:10" ht="25.5" x14ac:dyDescent="0.2">
      <c r="A3717" s="193"/>
      <c r="B3717" s="193"/>
      <c r="C3717" s="193"/>
      <c r="D3717" s="193"/>
      <c r="E3717" s="193" t="s">
        <v>1138</v>
      </c>
      <c r="F3717" s="51">
        <v>261.42334552710344</v>
      </c>
      <c r="G3717" s="193" t="s">
        <v>1137</v>
      </c>
      <c r="H3717" s="51">
        <v>210.24</v>
      </c>
      <c r="I3717" s="193" t="s">
        <v>1136</v>
      </c>
      <c r="J3717" s="51">
        <v>471.66</v>
      </c>
    </row>
    <row r="3718" spans="1:10" ht="15" thickBot="1" x14ac:dyDescent="0.25">
      <c r="A3718" s="193"/>
      <c r="B3718" s="193"/>
      <c r="C3718" s="193"/>
      <c r="D3718" s="193"/>
      <c r="E3718" s="193" t="s">
        <v>1135</v>
      </c>
      <c r="F3718" s="51">
        <v>288.41000000000003</v>
      </c>
      <c r="G3718" s="193"/>
      <c r="H3718" s="378" t="s">
        <v>1134</v>
      </c>
      <c r="I3718" s="378"/>
      <c r="J3718" s="51">
        <v>1513.61</v>
      </c>
    </row>
    <row r="3719" spans="1:10" ht="0.95" customHeight="1" thickTop="1" x14ac:dyDescent="0.2">
      <c r="A3719" s="50"/>
      <c r="B3719" s="50"/>
      <c r="C3719" s="50"/>
      <c r="D3719" s="50"/>
      <c r="E3719" s="50"/>
      <c r="F3719" s="50"/>
      <c r="G3719" s="50"/>
      <c r="H3719" s="50"/>
      <c r="I3719" s="50"/>
      <c r="J3719" s="50"/>
    </row>
    <row r="3720" spans="1:10" ht="18" customHeight="1" x14ac:dyDescent="0.2">
      <c r="A3720" s="189"/>
      <c r="B3720" s="64" t="s">
        <v>9</v>
      </c>
      <c r="C3720" s="189" t="s">
        <v>10</v>
      </c>
      <c r="D3720" s="189" t="s">
        <v>11</v>
      </c>
      <c r="E3720" s="379" t="s">
        <v>1155</v>
      </c>
      <c r="F3720" s="379"/>
      <c r="G3720" s="65" t="s">
        <v>12</v>
      </c>
      <c r="H3720" s="64" t="s">
        <v>13</v>
      </c>
      <c r="I3720" s="64" t="s">
        <v>14</v>
      </c>
      <c r="J3720" s="64" t="s">
        <v>16</v>
      </c>
    </row>
    <row r="3721" spans="1:10" ht="26.1" customHeight="1" x14ac:dyDescent="0.2">
      <c r="A3721" s="187" t="s">
        <v>1154</v>
      </c>
      <c r="B3721" s="63" t="s">
        <v>1971</v>
      </c>
      <c r="C3721" s="187" t="s">
        <v>25</v>
      </c>
      <c r="D3721" s="187" t="s">
        <v>1970</v>
      </c>
      <c r="E3721" s="380" t="s">
        <v>1548</v>
      </c>
      <c r="F3721" s="380"/>
      <c r="G3721" s="62" t="s">
        <v>49</v>
      </c>
      <c r="H3721" s="61">
        <v>1</v>
      </c>
      <c r="I3721" s="60">
        <v>1274.94</v>
      </c>
      <c r="J3721" s="60">
        <v>1274.94</v>
      </c>
    </row>
    <row r="3722" spans="1:10" ht="24" customHeight="1" x14ac:dyDescent="0.2">
      <c r="A3722" s="191" t="s">
        <v>1148</v>
      </c>
      <c r="B3722" s="59" t="s">
        <v>1461</v>
      </c>
      <c r="C3722" s="191" t="s">
        <v>25</v>
      </c>
      <c r="D3722" s="191" t="s">
        <v>1460</v>
      </c>
      <c r="E3722" s="376" t="s">
        <v>1145</v>
      </c>
      <c r="F3722" s="376"/>
      <c r="G3722" s="58" t="s">
        <v>836</v>
      </c>
      <c r="H3722" s="57">
        <v>8.2972999999999999</v>
      </c>
      <c r="I3722" s="56">
        <v>37.11</v>
      </c>
      <c r="J3722" s="56">
        <v>307.91000000000003</v>
      </c>
    </row>
    <row r="3723" spans="1:10" ht="24" customHeight="1" x14ac:dyDescent="0.2">
      <c r="A3723" s="191" t="s">
        <v>1148</v>
      </c>
      <c r="B3723" s="59" t="s">
        <v>1147</v>
      </c>
      <c r="C3723" s="191" t="s">
        <v>25</v>
      </c>
      <c r="D3723" s="191" t="s">
        <v>1146</v>
      </c>
      <c r="E3723" s="376" t="s">
        <v>1145</v>
      </c>
      <c r="F3723" s="376"/>
      <c r="G3723" s="58" t="s">
        <v>836</v>
      </c>
      <c r="H3723" s="57">
        <v>5.5315000000000003</v>
      </c>
      <c r="I3723" s="56">
        <v>28.88</v>
      </c>
      <c r="J3723" s="56">
        <v>159.74</v>
      </c>
    </row>
    <row r="3724" spans="1:10" ht="39" customHeight="1" x14ac:dyDescent="0.2">
      <c r="A3724" s="191" t="s">
        <v>1148</v>
      </c>
      <c r="B3724" s="59" t="s">
        <v>1969</v>
      </c>
      <c r="C3724" s="191" t="s">
        <v>25</v>
      </c>
      <c r="D3724" s="191" t="s">
        <v>1968</v>
      </c>
      <c r="E3724" s="376" t="s">
        <v>1548</v>
      </c>
      <c r="F3724" s="376"/>
      <c r="G3724" s="58" t="s">
        <v>49</v>
      </c>
      <c r="H3724" s="57">
        <v>1.2030000000000001</v>
      </c>
      <c r="I3724" s="56">
        <v>671.07</v>
      </c>
      <c r="J3724" s="56">
        <v>807.29</v>
      </c>
    </row>
    <row r="3725" spans="1:10" ht="25.5" x14ac:dyDescent="0.2">
      <c r="A3725" s="193"/>
      <c r="B3725" s="193"/>
      <c r="C3725" s="193"/>
      <c r="D3725" s="193"/>
      <c r="E3725" s="193" t="s">
        <v>1138</v>
      </c>
      <c r="F3725" s="51">
        <v>284.66910542068507</v>
      </c>
      <c r="G3725" s="193" t="s">
        <v>1137</v>
      </c>
      <c r="H3725" s="51">
        <v>228.93</v>
      </c>
      <c r="I3725" s="193" t="s">
        <v>1136</v>
      </c>
      <c r="J3725" s="51">
        <v>513.6</v>
      </c>
    </row>
    <row r="3726" spans="1:10" ht="15" thickBot="1" x14ac:dyDescent="0.25">
      <c r="A3726" s="193"/>
      <c r="B3726" s="193"/>
      <c r="C3726" s="193"/>
      <c r="D3726" s="193"/>
      <c r="E3726" s="193" t="s">
        <v>1135</v>
      </c>
      <c r="F3726" s="51">
        <v>300.12</v>
      </c>
      <c r="G3726" s="193"/>
      <c r="H3726" s="378" t="s">
        <v>1134</v>
      </c>
      <c r="I3726" s="378"/>
      <c r="J3726" s="51">
        <v>1575.06</v>
      </c>
    </row>
    <row r="3727" spans="1:10" ht="0.95" customHeight="1" thickTop="1" x14ac:dyDescent="0.2">
      <c r="A3727" s="50"/>
      <c r="B3727" s="50"/>
      <c r="C3727" s="50"/>
      <c r="D3727" s="50"/>
      <c r="E3727" s="50"/>
      <c r="F3727" s="50"/>
      <c r="G3727" s="50"/>
      <c r="H3727" s="50"/>
      <c r="I3727" s="50"/>
      <c r="J3727" s="50"/>
    </row>
    <row r="3728" spans="1:10" ht="18" customHeight="1" x14ac:dyDescent="0.2">
      <c r="A3728" s="189"/>
      <c r="B3728" s="64" t="s">
        <v>9</v>
      </c>
      <c r="C3728" s="189" t="s">
        <v>10</v>
      </c>
      <c r="D3728" s="189" t="s">
        <v>11</v>
      </c>
      <c r="E3728" s="379" t="s">
        <v>1155</v>
      </c>
      <c r="F3728" s="379"/>
      <c r="G3728" s="65" t="s">
        <v>12</v>
      </c>
      <c r="H3728" s="64" t="s">
        <v>13</v>
      </c>
      <c r="I3728" s="64" t="s">
        <v>14</v>
      </c>
      <c r="J3728" s="64" t="s">
        <v>16</v>
      </c>
    </row>
    <row r="3729" spans="1:10" ht="39" customHeight="1" x14ac:dyDescent="0.2">
      <c r="A3729" s="187" t="s">
        <v>1154</v>
      </c>
      <c r="B3729" s="63" t="s">
        <v>1273</v>
      </c>
      <c r="C3729" s="187" t="s">
        <v>25</v>
      </c>
      <c r="D3729" s="187" t="s">
        <v>1272</v>
      </c>
      <c r="E3729" s="380" t="s">
        <v>1192</v>
      </c>
      <c r="F3729" s="380"/>
      <c r="G3729" s="62" t="s">
        <v>1205</v>
      </c>
      <c r="H3729" s="61">
        <v>1</v>
      </c>
      <c r="I3729" s="60">
        <v>30.87</v>
      </c>
      <c r="J3729" s="60">
        <v>30.87</v>
      </c>
    </row>
    <row r="3730" spans="1:10" ht="24" customHeight="1" x14ac:dyDescent="0.2">
      <c r="A3730" s="191" t="s">
        <v>1148</v>
      </c>
      <c r="B3730" s="59" t="s">
        <v>1667</v>
      </c>
      <c r="C3730" s="191" t="s">
        <v>25</v>
      </c>
      <c r="D3730" s="191" t="s">
        <v>1666</v>
      </c>
      <c r="E3730" s="376" t="s">
        <v>1145</v>
      </c>
      <c r="F3730" s="376"/>
      <c r="G3730" s="58" t="s">
        <v>836</v>
      </c>
      <c r="H3730" s="57">
        <v>1</v>
      </c>
      <c r="I3730" s="56">
        <v>30.53</v>
      </c>
      <c r="J3730" s="56">
        <v>30.53</v>
      </c>
    </row>
    <row r="3731" spans="1:10" ht="39" customHeight="1" x14ac:dyDescent="0.2">
      <c r="A3731" s="191" t="s">
        <v>1148</v>
      </c>
      <c r="B3731" s="59" t="s">
        <v>1967</v>
      </c>
      <c r="C3731" s="191" t="s">
        <v>25</v>
      </c>
      <c r="D3731" s="191" t="s">
        <v>1966</v>
      </c>
      <c r="E3731" s="376" t="s">
        <v>1192</v>
      </c>
      <c r="F3731" s="376"/>
      <c r="G3731" s="58" t="s">
        <v>836</v>
      </c>
      <c r="H3731" s="57">
        <v>1</v>
      </c>
      <c r="I3731" s="56">
        <v>0.28000000000000003</v>
      </c>
      <c r="J3731" s="56">
        <v>0.28000000000000003</v>
      </c>
    </row>
    <row r="3732" spans="1:10" ht="39" customHeight="1" x14ac:dyDescent="0.2">
      <c r="A3732" s="191" t="s">
        <v>1148</v>
      </c>
      <c r="B3732" s="59" t="s">
        <v>1965</v>
      </c>
      <c r="C3732" s="191" t="s">
        <v>25</v>
      </c>
      <c r="D3732" s="191" t="s">
        <v>1964</v>
      </c>
      <c r="E3732" s="376" t="s">
        <v>1192</v>
      </c>
      <c r="F3732" s="376"/>
      <c r="G3732" s="58" t="s">
        <v>836</v>
      </c>
      <c r="H3732" s="57">
        <v>1</v>
      </c>
      <c r="I3732" s="56">
        <v>0.06</v>
      </c>
      <c r="J3732" s="56">
        <v>0.06</v>
      </c>
    </row>
    <row r="3733" spans="1:10" ht="25.5" x14ac:dyDescent="0.2">
      <c r="A3733" s="193"/>
      <c r="B3733" s="193"/>
      <c r="C3733" s="193"/>
      <c r="D3733" s="193"/>
      <c r="E3733" s="193" t="s">
        <v>1138</v>
      </c>
      <c r="F3733" s="51">
        <v>14.6158962</v>
      </c>
      <c r="G3733" s="193" t="s">
        <v>1137</v>
      </c>
      <c r="H3733" s="51">
        <v>11.75</v>
      </c>
      <c r="I3733" s="193" t="s">
        <v>1136</v>
      </c>
      <c r="J3733" s="51">
        <v>26.37</v>
      </c>
    </row>
    <row r="3734" spans="1:10" ht="15" thickBot="1" x14ac:dyDescent="0.25">
      <c r="A3734" s="193"/>
      <c r="B3734" s="193"/>
      <c r="C3734" s="193"/>
      <c r="D3734" s="193"/>
      <c r="E3734" s="193" t="s">
        <v>1135</v>
      </c>
      <c r="F3734" s="51">
        <v>7.26</v>
      </c>
      <c r="G3734" s="193"/>
      <c r="H3734" s="378" t="s">
        <v>1134</v>
      </c>
      <c r="I3734" s="378"/>
      <c r="J3734" s="51">
        <v>38.130000000000003</v>
      </c>
    </row>
    <row r="3735" spans="1:10" ht="0.95" customHeight="1" thickTop="1" x14ac:dyDescent="0.2">
      <c r="A3735" s="50"/>
      <c r="B3735" s="50"/>
      <c r="C3735" s="50"/>
      <c r="D3735" s="50"/>
      <c r="E3735" s="50"/>
      <c r="F3735" s="50"/>
      <c r="G3735" s="50"/>
      <c r="H3735" s="50"/>
      <c r="I3735" s="50"/>
      <c r="J3735" s="50"/>
    </row>
    <row r="3736" spans="1:10" ht="18" customHeight="1" x14ac:dyDescent="0.2">
      <c r="A3736" s="189"/>
      <c r="B3736" s="64" t="s">
        <v>9</v>
      </c>
      <c r="C3736" s="189" t="s">
        <v>10</v>
      </c>
      <c r="D3736" s="189" t="s">
        <v>11</v>
      </c>
      <c r="E3736" s="379" t="s">
        <v>1155</v>
      </c>
      <c r="F3736" s="379"/>
      <c r="G3736" s="65" t="s">
        <v>12</v>
      </c>
      <c r="H3736" s="64" t="s">
        <v>13</v>
      </c>
      <c r="I3736" s="64" t="s">
        <v>14</v>
      </c>
      <c r="J3736" s="64" t="s">
        <v>16</v>
      </c>
    </row>
    <row r="3737" spans="1:10" ht="39" customHeight="1" x14ac:dyDescent="0.2">
      <c r="A3737" s="187" t="s">
        <v>1154</v>
      </c>
      <c r="B3737" s="63" t="s">
        <v>1275</v>
      </c>
      <c r="C3737" s="187" t="s">
        <v>25</v>
      </c>
      <c r="D3737" s="187" t="s">
        <v>1274</v>
      </c>
      <c r="E3737" s="380" t="s">
        <v>1192</v>
      </c>
      <c r="F3737" s="380"/>
      <c r="G3737" s="62" t="s">
        <v>44</v>
      </c>
      <c r="H3737" s="61">
        <v>1</v>
      </c>
      <c r="I3737" s="60">
        <v>31.97</v>
      </c>
      <c r="J3737" s="60">
        <v>31.97</v>
      </c>
    </row>
    <row r="3738" spans="1:10" ht="24" customHeight="1" x14ac:dyDescent="0.2">
      <c r="A3738" s="191" t="s">
        <v>1148</v>
      </c>
      <c r="B3738" s="59" t="s">
        <v>1667</v>
      </c>
      <c r="C3738" s="191" t="s">
        <v>25</v>
      </c>
      <c r="D3738" s="191" t="s">
        <v>1666</v>
      </c>
      <c r="E3738" s="376" t="s">
        <v>1145</v>
      </c>
      <c r="F3738" s="376"/>
      <c r="G3738" s="58" t="s">
        <v>836</v>
      </c>
      <c r="H3738" s="57">
        <v>1</v>
      </c>
      <c r="I3738" s="56">
        <v>30.53</v>
      </c>
      <c r="J3738" s="56">
        <v>30.53</v>
      </c>
    </row>
    <row r="3739" spans="1:10" ht="39" customHeight="1" x14ac:dyDescent="0.2">
      <c r="A3739" s="191" t="s">
        <v>1148</v>
      </c>
      <c r="B3739" s="59" t="s">
        <v>1967</v>
      </c>
      <c r="C3739" s="191" t="s">
        <v>25</v>
      </c>
      <c r="D3739" s="191" t="s">
        <v>1966</v>
      </c>
      <c r="E3739" s="376" t="s">
        <v>1192</v>
      </c>
      <c r="F3739" s="376"/>
      <c r="G3739" s="58" t="s">
        <v>836</v>
      </c>
      <c r="H3739" s="57">
        <v>1</v>
      </c>
      <c r="I3739" s="56">
        <v>0.28000000000000003</v>
      </c>
      <c r="J3739" s="56">
        <v>0.28000000000000003</v>
      </c>
    </row>
    <row r="3740" spans="1:10" ht="39" customHeight="1" x14ac:dyDescent="0.2">
      <c r="A3740" s="191" t="s">
        <v>1148</v>
      </c>
      <c r="B3740" s="59" t="s">
        <v>1965</v>
      </c>
      <c r="C3740" s="191" t="s">
        <v>25</v>
      </c>
      <c r="D3740" s="191" t="s">
        <v>1964</v>
      </c>
      <c r="E3740" s="376" t="s">
        <v>1192</v>
      </c>
      <c r="F3740" s="376"/>
      <c r="G3740" s="58" t="s">
        <v>836</v>
      </c>
      <c r="H3740" s="57">
        <v>1</v>
      </c>
      <c r="I3740" s="56">
        <v>0.06</v>
      </c>
      <c r="J3740" s="56">
        <v>0.06</v>
      </c>
    </row>
    <row r="3741" spans="1:10" ht="39" customHeight="1" x14ac:dyDescent="0.2">
      <c r="A3741" s="191" t="s">
        <v>1148</v>
      </c>
      <c r="B3741" s="59" t="s">
        <v>1963</v>
      </c>
      <c r="C3741" s="191" t="s">
        <v>25</v>
      </c>
      <c r="D3741" s="191" t="s">
        <v>1962</v>
      </c>
      <c r="E3741" s="376" t="s">
        <v>1192</v>
      </c>
      <c r="F3741" s="376"/>
      <c r="G3741" s="58" t="s">
        <v>836</v>
      </c>
      <c r="H3741" s="57">
        <v>1</v>
      </c>
      <c r="I3741" s="56">
        <v>0.27</v>
      </c>
      <c r="J3741" s="56">
        <v>0.27</v>
      </c>
    </row>
    <row r="3742" spans="1:10" ht="39" customHeight="1" x14ac:dyDescent="0.2">
      <c r="A3742" s="191" t="s">
        <v>1148</v>
      </c>
      <c r="B3742" s="59" t="s">
        <v>1959</v>
      </c>
      <c r="C3742" s="191" t="s">
        <v>25</v>
      </c>
      <c r="D3742" s="191" t="s">
        <v>1958</v>
      </c>
      <c r="E3742" s="376" t="s">
        <v>1192</v>
      </c>
      <c r="F3742" s="376"/>
      <c r="G3742" s="58" t="s">
        <v>836</v>
      </c>
      <c r="H3742" s="57">
        <v>1</v>
      </c>
      <c r="I3742" s="56">
        <v>0.83</v>
      </c>
      <c r="J3742" s="56">
        <v>0.83</v>
      </c>
    </row>
    <row r="3743" spans="1:10" ht="25.5" x14ac:dyDescent="0.2">
      <c r="A3743" s="193"/>
      <c r="B3743" s="193"/>
      <c r="C3743" s="193"/>
      <c r="D3743" s="193"/>
      <c r="E3743" s="193" t="s">
        <v>1138</v>
      </c>
      <c r="F3743" s="51">
        <v>14.6158962</v>
      </c>
      <c r="G3743" s="193" t="s">
        <v>1137</v>
      </c>
      <c r="H3743" s="51">
        <v>11.75</v>
      </c>
      <c r="I3743" s="193" t="s">
        <v>1136</v>
      </c>
      <c r="J3743" s="51">
        <v>26.37</v>
      </c>
    </row>
    <row r="3744" spans="1:10" ht="15" thickBot="1" x14ac:dyDescent="0.25">
      <c r="A3744" s="193"/>
      <c r="B3744" s="193"/>
      <c r="C3744" s="193"/>
      <c r="D3744" s="193"/>
      <c r="E3744" s="193" t="s">
        <v>1135</v>
      </c>
      <c r="F3744" s="51">
        <v>7.52</v>
      </c>
      <c r="G3744" s="193"/>
      <c r="H3744" s="378" t="s">
        <v>1134</v>
      </c>
      <c r="I3744" s="378"/>
      <c r="J3744" s="51">
        <v>39.49</v>
      </c>
    </row>
    <row r="3745" spans="1:10" ht="0.95" customHeight="1" thickTop="1" x14ac:dyDescent="0.2">
      <c r="A3745" s="50"/>
      <c r="B3745" s="50"/>
      <c r="C3745" s="50"/>
      <c r="D3745" s="50"/>
      <c r="E3745" s="50"/>
      <c r="F3745" s="50"/>
      <c r="G3745" s="50"/>
      <c r="H3745" s="50"/>
      <c r="I3745" s="50"/>
      <c r="J3745" s="50"/>
    </row>
    <row r="3746" spans="1:10" ht="18" customHeight="1" x14ac:dyDescent="0.2">
      <c r="A3746" s="189"/>
      <c r="B3746" s="64" t="s">
        <v>9</v>
      </c>
      <c r="C3746" s="189" t="s">
        <v>10</v>
      </c>
      <c r="D3746" s="189" t="s">
        <v>11</v>
      </c>
      <c r="E3746" s="379" t="s">
        <v>1155</v>
      </c>
      <c r="F3746" s="379"/>
      <c r="G3746" s="65" t="s">
        <v>12</v>
      </c>
      <c r="H3746" s="64" t="s">
        <v>13</v>
      </c>
      <c r="I3746" s="64" t="s">
        <v>14</v>
      </c>
      <c r="J3746" s="64" t="s">
        <v>16</v>
      </c>
    </row>
    <row r="3747" spans="1:10" ht="39" customHeight="1" x14ac:dyDescent="0.2">
      <c r="A3747" s="187" t="s">
        <v>1154</v>
      </c>
      <c r="B3747" s="63" t="s">
        <v>1967</v>
      </c>
      <c r="C3747" s="187" t="s">
        <v>25</v>
      </c>
      <c r="D3747" s="187" t="s">
        <v>1966</v>
      </c>
      <c r="E3747" s="380" t="s">
        <v>1192</v>
      </c>
      <c r="F3747" s="380"/>
      <c r="G3747" s="62" t="s">
        <v>836</v>
      </c>
      <c r="H3747" s="61">
        <v>1</v>
      </c>
      <c r="I3747" s="60">
        <v>0.28000000000000003</v>
      </c>
      <c r="J3747" s="60">
        <v>0.28000000000000003</v>
      </c>
    </row>
    <row r="3748" spans="1:10" ht="26.1" customHeight="1" x14ac:dyDescent="0.2">
      <c r="A3748" s="192" t="s">
        <v>1142</v>
      </c>
      <c r="B3748" s="55" t="s">
        <v>1961</v>
      </c>
      <c r="C3748" s="192" t="s">
        <v>25</v>
      </c>
      <c r="D3748" s="192" t="s">
        <v>1960</v>
      </c>
      <c r="E3748" s="377" t="s">
        <v>1160</v>
      </c>
      <c r="F3748" s="377"/>
      <c r="G3748" s="54" t="s">
        <v>156</v>
      </c>
      <c r="H3748" s="53">
        <v>6.3999999999999997E-5</v>
      </c>
      <c r="I3748" s="52">
        <v>4522.0600000000004</v>
      </c>
      <c r="J3748" s="52">
        <v>0.28000000000000003</v>
      </c>
    </row>
    <row r="3749" spans="1:10" ht="25.5" x14ac:dyDescent="0.2">
      <c r="A3749" s="193"/>
      <c r="B3749" s="193"/>
      <c r="C3749" s="193"/>
      <c r="D3749" s="193"/>
      <c r="E3749" s="193" t="s">
        <v>1138</v>
      </c>
      <c r="F3749" s="51">
        <v>0</v>
      </c>
      <c r="G3749" s="193" t="s">
        <v>1137</v>
      </c>
      <c r="H3749" s="51">
        <v>0</v>
      </c>
      <c r="I3749" s="193" t="s">
        <v>1136</v>
      </c>
      <c r="J3749" s="51">
        <v>0</v>
      </c>
    </row>
    <row r="3750" spans="1:10" ht="15" thickBot="1" x14ac:dyDescent="0.25">
      <c r="A3750" s="193"/>
      <c r="B3750" s="193"/>
      <c r="C3750" s="193"/>
      <c r="D3750" s="193"/>
      <c r="E3750" s="193" t="s">
        <v>1135</v>
      </c>
      <c r="F3750" s="51">
        <v>0.06</v>
      </c>
      <c r="G3750" s="193"/>
      <c r="H3750" s="378" t="s">
        <v>1134</v>
      </c>
      <c r="I3750" s="378"/>
      <c r="J3750" s="51">
        <v>0.34</v>
      </c>
    </row>
    <row r="3751" spans="1:10" ht="0.95" customHeight="1" thickTop="1" x14ac:dyDescent="0.2">
      <c r="A3751" s="50"/>
      <c r="B3751" s="50"/>
      <c r="C3751" s="50"/>
      <c r="D3751" s="50"/>
      <c r="E3751" s="50"/>
      <c r="F3751" s="50"/>
      <c r="G3751" s="50"/>
      <c r="H3751" s="50"/>
      <c r="I3751" s="50"/>
      <c r="J3751" s="50"/>
    </row>
    <row r="3752" spans="1:10" ht="18" customHeight="1" x14ac:dyDescent="0.2">
      <c r="A3752" s="189"/>
      <c r="B3752" s="64" t="s">
        <v>9</v>
      </c>
      <c r="C3752" s="189" t="s">
        <v>10</v>
      </c>
      <c r="D3752" s="189" t="s">
        <v>11</v>
      </c>
      <c r="E3752" s="379" t="s">
        <v>1155</v>
      </c>
      <c r="F3752" s="379"/>
      <c r="G3752" s="65" t="s">
        <v>12</v>
      </c>
      <c r="H3752" s="64" t="s">
        <v>13</v>
      </c>
      <c r="I3752" s="64" t="s">
        <v>14</v>
      </c>
      <c r="J3752" s="64" t="s">
        <v>16</v>
      </c>
    </row>
    <row r="3753" spans="1:10" ht="39" customHeight="1" x14ac:dyDescent="0.2">
      <c r="A3753" s="187" t="s">
        <v>1154</v>
      </c>
      <c r="B3753" s="63" t="s">
        <v>1965</v>
      </c>
      <c r="C3753" s="187" t="s">
        <v>25</v>
      </c>
      <c r="D3753" s="187" t="s">
        <v>1964</v>
      </c>
      <c r="E3753" s="380" t="s">
        <v>1192</v>
      </c>
      <c r="F3753" s="380"/>
      <c r="G3753" s="62" t="s">
        <v>836</v>
      </c>
      <c r="H3753" s="61">
        <v>1</v>
      </c>
      <c r="I3753" s="60">
        <v>0.06</v>
      </c>
      <c r="J3753" s="60">
        <v>0.06</v>
      </c>
    </row>
    <row r="3754" spans="1:10" ht="26.1" customHeight="1" x14ac:dyDescent="0.2">
      <c r="A3754" s="192" t="s">
        <v>1142</v>
      </c>
      <c r="B3754" s="55" t="s">
        <v>1961</v>
      </c>
      <c r="C3754" s="192" t="s">
        <v>25</v>
      </c>
      <c r="D3754" s="192" t="s">
        <v>1960</v>
      </c>
      <c r="E3754" s="377" t="s">
        <v>1160</v>
      </c>
      <c r="F3754" s="377"/>
      <c r="G3754" s="54" t="s">
        <v>156</v>
      </c>
      <c r="H3754" s="53">
        <v>1.4800000000000001E-5</v>
      </c>
      <c r="I3754" s="52">
        <v>4522.0600000000004</v>
      </c>
      <c r="J3754" s="52">
        <v>0.06</v>
      </c>
    </row>
    <row r="3755" spans="1:10" ht="25.5" x14ac:dyDescent="0.2">
      <c r="A3755" s="193"/>
      <c r="B3755" s="193"/>
      <c r="C3755" s="193"/>
      <c r="D3755" s="193"/>
      <c r="E3755" s="193" t="s">
        <v>1138</v>
      </c>
      <c r="F3755" s="51">
        <v>0</v>
      </c>
      <c r="G3755" s="193" t="s">
        <v>1137</v>
      </c>
      <c r="H3755" s="51">
        <v>0</v>
      </c>
      <c r="I3755" s="193" t="s">
        <v>1136</v>
      </c>
      <c r="J3755" s="51">
        <v>0</v>
      </c>
    </row>
    <row r="3756" spans="1:10" ht="15" thickBot="1" x14ac:dyDescent="0.25">
      <c r="A3756" s="193"/>
      <c r="B3756" s="193"/>
      <c r="C3756" s="193"/>
      <c r="D3756" s="193"/>
      <c r="E3756" s="193" t="s">
        <v>1135</v>
      </c>
      <c r="F3756" s="51">
        <v>0.01</v>
      </c>
      <c r="G3756" s="193"/>
      <c r="H3756" s="378" t="s">
        <v>1134</v>
      </c>
      <c r="I3756" s="378"/>
      <c r="J3756" s="51">
        <v>7.0000000000000007E-2</v>
      </c>
    </row>
    <row r="3757" spans="1:10" ht="0.95" customHeight="1" thickTop="1" x14ac:dyDescent="0.2">
      <c r="A3757" s="50"/>
      <c r="B3757" s="50"/>
      <c r="C3757" s="50"/>
      <c r="D3757" s="50"/>
      <c r="E3757" s="50"/>
      <c r="F3757" s="50"/>
      <c r="G3757" s="50"/>
      <c r="H3757" s="50"/>
      <c r="I3757" s="50"/>
      <c r="J3757" s="50"/>
    </row>
    <row r="3758" spans="1:10" ht="18" customHeight="1" x14ac:dyDescent="0.2">
      <c r="A3758" s="189"/>
      <c r="B3758" s="64" t="s">
        <v>9</v>
      </c>
      <c r="C3758" s="189" t="s">
        <v>10</v>
      </c>
      <c r="D3758" s="189" t="s">
        <v>11</v>
      </c>
      <c r="E3758" s="379" t="s">
        <v>1155</v>
      </c>
      <c r="F3758" s="379"/>
      <c r="G3758" s="65" t="s">
        <v>12</v>
      </c>
      <c r="H3758" s="64" t="s">
        <v>13</v>
      </c>
      <c r="I3758" s="64" t="s">
        <v>14</v>
      </c>
      <c r="J3758" s="64" t="s">
        <v>16</v>
      </c>
    </row>
    <row r="3759" spans="1:10" ht="39" customHeight="1" x14ac:dyDescent="0.2">
      <c r="A3759" s="187" t="s">
        <v>1154</v>
      </c>
      <c r="B3759" s="63" t="s">
        <v>1963</v>
      </c>
      <c r="C3759" s="187" t="s">
        <v>25</v>
      </c>
      <c r="D3759" s="187" t="s">
        <v>1962</v>
      </c>
      <c r="E3759" s="380" t="s">
        <v>1192</v>
      </c>
      <c r="F3759" s="380"/>
      <c r="G3759" s="62" t="s">
        <v>836</v>
      </c>
      <c r="H3759" s="61">
        <v>1</v>
      </c>
      <c r="I3759" s="60">
        <v>0.27</v>
      </c>
      <c r="J3759" s="60">
        <v>0.27</v>
      </c>
    </row>
    <row r="3760" spans="1:10" ht="26.1" customHeight="1" x14ac:dyDescent="0.2">
      <c r="A3760" s="192" t="s">
        <v>1142</v>
      </c>
      <c r="B3760" s="55" t="s">
        <v>1961</v>
      </c>
      <c r="C3760" s="192" t="s">
        <v>25</v>
      </c>
      <c r="D3760" s="192" t="s">
        <v>1960</v>
      </c>
      <c r="E3760" s="377" t="s">
        <v>1160</v>
      </c>
      <c r="F3760" s="377"/>
      <c r="G3760" s="54" t="s">
        <v>156</v>
      </c>
      <c r="H3760" s="53">
        <v>6.0000000000000002E-5</v>
      </c>
      <c r="I3760" s="52">
        <v>4522.0600000000004</v>
      </c>
      <c r="J3760" s="52">
        <v>0.27</v>
      </c>
    </row>
    <row r="3761" spans="1:10" ht="25.5" x14ac:dyDescent="0.2">
      <c r="A3761" s="193"/>
      <c r="B3761" s="193"/>
      <c r="C3761" s="193"/>
      <c r="D3761" s="193"/>
      <c r="E3761" s="193" t="s">
        <v>1138</v>
      </c>
      <c r="F3761" s="51">
        <v>0</v>
      </c>
      <c r="G3761" s="193" t="s">
        <v>1137</v>
      </c>
      <c r="H3761" s="51">
        <v>0</v>
      </c>
      <c r="I3761" s="193" t="s">
        <v>1136</v>
      </c>
      <c r="J3761" s="51">
        <v>0</v>
      </c>
    </row>
    <row r="3762" spans="1:10" ht="15" thickBot="1" x14ac:dyDescent="0.25">
      <c r="A3762" s="193"/>
      <c r="B3762" s="193"/>
      <c r="C3762" s="193"/>
      <c r="D3762" s="193"/>
      <c r="E3762" s="193" t="s">
        <v>1135</v>
      </c>
      <c r="F3762" s="51">
        <v>0.06</v>
      </c>
      <c r="G3762" s="193"/>
      <c r="H3762" s="378" t="s">
        <v>1134</v>
      </c>
      <c r="I3762" s="378"/>
      <c r="J3762" s="51">
        <v>0.33</v>
      </c>
    </row>
    <row r="3763" spans="1:10" ht="0.95" customHeight="1" thickTop="1" x14ac:dyDescent="0.2">
      <c r="A3763" s="50"/>
      <c r="B3763" s="50"/>
      <c r="C3763" s="50"/>
      <c r="D3763" s="50"/>
      <c r="E3763" s="50"/>
      <c r="F3763" s="50"/>
      <c r="G3763" s="50"/>
      <c r="H3763" s="50"/>
      <c r="I3763" s="50"/>
      <c r="J3763" s="50"/>
    </row>
    <row r="3764" spans="1:10" ht="18" customHeight="1" x14ac:dyDescent="0.2">
      <c r="A3764" s="189"/>
      <c r="B3764" s="64" t="s">
        <v>9</v>
      </c>
      <c r="C3764" s="189" t="s">
        <v>10</v>
      </c>
      <c r="D3764" s="189" t="s">
        <v>11</v>
      </c>
      <c r="E3764" s="379" t="s">
        <v>1155</v>
      </c>
      <c r="F3764" s="379"/>
      <c r="G3764" s="65" t="s">
        <v>12</v>
      </c>
      <c r="H3764" s="64" t="s">
        <v>13</v>
      </c>
      <c r="I3764" s="64" t="s">
        <v>14</v>
      </c>
      <c r="J3764" s="64" t="s">
        <v>16</v>
      </c>
    </row>
    <row r="3765" spans="1:10" ht="39" customHeight="1" x14ac:dyDescent="0.2">
      <c r="A3765" s="187" t="s">
        <v>1154</v>
      </c>
      <c r="B3765" s="63" t="s">
        <v>1959</v>
      </c>
      <c r="C3765" s="187" t="s">
        <v>25</v>
      </c>
      <c r="D3765" s="187" t="s">
        <v>1958</v>
      </c>
      <c r="E3765" s="380" t="s">
        <v>1192</v>
      </c>
      <c r="F3765" s="380"/>
      <c r="G3765" s="62" t="s">
        <v>836</v>
      </c>
      <c r="H3765" s="61">
        <v>1</v>
      </c>
      <c r="I3765" s="60">
        <v>0.83</v>
      </c>
      <c r="J3765" s="60">
        <v>0.83</v>
      </c>
    </row>
    <row r="3766" spans="1:10" ht="26.1" customHeight="1" x14ac:dyDescent="0.2">
      <c r="A3766" s="192" t="s">
        <v>1142</v>
      </c>
      <c r="B3766" s="55" t="s">
        <v>1191</v>
      </c>
      <c r="C3766" s="192" t="s">
        <v>25</v>
      </c>
      <c r="D3766" s="192" t="s">
        <v>1190</v>
      </c>
      <c r="E3766" s="377" t="s">
        <v>1139</v>
      </c>
      <c r="F3766" s="377"/>
      <c r="G3766" s="54" t="s">
        <v>1189</v>
      </c>
      <c r="H3766" s="53">
        <v>0.78</v>
      </c>
      <c r="I3766" s="52">
        <v>1.07</v>
      </c>
      <c r="J3766" s="52">
        <v>0.83</v>
      </c>
    </row>
    <row r="3767" spans="1:10" ht="25.5" x14ac:dyDescent="0.2">
      <c r="A3767" s="193"/>
      <c r="B3767" s="193"/>
      <c r="C3767" s="193"/>
      <c r="D3767" s="193"/>
      <c r="E3767" s="193" t="s">
        <v>1138</v>
      </c>
      <c r="F3767" s="51">
        <v>0</v>
      </c>
      <c r="G3767" s="193" t="s">
        <v>1137</v>
      </c>
      <c r="H3767" s="51">
        <v>0</v>
      </c>
      <c r="I3767" s="193" t="s">
        <v>1136</v>
      </c>
      <c r="J3767" s="51">
        <v>0</v>
      </c>
    </row>
    <row r="3768" spans="1:10" ht="15" thickBot="1" x14ac:dyDescent="0.25">
      <c r="A3768" s="193"/>
      <c r="B3768" s="193"/>
      <c r="C3768" s="193"/>
      <c r="D3768" s="193"/>
      <c r="E3768" s="193" t="s">
        <v>1135</v>
      </c>
      <c r="F3768" s="51">
        <v>0.19</v>
      </c>
      <c r="G3768" s="193"/>
      <c r="H3768" s="378" t="s">
        <v>1134</v>
      </c>
      <c r="I3768" s="378"/>
      <c r="J3768" s="51">
        <v>1.02</v>
      </c>
    </row>
    <row r="3769" spans="1:10" ht="0.95" customHeight="1" thickTop="1" x14ac:dyDescent="0.2">
      <c r="A3769" s="50"/>
      <c r="B3769" s="50"/>
      <c r="C3769" s="50"/>
      <c r="D3769" s="50"/>
      <c r="E3769" s="50"/>
      <c r="F3769" s="50"/>
      <c r="G3769" s="50"/>
      <c r="H3769" s="50"/>
      <c r="I3769" s="50"/>
      <c r="J3769" s="50"/>
    </row>
    <row r="3770" spans="1:10" ht="18" customHeight="1" x14ac:dyDescent="0.2">
      <c r="A3770" s="189"/>
      <c r="B3770" s="64" t="s">
        <v>9</v>
      </c>
      <c r="C3770" s="189" t="s">
        <v>10</v>
      </c>
      <c r="D3770" s="189" t="s">
        <v>11</v>
      </c>
      <c r="E3770" s="379" t="s">
        <v>1155</v>
      </c>
      <c r="F3770" s="379"/>
      <c r="G3770" s="65" t="s">
        <v>12</v>
      </c>
      <c r="H3770" s="64" t="s">
        <v>13</v>
      </c>
      <c r="I3770" s="64" t="s">
        <v>14</v>
      </c>
      <c r="J3770" s="64" t="s">
        <v>16</v>
      </c>
    </row>
    <row r="3771" spans="1:10" ht="39" customHeight="1" x14ac:dyDescent="0.2">
      <c r="A3771" s="187" t="s">
        <v>1154</v>
      </c>
      <c r="B3771" s="63" t="s">
        <v>1957</v>
      </c>
      <c r="C3771" s="187" t="s">
        <v>25</v>
      </c>
      <c r="D3771" s="187" t="s">
        <v>1956</v>
      </c>
      <c r="E3771" s="380" t="s">
        <v>1192</v>
      </c>
      <c r="F3771" s="380"/>
      <c r="G3771" s="62" t="s">
        <v>1205</v>
      </c>
      <c r="H3771" s="61">
        <v>1</v>
      </c>
      <c r="I3771" s="60">
        <v>181.6</v>
      </c>
      <c r="J3771" s="60">
        <v>181.6</v>
      </c>
    </row>
    <row r="3772" spans="1:10" ht="24" customHeight="1" x14ac:dyDescent="0.2">
      <c r="A3772" s="191" t="s">
        <v>1148</v>
      </c>
      <c r="B3772" s="59" t="s">
        <v>1661</v>
      </c>
      <c r="C3772" s="191" t="s">
        <v>25</v>
      </c>
      <c r="D3772" s="191" t="s">
        <v>1660</v>
      </c>
      <c r="E3772" s="376" t="s">
        <v>1145</v>
      </c>
      <c r="F3772" s="376"/>
      <c r="G3772" s="58" t="s">
        <v>836</v>
      </c>
      <c r="H3772" s="57">
        <v>1</v>
      </c>
      <c r="I3772" s="56">
        <v>36.92</v>
      </c>
      <c r="J3772" s="56">
        <v>36.92</v>
      </c>
    </row>
    <row r="3773" spans="1:10" ht="39" customHeight="1" x14ac:dyDescent="0.2">
      <c r="A3773" s="191" t="s">
        <v>1148</v>
      </c>
      <c r="B3773" s="59" t="s">
        <v>1953</v>
      </c>
      <c r="C3773" s="191" t="s">
        <v>25</v>
      </c>
      <c r="D3773" s="191" t="s">
        <v>1952</v>
      </c>
      <c r="E3773" s="376" t="s">
        <v>1192</v>
      </c>
      <c r="F3773" s="376"/>
      <c r="G3773" s="58" t="s">
        <v>836</v>
      </c>
      <c r="H3773" s="57">
        <v>1</v>
      </c>
      <c r="I3773" s="56">
        <v>96.78</v>
      </c>
      <c r="J3773" s="56">
        <v>96.78</v>
      </c>
    </row>
    <row r="3774" spans="1:10" ht="39" customHeight="1" x14ac:dyDescent="0.2">
      <c r="A3774" s="191" t="s">
        <v>1148</v>
      </c>
      <c r="B3774" s="59" t="s">
        <v>1949</v>
      </c>
      <c r="C3774" s="191" t="s">
        <v>25</v>
      </c>
      <c r="D3774" s="191" t="s">
        <v>1948</v>
      </c>
      <c r="E3774" s="376" t="s">
        <v>1192</v>
      </c>
      <c r="F3774" s="376"/>
      <c r="G3774" s="58" t="s">
        <v>836</v>
      </c>
      <c r="H3774" s="57">
        <v>1</v>
      </c>
      <c r="I3774" s="56">
        <v>34.11</v>
      </c>
      <c r="J3774" s="56">
        <v>34.11</v>
      </c>
    </row>
    <row r="3775" spans="1:10" ht="39" customHeight="1" x14ac:dyDescent="0.2">
      <c r="A3775" s="191" t="s">
        <v>1148</v>
      </c>
      <c r="B3775" s="59" t="s">
        <v>1951</v>
      </c>
      <c r="C3775" s="191" t="s">
        <v>25</v>
      </c>
      <c r="D3775" s="191" t="s">
        <v>1950</v>
      </c>
      <c r="E3775" s="376" t="s">
        <v>1192</v>
      </c>
      <c r="F3775" s="376"/>
      <c r="G3775" s="58" t="s">
        <v>836</v>
      </c>
      <c r="H3775" s="57">
        <v>1</v>
      </c>
      <c r="I3775" s="56">
        <v>13.79</v>
      </c>
      <c r="J3775" s="56">
        <v>13.79</v>
      </c>
    </row>
    <row r="3776" spans="1:10" ht="25.5" x14ac:dyDescent="0.2">
      <c r="A3776" s="193"/>
      <c r="B3776" s="193"/>
      <c r="C3776" s="193"/>
      <c r="D3776" s="193"/>
      <c r="E3776" s="193" t="s">
        <v>1138</v>
      </c>
      <c r="F3776" s="51">
        <v>18.157632199999998</v>
      </c>
      <c r="G3776" s="193" t="s">
        <v>1137</v>
      </c>
      <c r="H3776" s="51">
        <v>14.6</v>
      </c>
      <c r="I3776" s="193" t="s">
        <v>1136</v>
      </c>
      <c r="J3776" s="51">
        <v>32.76</v>
      </c>
    </row>
    <row r="3777" spans="1:10" ht="15" thickBot="1" x14ac:dyDescent="0.25">
      <c r="A3777" s="193"/>
      <c r="B3777" s="193"/>
      <c r="C3777" s="193"/>
      <c r="D3777" s="193"/>
      <c r="E3777" s="193" t="s">
        <v>1135</v>
      </c>
      <c r="F3777" s="51">
        <v>42.74</v>
      </c>
      <c r="G3777" s="193"/>
      <c r="H3777" s="378" t="s">
        <v>1134</v>
      </c>
      <c r="I3777" s="378"/>
      <c r="J3777" s="51">
        <v>224.34</v>
      </c>
    </row>
    <row r="3778" spans="1:10" ht="0.95" customHeight="1" thickTop="1" x14ac:dyDescent="0.2">
      <c r="A3778" s="50"/>
      <c r="B3778" s="50"/>
      <c r="C3778" s="50"/>
      <c r="D3778" s="50"/>
      <c r="E3778" s="50"/>
      <c r="F3778" s="50"/>
      <c r="G3778" s="50"/>
      <c r="H3778" s="50"/>
      <c r="I3778" s="50"/>
      <c r="J3778" s="50"/>
    </row>
    <row r="3779" spans="1:10" ht="18" customHeight="1" x14ac:dyDescent="0.2">
      <c r="A3779" s="189"/>
      <c r="B3779" s="64" t="s">
        <v>9</v>
      </c>
      <c r="C3779" s="189" t="s">
        <v>10</v>
      </c>
      <c r="D3779" s="189" t="s">
        <v>11</v>
      </c>
      <c r="E3779" s="379" t="s">
        <v>1155</v>
      </c>
      <c r="F3779" s="379"/>
      <c r="G3779" s="65" t="s">
        <v>12</v>
      </c>
      <c r="H3779" s="64" t="s">
        <v>13</v>
      </c>
      <c r="I3779" s="64" t="s">
        <v>14</v>
      </c>
      <c r="J3779" s="64" t="s">
        <v>16</v>
      </c>
    </row>
    <row r="3780" spans="1:10" ht="39" customHeight="1" x14ac:dyDescent="0.2">
      <c r="A3780" s="187" t="s">
        <v>1154</v>
      </c>
      <c r="B3780" s="63" t="s">
        <v>1955</v>
      </c>
      <c r="C3780" s="187" t="s">
        <v>25</v>
      </c>
      <c r="D3780" s="187" t="s">
        <v>1954</v>
      </c>
      <c r="E3780" s="380" t="s">
        <v>1192</v>
      </c>
      <c r="F3780" s="380"/>
      <c r="G3780" s="62" t="s">
        <v>44</v>
      </c>
      <c r="H3780" s="61">
        <v>1</v>
      </c>
      <c r="I3780" s="60">
        <v>351.08</v>
      </c>
      <c r="J3780" s="60">
        <v>351.08</v>
      </c>
    </row>
    <row r="3781" spans="1:10" ht="24" customHeight="1" x14ac:dyDescent="0.2">
      <c r="A3781" s="191" t="s">
        <v>1148</v>
      </c>
      <c r="B3781" s="59" t="s">
        <v>1661</v>
      </c>
      <c r="C3781" s="191" t="s">
        <v>25</v>
      </c>
      <c r="D3781" s="191" t="s">
        <v>1660</v>
      </c>
      <c r="E3781" s="376" t="s">
        <v>1145</v>
      </c>
      <c r="F3781" s="376"/>
      <c r="G3781" s="58" t="s">
        <v>836</v>
      </c>
      <c r="H3781" s="57">
        <v>1</v>
      </c>
      <c r="I3781" s="56">
        <v>36.92</v>
      </c>
      <c r="J3781" s="56">
        <v>36.92</v>
      </c>
    </row>
    <row r="3782" spans="1:10" ht="39" customHeight="1" x14ac:dyDescent="0.2">
      <c r="A3782" s="191" t="s">
        <v>1148</v>
      </c>
      <c r="B3782" s="59" t="s">
        <v>1953</v>
      </c>
      <c r="C3782" s="191" t="s">
        <v>25</v>
      </c>
      <c r="D3782" s="191" t="s">
        <v>1952</v>
      </c>
      <c r="E3782" s="376" t="s">
        <v>1192</v>
      </c>
      <c r="F3782" s="376"/>
      <c r="G3782" s="58" t="s">
        <v>836</v>
      </c>
      <c r="H3782" s="57">
        <v>1</v>
      </c>
      <c r="I3782" s="56">
        <v>96.78</v>
      </c>
      <c r="J3782" s="56">
        <v>96.78</v>
      </c>
    </row>
    <row r="3783" spans="1:10" ht="39" customHeight="1" x14ac:dyDescent="0.2">
      <c r="A3783" s="191" t="s">
        <v>1148</v>
      </c>
      <c r="B3783" s="59" t="s">
        <v>1949</v>
      </c>
      <c r="C3783" s="191" t="s">
        <v>25</v>
      </c>
      <c r="D3783" s="191" t="s">
        <v>1948</v>
      </c>
      <c r="E3783" s="376" t="s">
        <v>1192</v>
      </c>
      <c r="F3783" s="376"/>
      <c r="G3783" s="58" t="s">
        <v>836</v>
      </c>
      <c r="H3783" s="57">
        <v>1</v>
      </c>
      <c r="I3783" s="56">
        <v>34.11</v>
      </c>
      <c r="J3783" s="56">
        <v>34.11</v>
      </c>
    </row>
    <row r="3784" spans="1:10" ht="39" customHeight="1" x14ac:dyDescent="0.2">
      <c r="A3784" s="191" t="s">
        <v>1148</v>
      </c>
      <c r="B3784" s="59" t="s">
        <v>1947</v>
      </c>
      <c r="C3784" s="191" t="s">
        <v>25</v>
      </c>
      <c r="D3784" s="191" t="s">
        <v>1946</v>
      </c>
      <c r="E3784" s="376" t="s">
        <v>1192</v>
      </c>
      <c r="F3784" s="376"/>
      <c r="G3784" s="58" t="s">
        <v>836</v>
      </c>
      <c r="H3784" s="57">
        <v>1</v>
      </c>
      <c r="I3784" s="56">
        <v>155.57</v>
      </c>
      <c r="J3784" s="56">
        <v>155.57</v>
      </c>
    </row>
    <row r="3785" spans="1:10" ht="39" customHeight="1" x14ac:dyDescent="0.2">
      <c r="A3785" s="191" t="s">
        <v>1148</v>
      </c>
      <c r="B3785" s="59" t="s">
        <v>1943</v>
      </c>
      <c r="C3785" s="191" t="s">
        <v>25</v>
      </c>
      <c r="D3785" s="191" t="s">
        <v>1942</v>
      </c>
      <c r="E3785" s="376" t="s">
        <v>1192</v>
      </c>
      <c r="F3785" s="376"/>
      <c r="G3785" s="58" t="s">
        <v>836</v>
      </c>
      <c r="H3785" s="57">
        <v>1</v>
      </c>
      <c r="I3785" s="56">
        <v>13.91</v>
      </c>
      <c r="J3785" s="56">
        <v>13.91</v>
      </c>
    </row>
    <row r="3786" spans="1:10" ht="39" customHeight="1" x14ac:dyDescent="0.2">
      <c r="A3786" s="191" t="s">
        <v>1148</v>
      </c>
      <c r="B3786" s="59" t="s">
        <v>1951</v>
      </c>
      <c r="C3786" s="191" t="s">
        <v>25</v>
      </c>
      <c r="D3786" s="191" t="s">
        <v>1950</v>
      </c>
      <c r="E3786" s="376" t="s">
        <v>1192</v>
      </c>
      <c r="F3786" s="376"/>
      <c r="G3786" s="58" t="s">
        <v>836</v>
      </c>
      <c r="H3786" s="57">
        <v>1</v>
      </c>
      <c r="I3786" s="56">
        <v>13.79</v>
      </c>
      <c r="J3786" s="56">
        <v>13.79</v>
      </c>
    </row>
    <row r="3787" spans="1:10" ht="25.5" x14ac:dyDescent="0.2">
      <c r="A3787" s="193"/>
      <c r="B3787" s="193"/>
      <c r="C3787" s="193"/>
      <c r="D3787" s="193"/>
      <c r="E3787" s="193" t="s">
        <v>1138</v>
      </c>
      <c r="F3787" s="51">
        <v>18.157632199999998</v>
      </c>
      <c r="G3787" s="193" t="s">
        <v>1137</v>
      </c>
      <c r="H3787" s="51">
        <v>14.6</v>
      </c>
      <c r="I3787" s="193" t="s">
        <v>1136</v>
      </c>
      <c r="J3787" s="51">
        <v>32.76</v>
      </c>
    </row>
    <row r="3788" spans="1:10" ht="15" thickBot="1" x14ac:dyDescent="0.25">
      <c r="A3788" s="193"/>
      <c r="B3788" s="193"/>
      <c r="C3788" s="193"/>
      <c r="D3788" s="193"/>
      <c r="E3788" s="193" t="s">
        <v>1135</v>
      </c>
      <c r="F3788" s="51">
        <v>82.64</v>
      </c>
      <c r="G3788" s="193"/>
      <c r="H3788" s="378" t="s">
        <v>1134</v>
      </c>
      <c r="I3788" s="378"/>
      <c r="J3788" s="51">
        <v>433.72</v>
      </c>
    </row>
    <row r="3789" spans="1:10" ht="0.95" customHeight="1" thickTop="1" x14ac:dyDescent="0.2">
      <c r="A3789" s="50"/>
      <c r="B3789" s="50"/>
      <c r="C3789" s="50"/>
      <c r="D3789" s="50"/>
      <c r="E3789" s="50"/>
      <c r="F3789" s="50"/>
      <c r="G3789" s="50"/>
      <c r="H3789" s="50"/>
      <c r="I3789" s="50"/>
      <c r="J3789" s="50"/>
    </row>
    <row r="3790" spans="1:10" ht="18" customHeight="1" x14ac:dyDescent="0.2">
      <c r="A3790" s="189"/>
      <c r="B3790" s="64" t="s">
        <v>9</v>
      </c>
      <c r="C3790" s="189" t="s">
        <v>10</v>
      </c>
      <c r="D3790" s="189" t="s">
        <v>11</v>
      </c>
      <c r="E3790" s="379" t="s">
        <v>1155</v>
      </c>
      <c r="F3790" s="379"/>
      <c r="G3790" s="65" t="s">
        <v>12</v>
      </c>
      <c r="H3790" s="64" t="s">
        <v>13</v>
      </c>
      <c r="I3790" s="64" t="s">
        <v>14</v>
      </c>
      <c r="J3790" s="64" t="s">
        <v>16</v>
      </c>
    </row>
    <row r="3791" spans="1:10" ht="39" customHeight="1" x14ac:dyDescent="0.2">
      <c r="A3791" s="187" t="s">
        <v>1154</v>
      </c>
      <c r="B3791" s="63" t="s">
        <v>1953</v>
      </c>
      <c r="C3791" s="187" t="s">
        <v>25</v>
      </c>
      <c r="D3791" s="187" t="s">
        <v>1952</v>
      </c>
      <c r="E3791" s="380" t="s">
        <v>1192</v>
      </c>
      <c r="F3791" s="380"/>
      <c r="G3791" s="62" t="s">
        <v>836</v>
      </c>
      <c r="H3791" s="61">
        <v>1</v>
      </c>
      <c r="I3791" s="60">
        <v>96.78</v>
      </c>
      <c r="J3791" s="60">
        <v>96.78</v>
      </c>
    </row>
    <row r="3792" spans="1:10" ht="39" customHeight="1" x14ac:dyDescent="0.2">
      <c r="A3792" s="192" t="s">
        <v>1142</v>
      </c>
      <c r="B3792" s="55" t="s">
        <v>1945</v>
      </c>
      <c r="C3792" s="192" t="s">
        <v>25</v>
      </c>
      <c r="D3792" s="192" t="s">
        <v>1944</v>
      </c>
      <c r="E3792" s="377" t="s">
        <v>1160</v>
      </c>
      <c r="F3792" s="377"/>
      <c r="G3792" s="54" t="s">
        <v>156</v>
      </c>
      <c r="H3792" s="53">
        <v>4.0000000000000003E-5</v>
      </c>
      <c r="I3792" s="52">
        <v>2419548.54</v>
      </c>
      <c r="J3792" s="52">
        <v>96.78</v>
      </c>
    </row>
    <row r="3793" spans="1:10" ht="25.5" x14ac:dyDescent="0.2">
      <c r="A3793" s="193"/>
      <c r="B3793" s="193"/>
      <c r="C3793" s="193"/>
      <c r="D3793" s="193"/>
      <c r="E3793" s="193" t="s">
        <v>1138</v>
      </c>
      <c r="F3793" s="51">
        <v>0</v>
      </c>
      <c r="G3793" s="193" t="s">
        <v>1137</v>
      </c>
      <c r="H3793" s="51">
        <v>0</v>
      </c>
      <c r="I3793" s="193" t="s">
        <v>1136</v>
      </c>
      <c r="J3793" s="51">
        <v>0</v>
      </c>
    </row>
    <row r="3794" spans="1:10" ht="15" thickBot="1" x14ac:dyDescent="0.25">
      <c r="A3794" s="193"/>
      <c r="B3794" s="193"/>
      <c r="C3794" s="193"/>
      <c r="D3794" s="193"/>
      <c r="E3794" s="193" t="s">
        <v>1135</v>
      </c>
      <c r="F3794" s="51">
        <v>22.78</v>
      </c>
      <c r="G3794" s="193"/>
      <c r="H3794" s="378" t="s">
        <v>1134</v>
      </c>
      <c r="I3794" s="378"/>
      <c r="J3794" s="51">
        <v>119.56</v>
      </c>
    </row>
    <row r="3795" spans="1:10" ht="0.95" customHeight="1" thickTop="1" x14ac:dyDescent="0.2">
      <c r="A3795" s="50"/>
      <c r="B3795" s="50"/>
      <c r="C3795" s="50"/>
      <c r="D3795" s="50"/>
      <c r="E3795" s="50"/>
      <c r="F3795" s="50"/>
      <c r="G3795" s="50"/>
      <c r="H3795" s="50"/>
      <c r="I3795" s="50"/>
      <c r="J3795" s="50"/>
    </row>
    <row r="3796" spans="1:10" ht="18" customHeight="1" x14ac:dyDescent="0.2">
      <c r="A3796" s="189"/>
      <c r="B3796" s="64" t="s">
        <v>9</v>
      </c>
      <c r="C3796" s="189" t="s">
        <v>10</v>
      </c>
      <c r="D3796" s="189" t="s">
        <v>11</v>
      </c>
      <c r="E3796" s="379" t="s">
        <v>1155</v>
      </c>
      <c r="F3796" s="379"/>
      <c r="G3796" s="65" t="s">
        <v>12</v>
      </c>
      <c r="H3796" s="64" t="s">
        <v>13</v>
      </c>
      <c r="I3796" s="64" t="s">
        <v>14</v>
      </c>
      <c r="J3796" s="64" t="s">
        <v>16</v>
      </c>
    </row>
    <row r="3797" spans="1:10" ht="39" customHeight="1" x14ac:dyDescent="0.2">
      <c r="A3797" s="187" t="s">
        <v>1154</v>
      </c>
      <c r="B3797" s="63" t="s">
        <v>1951</v>
      </c>
      <c r="C3797" s="187" t="s">
        <v>25</v>
      </c>
      <c r="D3797" s="187" t="s">
        <v>1950</v>
      </c>
      <c r="E3797" s="380" t="s">
        <v>1192</v>
      </c>
      <c r="F3797" s="380"/>
      <c r="G3797" s="62" t="s">
        <v>836</v>
      </c>
      <c r="H3797" s="61">
        <v>1</v>
      </c>
      <c r="I3797" s="60">
        <v>13.79</v>
      </c>
      <c r="J3797" s="60">
        <v>13.79</v>
      </c>
    </row>
    <row r="3798" spans="1:10" ht="39" customHeight="1" x14ac:dyDescent="0.2">
      <c r="A3798" s="192" t="s">
        <v>1142</v>
      </c>
      <c r="B3798" s="55" t="s">
        <v>1945</v>
      </c>
      <c r="C3798" s="192" t="s">
        <v>25</v>
      </c>
      <c r="D3798" s="192" t="s">
        <v>1944</v>
      </c>
      <c r="E3798" s="377" t="s">
        <v>1160</v>
      </c>
      <c r="F3798" s="377"/>
      <c r="G3798" s="54" t="s">
        <v>156</v>
      </c>
      <c r="H3798" s="53">
        <v>5.6999999999999996E-6</v>
      </c>
      <c r="I3798" s="52">
        <v>2419548.54</v>
      </c>
      <c r="J3798" s="52">
        <v>13.79</v>
      </c>
    </row>
    <row r="3799" spans="1:10" ht="25.5" x14ac:dyDescent="0.2">
      <c r="A3799" s="193"/>
      <c r="B3799" s="193"/>
      <c r="C3799" s="193"/>
      <c r="D3799" s="193"/>
      <c r="E3799" s="193" t="s">
        <v>1138</v>
      </c>
      <c r="F3799" s="51">
        <v>0</v>
      </c>
      <c r="G3799" s="193" t="s">
        <v>1137</v>
      </c>
      <c r="H3799" s="51">
        <v>0</v>
      </c>
      <c r="I3799" s="193" t="s">
        <v>1136</v>
      </c>
      <c r="J3799" s="51">
        <v>0</v>
      </c>
    </row>
    <row r="3800" spans="1:10" ht="15" thickBot="1" x14ac:dyDescent="0.25">
      <c r="A3800" s="193"/>
      <c r="B3800" s="193"/>
      <c r="C3800" s="193"/>
      <c r="D3800" s="193"/>
      <c r="E3800" s="193" t="s">
        <v>1135</v>
      </c>
      <c r="F3800" s="51">
        <v>3.24</v>
      </c>
      <c r="G3800" s="193"/>
      <c r="H3800" s="378" t="s">
        <v>1134</v>
      </c>
      <c r="I3800" s="378"/>
      <c r="J3800" s="51">
        <v>17.03</v>
      </c>
    </row>
    <row r="3801" spans="1:10" ht="0.95" customHeight="1" thickTop="1" x14ac:dyDescent="0.2">
      <c r="A3801" s="50"/>
      <c r="B3801" s="50"/>
      <c r="C3801" s="50"/>
      <c r="D3801" s="50"/>
      <c r="E3801" s="50"/>
      <c r="F3801" s="50"/>
      <c r="G3801" s="50"/>
      <c r="H3801" s="50"/>
      <c r="I3801" s="50"/>
      <c r="J3801" s="50"/>
    </row>
    <row r="3802" spans="1:10" ht="18" customHeight="1" x14ac:dyDescent="0.2">
      <c r="A3802" s="189"/>
      <c r="B3802" s="64" t="s">
        <v>9</v>
      </c>
      <c r="C3802" s="189" t="s">
        <v>10</v>
      </c>
      <c r="D3802" s="189" t="s">
        <v>11</v>
      </c>
      <c r="E3802" s="379" t="s">
        <v>1155</v>
      </c>
      <c r="F3802" s="379"/>
      <c r="G3802" s="65" t="s">
        <v>12</v>
      </c>
      <c r="H3802" s="64" t="s">
        <v>13</v>
      </c>
      <c r="I3802" s="64" t="s">
        <v>14</v>
      </c>
      <c r="J3802" s="64" t="s">
        <v>16</v>
      </c>
    </row>
    <row r="3803" spans="1:10" ht="39" customHeight="1" x14ac:dyDescent="0.2">
      <c r="A3803" s="187" t="s">
        <v>1154</v>
      </c>
      <c r="B3803" s="63" t="s">
        <v>1949</v>
      </c>
      <c r="C3803" s="187" t="s">
        <v>25</v>
      </c>
      <c r="D3803" s="187" t="s">
        <v>1948</v>
      </c>
      <c r="E3803" s="380" t="s">
        <v>1192</v>
      </c>
      <c r="F3803" s="380"/>
      <c r="G3803" s="62" t="s">
        <v>836</v>
      </c>
      <c r="H3803" s="61">
        <v>1</v>
      </c>
      <c r="I3803" s="60">
        <v>34.11</v>
      </c>
      <c r="J3803" s="60">
        <v>34.11</v>
      </c>
    </row>
    <row r="3804" spans="1:10" ht="39" customHeight="1" x14ac:dyDescent="0.2">
      <c r="A3804" s="192" t="s">
        <v>1142</v>
      </c>
      <c r="B3804" s="55" t="s">
        <v>1945</v>
      </c>
      <c r="C3804" s="192" t="s">
        <v>25</v>
      </c>
      <c r="D3804" s="192" t="s">
        <v>1944</v>
      </c>
      <c r="E3804" s="377" t="s">
        <v>1160</v>
      </c>
      <c r="F3804" s="377"/>
      <c r="G3804" s="54" t="s">
        <v>156</v>
      </c>
      <c r="H3804" s="53">
        <v>1.4100000000000001E-5</v>
      </c>
      <c r="I3804" s="52">
        <v>2419548.54</v>
      </c>
      <c r="J3804" s="52">
        <v>34.11</v>
      </c>
    </row>
    <row r="3805" spans="1:10" ht="25.5" x14ac:dyDescent="0.2">
      <c r="A3805" s="193"/>
      <c r="B3805" s="193"/>
      <c r="C3805" s="193"/>
      <c r="D3805" s="193"/>
      <c r="E3805" s="193" t="s">
        <v>1138</v>
      </c>
      <c r="F3805" s="51">
        <v>0</v>
      </c>
      <c r="G3805" s="193" t="s">
        <v>1137</v>
      </c>
      <c r="H3805" s="51">
        <v>0</v>
      </c>
      <c r="I3805" s="193" t="s">
        <v>1136</v>
      </c>
      <c r="J3805" s="51">
        <v>0</v>
      </c>
    </row>
    <row r="3806" spans="1:10" ht="15" thickBot="1" x14ac:dyDescent="0.25">
      <c r="A3806" s="193"/>
      <c r="B3806" s="193"/>
      <c r="C3806" s="193"/>
      <c r="D3806" s="193"/>
      <c r="E3806" s="193" t="s">
        <v>1135</v>
      </c>
      <c r="F3806" s="51">
        <v>8.02</v>
      </c>
      <c r="G3806" s="193"/>
      <c r="H3806" s="378" t="s">
        <v>1134</v>
      </c>
      <c r="I3806" s="378"/>
      <c r="J3806" s="51">
        <v>42.13</v>
      </c>
    </row>
    <row r="3807" spans="1:10" ht="0.95" customHeight="1" thickTop="1" x14ac:dyDescent="0.2">
      <c r="A3807" s="50"/>
      <c r="B3807" s="50"/>
      <c r="C3807" s="50"/>
      <c r="D3807" s="50"/>
      <c r="E3807" s="50"/>
      <c r="F3807" s="50"/>
      <c r="G3807" s="50"/>
      <c r="H3807" s="50"/>
      <c r="I3807" s="50"/>
      <c r="J3807" s="50"/>
    </row>
    <row r="3808" spans="1:10" ht="18" customHeight="1" x14ac:dyDescent="0.2">
      <c r="A3808" s="189"/>
      <c r="B3808" s="64" t="s">
        <v>9</v>
      </c>
      <c r="C3808" s="189" t="s">
        <v>10</v>
      </c>
      <c r="D3808" s="189" t="s">
        <v>11</v>
      </c>
      <c r="E3808" s="379" t="s">
        <v>1155</v>
      </c>
      <c r="F3808" s="379"/>
      <c r="G3808" s="65" t="s">
        <v>12</v>
      </c>
      <c r="H3808" s="64" t="s">
        <v>13</v>
      </c>
      <c r="I3808" s="64" t="s">
        <v>14</v>
      </c>
      <c r="J3808" s="64" t="s">
        <v>16</v>
      </c>
    </row>
    <row r="3809" spans="1:10" ht="39" customHeight="1" x14ac:dyDescent="0.2">
      <c r="A3809" s="187" t="s">
        <v>1154</v>
      </c>
      <c r="B3809" s="63" t="s">
        <v>1947</v>
      </c>
      <c r="C3809" s="187" t="s">
        <v>25</v>
      </c>
      <c r="D3809" s="187" t="s">
        <v>1946</v>
      </c>
      <c r="E3809" s="380" t="s">
        <v>1192</v>
      </c>
      <c r="F3809" s="380"/>
      <c r="G3809" s="62" t="s">
        <v>836</v>
      </c>
      <c r="H3809" s="61">
        <v>1</v>
      </c>
      <c r="I3809" s="60">
        <v>155.57</v>
      </c>
      <c r="J3809" s="60">
        <v>155.57</v>
      </c>
    </row>
    <row r="3810" spans="1:10" ht="39" customHeight="1" x14ac:dyDescent="0.2">
      <c r="A3810" s="192" t="s">
        <v>1142</v>
      </c>
      <c r="B3810" s="55" t="s">
        <v>1945</v>
      </c>
      <c r="C3810" s="192" t="s">
        <v>25</v>
      </c>
      <c r="D3810" s="192" t="s">
        <v>1944</v>
      </c>
      <c r="E3810" s="377" t="s">
        <v>1160</v>
      </c>
      <c r="F3810" s="377"/>
      <c r="G3810" s="54" t="s">
        <v>156</v>
      </c>
      <c r="H3810" s="53">
        <v>6.4300000000000004E-5</v>
      </c>
      <c r="I3810" s="52">
        <v>2419548.54</v>
      </c>
      <c r="J3810" s="52">
        <v>155.57</v>
      </c>
    </row>
    <row r="3811" spans="1:10" ht="25.5" x14ac:dyDescent="0.2">
      <c r="A3811" s="193"/>
      <c r="B3811" s="193"/>
      <c r="C3811" s="193"/>
      <c r="D3811" s="193"/>
      <c r="E3811" s="193" t="s">
        <v>1138</v>
      </c>
      <c r="F3811" s="51">
        <v>0</v>
      </c>
      <c r="G3811" s="193" t="s">
        <v>1137</v>
      </c>
      <c r="H3811" s="51">
        <v>0</v>
      </c>
      <c r="I3811" s="193" t="s">
        <v>1136</v>
      </c>
      <c r="J3811" s="51">
        <v>0</v>
      </c>
    </row>
    <row r="3812" spans="1:10" ht="15" thickBot="1" x14ac:dyDescent="0.25">
      <c r="A3812" s="193"/>
      <c r="B3812" s="193"/>
      <c r="C3812" s="193"/>
      <c r="D3812" s="193"/>
      <c r="E3812" s="193" t="s">
        <v>1135</v>
      </c>
      <c r="F3812" s="51">
        <v>36.619999999999997</v>
      </c>
      <c r="G3812" s="193"/>
      <c r="H3812" s="378" t="s">
        <v>1134</v>
      </c>
      <c r="I3812" s="378"/>
      <c r="J3812" s="51">
        <v>192.19</v>
      </c>
    </row>
    <row r="3813" spans="1:10" ht="0.95" customHeight="1" thickTop="1" x14ac:dyDescent="0.2">
      <c r="A3813" s="50"/>
      <c r="B3813" s="50"/>
      <c r="C3813" s="50"/>
      <c r="D3813" s="50"/>
      <c r="E3813" s="50"/>
      <c r="F3813" s="50"/>
      <c r="G3813" s="50"/>
      <c r="H3813" s="50"/>
      <c r="I3813" s="50"/>
      <c r="J3813" s="50"/>
    </row>
    <row r="3814" spans="1:10" ht="18" customHeight="1" x14ac:dyDescent="0.2">
      <c r="A3814" s="189"/>
      <c r="B3814" s="64" t="s">
        <v>9</v>
      </c>
      <c r="C3814" s="189" t="s">
        <v>10</v>
      </c>
      <c r="D3814" s="189" t="s">
        <v>11</v>
      </c>
      <c r="E3814" s="379" t="s">
        <v>1155</v>
      </c>
      <c r="F3814" s="379"/>
      <c r="G3814" s="65" t="s">
        <v>12</v>
      </c>
      <c r="H3814" s="64" t="s">
        <v>13</v>
      </c>
      <c r="I3814" s="64" t="s">
        <v>14</v>
      </c>
      <c r="J3814" s="64" t="s">
        <v>16</v>
      </c>
    </row>
    <row r="3815" spans="1:10" ht="39" customHeight="1" x14ac:dyDescent="0.2">
      <c r="A3815" s="187" t="s">
        <v>1154</v>
      </c>
      <c r="B3815" s="63" t="s">
        <v>1943</v>
      </c>
      <c r="C3815" s="187" t="s">
        <v>25</v>
      </c>
      <c r="D3815" s="187" t="s">
        <v>1942</v>
      </c>
      <c r="E3815" s="380" t="s">
        <v>1192</v>
      </c>
      <c r="F3815" s="380"/>
      <c r="G3815" s="62" t="s">
        <v>836</v>
      </c>
      <c r="H3815" s="61">
        <v>1</v>
      </c>
      <c r="I3815" s="60">
        <v>13.91</v>
      </c>
      <c r="J3815" s="60">
        <v>13.91</v>
      </c>
    </row>
    <row r="3816" spans="1:10" ht="26.1" customHeight="1" x14ac:dyDescent="0.2">
      <c r="A3816" s="192" t="s">
        <v>1142</v>
      </c>
      <c r="B3816" s="55" t="s">
        <v>1191</v>
      </c>
      <c r="C3816" s="192" t="s">
        <v>25</v>
      </c>
      <c r="D3816" s="192" t="s">
        <v>1190</v>
      </c>
      <c r="E3816" s="377" t="s">
        <v>1139</v>
      </c>
      <c r="F3816" s="377"/>
      <c r="G3816" s="54" t="s">
        <v>1189</v>
      </c>
      <c r="H3816" s="53">
        <v>13</v>
      </c>
      <c r="I3816" s="52">
        <v>1.07</v>
      </c>
      <c r="J3816" s="52">
        <v>13.91</v>
      </c>
    </row>
    <row r="3817" spans="1:10" ht="25.5" x14ac:dyDescent="0.2">
      <c r="A3817" s="193"/>
      <c r="B3817" s="193"/>
      <c r="C3817" s="193"/>
      <c r="D3817" s="193"/>
      <c r="E3817" s="193" t="s">
        <v>1138</v>
      </c>
      <c r="F3817" s="51">
        <v>0</v>
      </c>
      <c r="G3817" s="193" t="s">
        <v>1137</v>
      </c>
      <c r="H3817" s="51">
        <v>0</v>
      </c>
      <c r="I3817" s="193" t="s">
        <v>1136</v>
      </c>
      <c r="J3817" s="51">
        <v>0</v>
      </c>
    </row>
    <row r="3818" spans="1:10" ht="15" thickBot="1" x14ac:dyDescent="0.25">
      <c r="A3818" s="193"/>
      <c r="B3818" s="193"/>
      <c r="C3818" s="193"/>
      <c r="D3818" s="193"/>
      <c r="E3818" s="193" t="s">
        <v>1135</v>
      </c>
      <c r="F3818" s="51">
        <v>3.27</v>
      </c>
      <c r="G3818" s="193"/>
      <c r="H3818" s="378" t="s">
        <v>1134</v>
      </c>
      <c r="I3818" s="378"/>
      <c r="J3818" s="51">
        <v>17.18</v>
      </c>
    </row>
    <row r="3819" spans="1:10" ht="0.95" customHeight="1" thickTop="1" x14ac:dyDescent="0.2">
      <c r="A3819" s="50"/>
      <c r="B3819" s="50"/>
      <c r="C3819" s="50"/>
      <c r="D3819" s="50"/>
      <c r="E3819" s="50"/>
      <c r="F3819" s="50"/>
      <c r="G3819" s="50"/>
      <c r="H3819" s="50"/>
      <c r="I3819" s="50"/>
      <c r="J3819" s="50"/>
    </row>
    <row r="3820" spans="1:10" ht="18" customHeight="1" x14ac:dyDescent="0.2">
      <c r="A3820" s="189"/>
      <c r="B3820" s="64" t="s">
        <v>9</v>
      </c>
      <c r="C3820" s="189" t="s">
        <v>10</v>
      </c>
      <c r="D3820" s="189" t="s">
        <v>11</v>
      </c>
      <c r="E3820" s="379" t="s">
        <v>1155</v>
      </c>
      <c r="F3820" s="379"/>
      <c r="G3820" s="65" t="s">
        <v>12</v>
      </c>
      <c r="H3820" s="64" t="s">
        <v>13</v>
      </c>
      <c r="I3820" s="64" t="s">
        <v>14</v>
      </c>
      <c r="J3820" s="64" t="s">
        <v>16</v>
      </c>
    </row>
    <row r="3821" spans="1:10" ht="65.099999999999994" customHeight="1" x14ac:dyDescent="0.2">
      <c r="A3821" s="187" t="s">
        <v>1154</v>
      </c>
      <c r="B3821" s="63" t="s">
        <v>1941</v>
      </c>
      <c r="C3821" s="187" t="s">
        <v>25</v>
      </c>
      <c r="D3821" s="187" t="s">
        <v>1940</v>
      </c>
      <c r="E3821" s="380" t="s">
        <v>1192</v>
      </c>
      <c r="F3821" s="380"/>
      <c r="G3821" s="62" t="s">
        <v>44</v>
      </c>
      <c r="H3821" s="61">
        <v>1</v>
      </c>
      <c r="I3821" s="60">
        <v>298.58999999999997</v>
      </c>
      <c r="J3821" s="60">
        <v>298.58999999999997</v>
      </c>
    </row>
    <row r="3822" spans="1:10" ht="26.1" customHeight="1" x14ac:dyDescent="0.2">
      <c r="A3822" s="191" t="s">
        <v>1148</v>
      </c>
      <c r="B3822" s="59" t="s">
        <v>1699</v>
      </c>
      <c r="C3822" s="191" t="s">
        <v>25</v>
      </c>
      <c r="D3822" s="191" t="s">
        <v>1698</v>
      </c>
      <c r="E3822" s="376" t="s">
        <v>1145</v>
      </c>
      <c r="F3822" s="376"/>
      <c r="G3822" s="58" t="s">
        <v>836</v>
      </c>
      <c r="H3822" s="57">
        <v>1</v>
      </c>
      <c r="I3822" s="56">
        <v>50.05</v>
      </c>
      <c r="J3822" s="56">
        <v>50.05</v>
      </c>
    </row>
    <row r="3823" spans="1:10" ht="65.099999999999994" customHeight="1" x14ac:dyDescent="0.2">
      <c r="A3823" s="191" t="s">
        <v>1148</v>
      </c>
      <c r="B3823" s="59" t="s">
        <v>1939</v>
      </c>
      <c r="C3823" s="191" t="s">
        <v>25</v>
      </c>
      <c r="D3823" s="191" t="s">
        <v>1938</v>
      </c>
      <c r="E3823" s="376" t="s">
        <v>1192</v>
      </c>
      <c r="F3823" s="376"/>
      <c r="G3823" s="58" t="s">
        <v>836</v>
      </c>
      <c r="H3823" s="57">
        <v>1</v>
      </c>
      <c r="I3823" s="56">
        <v>28</v>
      </c>
      <c r="J3823" s="56">
        <v>28</v>
      </c>
    </row>
    <row r="3824" spans="1:10" ht="65.099999999999994" customHeight="1" x14ac:dyDescent="0.2">
      <c r="A3824" s="191" t="s">
        <v>1148</v>
      </c>
      <c r="B3824" s="59" t="s">
        <v>1935</v>
      </c>
      <c r="C3824" s="191" t="s">
        <v>25</v>
      </c>
      <c r="D3824" s="191" t="s">
        <v>1934</v>
      </c>
      <c r="E3824" s="376" t="s">
        <v>1192</v>
      </c>
      <c r="F3824" s="376"/>
      <c r="G3824" s="58" t="s">
        <v>836</v>
      </c>
      <c r="H3824" s="57">
        <v>1</v>
      </c>
      <c r="I3824" s="56">
        <v>10.36</v>
      </c>
      <c r="J3824" s="56">
        <v>10.36</v>
      </c>
    </row>
    <row r="3825" spans="1:10" ht="65.099999999999994" customHeight="1" x14ac:dyDescent="0.2">
      <c r="A3825" s="191" t="s">
        <v>1148</v>
      </c>
      <c r="B3825" s="59" t="s">
        <v>1933</v>
      </c>
      <c r="C3825" s="191" t="s">
        <v>25</v>
      </c>
      <c r="D3825" s="191" t="s">
        <v>1932</v>
      </c>
      <c r="E3825" s="376" t="s">
        <v>1192</v>
      </c>
      <c r="F3825" s="376"/>
      <c r="G3825" s="58" t="s">
        <v>836</v>
      </c>
      <c r="H3825" s="57">
        <v>1</v>
      </c>
      <c r="I3825" s="56">
        <v>47.7</v>
      </c>
      <c r="J3825" s="56">
        <v>47.7</v>
      </c>
    </row>
    <row r="3826" spans="1:10" ht="65.099999999999994" customHeight="1" x14ac:dyDescent="0.2">
      <c r="A3826" s="191" t="s">
        <v>1148</v>
      </c>
      <c r="B3826" s="59" t="s">
        <v>1937</v>
      </c>
      <c r="C3826" s="191" t="s">
        <v>25</v>
      </c>
      <c r="D3826" s="191" t="s">
        <v>1936</v>
      </c>
      <c r="E3826" s="376" t="s">
        <v>1192</v>
      </c>
      <c r="F3826" s="376"/>
      <c r="G3826" s="58" t="s">
        <v>836</v>
      </c>
      <c r="H3826" s="57">
        <v>1</v>
      </c>
      <c r="I3826" s="56">
        <v>4.17</v>
      </c>
      <c r="J3826" s="56">
        <v>4.17</v>
      </c>
    </row>
    <row r="3827" spans="1:10" ht="65.099999999999994" customHeight="1" x14ac:dyDescent="0.2">
      <c r="A3827" s="191" t="s">
        <v>1148</v>
      </c>
      <c r="B3827" s="59" t="s">
        <v>1927</v>
      </c>
      <c r="C3827" s="191" t="s">
        <v>25</v>
      </c>
      <c r="D3827" s="191" t="s">
        <v>1926</v>
      </c>
      <c r="E3827" s="376" t="s">
        <v>1192</v>
      </c>
      <c r="F3827" s="376"/>
      <c r="G3827" s="58" t="s">
        <v>836</v>
      </c>
      <c r="H3827" s="57">
        <v>1</v>
      </c>
      <c r="I3827" s="56">
        <v>158.31</v>
      </c>
      <c r="J3827" s="56">
        <v>158.31</v>
      </c>
    </row>
    <row r="3828" spans="1:10" ht="25.5" x14ac:dyDescent="0.2">
      <c r="A3828" s="193"/>
      <c r="B3828" s="193"/>
      <c r="C3828" s="193"/>
      <c r="D3828" s="193"/>
      <c r="E3828" s="193" t="s">
        <v>1138</v>
      </c>
      <c r="F3828" s="51">
        <v>25.4350959</v>
      </c>
      <c r="G3828" s="193" t="s">
        <v>1137</v>
      </c>
      <c r="H3828" s="51">
        <v>20.45</v>
      </c>
      <c r="I3828" s="193" t="s">
        <v>1136</v>
      </c>
      <c r="J3828" s="51">
        <v>45.89</v>
      </c>
    </row>
    <row r="3829" spans="1:10" ht="15" thickBot="1" x14ac:dyDescent="0.25">
      <c r="A3829" s="193"/>
      <c r="B3829" s="193"/>
      <c r="C3829" s="193"/>
      <c r="D3829" s="193"/>
      <c r="E3829" s="193" t="s">
        <v>1135</v>
      </c>
      <c r="F3829" s="51">
        <v>70.28</v>
      </c>
      <c r="G3829" s="193"/>
      <c r="H3829" s="378" t="s">
        <v>1134</v>
      </c>
      <c r="I3829" s="378"/>
      <c r="J3829" s="51">
        <v>368.87</v>
      </c>
    </row>
    <row r="3830" spans="1:10" ht="0.95" customHeight="1" thickTop="1" x14ac:dyDescent="0.2">
      <c r="A3830" s="50"/>
      <c r="B3830" s="50"/>
      <c r="C3830" s="50"/>
      <c r="D3830" s="50"/>
      <c r="E3830" s="50"/>
      <c r="F3830" s="50"/>
      <c r="G3830" s="50"/>
      <c r="H3830" s="50"/>
      <c r="I3830" s="50"/>
      <c r="J3830" s="50"/>
    </row>
    <row r="3831" spans="1:10" ht="18" customHeight="1" x14ac:dyDescent="0.2">
      <c r="A3831" s="189"/>
      <c r="B3831" s="64" t="s">
        <v>9</v>
      </c>
      <c r="C3831" s="189" t="s">
        <v>10</v>
      </c>
      <c r="D3831" s="189" t="s">
        <v>11</v>
      </c>
      <c r="E3831" s="379" t="s">
        <v>1155</v>
      </c>
      <c r="F3831" s="379"/>
      <c r="G3831" s="65" t="s">
        <v>12</v>
      </c>
      <c r="H3831" s="64" t="s">
        <v>13</v>
      </c>
      <c r="I3831" s="64" t="s">
        <v>14</v>
      </c>
      <c r="J3831" s="64" t="s">
        <v>16</v>
      </c>
    </row>
    <row r="3832" spans="1:10" ht="65.099999999999994" customHeight="1" x14ac:dyDescent="0.2">
      <c r="A3832" s="187" t="s">
        <v>1154</v>
      </c>
      <c r="B3832" s="63" t="s">
        <v>1939</v>
      </c>
      <c r="C3832" s="187" t="s">
        <v>25</v>
      </c>
      <c r="D3832" s="187" t="s">
        <v>1938</v>
      </c>
      <c r="E3832" s="380" t="s">
        <v>1192</v>
      </c>
      <c r="F3832" s="380"/>
      <c r="G3832" s="62" t="s">
        <v>836</v>
      </c>
      <c r="H3832" s="61">
        <v>1</v>
      </c>
      <c r="I3832" s="60">
        <v>28</v>
      </c>
      <c r="J3832" s="60">
        <v>28</v>
      </c>
    </row>
    <row r="3833" spans="1:10" ht="65.099999999999994" customHeight="1" x14ac:dyDescent="0.2">
      <c r="A3833" s="192" t="s">
        <v>1142</v>
      </c>
      <c r="B3833" s="55" t="s">
        <v>1931</v>
      </c>
      <c r="C3833" s="192" t="s">
        <v>25</v>
      </c>
      <c r="D3833" s="192" t="s">
        <v>1930</v>
      </c>
      <c r="E3833" s="377" t="s">
        <v>1160</v>
      </c>
      <c r="F3833" s="377"/>
      <c r="G3833" s="54" t="s">
        <v>156</v>
      </c>
      <c r="H3833" s="53">
        <v>5.5099999999999998E-5</v>
      </c>
      <c r="I3833" s="52">
        <v>139625</v>
      </c>
      <c r="J3833" s="52">
        <v>7.69</v>
      </c>
    </row>
    <row r="3834" spans="1:10" ht="51.95" customHeight="1" x14ac:dyDescent="0.2">
      <c r="A3834" s="192" t="s">
        <v>1142</v>
      </c>
      <c r="B3834" s="55" t="s">
        <v>1929</v>
      </c>
      <c r="C3834" s="192" t="s">
        <v>25</v>
      </c>
      <c r="D3834" s="192" t="s">
        <v>1928</v>
      </c>
      <c r="E3834" s="377" t="s">
        <v>1160</v>
      </c>
      <c r="F3834" s="377"/>
      <c r="G3834" s="54" t="s">
        <v>156</v>
      </c>
      <c r="H3834" s="53">
        <v>3.43E-5</v>
      </c>
      <c r="I3834" s="52">
        <v>592256.73</v>
      </c>
      <c r="J3834" s="52">
        <v>20.309999999999999</v>
      </c>
    </row>
    <row r="3835" spans="1:10" ht="25.5" x14ac:dyDescent="0.2">
      <c r="A3835" s="193"/>
      <c r="B3835" s="193"/>
      <c r="C3835" s="193"/>
      <c r="D3835" s="193"/>
      <c r="E3835" s="193" t="s">
        <v>1138</v>
      </c>
      <c r="F3835" s="51">
        <v>0</v>
      </c>
      <c r="G3835" s="193" t="s">
        <v>1137</v>
      </c>
      <c r="H3835" s="51">
        <v>0</v>
      </c>
      <c r="I3835" s="193" t="s">
        <v>1136</v>
      </c>
      <c r="J3835" s="51">
        <v>0</v>
      </c>
    </row>
    <row r="3836" spans="1:10" ht="15" thickBot="1" x14ac:dyDescent="0.25">
      <c r="A3836" s="193"/>
      <c r="B3836" s="193"/>
      <c r="C3836" s="193"/>
      <c r="D3836" s="193"/>
      <c r="E3836" s="193" t="s">
        <v>1135</v>
      </c>
      <c r="F3836" s="51">
        <v>6.59</v>
      </c>
      <c r="G3836" s="193"/>
      <c r="H3836" s="378" t="s">
        <v>1134</v>
      </c>
      <c r="I3836" s="378"/>
      <c r="J3836" s="51">
        <v>34.590000000000003</v>
      </c>
    </row>
    <row r="3837" spans="1:10" ht="0.95" customHeight="1" thickTop="1" x14ac:dyDescent="0.2">
      <c r="A3837" s="50"/>
      <c r="B3837" s="50"/>
      <c r="C3837" s="50"/>
      <c r="D3837" s="50"/>
      <c r="E3837" s="50"/>
      <c r="F3837" s="50"/>
      <c r="G3837" s="50"/>
      <c r="H3837" s="50"/>
      <c r="I3837" s="50"/>
      <c r="J3837" s="50"/>
    </row>
    <row r="3838" spans="1:10" ht="18" customHeight="1" x14ac:dyDescent="0.2">
      <c r="A3838" s="189"/>
      <c r="B3838" s="64" t="s">
        <v>9</v>
      </c>
      <c r="C3838" s="189" t="s">
        <v>10</v>
      </c>
      <c r="D3838" s="189" t="s">
        <v>11</v>
      </c>
      <c r="E3838" s="379" t="s">
        <v>1155</v>
      </c>
      <c r="F3838" s="379"/>
      <c r="G3838" s="65" t="s">
        <v>12</v>
      </c>
      <c r="H3838" s="64" t="s">
        <v>13</v>
      </c>
      <c r="I3838" s="64" t="s">
        <v>14</v>
      </c>
      <c r="J3838" s="64" t="s">
        <v>16</v>
      </c>
    </row>
    <row r="3839" spans="1:10" ht="65.099999999999994" customHeight="1" x14ac:dyDescent="0.2">
      <c r="A3839" s="187" t="s">
        <v>1154</v>
      </c>
      <c r="B3839" s="63" t="s">
        <v>1937</v>
      </c>
      <c r="C3839" s="187" t="s">
        <v>25</v>
      </c>
      <c r="D3839" s="187" t="s">
        <v>1936</v>
      </c>
      <c r="E3839" s="380" t="s">
        <v>1192</v>
      </c>
      <c r="F3839" s="380"/>
      <c r="G3839" s="62" t="s">
        <v>836</v>
      </c>
      <c r="H3839" s="61">
        <v>1</v>
      </c>
      <c r="I3839" s="60">
        <v>4.17</v>
      </c>
      <c r="J3839" s="60">
        <v>4.17</v>
      </c>
    </row>
    <row r="3840" spans="1:10" ht="65.099999999999994" customHeight="1" x14ac:dyDescent="0.2">
      <c r="A3840" s="192" t="s">
        <v>1142</v>
      </c>
      <c r="B3840" s="55" t="s">
        <v>1931</v>
      </c>
      <c r="C3840" s="192" t="s">
        <v>25</v>
      </c>
      <c r="D3840" s="192" t="s">
        <v>1930</v>
      </c>
      <c r="E3840" s="377" t="s">
        <v>1160</v>
      </c>
      <c r="F3840" s="377"/>
      <c r="G3840" s="54" t="s">
        <v>156</v>
      </c>
      <c r="H3840" s="53">
        <v>5.8000000000000004E-6</v>
      </c>
      <c r="I3840" s="52">
        <v>139625</v>
      </c>
      <c r="J3840" s="52">
        <v>0.8</v>
      </c>
    </row>
    <row r="3841" spans="1:10" ht="51.95" customHeight="1" x14ac:dyDescent="0.2">
      <c r="A3841" s="192" t="s">
        <v>1142</v>
      </c>
      <c r="B3841" s="55" t="s">
        <v>1929</v>
      </c>
      <c r="C3841" s="192" t="s">
        <v>25</v>
      </c>
      <c r="D3841" s="192" t="s">
        <v>1928</v>
      </c>
      <c r="E3841" s="377" t="s">
        <v>1160</v>
      </c>
      <c r="F3841" s="377"/>
      <c r="G3841" s="54" t="s">
        <v>156</v>
      </c>
      <c r="H3841" s="53">
        <v>5.6999999999999996E-6</v>
      </c>
      <c r="I3841" s="52">
        <v>592256.73</v>
      </c>
      <c r="J3841" s="52">
        <v>3.37</v>
      </c>
    </row>
    <row r="3842" spans="1:10" ht="25.5" x14ac:dyDescent="0.2">
      <c r="A3842" s="193"/>
      <c r="B3842" s="193"/>
      <c r="C3842" s="193"/>
      <c r="D3842" s="193"/>
      <c r="E3842" s="193" t="s">
        <v>1138</v>
      </c>
      <c r="F3842" s="51">
        <v>0</v>
      </c>
      <c r="G3842" s="193" t="s">
        <v>1137</v>
      </c>
      <c r="H3842" s="51">
        <v>0</v>
      </c>
      <c r="I3842" s="193" t="s">
        <v>1136</v>
      </c>
      <c r="J3842" s="51">
        <v>0</v>
      </c>
    </row>
    <row r="3843" spans="1:10" ht="15" thickBot="1" x14ac:dyDescent="0.25">
      <c r="A3843" s="193"/>
      <c r="B3843" s="193"/>
      <c r="C3843" s="193"/>
      <c r="D3843" s="193"/>
      <c r="E3843" s="193" t="s">
        <v>1135</v>
      </c>
      <c r="F3843" s="51">
        <v>0.98</v>
      </c>
      <c r="G3843" s="193"/>
      <c r="H3843" s="378" t="s">
        <v>1134</v>
      </c>
      <c r="I3843" s="378"/>
      <c r="J3843" s="51">
        <v>5.15</v>
      </c>
    </row>
    <row r="3844" spans="1:10" ht="0.95" customHeight="1" thickTop="1" x14ac:dyDescent="0.2">
      <c r="A3844" s="50"/>
      <c r="B3844" s="50"/>
      <c r="C3844" s="50"/>
      <c r="D3844" s="50"/>
      <c r="E3844" s="50"/>
      <c r="F3844" s="50"/>
      <c r="G3844" s="50"/>
      <c r="H3844" s="50"/>
      <c r="I3844" s="50"/>
      <c r="J3844" s="50"/>
    </row>
    <row r="3845" spans="1:10" ht="18" customHeight="1" x14ac:dyDescent="0.2">
      <c r="A3845" s="189"/>
      <c r="B3845" s="64" t="s">
        <v>9</v>
      </c>
      <c r="C3845" s="189" t="s">
        <v>10</v>
      </c>
      <c r="D3845" s="189" t="s">
        <v>11</v>
      </c>
      <c r="E3845" s="379" t="s">
        <v>1155</v>
      </c>
      <c r="F3845" s="379"/>
      <c r="G3845" s="65" t="s">
        <v>12</v>
      </c>
      <c r="H3845" s="64" t="s">
        <v>13</v>
      </c>
      <c r="I3845" s="64" t="s">
        <v>14</v>
      </c>
      <c r="J3845" s="64" t="s">
        <v>16</v>
      </c>
    </row>
    <row r="3846" spans="1:10" ht="65.099999999999994" customHeight="1" x14ac:dyDescent="0.2">
      <c r="A3846" s="187" t="s">
        <v>1154</v>
      </c>
      <c r="B3846" s="63" t="s">
        <v>1935</v>
      </c>
      <c r="C3846" s="187" t="s">
        <v>25</v>
      </c>
      <c r="D3846" s="187" t="s">
        <v>1934</v>
      </c>
      <c r="E3846" s="380" t="s">
        <v>1192</v>
      </c>
      <c r="F3846" s="380"/>
      <c r="G3846" s="62" t="s">
        <v>836</v>
      </c>
      <c r="H3846" s="61">
        <v>1</v>
      </c>
      <c r="I3846" s="60">
        <v>10.36</v>
      </c>
      <c r="J3846" s="60">
        <v>10.36</v>
      </c>
    </row>
    <row r="3847" spans="1:10" ht="65.099999999999994" customHeight="1" x14ac:dyDescent="0.2">
      <c r="A3847" s="192" t="s">
        <v>1142</v>
      </c>
      <c r="B3847" s="55" t="s">
        <v>1931</v>
      </c>
      <c r="C3847" s="192" t="s">
        <v>25</v>
      </c>
      <c r="D3847" s="192" t="s">
        <v>1930</v>
      </c>
      <c r="E3847" s="377" t="s">
        <v>1160</v>
      </c>
      <c r="F3847" s="377"/>
      <c r="G3847" s="54" t="s">
        <v>156</v>
      </c>
      <c r="H3847" s="53">
        <v>1.4399999999999999E-5</v>
      </c>
      <c r="I3847" s="52">
        <v>139625</v>
      </c>
      <c r="J3847" s="52">
        <v>2.0099999999999998</v>
      </c>
    </row>
    <row r="3848" spans="1:10" ht="51.95" customHeight="1" x14ac:dyDescent="0.2">
      <c r="A3848" s="192" t="s">
        <v>1142</v>
      </c>
      <c r="B3848" s="55" t="s">
        <v>1929</v>
      </c>
      <c r="C3848" s="192" t="s">
        <v>25</v>
      </c>
      <c r="D3848" s="192" t="s">
        <v>1928</v>
      </c>
      <c r="E3848" s="377" t="s">
        <v>1160</v>
      </c>
      <c r="F3848" s="377"/>
      <c r="G3848" s="54" t="s">
        <v>156</v>
      </c>
      <c r="H3848" s="53">
        <v>1.4100000000000001E-5</v>
      </c>
      <c r="I3848" s="52">
        <v>592256.73</v>
      </c>
      <c r="J3848" s="52">
        <v>8.35</v>
      </c>
    </row>
    <row r="3849" spans="1:10" ht="25.5" x14ac:dyDescent="0.2">
      <c r="A3849" s="193"/>
      <c r="B3849" s="193"/>
      <c r="C3849" s="193"/>
      <c r="D3849" s="193"/>
      <c r="E3849" s="193" t="s">
        <v>1138</v>
      </c>
      <c r="F3849" s="51">
        <v>0</v>
      </c>
      <c r="G3849" s="193" t="s">
        <v>1137</v>
      </c>
      <c r="H3849" s="51">
        <v>0</v>
      </c>
      <c r="I3849" s="193" t="s">
        <v>1136</v>
      </c>
      <c r="J3849" s="51">
        <v>0</v>
      </c>
    </row>
    <row r="3850" spans="1:10" ht="15" thickBot="1" x14ac:dyDescent="0.25">
      <c r="A3850" s="193"/>
      <c r="B3850" s="193"/>
      <c r="C3850" s="193"/>
      <c r="D3850" s="193"/>
      <c r="E3850" s="193" t="s">
        <v>1135</v>
      </c>
      <c r="F3850" s="51">
        <v>2.4300000000000002</v>
      </c>
      <c r="G3850" s="193"/>
      <c r="H3850" s="378" t="s">
        <v>1134</v>
      </c>
      <c r="I3850" s="378"/>
      <c r="J3850" s="51">
        <v>12.79</v>
      </c>
    </row>
    <row r="3851" spans="1:10" ht="0.95" customHeight="1" thickTop="1" x14ac:dyDescent="0.2">
      <c r="A3851" s="50"/>
      <c r="B3851" s="50"/>
      <c r="C3851" s="50"/>
      <c r="D3851" s="50"/>
      <c r="E3851" s="50"/>
      <c r="F3851" s="50"/>
      <c r="G3851" s="50"/>
      <c r="H3851" s="50"/>
      <c r="I3851" s="50"/>
      <c r="J3851" s="50"/>
    </row>
    <row r="3852" spans="1:10" ht="18" customHeight="1" x14ac:dyDescent="0.2">
      <c r="A3852" s="189"/>
      <c r="B3852" s="64" t="s">
        <v>9</v>
      </c>
      <c r="C3852" s="189" t="s">
        <v>10</v>
      </c>
      <c r="D3852" s="189" t="s">
        <v>11</v>
      </c>
      <c r="E3852" s="379" t="s">
        <v>1155</v>
      </c>
      <c r="F3852" s="379"/>
      <c r="G3852" s="65" t="s">
        <v>12</v>
      </c>
      <c r="H3852" s="64" t="s">
        <v>13</v>
      </c>
      <c r="I3852" s="64" t="s">
        <v>14</v>
      </c>
      <c r="J3852" s="64" t="s">
        <v>16</v>
      </c>
    </row>
    <row r="3853" spans="1:10" ht="65.099999999999994" customHeight="1" x14ac:dyDescent="0.2">
      <c r="A3853" s="187" t="s">
        <v>1154</v>
      </c>
      <c r="B3853" s="63" t="s">
        <v>1933</v>
      </c>
      <c r="C3853" s="187" t="s">
        <v>25</v>
      </c>
      <c r="D3853" s="187" t="s">
        <v>1932</v>
      </c>
      <c r="E3853" s="380" t="s">
        <v>1192</v>
      </c>
      <c r="F3853" s="380"/>
      <c r="G3853" s="62" t="s">
        <v>836</v>
      </c>
      <c r="H3853" s="61">
        <v>1</v>
      </c>
      <c r="I3853" s="60">
        <v>47.7</v>
      </c>
      <c r="J3853" s="60">
        <v>47.7</v>
      </c>
    </row>
    <row r="3854" spans="1:10" ht="65.099999999999994" customHeight="1" x14ac:dyDescent="0.2">
      <c r="A3854" s="192" t="s">
        <v>1142</v>
      </c>
      <c r="B3854" s="55" t="s">
        <v>1931</v>
      </c>
      <c r="C3854" s="192" t="s">
        <v>25</v>
      </c>
      <c r="D3854" s="192" t="s">
        <v>1930</v>
      </c>
      <c r="E3854" s="377" t="s">
        <v>1160</v>
      </c>
      <c r="F3854" s="377"/>
      <c r="G3854" s="54" t="s">
        <v>156</v>
      </c>
      <c r="H3854" s="53">
        <v>6.8899999999999994E-5</v>
      </c>
      <c r="I3854" s="52">
        <v>139625</v>
      </c>
      <c r="J3854" s="52">
        <v>9.6199999999999992</v>
      </c>
    </row>
    <row r="3855" spans="1:10" ht="51.95" customHeight="1" x14ac:dyDescent="0.2">
      <c r="A3855" s="192" t="s">
        <v>1142</v>
      </c>
      <c r="B3855" s="55" t="s">
        <v>1929</v>
      </c>
      <c r="C3855" s="192" t="s">
        <v>25</v>
      </c>
      <c r="D3855" s="192" t="s">
        <v>1928</v>
      </c>
      <c r="E3855" s="377" t="s">
        <v>1160</v>
      </c>
      <c r="F3855" s="377"/>
      <c r="G3855" s="54" t="s">
        <v>156</v>
      </c>
      <c r="H3855" s="53">
        <v>6.4300000000000004E-5</v>
      </c>
      <c r="I3855" s="52">
        <v>592256.73</v>
      </c>
      <c r="J3855" s="52">
        <v>38.08</v>
      </c>
    </row>
    <row r="3856" spans="1:10" ht="25.5" x14ac:dyDescent="0.2">
      <c r="A3856" s="193"/>
      <c r="B3856" s="193"/>
      <c r="C3856" s="193"/>
      <c r="D3856" s="193"/>
      <c r="E3856" s="193" t="s">
        <v>1138</v>
      </c>
      <c r="F3856" s="51">
        <v>0</v>
      </c>
      <c r="G3856" s="193" t="s">
        <v>1137</v>
      </c>
      <c r="H3856" s="51">
        <v>0</v>
      </c>
      <c r="I3856" s="193" t="s">
        <v>1136</v>
      </c>
      <c r="J3856" s="51">
        <v>0</v>
      </c>
    </row>
    <row r="3857" spans="1:10" ht="15" thickBot="1" x14ac:dyDescent="0.25">
      <c r="A3857" s="193"/>
      <c r="B3857" s="193"/>
      <c r="C3857" s="193"/>
      <c r="D3857" s="193"/>
      <c r="E3857" s="193" t="s">
        <v>1135</v>
      </c>
      <c r="F3857" s="51">
        <v>11.22</v>
      </c>
      <c r="G3857" s="193"/>
      <c r="H3857" s="378" t="s">
        <v>1134</v>
      </c>
      <c r="I3857" s="378"/>
      <c r="J3857" s="51">
        <v>58.92</v>
      </c>
    </row>
    <row r="3858" spans="1:10" ht="0.95" customHeight="1" thickTop="1" x14ac:dyDescent="0.2">
      <c r="A3858" s="50"/>
      <c r="B3858" s="50"/>
      <c r="C3858" s="50"/>
      <c r="D3858" s="50"/>
      <c r="E3858" s="50"/>
      <c r="F3858" s="50"/>
      <c r="G3858" s="50"/>
      <c r="H3858" s="50"/>
      <c r="I3858" s="50"/>
      <c r="J3858" s="50"/>
    </row>
    <row r="3859" spans="1:10" ht="18" customHeight="1" x14ac:dyDescent="0.2">
      <c r="A3859" s="189"/>
      <c r="B3859" s="64" t="s">
        <v>9</v>
      </c>
      <c r="C3859" s="189" t="s">
        <v>10</v>
      </c>
      <c r="D3859" s="189" t="s">
        <v>11</v>
      </c>
      <c r="E3859" s="379" t="s">
        <v>1155</v>
      </c>
      <c r="F3859" s="379"/>
      <c r="G3859" s="65" t="s">
        <v>12</v>
      </c>
      <c r="H3859" s="64" t="s">
        <v>13</v>
      </c>
      <c r="I3859" s="64" t="s">
        <v>14</v>
      </c>
      <c r="J3859" s="64" t="s">
        <v>16</v>
      </c>
    </row>
    <row r="3860" spans="1:10" ht="65.099999999999994" customHeight="1" x14ac:dyDescent="0.2">
      <c r="A3860" s="187" t="s">
        <v>1154</v>
      </c>
      <c r="B3860" s="63" t="s">
        <v>1927</v>
      </c>
      <c r="C3860" s="187" t="s">
        <v>25</v>
      </c>
      <c r="D3860" s="187" t="s">
        <v>1926</v>
      </c>
      <c r="E3860" s="380" t="s">
        <v>1192</v>
      </c>
      <c r="F3860" s="380"/>
      <c r="G3860" s="62" t="s">
        <v>836</v>
      </c>
      <c r="H3860" s="61">
        <v>1</v>
      </c>
      <c r="I3860" s="60">
        <v>158.31</v>
      </c>
      <c r="J3860" s="60">
        <v>158.31</v>
      </c>
    </row>
    <row r="3861" spans="1:10" ht="26.1" customHeight="1" x14ac:dyDescent="0.2">
      <c r="A3861" s="192" t="s">
        <v>1142</v>
      </c>
      <c r="B3861" s="55" t="s">
        <v>1245</v>
      </c>
      <c r="C3861" s="192" t="s">
        <v>25</v>
      </c>
      <c r="D3861" s="192" t="s">
        <v>1244</v>
      </c>
      <c r="E3861" s="377" t="s">
        <v>1139</v>
      </c>
      <c r="F3861" s="377"/>
      <c r="G3861" s="54" t="s">
        <v>358</v>
      </c>
      <c r="H3861" s="53">
        <v>26.43</v>
      </c>
      <c r="I3861" s="52">
        <v>5.99</v>
      </c>
      <c r="J3861" s="52">
        <v>158.31</v>
      </c>
    </row>
    <row r="3862" spans="1:10" ht="25.5" x14ac:dyDescent="0.2">
      <c r="A3862" s="193"/>
      <c r="B3862" s="193"/>
      <c r="C3862" s="193"/>
      <c r="D3862" s="193"/>
      <c r="E3862" s="193" t="s">
        <v>1138</v>
      </c>
      <c r="F3862" s="51">
        <v>0</v>
      </c>
      <c r="G3862" s="193" t="s">
        <v>1137</v>
      </c>
      <c r="H3862" s="51">
        <v>0</v>
      </c>
      <c r="I3862" s="193" t="s">
        <v>1136</v>
      </c>
      <c r="J3862" s="51">
        <v>0</v>
      </c>
    </row>
    <row r="3863" spans="1:10" ht="15" thickBot="1" x14ac:dyDescent="0.25">
      <c r="A3863" s="193"/>
      <c r="B3863" s="193"/>
      <c r="C3863" s="193"/>
      <c r="D3863" s="193"/>
      <c r="E3863" s="193" t="s">
        <v>1135</v>
      </c>
      <c r="F3863" s="51">
        <v>37.26</v>
      </c>
      <c r="G3863" s="193"/>
      <c r="H3863" s="378" t="s">
        <v>1134</v>
      </c>
      <c r="I3863" s="378"/>
      <c r="J3863" s="51">
        <v>195.57</v>
      </c>
    </row>
    <row r="3864" spans="1:10" ht="0.95" customHeight="1" thickTop="1" x14ac:dyDescent="0.2">
      <c r="A3864" s="50"/>
      <c r="B3864" s="50"/>
      <c r="C3864" s="50"/>
      <c r="D3864" s="50"/>
      <c r="E3864" s="50"/>
      <c r="F3864" s="50"/>
      <c r="G3864" s="50"/>
      <c r="H3864" s="50"/>
      <c r="I3864" s="50"/>
      <c r="J3864" s="50"/>
    </row>
    <row r="3865" spans="1:10" ht="18" customHeight="1" x14ac:dyDescent="0.2">
      <c r="A3865" s="189"/>
      <c r="B3865" s="64" t="s">
        <v>9</v>
      </c>
      <c r="C3865" s="189" t="s">
        <v>10</v>
      </c>
      <c r="D3865" s="189" t="s">
        <v>11</v>
      </c>
      <c r="E3865" s="379" t="s">
        <v>1155</v>
      </c>
      <c r="F3865" s="379"/>
      <c r="G3865" s="65" t="s">
        <v>12</v>
      </c>
      <c r="H3865" s="64" t="s">
        <v>13</v>
      </c>
      <c r="I3865" s="64" t="s">
        <v>14</v>
      </c>
      <c r="J3865" s="64" t="s">
        <v>16</v>
      </c>
    </row>
    <row r="3866" spans="1:10" ht="24" customHeight="1" x14ac:dyDescent="0.2">
      <c r="A3866" s="187" t="s">
        <v>1154</v>
      </c>
      <c r="B3866" s="63" t="s">
        <v>1925</v>
      </c>
      <c r="C3866" s="187" t="s">
        <v>25</v>
      </c>
      <c r="D3866" s="187" t="s">
        <v>1924</v>
      </c>
      <c r="E3866" s="380" t="s">
        <v>1145</v>
      </c>
      <c r="F3866" s="380"/>
      <c r="G3866" s="62" t="s">
        <v>836</v>
      </c>
      <c r="H3866" s="61">
        <v>1</v>
      </c>
      <c r="I3866" s="60">
        <v>33.229999999999997</v>
      </c>
      <c r="J3866" s="60">
        <v>33.229999999999997</v>
      </c>
    </row>
    <row r="3867" spans="1:10" ht="26.1" customHeight="1" x14ac:dyDescent="0.2">
      <c r="A3867" s="191" t="s">
        <v>1148</v>
      </c>
      <c r="B3867" s="59" t="s">
        <v>1923</v>
      </c>
      <c r="C3867" s="191" t="s">
        <v>25</v>
      </c>
      <c r="D3867" s="191" t="s">
        <v>1922</v>
      </c>
      <c r="E3867" s="376" t="s">
        <v>1145</v>
      </c>
      <c r="F3867" s="376"/>
      <c r="G3867" s="58" t="s">
        <v>836</v>
      </c>
      <c r="H3867" s="57">
        <v>1</v>
      </c>
      <c r="I3867" s="56">
        <v>0.66</v>
      </c>
      <c r="J3867" s="56">
        <v>0.66</v>
      </c>
    </row>
    <row r="3868" spans="1:10" ht="24" customHeight="1" x14ac:dyDescent="0.2">
      <c r="A3868" s="192" t="s">
        <v>1142</v>
      </c>
      <c r="B3868" s="55" t="s">
        <v>1921</v>
      </c>
      <c r="C3868" s="192" t="s">
        <v>25</v>
      </c>
      <c r="D3868" s="192" t="s">
        <v>1920</v>
      </c>
      <c r="E3868" s="377" t="s">
        <v>1165</v>
      </c>
      <c r="F3868" s="377"/>
      <c r="G3868" s="54" t="s">
        <v>836</v>
      </c>
      <c r="H3868" s="53">
        <v>1</v>
      </c>
      <c r="I3868" s="52">
        <v>27.22</v>
      </c>
      <c r="J3868" s="52">
        <v>27.22</v>
      </c>
    </row>
    <row r="3869" spans="1:10" ht="26.1" customHeight="1" x14ac:dyDescent="0.2">
      <c r="A3869" s="192" t="s">
        <v>1142</v>
      </c>
      <c r="B3869" s="55" t="s">
        <v>1178</v>
      </c>
      <c r="C3869" s="192" t="s">
        <v>25</v>
      </c>
      <c r="D3869" s="192" t="s">
        <v>1177</v>
      </c>
      <c r="E3869" s="377" t="s">
        <v>1171</v>
      </c>
      <c r="F3869" s="377"/>
      <c r="G3869" s="54" t="s">
        <v>836</v>
      </c>
      <c r="H3869" s="53">
        <v>1</v>
      </c>
      <c r="I3869" s="52">
        <v>1.0900000000000001</v>
      </c>
      <c r="J3869" s="52">
        <v>1.0900000000000001</v>
      </c>
    </row>
    <row r="3870" spans="1:10" ht="26.1" customHeight="1" x14ac:dyDescent="0.2">
      <c r="A3870" s="192" t="s">
        <v>1142</v>
      </c>
      <c r="B3870" s="55" t="s">
        <v>1176</v>
      </c>
      <c r="C3870" s="192" t="s">
        <v>25</v>
      </c>
      <c r="D3870" s="192" t="s">
        <v>1175</v>
      </c>
      <c r="E3870" s="377" t="s">
        <v>1174</v>
      </c>
      <c r="F3870" s="377"/>
      <c r="G3870" s="54" t="s">
        <v>836</v>
      </c>
      <c r="H3870" s="53">
        <v>1</v>
      </c>
      <c r="I3870" s="52">
        <v>0.82</v>
      </c>
      <c r="J3870" s="52">
        <v>0.82</v>
      </c>
    </row>
    <row r="3871" spans="1:10" ht="26.1" customHeight="1" x14ac:dyDescent="0.2">
      <c r="A3871" s="192" t="s">
        <v>1142</v>
      </c>
      <c r="B3871" s="55" t="s">
        <v>1173</v>
      </c>
      <c r="C3871" s="192" t="s">
        <v>25</v>
      </c>
      <c r="D3871" s="192" t="s">
        <v>1172</v>
      </c>
      <c r="E3871" s="377" t="s">
        <v>1171</v>
      </c>
      <c r="F3871" s="377"/>
      <c r="G3871" s="54" t="s">
        <v>836</v>
      </c>
      <c r="H3871" s="53">
        <v>1</v>
      </c>
      <c r="I3871" s="52">
        <v>1.34</v>
      </c>
      <c r="J3871" s="52">
        <v>1.34</v>
      </c>
    </row>
    <row r="3872" spans="1:10" ht="26.1" customHeight="1" x14ac:dyDescent="0.2">
      <c r="A3872" s="192" t="s">
        <v>1142</v>
      </c>
      <c r="B3872" s="55" t="s">
        <v>1170</v>
      </c>
      <c r="C3872" s="192" t="s">
        <v>25</v>
      </c>
      <c r="D3872" s="192" t="s">
        <v>1169</v>
      </c>
      <c r="E3872" s="377" t="s">
        <v>1168</v>
      </c>
      <c r="F3872" s="377"/>
      <c r="G3872" s="54" t="s">
        <v>836</v>
      </c>
      <c r="H3872" s="53">
        <v>1</v>
      </c>
      <c r="I3872" s="52">
        <v>0.04</v>
      </c>
      <c r="J3872" s="52">
        <v>0.04</v>
      </c>
    </row>
    <row r="3873" spans="1:10" ht="26.1" customHeight="1" x14ac:dyDescent="0.2">
      <c r="A3873" s="192" t="s">
        <v>1142</v>
      </c>
      <c r="B3873" s="55" t="s">
        <v>1360</v>
      </c>
      <c r="C3873" s="192" t="s">
        <v>25</v>
      </c>
      <c r="D3873" s="192" t="s">
        <v>1359</v>
      </c>
      <c r="E3873" s="377" t="s">
        <v>1160</v>
      </c>
      <c r="F3873" s="377"/>
      <c r="G3873" s="54" t="s">
        <v>836</v>
      </c>
      <c r="H3873" s="53">
        <v>1</v>
      </c>
      <c r="I3873" s="52">
        <v>0.82</v>
      </c>
      <c r="J3873" s="52">
        <v>0.82</v>
      </c>
    </row>
    <row r="3874" spans="1:10" ht="26.1" customHeight="1" x14ac:dyDescent="0.2">
      <c r="A3874" s="192" t="s">
        <v>1142</v>
      </c>
      <c r="B3874" s="55" t="s">
        <v>1358</v>
      </c>
      <c r="C3874" s="192" t="s">
        <v>25</v>
      </c>
      <c r="D3874" s="192" t="s">
        <v>1357</v>
      </c>
      <c r="E3874" s="377" t="s">
        <v>1160</v>
      </c>
      <c r="F3874" s="377"/>
      <c r="G3874" s="54" t="s">
        <v>836</v>
      </c>
      <c r="H3874" s="53">
        <v>1</v>
      </c>
      <c r="I3874" s="52">
        <v>1.24</v>
      </c>
      <c r="J3874" s="52">
        <v>1.24</v>
      </c>
    </row>
    <row r="3875" spans="1:10" ht="25.5" x14ac:dyDescent="0.2">
      <c r="A3875" s="193"/>
      <c r="B3875" s="193"/>
      <c r="C3875" s="193"/>
      <c r="D3875" s="193"/>
      <c r="E3875" s="193" t="s">
        <v>1138</v>
      </c>
      <c r="F3875" s="51">
        <v>15.452832300000001</v>
      </c>
      <c r="G3875" s="193" t="s">
        <v>1137</v>
      </c>
      <c r="H3875" s="51">
        <v>12.43</v>
      </c>
      <c r="I3875" s="193" t="s">
        <v>1136</v>
      </c>
      <c r="J3875" s="51">
        <v>27.88</v>
      </c>
    </row>
    <row r="3876" spans="1:10" ht="15" thickBot="1" x14ac:dyDescent="0.25">
      <c r="A3876" s="193"/>
      <c r="B3876" s="193"/>
      <c r="C3876" s="193"/>
      <c r="D3876" s="193"/>
      <c r="E3876" s="193" t="s">
        <v>1135</v>
      </c>
      <c r="F3876" s="51">
        <v>7.82</v>
      </c>
      <c r="G3876" s="193"/>
      <c r="H3876" s="378" t="s">
        <v>1134</v>
      </c>
      <c r="I3876" s="378"/>
      <c r="J3876" s="51">
        <v>41.05</v>
      </c>
    </row>
    <row r="3877" spans="1:10" ht="0.95" customHeight="1" thickTop="1" x14ac:dyDescent="0.2">
      <c r="A3877" s="50"/>
      <c r="B3877" s="50"/>
      <c r="C3877" s="50"/>
      <c r="D3877" s="50"/>
      <c r="E3877" s="50"/>
      <c r="F3877" s="50"/>
      <c r="G3877" s="50"/>
      <c r="H3877" s="50"/>
      <c r="I3877" s="50"/>
      <c r="J3877" s="50"/>
    </row>
    <row r="3878" spans="1:10" ht="18" customHeight="1" x14ac:dyDescent="0.2">
      <c r="A3878" s="189"/>
      <c r="B3878" s="64" t="s">
        <v>9</v>
      </c>
      <c r="C3878" s="189" t="s">
        <v>10</v>
      </c>
      <c r="D3878" s="189" t="s">
        <v>11</v>
      </c>
      <c r="E3878" s="379" t="s">
        <v>1155</v>
      </c>
      <c r="F3878" s="379"/>
      <c r="G3878" s="65" t="s">
        <v>12</v>
      </c>
      <c r="H3878" s="64" t="s">
        <v>13</v>
      </c>
      <c r="I3878" s="64" t="s">
        <v>14</v>
      </c>
      <c r="J3878" s="64" t="s">
        <v>16</v>
      </c>
    </row>
    <row r="3879" spans="1:10" ht="39" customHeight="1" x14ac:dyDescent="0.2">
      <c r="A3879" s="187" t="s">
        <v>1154</v>
      </c>
      <c r="B3879" s="63" t="s">
        <v>1919</v>
      </c>
      <c r="C3879" s="187" t="s">
        <v>25</v>
      </c>
      <c r="D3879" s="187" t="s">
        <v>1918</v>
      </c>
      <c r="E3879" s="380" t="s">
        <v>1297</v>
      </c>
      <c r="F3879" s="380"/>
      <c r="G3879" s="62" t="s">
        <v>156</v>
      </c>
      <c r="H3879" s="61">
        <v>1</v>
      </c>
      <c r="I3879" s="60">
        <v>31.08</v>
      </c>
      <c r="J3879" s="60">
        <v>31.08</v>
      </c>
    </row>
    <row r="3880" spans="1:10" ht="26.1" customHeight="1" x14ac:dyDescent="0.2">
      <c r="A3880" s="191" t="s">
        <v>1148</v>
      </c>
      <c r="B3880" s="59" t="s">
        <v>1296</v>
      </c>
      <c r="C3880" s="191" t="s">
        <v>25</v>
      </c>
      <c r="D3880" s="191" t="s">
        <v>1295</v>
      </c>
      <c r="E3880" s="376" t="s">
        <v>1145</v>
      </c>
      <c r="F3880" s="376"/>
      <c r="G3880" s="58" t="s">
        <v>836</v>
      </c>
      <c r="H3880" s="57">
        <v>0.317</v>
      </c>
      <c r="I3880" s="56">
        <v>31.39</v>
      </c>
      <c r="J3880" s="56">
        <v>9.9499999999999993</v>
      </c>
    </row>
    <row r="3881" spans="1:10" ht="24" customHeight="1" x14ac:dyDescent="0.2">
      <c r="A3881" s="191" t="s">
        <v>1148</v>
      </c>
      <c r="B3881" s="59" t="s">
        <v>1294</v>
      </c>
      <c r="C3881" s="191" t="s">
        <v>25</v>
      </c>
      <c r="D3881" s="191" t="s">
        <v>1293</v>
      </c>
      <c r="E3881" s="376" t="s">
        <v>1145</v>
      </c>
      <c r="F3881" s="376"/>
      <c r="G3881" s="58" t="s">
        <v>836</v>
      </c>
      <c r="H3881" s="57">
        <v>0.317</v>
      </c>
      <c r="I3881" s="56">
        <v>38.78</v>
      </c>
      <c r="J3881" s="56">
        <v>12.29</v>
      </c>
    </row>
    <row r="3882" spans="1:10" ht="24" customHeight="1" x14ac:dyDescent="0.2">
      <c r="A3882" s="192" t="s">
        <v>1142</v>
      </c>
      <c r="B3882" s="55" t="s">
        <v>1907</v>
      </c>
      <c r="C3882" s="192" t="s">
        <v>25</v>
      </c>
      <c r="D3882" s="192" t="s">
        <v>1906</v>
      </c>
      <c r="E3882" s="377" t="s">
        <v>1139</v>
      </c>
      <c r="F3882" s="377"/>
      <c r="G3882" s="54" t="s">
        <v>156</v>
      </c>
      <c r="H3882" s="53">
        <v>1</v>
      </c>
      <c r="I3882" s="52">
        <v>8.84</v>
      </c>
      <c r="J3882" s="52">
        <v>8.84</v>
      </c>
    </row>
    <row r="3883" spans="1:10" ht="25.5" x14ac:dyDescent="0.2">
      <c r="A3883" s="193"/>
      <c r="B3883" s="193"/>
      <c r="C3883" s="193"/>
      <c r="D3883" s="193"/>
      <c r="E3883" s="193" t="s">
        <v>1138</v>
      </c>
      <c r="F3883" s="51">
        <v>10.447843919742823</v>
      </c>
      <c r="G3883" s="193" t="s">
        <v>1137</v>
      </c>
      <c r="H3883" s="51">
        <v>8.4</v>
      </c>
      <c r="I3883" s="193" t="s">
        <v>1136</v>
      </c>
      <c r="J3883" s="51">
        <v>18.850000000000001</v>
      </c>
    </row>
    <row r="3884" spans="1:10" ht="15" thickBot="1" x14ac:dyDescent="0.25">
      <c r="A3884" s="193"/>
      <c r="B3884" s="193"/>
      <c r="C3884" s="193"/>
      <c r="D3884" s="193"/>
      <c r="E3884" s="193" t="s">
        <v>1135</v>
      </c>
      <c r="F3884" s="51">
        <v>7.31</v>
      </c>
      <c r="G3884" s="193"/>
      <c r="H3884" s="378" t="s">
        <v>1134</v>
      </c>
      <c r="I3884" s="378"/>
      <c r="J3884" s="51">
        <v>38.39</v>
      </c>
    </row>
    <row r="3885" spans="1:10" ht="0.95" customHeight="1" thickTop="1" x14ac:dyDescent="0.2">
      <c r="A3885" s="50"/>
      <c r="B3885" s="50"/>
      <c r="C3885" s="50"/>
      <c r="D3885" s="50"/>
      <c r="E3885" s="50"/>
      <c r="F3885" s="50"/>
      <c r="G3885" s="50"/>
      <c r="H3885" s="50"/>
      <c r="I3885" s="50"/>
      <c r="J3885" s="50"/>
    </row>
    <row r="3886" spans="1:10" ht="18" customHeight="1" x14ac:dyDescent="0.2">
      <c r="A3886" s="189"/>
      <c r="B3886" s="64" t="s">
        <v>9</v>
      </c>
      <c r="C3886" s="189" t="s">
        <v>10</v>
      </c>
      <c r="D3886" s="189" t="s">
        <v>11</v>
      </c>
      <c r="E3886" s="379" t="s">
        <v>1155</v>
      </c>
      <c r="F3886" s="379"/>
      <c r="G3886" s="65" t="s">
        <v>12</v>
      </c>
      <c r="H3886" s="64" t="s">
        <v>13</v>
      </c>
      <c r="I3886" s="64" t="s">
        <v>14</v>
      </c>
      <c r="J3886" s="64" t="s">
        <v>16</v>
      </c>
    </row>
    <row r="3887" spans="1:10" ht="39" customHeight="1" x14ac:dyDescent="0.2">
      <c r="A3887" s="187" t="s">
        <v>1154</v>
      </c>
      <c r="B3887" s="63" t="s">
        <v>1917</v>
      </c>
      <c r="C3887" s="187" t="s">
        <v>25</v>
      </c>
      <c r="D3887" s="187" t="s">
        <v>1916</v>
      </c>
      <c r="E3887" s="380" t="s">
        <v>1297</v>
      </c>
      <c r="F3887" s="380"/>
      <c r="G3887" s="62" t="s">
        <v>156</v>
      </c>
      <c r="H3887" s="61">
        <v>1</v>
      </c>
      <c r="I3887" s="60">
        <v>57.81</v>
      </c>
      <c r="J3887" s="60">
        <v>57.81</v>
      </c>
    </row>
    <row r="3888" spans="1:10" ht="26.1" customHeight="1" x14ac:dyDescent="0.2">
      <c r="A3888" s="191" t="s">
        <v>1148</v>
      </c>
      <c r="B3888" s="59" t="s">
        <v>1296</v>
      </c>
      <c r="C3888" s="191" t="s">
        <v>25</v>
      </c>
      <c r="D3888" s="191" t="s">
        <v>1295</v>
      </c>
      <c r="E3888" s="376" t="s">
        <v>1145</v>
      </c>
      <c r="F3888" s="376"/>
      <c r="G3888" s="58" t="s">
        <v>836</v>
      </c>
      <c r="H3888" s="57">
        <v>0.57199999999999995</v>
      </c>
      <c r="I3888" s="56">
        <v>31.39</v>
      </c>
      <c r="J3888" s="56">
        <v>17.95</v>
      </c>
    </row>
    <row r="3889" spans="1:10" ht="24" customHeight="1" x14ac:dyDescent="0.2">
      <c r="A3889" s="191" t="s">
        <v>1148</v>
      </c>
      <c r="B3889" s="59" t="s">
        <v>1294</v>
      </c>
      <c r="C3889" s="191" t="s">
        <v>25</v>
      </c>
      <c r="D3889" s="191" t="s">
        <v>1293</v>
      </c>
      <c r="E3889" s="376" t="s">
        <v>1145</v>
      </c>
      <c r="F3889" s="376"/>
      <c r="G3889" s="58" t="s">
        <v>836</v>
      </c>
      <c r="H3889" s="57">
        <v>0.57199999999999995</v>
      </c>
      <c r="I3889" s="56">
        <v>38.78</v>
      </c>
      <c r="J3889" s="56">
        <v>22.18</v>
      </c>
    </row>
    <row r="3890" spans="1:10" ht="24" customHeight="1" x14ac:dyDescent="0.2">
      <c r="A3890" s="192" t="s">
        <v>1142</v>
      </c>
      <c r="B3890" s="55" t="s">
        <v>1907</v>
      </c>
      <c r="C3890" s="192" t="s">
        <v>25</v>
      </c>
      <c r="D3890" s="192" t="s">
        <v>1906</v>
      </c>
      <c r="E3890" s="377" t="s">
        <v>1139</v>
      </c>
      <c r="F3890" s="377"/>
      <c r="G3890" s="54" t="s">
        <v>156</v>
      </c>
      <c r="H3890" s="53">
        <v>2</v>
      </c>
      <c r="I3890" s="52">
        <v>8.84</v>
      </c>
      <c r="J3890" s="52">
        <v>17.68</v>
      </c>
    </row>
    <row r="3891" spans="1:10" ht="25.5" x14ac:dyDescent="0.2">
      <c r="A3891" s="193"/>
      <c r="B3891" s="193"/>
      <c r="C3891" s="193"/>
      <c r="D3891" s="193"/>
      <c r="E3891" s="193" t="s">
        <v>1138</v>
      </c>
      <c r="F3891" s="51">
        <v>18.85600266045893</v>
      </c>
      <c r="G3891" s="193" t="s">
        <v>1137</v>
      </c>
      <c r="H3891" s="51">
        <v>15.16</v>
      </c>
      <c r="I3891" s="193" t="s">
        <v>1136</v>
      </c>
      <c r="J3891" s="51">
        <v>34.020000000000003</v>
      </c>
    </row>
    <row r="3892" spans="1:10" ht="15" thickBot="1" x14ac:dyDescent="0.25">
      <c r="A3892" s="193"/>
      <c r="B3892" s="193"/>
      <c r="C3892" s="193"/>
      <c r="D3892" s="193"/>
      <c r="E3892" s="193" t="s">
        <v>1135</v>
      </c>
      <c r="F3892" s="51">
        <v>13.6</v>
      </c>
      <c r="G3892" s="193"/>
      <c r="H3892" s="378" t="s">
        <v>1134</v>
      </c>
      <c r="I3892" s="378"/>
      <c r="J3892" s="51">
        <v>71.41</v>
      </c>
    </row>
    <row r="3893" spans="1:10" ht="0.95" customHeight="1" thickTop="1" x14ac:dyDescent="0.2">
      <c r="A3893" s="50"/>
      <c r="B3893" s="50"/>
      <c r="C3893" s="50"/>
      <c r="D3893" s="50"/>
      <c r="E3893" s="50"/>
      <c r="F3893" s="50"/>
      <c r="G3893" s="50"/>
      <c r="H3893" s="50"/>
      <c r="I3893" s="50"/>
      <c r="J3893" s="50"/>
    </row>
    <row r="3894" spans="1:10" ht="18" customHeight="1" x14ac:dyDescent="0.2">
      <c r="A3894" s="189"/>
      <c r="B3894" s="64" t="s">
        <v>9</v>
      </c>
      <c r="C3894" s="189" t="s">
        <v>10</v>
      </c>
      <c r="D3894" s="189" t="s">
        <v>11</v>
      </c>
      <c r="E3894" s="379" t="s">
        <v>1155</v>
      </c>
      <c r="F3894" s="379"/>
      <c r="G3894" s="65" t="s">
        <v>12</v>
      </c>
      <c r="H3894" s="64" t="s">
        <v>13</v>
      </c>
      <c r="I3894" s="64" t="s">
        <v>14</v>
      </c>
      <c r="J3894" s="64" t="s">
        <v>16</v>
      </c>
    </row>
    <row r="3895" spans="1:10" ht="39" customHeight="1" x14ac:dyDescent="0.2">
      <c r="A3895" s="187" t="s">
        <v>1154</v>
      </c>
      <c r="B3895" s="63" t="s">
        <v>1915</v>
      </c>
      <c r="C3895" s="187" t="s">
        <v>25</v>
      </c>
      <c r="D3895" s="187" t="s">
        <v>1914</v>
      </c>
      <c r="E3895" s="380" t="s">
        <v>1297</v>
      </c>
      <c r="F3895" s="380"/>
      <c r="G3895" s="62" t="s">
        <v>156</v>
      </c>
      <c r="H3895" s="61">
        <v>1</v>
      </c>
      <c r="I3895" s="60">
        <v>84.47</v>
      </c>
      <c r="J3895" s="60">
        <v>84.47</v>
      </c>
    </row>
    <row r="3896" spans="1:10" ht="26.1" customHeight="1" x14ac:dyDescent="0.2">
      <c r="A3896" s="191" t="s">
        <v>1148</v>
      </c>
      <c r="B3896" s="59" t="s">
        <v>1296</v>
      </c>
      <c r="C3896" s="191" t="s">
        <v>25</v>
      </c>
      <c r="D3896" s="191" t="s">
        <v>1295</v>
      </c>
      <c r="E3896" s="376" t="s">
        <v>1145</v>
      </c>
      <c r="F3896" s="376"/>
      <c r="G3896" s="58" t="s">
        <v>836</v>
      </c>
      <c r="H3896" s="57">
        <v>0.82599999999999996</v>
      </c>
      <c r="I3896" s="56">
        <v>31.39</v>
      </c>
      <c r="J3896" s="56">
        <v>25.92</v>
      </c>
    </row>
    <row r="3897" spans="1:10" ht="24" customHeight="1" x14ac:dyDescent="0.2">
      <c r="A3897" s="191" t="s">
        <v>1148</v>
      </c>
      <c r="B3897" s="59" t="s">
        <v>1294</v>
      </c>
      <c r="C3897" s="191" t="s">
        <v>25</v>
      </c>
      <c r="D3897" s="191" t="s">
        <v>1293</v>
      </c>
      <c r="E3897" s="376" t="s">
        <v>1145</v>
      </c>
      <c r="F3897" s="376"/>
      <c r="G3897" s="58" t="s">
        <v>836</v>
      </c>
      <c r="H3897" s="57">
        <v>0.82599999999999996</v>
      </c>
      <c r="I3897" s="56">
        <v>38.78</v>
      </c>
      <c r="J3897" s="56">
        <v>32.03</v>
      </c>
    </row>
    <row r="3898" spans="1:10" ht="24" customHeight="1" x14ac:dyDescent="0.2">
      <c r="A3898" s="192" t="s">
        <v>1142</v>
      </c>
      <c r="B3898" s="55" t="s">
        <v>1907</v>
      </c>
      <c r="C3898" s="192" t="s">
        <v>25</v>
      </c>
      <c r="D3898" s="192" t="s">
        <v>1906</v>
      </c>
      <c r="E3898" s="377" t="s">
        <v>1139</v>
      </c>
      <c r="F3898" s="377"/>
      <c r="G3898" s="54" t="s">
        <v>156</v>
      </c>
      <c r="H3898" s="53">
        <v>3</v>
      </c>
      <c r="I3898" s="52">
        <v>8.84</v>
      </c>
      <c r="J3898" s="52">
        <v>26.52</v>
      </c>
    </row>
    <row r="3899" spans="1:10" ht="25.5" x14ac:dyDescent="0.2">
      <c r="A3899" s="193"/>
      <c r="B3899" s="193"/>
      <c r="C3899" s="193"/>
      <c r="D3899" s="193"/>
      <c r="E3899" s="193" t="s">
        <v>1138</v>
      </c>
      <c r="F3899" s="51">
        <v>27.230905664560471</v>
      </c>
      <c r="G3899" s="193" t="s">
        <v>1137</v>
      </c>
      <c r="H3899" s="51">
        <v>21.9</v>
      </c>
      <c r="I3899" s="193" t="s">
        <v>1136</v>
      </c>
      <c r="J3899" s="51">
        <v>49.13</v>
      </c>
    </row>
    <row r="3900" spans="1:10" ht="15" thickBot="1" x14ac:dyDescent="0.25">
      <c r="A3900" s="193"/>
      <c r="B3900" s="193"/>
      <c r="C3900" s="193"/>
      <c r="D3900" s="193"/>
      <c r="E3900" s="193" t="s">
        <v>1135</v>
      </c>
      <c r="F3900" s="51">
        <v>19.88</v>
      </c>
      <c r="G3900" s="193"/>
      <c r="H3900" s="378" t="s">
        <v>1134</v>
      </c>
      <c r="I3900" s="378"/>
      <c r="J3900" s="51">
        <v>104.35</v>
      </c>
    </row>
    <row r="3901" spans="1:10" ht="0.95" customHeight="1" thickTop="1" x14ac:dyDescent="0.2">
      <c r="A3901" s="50"/>
      <c r="B3901" s="50"/>
      <c r="C3901" s="50"/>
      <c r="D3901" s="50"/>
      <c r="E3901" s="50"/>
      <c r="F3901" s="50"/>
      <c r="G3901" s="50"/>
      <c r="H3901" s="50"/>
      <c r="I3901" s="50"/>
      <c r="J3901" s="50"/>
    </row>
    <row r="3902" spans="1:10" ht="18" customHeight="1" x14ac:dyDescent="0.2">
      <c r="A3902" s="189"/>
      <c r="B3902" s="64" t="s">
        <v>9</v>
      </c>
      <c r="C3902" s="189" t="s">
        <v>10</v>
      </c>
      <c r="D3902" s="189" t="s">
        <v>11</v>
      </c>
      <c r="E3902" s="379" t="s">
        <v>1155</v>
      </c>
      <c r="F3902" s="379"/>
      <c r="G3902" s="65" t="s">
        <v>12</v>
      </c>
      <c r="H3902" s="64" t="s">
        <v>13</v>
      </c>
      <c r="I3902" s="64" t="s">
        <v>14</v>
      </c>
      <c r="J3902" s="64" t="s">
        <v>16</v>
      </c>
    </row>
    <row r="3903" spans="1:10" ht="39" customHeight="1" x14ac:dyDescent="0.2">
      <c r="A3903" s="187" t="s">
        <v>1154</v>
      </c>
      <c r="B3903" s="63" t="s">
        <v>1913</v>
      </c>
      <c r="C3903" s="187" t="s">
        <v>25</v>
      </c>
      <c r="D3903" s="187" t="s">
        <v>1912</v>
      </c>
      <c r="E3903" s="380" t="s">
        <v>1297</v>
      </c>
      <c r="F3903" s="380"/>
      <c r="G3903" s="62" t="s">
        <v>156</v>
      </c>
      <c r="H3903" s="61">
        <v>1</v>
      </c>
      <c r="I3903" s="60">
        <v>61.95</v>
      </c>
      <c r="J3903" s="60">
        <v>61.95</v>
      </c>
    </row>
    <row r="3904" spans="1:10" ht="39" customHeight="1" x14ac:dyDescent="0.2">
      <c r="A3904" s="191" t="s">
        <v>1148</v>
      </c>
      <c r="B3904" s="59" t="s">
        <v>1307</v>
      </c>
      <c r="C3904" s="191" t="s">
        <v>25</v>
      </c>
      <c r="D3904" s="191" t="s">
        <v>1306</v>
      </c>
      <c r="E3904" s="376" t="s">
        <v>1297</v>
      </c>
      <c r="F3904" s="376"/>
      <c r="G3904" s="58" t="s">
        <v>156</v>
      </c>
      <c r="H3904" s="57">
        <v>1</v>
      </c>
      <c r="I3904" s="56">
        <v>13.34</v>
      </c>
      <c r="J3904" s="56">
        <v>13.34</v>
      </c>
    </row>
    <row r="3905" spans="1:10" ht="39" customHeight="1" x14ac:dyDescent="0.2">
      <c r="A3905" s="191" t="s">
        <v>1148</v>
      </c>
      <c r="B3905" s="59" t="s">
        <v>1911</v>
      </c>
      <c r="C3905" s="191" t="s">
        <v>25</v>
      </c>
      <c r="D3905" s="191" t="s">
        <v>1910</v>
      </c>
      <c r="E3905" s="376" t="s">
        <v>1297</v>
      </c>
      <c r="F3905" s="376"/>
      <c r="G3905" s="58" t="s">
        <v>156</v>
      </c>
      <c r="H3905" s="57">
        <v>1</v>
      </c>
      <c r="I3905" s="56">
        <v>48.61</v>
      </c>
      <c r="J3905" s="56">
        <v>48.61</v>
      </c>
    </row>
    <row r="3906" spans="1:10" ht="25.5" x14ac:dyDescent="0.2">
      <c r="A3906" s="193"/>
      <c r="B3906" s="193"/>
      <c r="C3906" s="193"/>
      <c r="D3906" s="193"/>
      <c r="E3906" s="193" t="s">
        <v>1138</v>
      </c>
      <c r="F3906" s="51">
        <v>20.241658399999999</v>
      </c>
      <c r="G3906" s="193" t="s">
        <v>1137</v>
      </c>
      <c r="H3906" s="51">
        <v>16.28</v>
      </c>
      <c r="I3906" s="193" t="s">
        <v>1136</v>
      </c>
      <c r="J3906" s="51">
        <v>36.520000000000003</v>
      </c>
    </row>
    <row r="3907" spans="1:10" ht="15" thickBot="1" x14ac:dyDescent="0.25">
      <c r="A3907" s="193"/>
      <c r="B3907" s="193"/>
      <c r="C3907" s="193"/>
      <c r="D3907" s="193"/>
      <c r="E3907" s="193" t="s">
        <v>1135</v>
      </c>
      <c r="F3907" s="51">
        <v>14.58</v>
      </c>
      <c r="G3907" s="193"/>
      <c r="H3907" s="378" t="s">
        <v>1134</v>
      </c>
      <c r="I3907" s="378"/>
      <c r="J3907" s="51">
        <v>76.53</v>
      </c>
    </row>
    <row r="3908" spans="1:10" ht="0.95" customHeight="1" thickTop="1" x14ac:dyDescent="0.2">
      <c r="A3908" s="50"/>
      <c r="B3908" s="50"/>
      <c r="C3908" s="50"/>
      <c r="D3908" s="50"/>
      <c r="E3908" s="50"/>
      <c r="F3908" s="50"/>
      <c r="G3908" s="50"/>
      <c r="H3908" s="50"/>
      <c r="I3908" s="50"/>
      <c r="J3908" s="50"/>
    </row>
    <row r="3909" spans="1:10" ht="18" customHeight="1" x14ac:dyDescent="0.2">
      <c r="A3909" s="189"/>
      <c r="B3909" s="64" t="s">
        <v>9</v>
      </c>
      <c r="C3909" s="189" t="s">
        <v>10</v>
      </c>
      <c r="D3909" s="189" t="s">
        <v>11</v>
      </c>
      <c r="E3909" s="379" t="s">
        <v>1155</v>
      </c>
      <c r="F3909" s="379"/>
      <c r="G3909" s="65" t="s">
        <v>12</v>
      </c>
      <c r="H3909" s="64" t="s">
        <v>13</v>
      </c>
      <c r="I3909" s="64" t="s">
        <v>14</v>
      </c>
      <c r="J3909" s="64" t="s">
        <v>16</v>
      </c>
    </row>
    <row r="3910" spans="1:10" ht="39" customHeight="1" x14ac:dyDescent="0.2">
      <c r="A3910" s="187" t="s">
        <v>1154</v>
      </c>
      <c r="B3910" s="63" t="s">
        <v>1911</v>
      </c>
      <c r="C3910" s="187" t="s">
        <v>25</v>
      </c>
      <c r="D3910" s="187" t="s">
        <v>1910</v>
      </c>
      <c r="E3910" s="380" t="s">
        <v>1297</v>
      </c>
      <c r="F3910" s="380"/>
      <c r="G3910" s="62" t="s">
        <v>156</v>
      </c>
      <c r="H3910" s="61">
        <v>1</v>
      </c>
      <c r="I3910" s="60">
        <v>48.61</v>
      </c>
      <c r="J3910" s="60">
        <v>48.61</v>
      </c>
    </row>
    <row r="3911" spans="1:10" ht="26.1" customHeight="1" x14ac:dyDescent="0.2">
      <c r="A3911" s="191" t="s">
        <v>1148</v>
      </c>
      <c r="B3911" s="59" t="s">
        <v>1296</v>
      </c>
      <c r="C3911" s="191" t="s">
        <v>25</v>
      </c>
      <c r="D3911" s="191" t="s">
        <v>1295</v>
      </c>
      <c r="E3911" s="376" t="s">
        <v>1145</v>
      </c>
      <c r="F3911" s="376"/>
      <c r="G3911" s="58" t="s">
        <v>836</v>
      </c>
      <c r="H3911" s="57">
        <v>0.48599999999999999</v>
      </c>
      <c r="I3911" s="56">
        <v>31.39</v>
      </c>
      <c r="J3911" s="56">
        <v>15.25</v>
      </c>
    </row>
    <row r="3912" spans="1:10" ht="24" customHeight="1" x14ac:dyDescent="0.2">
      <c r="A3912" s="191" t="s">
        <v>1148</v>
      </c>
      <c r="B3912" s="59" t="s">
        <v>1294</v>
      </c>
      <c r="C3912" s="191" t="s">
        <v>25</v>
      </c>
      <c r="D3912" s="191" t="s">
        <v>1293</v>
      </c>
      <c r="E3912" s="376" t="s">
        <v>1145</v>
      </c>
      <c r="F3912" s="376"/>
      <c r="G3912" s="58" t="s">
        <v>836</v>
      </c>
      <c r="H3912" s="57">
        <v>0.48599999999999999</v>
      </c>
      <c r="I3912" s="56">
        <v>38.78</v>
      </c>
      <c r="J3912" s="56">
        <v>18.84</v>
      </c>
    </row>
    <row r="3913" spans="1:10" ht="24" customHeight="1" x14ac:dyDescent="0.2">
      <c r="A3913" s="192" t="s">
        <v>1142</v>
      </c>
      <c r="B3913" s="55" t="s">
        <v>1292</v>
      </c>
      <c r="C3913" s="192" t="s">
        <v>25</v>
      </c>
      <c r="D3913" s="192" t="s">
        <v>1291</v>
      </c>
      <c r="E3913" s="377" t="s">
        <v>1139</v>
      </c>
      <c r="F3913" s="377"/>
      <c r="G3913" s="54" t="s">
        <v>156</v>
      </c>
      <c r="H3913" s="53">
        <v>1</v>
      </c>
      <c r="I3913" s="52">
        <v>7.73</v>
      </c>
      <c r="J3913" s="52">
        <v>7.73</v>
      </c>
    </row>
    <row r="3914" spans="1:10" ht="24" customHeight="1" x14ac:dyDescent="0.2">
      <c r="A3914" s="192" t="s">
        <v>1142</v>
      </c>
      <c r="B3914" s="55" t="s">
        <v>1901</v>
      </c>
      <c r="C3914" s="192" t="s">
        <v>25</v>
      </c>
      <c r="D3914" s="192" t="s">
        <v>1900</v>
      </c>
      <c r="E3914" s="377" t="s">
        <v>1139</v>
      </c>
      <c r="F3914" s="377"/>
      <c r="G3914" s="54" t="s">
        <v>156</v>
      </c>
      <c r="H3914" s="53">
        <v>1</v>
      </c>
      <c r="I3914" s="52">
        <v>6.79</v>
      </c>
      <c r="J3914" s="52">
        <v>6.79</v>
      </c>
    </row>
    <row r="3915" spans="1:10" ht="25.5" x14ac:dyDescent="0.2">
      <c r="A3915" s="193"/>
      <c r="B3915" s="193"/>
      <c r="C3915" s="193"/>
      <c r="D3915" s="193"/>
      <c r="E3915" s="193" t="s">
        <v>1138</v>
      </c>
      <c r="F3915" s="51">
        <v>16.023722425451723</v>
      </c>
      <c r="G3915" s="193" t="s">
        <v>1137</v>
      </c>
      <c r="H3915" s="51">
        <v>12.89</v>
      </c>
      <c r="I3915" s="193" t="s">
        <v>1136</v>
      </c>
      <c r="J3915" s="51">
        <v>28.91</v>
      </c>
    </row>
    <row r="3916" spans="1:10" ht="15" thickBot="1" x14ac:dyDescent="0.25">
      <c r="A3916" s="193"/>
      <c r="B3916" s="193"/>
      <c r="C3916" s="193"/>
      <c r="D3916" s="193"/>
      <c r="E3916" s="193" t="s">
        <v>1135</v>
      </c>
      <c r="F3916" s="51">
        <v>11.44</v>
      </c>
      <c r="G3916" s="193"/>
      <c r="H3916" s="378" t="s">
        <v>1134</v>
      </c>
      <c r="I3916" s="378"/>
      <c r="J3916" s="51">
        <v>60.05</v>
      </c>
    </row>
    <row r="3917" spans="1:10" ht="0.95" customHeight="1" thickTop="1" x14ac:dyDescent="0.2">
      <c r="A3917" s="50"/>
      <c r="B3917" s="50"/>
      <c r="C3917" s="50"/>
      <c r="D3917" s="50"/>
      <c r="E3917" s="50"/>
      <c r="F3917" s="50"/>
      <c r="G3917" s="50"/>
      <c r="H3917" s="50"/>
      <c r="I3917" s="50"/>
      <c r="J3917" s="50"/>
    </row>
    <row r="3918" spans="1:10" ht="18" customHeight="1" x14ac:dyDescent="0.2">
      <c r="A3918" s="189"/>
      <c r="B3918" s="64" t="s">
        <v>9</v>
      </c>
      <c r="C3918" s="189" t="s">
        <v>10</v>
      </c>
      <c r="D3918" s="189" t="s">
        <v>11</v>
      </c>
      <c r="E3918" s="379" t="s">
        <v>1155</v>
      </c>
      <c r="F3918" s="379"/>
      <c r="G3918" s="65" t="s">
        <v>12</v>
      </c>
      <c r="H3918" s="64" t="s">
        <v>13</v>
      </c>
      <c r="I3918" s="64" t="s">
        <v>14</v>
      </c>
      <c r="J3918" s="64" t="s">
        <v>16</v>
      </c>
    </row>
    <row r="3919" spans="1:10" ht="39" customHeight="1" x14ac:dyDescent="0.2">
      <c r="A3919" s="187" t="s">
        <v>1154</v>
      </c>
      <c r="B3919" s="63" t="s">
        <v>1909</v>
      </c>
      <c r="C3919" s="187" t="s">
        <v>25</v>
      </c>
      <c r="D3919" s="187" t="s">
        <v>1908</v>
      </c>
      <c r="E3919" s="380" t="s">
        <v>1297</v>
      </c>
      <c r="F3919" s="380"/>
      <c r="G3919" s="62" t="s">
        <v>156</v>
      </c>
      <c r="H3919" s="61">
        <v>1</v>
      </c>
      <c r="I3919" s="60">
        <v>76.45</v>
      </c>
      <c r="J3919" s="60">
        <v>76.45</v>
      </c>
    </row>
    <row r="3920" spans="1:10" ht="26.1" customHeight="1" x14ac:dyDescent="0.2">
      <c r="A3920" s="191" t="s">
        <v>1148</v>
      </c>
      <c r="B3920" s="59" t="s">
        <v>1296</v>
      </c>
      <c r="C3920" s="191" t="s">
        <v>25</v>
      </c>
      <c r="D3920" s="191" t="s">
        <v>1295</v>
      </c>
      <c r="E3920" s="376" t="s">
        <v>1145</v>
      </c>
      <c r="F3920" s="376"/>
      <c r="G3920" s="58" t="s">
        <v>836</v>
      </c>
      <c r="H3920" s="57">
        <v>0.74099999999999999</v>
      </c>
      <c r="I3920" s="56">
        <v>31.39</v>
      </c>
      <c r="J3920" s="56">
        <v>23.25</v>
      </c>
    </row>
    <row r="3921" spans="1:10" ht="24" customHeight="1" x14ac:dyDescent="0.2">
      <c r="A3921" s="191" t="s">
        <v>1148</v>
      </c>
      <c r="B3921" s="59" t="s">
        <v>1294</v>
      </c>
      <c r="C3921" s="191" t="s">
        <v>25</v>
      </c>
      <c r="D3921" s="191" t="s">
        <v>1293</v>
      </c>
      <c r="E3921" s="376" t="s">
        <v>1145</v>
      </c>
      <c r="F3921" s="376"/>
      <c r="G3921" s="58" t="s">
        <v>836</v>
      </c>
      <c r="H3921" s="57">
        <v>0.74099999999999999</v>
      </c>
      <c r="I3921" s="56">
        <v>38.78</v>
      </c>
      <c r="J3921" s="56">
        <v>28.73</v>
      </c>
    </row>
    <row r="3922" spans="1:10" ht="24" customHeight="1" x14ac:dyDescent="0.2">
      <c r="A3922" s="192" t="s">
        <v>1142</v>
      </c>
      <c r="B3922" s="55" t="s">
        <v>1901</v>
      </c>
      <c r="C3922" s="192" t="s">
        <v>25</v>
      </c>
      <c r="D3922" s="192" t="s">
        <v>1900</v>
      </c>
      <c r="E3922" s="377" t="s">
        <v>1139</v>
      </c>
      <c r="F3922" s="377"/>
      <c r="G3922" s="54" t="s">
        <v>156</v>
      </c>
      <c r="H3922" s="53">
        <v>1</v>
      </c>
      <c r="I3922" s="52">
        <v>6.79</v>
      </c>
      <c r="J3922" s="52">
        <v>6.79</v>
      </c>
    </row>
    <row r="3923" spans="1:10" ht="24" customHeight="1" x14ac:dyDescent="0.2">
      <c r="A3923" s="192" t="s">
        <v>1142</v>
      </c>
      <c r="B3923" s="55" t="s">
        <v>1907</v>
      </c>
      <c r="C3923" s="192" t="s">
        <v>25</v>
      </c>
      <c r="D3923" s="192" t="s">
        <v>1906</v>
      </c>
      <c r="E3923" s="377" t="s">
        <v>1139</v>
      </c>
      <c r="F3923" s="377"/>
      <c r="G3923" s="54" t="s">
        <v>156</v>
      </c>
      <c r="H3923" s="53">
        <v>2</v>
      </c>
      <c r="I3923" s="52">
        <v>8.84</v>
      </c>
      <c r="J3923" s="52">
        <v>17.68</v>
      </c>
    </row>
    <row r="3924" spans="1:10" ht="25.5" x14ac:dyDescent="0.2">
      <c r="A3924" s="193"/>
      <c r="B3924" s="193"/>
      <c r="C3924" s="193"/>
      <c r="D3924" s="193"/>
      <c r="E3924" s="193" t="s">
        <v>1138</v>
      </c>
      <c r="F3924" s="51">
        <v>24.426338543398735</v>
      </c>
      <c r="G3924" s="193" t="s">
        <v>1137</v>
      </c>
      <c r="H3924" s="51">
        <v>19.64</v>
      </c>
      <c r="I3924" s="193" t="s">
        <v>1136</v>
      </c>
      <c r="J3924" s="51">
        <v>44.07</v>
      </c>
    </row>
    <row r="3925" spans="1:10" ht="15" thickBot="1" x14ac:dyDescent="0.25">
      <c r="A3925" s="193"/>
      <c r="B3925" s="193"/>
      <c r="C3925" s="193"/>
      <c r="D3925" s="193"/>
      <c r="E3925" s="193" t="s">
        <v>1135</v>
      </c>
      <c r="F3925" s="51">
        <v>17.989999999999998</v>
      </c>
      <c r="G3925" s="193"/>
      <c r="H3925" s="378" t="s">
        <v>1134</v>
      </c>
      <c r="I3925" s="378"/>
      <c r="J3925" s="51">
        <v>94.44</v>
      </c>
    </row>
    <row r="3926" spans="1:10" ht="0.95" customHeight="1" thickTop="1" x14ac:dyDescent="0.2">
      <c r="A3926" s="50"/>
      <c r="B3926" s="50"/>
      <c r="C3926" s="50"/>
      <c r="D3926" s="50"/>
      <c r="E3926" s="50"/>
      <c r="F3926" s="50"/>
      <c r="G3926" s="50"/>
      <c r="H3926" s="50"/>
      <c r="I3926" s="50"/>
      <c r="J3926" s="50"/>
    </row>
    <row r="3927" spans="1:10" ht="18" customHeight="1" x14ac:dyDescent="0.2">
      <c r="A3927" s="189"/>
      <c r="B3927" s="64" t="s">
        <v>9</v>
      </c>
      <c r="C3927" s="189" t="s">
        <v>10</v>
      </c>
      <c r="D3927" s="189" t="s">
        <v>11</v>
      </c>
      <c r="E3927" s="379" t="s">
        <v>1155</v>
      </c>
      <c r="F3927" s="379"/>
      <c r="G3927" s="65" t="s">
        <v>12</v>
      </c>
      <c r="H3927" s="64" t="s">
        <v>13</v>
      </c>
      <c r="I3927" s="64" t="s">
        <v>14</v>
      </c>
      <c r="J3927" s="64" t="s">
        <v>16</v>
      </c>
    </row>
    <row r="3928" spans="1:10" ht="39" customHeight="1" x14ac:dyDescent="0.2">
      <c r="A3928" s="187" t="s">
        <v>1154</v>
      </c>
      <c r="B3928" s="63" t="s">
        <v>1905</v>
      </c>
      <c r="C3928" s="187" t="s">
        <v>25</v>
      </c>
      <c r="D3928" s="187" t="s">
        <v>1904</v>
      </c>
      <c r="E3928" s="380" t="s">
        <v>1297</v>
      </c>
      <c r="F3928" s="380"/>
      <c r="G3928" s="62" t="s">
        <v>156</v>
      </c>
      <c r="H3928" s="61">
        <v>1</v>
      </c>
      <c r="I3928" s="60">
        <v>23.06</v>
      </c>
      <c r="J3928" s="60">
        <v>23.06</v>
      </c>
    </row>
    <row r="3929" spans="1:10" ht="26.1" customHeight="1" x14ac:dyDescent="0.2">
      <c r="A3929" s="191" t="s">
        <v>1148</v>
      </c>
      <c r="B3929" s="59" t="s">
        <v>1296</v>
      </c>
      <c r="C3929" s="191" t="s">
        <v>25</v>
      </c>
      <c r="D3929" s="191" t="s">
        <v>1295</v>
      </c>
      <c r="E3929" s="376" t="s">
        <v>1145</v>
      </c>
      <c r="F3929" s="376"/>
      <c r="G3929" s="58" t="s">
        <v>836</v>
      </c>
      <c r="H3929" s="57">
        <v>0.23200000000000001</v>
      </c>
      <c r="I3929" s="56">
        <v>31.39</v>
      </c>
      <c r="J3929" s="56">
        <v>7.28</v>
      </c>
    </row>
    <row r="3930" spans="1:10" ht="24" customHeight="1" x14ac:dyDescent="0.2">
      <c r="A3930" s="191" t="s">
        <v>1148</v>
      </c>
      <c r="B3930" s="59" t="s">
        <v>1294</v>
      </c>
      <c r="C3930" s="191" t="s">
        <v>25</v>
      </c>
      <c r="D3930" s="191" t="s">
        <v>1293</v>
      </c>
      <c r="E3930" s="376" t="s">
        <v>1145</v>
      </c>
      <c r="F3930" s="376"/>
      <c r="G3930" s="58" t="s">
        <v>836</v>
      </c>
      <c r="H3930" s="57">
        <v>0.23200000000000001</v>
      </c>
      <c r="I3930" s="56">
        <v>38.78</v>
      </c>
      <c r="J3930" s="56">
        <v>8.99</v>
      </c>
    </row>
    <row r="3931" spans="1:10" ht="24" customHeight="1" x14ac:dyDescent="0.2">
      <c r="A3931" s="192" t="s">
        <v>1142</v>
      </c>
      <c r="B3931" s="55" t="s">
        <v>1901</v>
      </c>
      <c r="C3931" s="192" t="s">
        <v>25</v>
      </c>
      <c r="D3931" s="192" t="s">
        <v>1900</v>
      </c>
      <c r="E3931" s="377" t="s">
        <v>1139</v>
      </c>
      <c r="F3931" s="377"/>
      <c r="G3931" s="54" t="s">
        <v>156</v>
      </c>
      <c r="H3931" s="53">
        <v>1</v>
      </c>
      <c r="I3931" s="52">
        <v>6.79</v>
      </c>
      <c r="J3931" s="52">
        <v>6.79</v>
      </c>
    </row>
    <row r="3932" spans="1:10" ht="25.5" x14ac:dyDescent="0.2">
      <c r="A3932" s="193"/>
      <c r="B3932" s="193"/>
      <c r="C3932" s="193"/>
      <c r="D3932" s="193"/>
      <c r="E3932" s="193" t="s">
        <v>1138</v>
      </c>
      <c r="F3932" s="51">
        <v>7.6432767985810885</v>
      </c>
      <c r="G3932" s="193" t="s">
        <v>1137</v>
      </c>
      <c r="H3932" s="51">
        <v>6.15</v>
      </c>
      <c r="I3932" s="193" t="s">
        <v>1136</v>
      </c>
      <c r="J3932" s="51">
        <v>13.79</v>
      </c>
    </row>
    <row r="3933" spans="1:10" ht="15" thickBot="1" x14ac:dyDescent="0.25">
      <c r="A3933" s="193"/>
      <c r="B3933" s="193"/>
      <c r="C3933" s="193"/>
      <c r="D3933" s="193"/>
      <c r="E3933" s="193" t="s">
        <v>1135</v>
      </c>
      <c r="F3933" s="51">
        <v>5.42</v>
      </c>
      <c r="G3933" s="193"/>
      <c r="H3933" s="378" t="s">
        <v>1134</v>
      </c>
      <c r="I3933" s="378"/>
      <c r="J3933" s="51">
        <v>28.48</v>
      </c>
    </row>
    <row r="3934" spans="1:10" ht="0.95" customHeight="1" thickTop="1" x14ac:dyDescent="0.2">
      <c r="A3934" s="50"/>
      <c r="B3934" s="50"/>
      <c r="C3934" s="50"/>
      <c r="D3934" s="50"/>
      <c r="E3934" s="50"/>
      <c r="F3934" s="50"/>
      <c r="G3934" s="50"/>
      <c r="H3934" s="50"/>
      <c r="I3934" s="50"/>
      <c r="J3934" s="50"/>
    </row>
    <row r="3935" spans="1:10" ht="18" customHeight="1" x14ac:dyDescent="0.2">
      <c r="A3935" s="189"/>
      <c r="B3935" s="64" t="s">
        <v>9</v>
      </c>
      <c r="C3935" s="189" t="s">
        <v>10</v>
      </c>
      <c r="D3935" s="189" t="s">
        <v>11</v>
      </c>
      <c r="E3935" s="379" t="s">
        <v>1155</v>
      </c>
      <c r="F3935" s="379"/>
      <c r="G3935" s="65" t="s">
        <v>12</v>
      </c>
      <c r="H3935" s="64" t="s">
        <v>13</v>
      </c>
      <c r="I3935" s="64" t="s">
        <v>14</v>
      </c>
      <c r="J3935" s="64" t="s">
        <v>16</v>
      </c>
    </row>
    <row r="3936" spans="1:10" ht="39" customHeight="1" x14ac:dyDescent="0.2">
      <c r="A3936" s="187" t="s">
        <v>1154</v>
      </c>
      <c r="B3936" s="63" t="s">
        <v>1903</v>
      </c>
      <c r="C3936" s="187" t="s">
        <v>25</v>
      </c>
      <c r="D3936" s="187" t="s">
        <v>1902</v>
      </c>
      <c r="E3936" s="380" t="s">
        <v>1297</v>
      </c>
      <c r="F3936" s="380"/>
      <c r="G3936" s="62" t="s">
        <v>156</v>
      </c>
      <c r="H3936" s="61">
        <v>1</v>
      </c>
      <c r="I3936" s="60">
        <v>41.77</v>
      </c>
      <c r="J3936" s="60">
        <v>41.77</v>
      </c>
    </row>
    <row r="3937" spans="1:10" ht="26.1" customHeight="1" x14ac:dyDescent="0.2">
      <c r="A3937" s="191" t="s">
        <v>1148</v>
      </c>
      <c r="B3937" s="59" t="s">
        <v>1296</v>
      </c>
      <c r="C3937" s="191" t="s">
        <v>25</v>
      </c>
      <c r="D3937" s="191" t="s">
        <v>1295</v>
      </c>
      <c r="E3937" s="376" t="s">
        <v>1145</v>
      </c>
      <c r="F3937" s="376"/>
      <c r="G3937" s="58" t="s">
        <v>836</v>
      </c>
      <c r="H3937" s="57">
        <v>0.40200000000000002</v>
      </c>
      <c r="I3937" s="56">
        <v>31.39</v>
      </c>
      <c r="J3937" s="56">
        <v>12.61</v>
      </c>
    </row>
    <row r="3938" spans="1:10" ht="24" customHeight="1" x14ac:dyDescent="0.2">
      <c r="A3938" s="191" t="s">
        <v>1148</v>
      </c>
      <c r="B3938" s="59" t="s">
        <v>1294</v>
      </c>
      <c r="C3938" s="191" t="s">
        <v>25</v>
      </c>
      <c r="D3938" s="191" t="s">
        <v>1293</v>
      </c>
      <c r="E3938" s="376" t="s">
        <v>1145</v>
      </c>
      <c r="F3938" s="376"/>
      <c r="G3938" s="58" t="s">
        <v>836</v>
      </c>
      <c r="H3938" s="57">
        <v>0.40200000000000002</v>
      </c>
      <c r="I3938" s="56">
        <v>38.78</v>
      </c>
      <c r="J3938" s="56">
        <v>15.58</v>
      </c>
    </row>
    <row r="3939" spans="1:10" ht="24" customHeight="1" x14ac:dyDescent="0.2">
      <c r="A3939" s="192" t="s">
        <v>1142</v>
      </c>
      <c r="B3939" s="55" t="s">
        <v>1901</v>
      </c>
      <c r="C3939" s="192" t="s">
        <v>25</v>
      </c>
      <c r="D3939" s="192" t="s">
        <v>1900</v>
      </c>
      <c r="E3939" s="377" t="s">
        <v>1139</v>
      </c>
      <c r="F3939" s="377"/>
      <c r="G3939" s="54" t="s">
        <v>156</v>
      </c>
      <c r="H3939" s="53">
        <v>2</v>
      </c>
      <c r="I3939" s="52">
        <v>6.79</v>
      </c>
      <c r="J3939" s="52">
        <v>13.58</v>
      </c>
    </row>
    <row r="3940" spans="1:10" ht="25.5" x14ac:dyDescent="0.2">
      <c r="A3940" s="193"/>
      <c r="B3940" s="193"/>
      <c r="C3940" s="193"/>
      <c r="D3940" s="193"/>
      <c r="E3940" s="193" t="s">
        <v>1138</v>
      </c>
      <c r="F3940" s="51">
        <v>13.252411040904557</v>
      </c>
      <c r="G3940" s="193" t="s">
        <v>1137</v>
      </c>
      <c r="H3940" s="51">
        <v>10.66</v>
      </c>
      <c r="I3940" s="193" t="s">
        <v>1136</v>
      </c>
      <c r="J3940" s="51">
        <v>23.91</v>
      </c>
    </row>
    <row r="3941" spans="1:10" ht="15" thickBot="1" x14ac:dyDescent="0.25">
      <c r="A3941" s="193"/>
      <c r="B3941" s="193"/>
      <c r="C3941" s="193"/>
      <c r="D3941" s="193"/>
      <c r="E3941" s="193" t="s">
        <v>1135</v>
      </c>
      <c r="F3941" s="51">
        <v>9.83</v>
      </c>
      <c r="G3941" s="193"/>
      <c r="H3941" s="378" t="s">
        <v>1134</v>
      </c>
      <c r="I3941" s="378"/>
      <c r="J3941" s="51">
        <v>51.6</v>
      </c>
    </row>
    <row r="3942" spans="1:10" ht="0.95" customHeight="1" thickTop="1" x14ac:dyDescent="0.2">
      <c r="A3942" s="50"/>
      <c r="B3942" s="50"/>
      <c r="C3942" s="50"/>
      <c r="D3942" s="50"/>
      <c r="E3942" s="50"/>
      <c r="F3942" s="50"/>
      <c r="G3942" s="50"/>
      <c r="H3942" s="50"/>
      <c r="I3942" s="50"/>
      <c r="J3942" s="50"/>
    </row>
    <row r="3943" spans="1:10" ht="18" customHeight="1" x14ac:dyDescent="0.2">
      <c r="A3943" s="189"/>
      <c r="B3943" s="64" t="s">
        <v>9</v>
      </c>
      <c r="C3943" s="189" t="s">
        <v>10</v>
      </c>
      <c r="D3943" s="189" t="s">
        <v>11</v>
      </c>
      <c r="E3943" s="379" t="s">
        <v>1155</v>
      </c>
      <c r="F3943" s="379"/>
      <c r="G3943" s="65" t="s">
        <v>12</v>
      </c>
      <c r="H3943" s="64" t="s">
        <v>13</v>
      </c>
      <c r="I3943" s="64" t="s">
        <v>14</v>
      </c>
      <c r="J3943" s="64" t="s">
        <v>16</v>
      </c>
    </row>
    <row r="3944" spans="1:10" ht="51.95" customHeight="1" x14ac:dyDescent="0.2">
      <c r="A3944" s="187" t="s">
        <v>1154</v>
      </c>
      <c r="B3944" s="63" t="s">
        <v>1899</v>
      </c>
      <c r="C3944" s="187" t="s">
        <v>25</v>
      </c>
      <c r="D3944" s="187" t="s">
        <v>1898</v>
      </c>
      <c r="E3944" s="380" t="s">
        <v>1477</v>
      </c>
      <c r="F3944" s="380"/>
      <c r="G3944" s="62" t="s">
        <v>27</v>
      </c>
      <c r="H3944" s="61">
        <v>1</v>
      </c>
      <c r="I3944" s="60">
        <v>728.76</v>
      </c>
      <c r="J3944" s="60">
        <v>728.76</v>
      </c>
    </row>
    <row r="3945" spans="1:10" ht="24" customHeight="1" x14ac:dyDescent="0.2">
      <c r="A3945" s="191" t="s">
        <v>1148</v>
      </c>
      <c r="B3945" s="59" t="s">
        <v>1461</v>
      </c>
      <c r="C3945" s="191" t="s">
        <v>25</v>
      </c>
      <c r="D3945" s="191" t="s">
        <v>1460</v>
      </c>
      <c r="E3945" s="376" t="s">
        <v>1145</v>
      </c>
      <c r="F3945" s="376"/>
      <c r="G3945" s="58" t="s">
        <v>836</v>
      </c>
      <c r="H3945" s="57">
        <v>4.5810000000000004</v>
      </c>
      <c r="I3945" s="56">
        <v>37.11</v>
      </c>
      <c r="J3945" s="56">
        <v>170</v>
      </c>
    </row>
    <row r="3946" spans="1:10" ht="24" customHeight="1" x14ac:dyDescent="0.2">
      <c r="A3946" s="191" t="s">
        <v>1148</v>
      </c>
      <c r="B3946" s="59" t="s">
        <v>1147</v>
      </c>
      <c r="C3946" s="191" t="s">
        <v>25</v>
      </c>
      <c r="D3946" s="191" t="s">
        <v>1146</v>
      </c>
      <c r="E3946" s="376" t="s">
        <v>1145</v>
      </c>
      <c r="F3946" s="376"/>
      <c r="G3946" s="58" t="s">
        <v>836</v>
      </c>
      <c r="H3946" s="57">
        <v>2.2909999999999999</v>
      </c>
      <c r="I3946" s="56">
        <v>28.88</v>
      </c>
      <c r="J3946" s="56">
        <v>66.16</v>
      </c>
    </row>
    <row r="3947" spans="1:10" ht="26.1" customHeight="1" x14ac:dyDescent="0.2">
      <c r="A3947" s="191" t="s">
        <v>1148</v>
      </c>
      <c r="B3947" s="59" t="s">
        <v>1897</v>
      </c>
      <c r="C3947" s="191" t="s">
        <v>25</v>
      </c>
      <c r="D3947" s="191" t="s">
        <v>1896</v>
      </c>
      <c r="E3947" s="376" t="s">
        <v>1145</v>
      </c>
      <c r="F3947" s="376"/>
      <c r="G3947" s="58" t="s">
        <v>49</v>
      </c>
      <c r="H3947" s="57">
        <v>2.1000000000000001E-2</v>
      </c>
      <c r="I3947" s="56">
        <v>803.5</v>
      </c>
      <c r="J3947" s="56">
        <v>16.87</v>
      </c>
    </row>
    <row r="3948" spans="1:10" ht="26.1" customHeight="1" x14ac:dyDescent="0.2">
      <c r="A3948" s="192" t="s">
        <v>1142</v>
      </c>
      <c r="B3948" s="55" t="s">
        <v>1895</v>
      </c>
      <c r="C3948" s="192" t="s">
        <v>25</v>
      </c>
      <c r="D3948" s="192" t="s">
        <v>1894</v>
      </c>
      <c r="E3948" s="377" t="s">
        <v>1139</v>
      </c>
      <c r="F3948" s="377"/>
      <c r="G3948" s="54" t="s">
        <v>156</v>
      </c>
      <c r="H3948" s="53">
        <v>2.778</v>
      </c>
      <c r="I3948" s="52">
        <v>171.25</v>
      </c>
      <c r="J3948" s="52">
        <v>475.73</v>
      </c>
    </row>
    <row r="3949" spans="1:10" ht="25.5" x14ac:dyDescent="0.2">
      <c r="A3949" s="193"/>
      <c r="B3949" s="193"/>
      <c r="C3949" s="193"/>
      <c r="D3949" s="193"/>
      <c r="E3949" s="193" t="s">
        <v>1138</v>
      </c>
      <c r="F3949" s="51">
        <v>113.02516350737169</v>
      </c>
      <c r="G3949" s="193" t="s">
        <v>1137</v>
      </c>
      <c r="H3949" s="51">
        <v>90.89</v>
      </c>
      <c r="I3949" s="193" t="s">
        <v>1136</v>
      </c>
      <c r="J3949" s="51">
        <v>203.92</v>
      </c>
    </row>
    <row r="3950" spans="1:10" ht="15" thickBot="1" x14ac:dyDescent="0.25">
      <c r="A3950" s="193"/>
      <c r="B3950" s="193"/>
      <c r="C3950" s="193"/>
      <c r="D3950" s="193"/>
      <c r="E3950" s="193" t="s">
        <v>1135</v>
      </c>
      <c r="F3950" s="51">
        <v>171.55</v>
      </c>
      <c r="G3950" s="193"/>
      <c r="H3950" s="378" t="s">
        <v>1134</v>
      </c>
      <c r="I3950" s="378"/>
      <c r="J3950" s="51">
        <v>900.31</v>
      </c>
    </row>
    <row r="3951" spans="1:10" ht="0.95" customHeight="1" thickTop="1" x14ac:dyDescent="0.2">
      <c r="A3951" s="50"/>
      <c r="B3951" s="50"/>
      <c r="C3951" s="50"/>
      <c r="D3951" s="50"/>
      <c r="E3951" s="50"/>
      <c r="F3951" s="50"/>
      <c r="G3951" s="50"/>
      <c r="H3951" s="50"/>
      <c r="I3951" s="50"/>
      <c r="J3951" s="50"/>
    </row>
    <row r="3952" spans="1:10" ht="18" customHeight="1" x14ac:dyDescent="0.2">
      <c r="A3952" s="189"/>
      <c r="B3952" s="64" t="s">
        <v>9</v>
      </c>
      <c r="C3952" s="189" t="s">
        <v>10</v>
      </c>
      <c r="D3952" s="189" t="s">
        <v>11</v>
      </c>
      <c r="E3952" s="379" t="s">
        <v>1155</v>
      </c>
      <c r="F3952" s="379"/>
      <c r="G3952" s="65" t="s">
        <v>12</v>
      </c>
      <c r="H3952" s="64" t="s">
        <v>13</v>
      </c>
      <c r="I3952" s="64" t="s">
        <v>14</v>
      </c>
      <c r="J3952" s="64" t="s">
        <v>16</v>
      </c>
    </row>
    <row r="3953" spans="1:10" ht="65.099999999999994" customHeight="1" x14ac:dyDescent="0.2">
      <c r="A3953" s="187" t="s">
        <v>1154</v>
      </c>
      <c r="B3953" s="63" t="s">
        <v>1893</v>
      </c>
      <c r="C3953" s="187" t="s">
        <v>25</v>
      </c>
      <c r="D3953" s="187" t="s">
        <v>1892</v>
      </c>
      <c r="E3953" s="380" t="s">
        <v>1477</v>
      </c>
      <c r="F3953" s="380"/>
      <c r="G3953" s="62" t="s">
        <v>27</v>
      </c>
      <c r="H3953" s="61">
        <v>1</v>
      </c>
      <c r="I3953" s="60">
        <v>1212.1099999999999</v>
      </c>
      <c r="J3953" s="60">
        <v>1212.1099999999999</v>
      </c>
    </row>
    <row r="3954" spans="1:10" ht="26.1" customHeight="1" x14ac:dyDescent="0.2">
      <c r="A3954" s="191" t="s">
        <v>1148</v>
      </c>
      <c r="B3954" s="59" t="s">
        <v>1476</v>
      </c>
      <c r="C3954" s="191" t="s">
        <v>25</v>
      </c>
      <c r="D3954" s="191" t="s">
        <v>1475</v>
      </c>
      <c r="E3954" s="376" t="s">
        <v>1145</v>
      </c>
      <c r="F3954" s="376"/>
      <c r="G3954" s="58" t="s">
        <v>836</v>
      </c>
      <c r="H3954" s="57">
        <v>1.7330000000000001</v>
      </c>
      <c r="I3954" s="56">
        <v>34.89</v>
      </c>
      <c r="J3954" s="56">
        <v>60.46</v>
      </c>
    </row>
    <row r="3955" spans="1:10" ht="24" customHeight="1" x14ac:dyDescent="0.2">
      <c r="A3955" s="191" t="s">
        <v>1148</v>
      </c>
      <c r="B3955" s="59" t="s">
        <v>1147</v>
      </c>
      <c r="C3955" s="191" t="s">
        <v>25</v>
      </c>
      <c r="D3955" s="191" t="s">
        <v>1146</v>
      </c>
      <c r="E3955" s="376" t="s">
        <v>1145</v>
      </c>
      <c r="F3955" s="376"/>
      <c r="G3955" s="58" t="s">
        <v>836</v>
      </c>
      <c r="H3955" s="57">
        <v>0.86650000000000005</v>
      </c>
      <c r="I3955" s="56">
        <v>28.88</v>
      </c>
      <c r="J3955" s="56">
        <v>25.02</v>
      </c>
    </row>
    <row r="3956" spans="1:10" ht="26.1" customHeight="1" x14ac:dyDescent="0.2">
      <c r="A3956" s="192" t="s">
        <v>1142</v>
      </c>
      <c r="B3956" s="55" t="s">
        <v>1891</v>
      </c>
      <c r="C3956" s="192" t="s">
        <v>25</v>
      </c>
      <c r="D3956" s="192" t="s">
        <v>1890</v>
      </c>
      <c r="E3956" s="377" t="s">
        <v>1139</v>
      </c>
      <c r="F3956" s="377"/>
      <c r="G3956" s="54" t="s">
        <v>1889</v>
      </c>
      <c r="H3956" s="53">
        <v>0.83509999999999995</v>
      </c>
      <c r="I3956" s="52">
        <v>35.97</v>
      </c>
      <c r="J3956" s="52">
        <v>30.03</v>
      </c>
    </row>
    <row r="3957" spans="1:10" ht="78" customHeight="1" x14ac:dyDescent="0.2">
      <c r="A3957" s="192" t="s">
        <v>1142</v>
      </c>
      <c r="B3957" s="55" t="s">
        <v>1888</v>
      </c>
      <c r="C3957" s="192" t="s">
        <v>25</v>
      </c>
      <c r="D3957" s="192" t="s">
        <v>1887</v>
      </c>
      <c r="E3957" s="377" t="s">
        <v>1139</v>
      </c>
      <c r="F3957" s="377"/>
      <c r="G3957" s="54" t="s">
        <v>27</v>
      </c>
      <c r="H3957" s="53">
        <v>1</v>
      </c>
      <c r="I3957" s="52">
        <v>1076.3399999999999</v>
      </c>
      <c r="J3957" s="52">
        <v>1076.3399999999999</v>
      </c>
    </row>
    <row r="3958" spans="1:10" ht="39" customHeight="1" x14ac:dyDescent="0.2">
      <c r="A3958" s="192" t="s">
        <v>1142</v>
      </c>
      <c r="B3958" s="55" t="s">
        <v>1886</v>
      </c>
      <c r="C3958" s="192" t="s">
        <v>25</v>
      </c>
      <c r="D3958" s="192" t="s">
        <v>1885</v>
      </c>
      <c r="E3958" s="377" t="s">
        <v>1139</v>
      </c>
      <c r="F3958" s="377"/>
      <c r="G3958" s="54" t="s">
        <v>31</v>
      </c>
      <c r="H3958" s="53">
        <v>1.7258</v>
      </c>
      <c r="I3958" s="52">
        <v>11.25</v>
      </c>
      <c r="J3958" s="52">
        <v>19.41</v>
      </c>
    </row>
    <row r="3959" spans="1:10" ht="26.1" customHeight="1" x14ac:dyDescent="0.2">
      <c r="A3959" s="192" t="s">
        <v>1142</v>
      </c>
      <c r="B3959" s="55" t="s">
        <v>1884</v>
      </c>
      <c r="C3959" s="192" t="s">
        <v>25</v>
      </c>
      <c r="D3959" s="192" t="s">
        <v>1883</v>
      </c>
      <c r="E3959" s="377" t="s">
        <v>1139</v>
      </c>
      <c r="F3959" s="377"/>
      <c r="G3959" s="54" t="s">
        <v>62</v>
      </c>
      <c r="H3959" s="53">
        <v>4.2867700000000002E-2</v>
      </c>
      <c r="I3959" s="52">
        <v>19.95</v>
      </c>
      <c r="J3959" s="52">
        <v>0.85</v>
      </c>
    </row>
    <row r="3960" spans="1:10" ht="25.5" x14ac:dyDescent="0.2">
      <c r="A3960" s="193"/>
      <c r="B3960" s="193"/>
      <c r="C3960" s="193"/>
      <c r="D3960" s="193"/>
      <c r="E3960" s="193" t="s">
        <v>1138</v>
      </c>
      <c r="F3960" s="51">
        <v>39.862542955326461</v>
      </c>
      <c r="G3960" s="193" t="s">
        <v>1137</v>
      </c>
      <c r="H3960" s="51">
        <v>32.06</v>
      </c>
      <c r="I3960" s="193" t="s">
        <v>1136</v>
      </c>
      <c r="J3960" s="51">
        <v>71.92</v>
      </c>
    </row>
    <row r="3961" spans="1:10" ht="15" thickBot="1" x14ac:dyDescent="0.25">
      <c r="A3961" s="193"/>
      <c r="B3961" s="193"/>
      <c r="C3961" s="193"/>
      <c r="D3961" s="193"/>
      <c r="E3961" s="193" t="s">
        <v>1135</v>
      </c>
      <c r="F3961" s="51">
        <v>285.33</v>
      </c>
      <c r="G3961" s="193"/>
      <c r="H3961" s="378" t="s">
        <v>1134</v>
      </c>
      <c r="I3961" s="378"/>
      <c r="J3961" s="51">
        <v>1497.44</v>
      </c>
    </row>
    <row r="3962" spans="1:10" ht="0.95" customHeight="1" thickTop="1" x14ac:dyDescent="0.2">
      <c r="A3962" s="50"/>
      <c r="B3962" s="50"/>
      <c r="C3962" s="50"/>
      <c r="D3962" s="50"/>
      <c r="E3962" s="50"/>
      <c r="F3962" s="50"/>
      <c r="G3962" s="50"/>
      <c r="H3962" s="50"/>
      <c r="I3962" s="50"/>
      <c r="J3962" s="50"/>
    </row>
    <row r="3963" spans="1:10" ht="18" customHeight="1" x14ac:dyDescent="0.2">
      <c r="A3963" s="189"/>
      <c r="B3963" s="64" t="s">
        <v>9</v>
      </c>
      <c r="C3963" s="189" t="s">
        <v>10</v>
      </c>
      <c r="D3963" s="189" t="s">
        <v>11</v>
      </c>
      <c r="E3963" s="379" t="s">
        <v>1155</v>
      </c>
      <c r="F3963" s="379"/>
      <c r="G3963" s="65" t="s">
        <v>12</v>
      </c>
      <c r="H3963" s="64" t="s">
        <v>13</v>
      </c>
      <c r="I3963" s="64" t="s">
        <v>14</v>
      </c>
      <c r="J3963" s="64" t="s">
        <v>16</v>
      </c>
    </row>
    <row r="3964" spans="1:10" ht="24" customHeight="1" x14ac:dyDescent="0.2">
      <c r="A3964" s="187" t="s">
        <v>1154</v>
      </c>
      <c r="B3964" s="63" t="s">
        <v>1882</v>
      </c>
      <c r="C3964" s="187" t="s">
        <v>25</v>
      </c>
      <c r="D3964" s="187" t="s">
        <v>1881</v>
      </c>
      <c r="E3964" s="380" t="s">
        <v>1145</v>
      </c>
      <c r="F3964" s="380"/>
      <c r="G3964" s="62" t="s">
        <v>836</v>
      </c>
      <c r="H3964" s="61">
        <v>1</v>
      </c>
      <c r="I3964" s="60">
        <v>30.04</v>
      </c>
      <c r="J3964" s="60">
        <v>30.04</v>
      </c>
    </row>
    <row r="3965" spans="1:10" ht="26.1" customHeight="1" x14ac:dyDescent="0.2">
      <c r="A3965" s="191" t="s">
        <v>1148</v>
      </c>
      <c r="B3965" s="59" t="s">
        <v>1880</v>
      </c>
      <c r="C3965" s="191" t="s">
        <v>25</v>
      </c>
      <c r="D3965" s="191" t="s">
        <v>1879</v>
      </c>
      <c r="E3965" s="376" t="s">
        <v>1145</v>
      </c>
      <c r="F3965" s="376"/>
      <c r="G3965" s="58" t="s">
        <v>836</v>
      </c>
      <c r="H3965" s="57">
        <v>1</v>
      </c>
      <c r="I3965" s="56">
        <v>0.14000000000000001</v>
      </c>
      <c r="J3965" s="56">
        <v>0.14000000000000001</v>
      </c>
    </row>
    <row r="3966" spans="1:10" ht="26.1" customHeight="1" x14ac:dyDescent="0.2">
      <c r="A3966" s="192" t="s">
        <v>1142</v>
      </c>
      <c r="B3966" s="55" t="s">
        <v>1178</v>
      </c>
      <c r="C3966" s="192" t="s">
        <v>25</v>
      </c>
      <c r="D3966" s="192" t="s">
        <v>1177</v>
      </c>
      <c r="E3966" s="377" t="s">
        <v>1171</v>
      </c>
      <c r="F3966" s="377"/>
      <c r="G3966" s="54" t="s">
        <v>836</v>
      </c>
      <c r="H3966" s="53">
        <v>1</v>
      </c>
      <c r="I3966" s="52">
        <v>1.0900000000000001</v>
      </c>
      <c r="J3966" s="52">
        <v>1.0900000000000001</v>
      </c>
    </row>
    <row r="3967" spans="1:10" ht="26.1" customHeight="1" x14ac:dyDescent="0.2">
      <c r="A3967" s="192" t="s">
        <v>1142</v>
      </c>
      <c r="B3967" s="55" t="s">
        <v>1176</v>
      </c>
      <c r="C3967" s="192" t="s">
        <v>25</v>
      </c>
      <c r="D3967" s="192" t="s">
        <v>1175</v>
      </c>
      <c r="E3967" s="377" t="s">
        <v>1174</v>
      </c>
      <c r="F3967" s="377"/>
      <c r="G3967" s="54" t="s">
        <v>836</v>
      </c>
      <c r="H3967" s="53">
        <v>1</v>
      </c>
      <c r="I3967" s="52">
        <v>0.82</v>
      </c>
      <c r="J3967" s="52">
        <v>0.82</v>
      </c>
    </row>
    <row r="3968" spans="1:10" ht="26.1" customHeight="1" x14ac:dyDescent="0.2">
      <c r="A3968" s="192" t="s">
        <v>1142</v>
      </c>
      <c r="B3968" s="55" t="s">
        <v>1173</v>
      </c>
      <c r="C3968" s="192" t="s">
        <v>25</v>
      </c>
      <c r="D3968" s="192" t="s">
        <v>1172</v>
      </c>
      <c r="E3968" s="377" t="s">
        <v>1171</v>
      </c>
      <c r="F3968" s="377"/>
      <c r="G3968" s="54" t="s">
        <v>836</v>
      </c>
      <c r="H3968" s="53">
        <v>1</v>
      </c>
      <c r="I3968" s="52">
        <v>1.34</v>
      </c>
      <c r="J3968" s="52">
        <v>1.34</v>
      </c>
    </row>
    <row r="3969" spans="1:10" ht="26.1" customHeight="1" x14ac:dyDescent="0.2">
      <c r="A3969" s="192" t="s">
        <v>1142</v>
      </c>
      <c r="B3969" s="55" t="s">
        <v>1170</v>
      </c>
      <c r="C3969" s="192" t="s">
        <v>25</v>
      </c>
      <c r="D3969" s="192" t="s">
        <v>1169</v>
      </c>
      <c r="E3969" s="377" t="s">
        <v>1168</v>
      </c>
      <c r="F3969" s="377"/>
      <c r="G3969" s="54" t="s">
        <v>836</v>
      </c>
      <c r="H3969" s="53">
        <v>1</v>
      </c>
      <c r="I3969" s="52">
        <v>0.04</v>
      </c>
      <c r="J3969" s="52">
        <v>0.04</v>
      </c>
    </row>
    <row r="3970" spans="1:10" ht="26.1" customHeight="1" x14ac:dyDescent="0.2">
      <c r="A3970" s="192" t="s">
        <v>1142</v>
      </c>
      <c r="B3970" s="55" t="s">
        <v>1360</v>
      </c>
      <c r="C3970" s="192" t="s">
        <v>25</v>
      </c>
      <c r="D3970" s="192" t="s">
        <v>1359</v>
      </c>
      <c r="E3970" s="377" t="s">
        <v>1160</v>
      </c>
      <c r="F3970" s="377"/>
      <c r="G3970" s="54" t="s">
        <v>836</v>
      </c>
      <c r="H3970" s="53">
        <v>1</v>
      </c>
      <c r="I3970" s="52">
        <v>0.82</v>
      </c>
      <c r="J3970" s="52">
        <v>0.82</v>
      </c>
    </row>
    <row r="3971" spans="1:10" ht="26.1" customHeight="1" x14ac:dyDescent="0.2">
      <c r="A3971" s="192" t="s">
        <v>1142</v>
      </c>
      <c r="B3971" s="55" t="s">
        <v>1358</v>
      </c>
      <c r="C3971" s="192" t="s">
        <v>25</v>
      </c>
      <c r="D3971" s="192" t="s">
        <v>1357</v>
      </c>
      <c r="E3971" s="377" t="s">
        <v>1160</v>
      </c>
      <c r="F3971" s="377"/>
      <c r="G3971" s="54" t="s">
        <v>836</v>
      </c>
      <c r="H3971" s="53">
        <v>1</v>
      </c>
      <c r="I3971" s="52">
        <v>1.24</v>
      </c>
      <c r="J3971" s="52">
        <v>1.24</v>
      </c>
    </row>
    <row r="3972" spans="1:10" ht="24" customHeight="1" x14ac:dyDescent="0.2">
      <c r="A3972" s="192" t="s">
        <v>1142</v>
      </c>
      <c r="B3972" s="55" t="s">
        <v>1878</v>
      </c>
      <c r="C3972" s="192" t="s">
        <v>25</v>
      </c>
      <c r="D3972" s="192" t="s">
        <v>1877</v>
      </c>
      <c r="E3972" s="377" t="s">
        <v>1165</v>
      </c>
      <c r="F3972" s="377"/>
      <c r="G3972" s="54" t="s">
        <v>836</v>
      </c>
      <c r="H3972" s="53">
        <v>1</v>
      </c>
      <c r="I3972" s="52">
        <v>24.55</v>
      </c>
      <c r="J3972" s="52">
        <v>24.55</v>
      </c>
    </row>
    <row r="3973" spans="1:10" ht="25.5" x14ac:dyDescent="0.2">
      <c r="A3973" s="193"/>
      <c r="B3973" s="193"/>
      <c r="C3973" s="193"/>
      <c r="D3973" s="193"/>
      <c r="E3973" s="193" t="s">
        <v>1138</v>
      </c>
      <c r="F3973" s="51">
        <v>13.6847356</v>
      </c>
      <c r="G3973" s="193" t="s">
        <v>1137</v>
      </c>
      <c r="H3973" s="51">
        <v>11.01</v>
      </c>
      <c r="I3973" s="193" t="s">
        <v>1136</v>
      </c>
      <c r="J3973" s="51">
        <v>24.69</v>
      </c>
    </row>
    <row r="3974" spans="1:10" ht="15" thickBot="1" x14ac:dyDescent="0.25">
      <c r="A3974" s="193"/>
      <c r="B3974" s="193"/>
      <c r="C3974" s="193"/>
      <c r="D3974" s="193"/>
      <c r="E3974" s="193" t="s">
        <v>1135</v>
      </c>
      <c r="F3974" s="51">
        <v>7.07</v>
      </c>
      <c r="G3974" s="193"/>
      <c r="H3974" s="378" t="s">
        <v>1134</v>
      </c>
      <c r="I3974" s="378"/>
      <c r="J3974" s="51">
        <v>37.11</v>
      </c>
    </row>
    <row r="3975" spans="1:10" ht="0.95" customHeight="1" thickTop="1" x14ac:dyDescent="0.2">
      <c r="A3975" s="50"/>
      <c r="B3975" s="50"/>
      <c r="C3975" s="50"/>
      <c r="D3975" s="50"/>
      <c r="E3975" s="50"/>
      <c r="F3975" s="50"/>
      <c r="G3975" s="50"/>
      <c r="H3975" s="50"/>
      <c r="I3975" s="50"/>
      <c r="J3975" s="50"/>
    </row>
    <row r="3976" spans="1:10" ht="18" customHeight="1" x14ac:dyDescent="0.2">
      <c r="A3976" s="189"/>
      <c r="B3976" s="64" t="s">
        <v>9</v>
      </c>
      <c r="C3976" s="189" t="s">
        <v>10</v>
      </c>
      <c r="D3976" s="189" t="s">
        <v>11</v>
      </c>
      <c r="E3976" s="379" t="s">
        <v>1155</v>
      </c>
      <c r="F3976" s="379"/>
      <c r="G3976" s="65" t="s">
        <v>12</v>
      </c>
      <c r="H3976" s="64" t="s">
        <v>13</v>
      </c>
      <c r="I3976" s="64" t="s">
        <v>14</v>
      </c>
      <c r="J3976" s="64" t="s">
        <v>16</v>
      </c>
    </row>
    <row r="3977" spans="1:10" ht="26.1" customHeight="1" x14ac:dyDescent="0.2">
      <c r="A3977" s="187" t="s">
        <v>1154</v>
      </c>
      <c r="B3977" s="63" t="s">
        <v>1876</v>
      </c>
      <c r="C3977" s="187" t="s">
        <v>25</v>
      </c>
      <c r="D3977" s="187" t="s">
        <v>1875</v>
      </c>
      <c r="E3977" s="380" t="s">
        <v>1525</v>
      </c>
      <c r="F3977" s="380"/>
      <c r="G3977" s="62" t="s">
        <v>27</v>
      </c>
      <c r="H3977" s="61">
        <v>1</v>
      </c>
      <c r="I3977" s="60">
        <v>27.82</v>
      </c>
      <c r="J3977" s="60">
        <v>27.82</v>
      </c>
    </row>
    <row r="3978" spans="1:10" ht="26.1" customHeight="1" x14ac:dyDescent="0.2">
      <c r="A3978" s="191" t="s">
        <v>1148</v>
      </c>
      <c r="B3978" s="59" t="s">
        <v>1633</v>
      </c>
      <c r="C3978" s="191" t="s">
        <v>25</v>
      </c>
      <c r="D3978" s="191" t="s">
        <v>1632</v>
      </c>
      <c r="E3978" s="376" t="s">
        <v>1145</v>
      </c>
      <c r="F3978" s="376"/>
      <c r="G3978" s="58" t="s">
        <v>836</v>
      </c>
      <c r="H3978" s="57">
        <v>5.3900000000000003E-2</v>
      </c>
      <c r="I3978" s="56">
        <v>27.06</v>
      </c>
      <c r="J3978" s="56">
        <v>1.45</v>
      </c>
    </row>
    <row r="3979" spans="1:10" ht="24" customHeight="1" x14ac:dyDescent="0.2">
      <c r="A3979" s="191" t="s">
        <v>1148</v>
      </c>
      <c r="B3979" s="59" t="s">
        <v>1147</v>
      </c>
      <c r="C3979" s="191" t="s">
        <v>25</v>
      </c>
      <c r="D3979" s="191" t="s">
        <v>1146</v>
      </c>
      <c r="E3979" s="376" t="s">
        <v>1145</v>
      </c>
      <c r="F3979" s="376"/>
      <c r="G3979" s="58" t="s">
        <v>836</v>
      </c>
      <c r="H3979" s="57">
        <v>5.3499999999999999E-2</v>
      </c>
      <c r="I3979" s="56">
        <v>28.88</v>
      </c>
      <c r="J3979" s="56">
        <v>1.54</v>
      </c>
    </row>
    <row r="3980" spans="1:10" ht="65.099999999999994" customHeight="1" x14ac:dyDescent="0.2">
      <c r="A3980" s="191" t="s">
        <v>1148</v>
      </c>
      <c r="B3980" s="59" t="s">
        <v>1691</v>
      </c>
      <c r="C3980" s="191" t="s">
        <v>25</v>
      </c>
      <c r="D3980" s="191" t="s">
        <v>1690</v>
      </c>
      <c r="E3980" s="376" t="s">
        <v>1192</v>
      </c>
      <c r="F3980" s="376"/>
      <c r="G3980" s="58" t="s">
        <v>44</v>
      </c>
      <c r="H3980" s="57">
        <v>1.5699999999999999E-2</v>
      </c>
      <c r="I3980" s="56">
        <v>92.5</v>
      </c>
      <c r="J3980" s="56">
        <v>1.45</v>
      </c>
    </row>
    <row r="3981" spans="1:10" ht="65.099999999999994" customHeight="1" x14ac:dyDescent="0.2">
      <c r="A3981" s="191" t="s">
        <v>1148</v>
      </c>
      <c r="B3981" s="59" t="s">
        <v>1693</v>
      </c>
      <c r="C3981" s="191" t="s">
        <v>25</v>
      </c>
      <c r="D3981" s="191" t="s">
        <v>1692</v>
      </c>
      <c r="E3981" s="376" t="s">
        <v>1192</v>
      </c>
      <c r="F3981" s="376"/>
      <c r="G3981" s="58" t="s">
        <v>1205</v>
      </c>
      <c r="H3981" s="57">
        <v>3.8199999999999998E-2</v>
      </c>
      <c r="I3981" s="56">
        <v>35.99</v>
      </c>
      <c r="J3981" s="56">
        <v>1.37</v>
      </c>
    </row>
    <row r="3982" spans="1:10" ht="26.1" customHeight="1" x14ac:dyDescent="0.2">
      <c r="A3982" s="192" t="s">
        <v>1142</v>
      </c>
      <c r="B3982" s="55" t="s">
        <v>1874</v>
      </c>
      <c r="C3982" s="192" t="s">
        <v>25</v>
      </c>
      <c r="D3982" s="192" t="s">
        <v>1873</v>
      </c>
      <c r="E3982" s="377" t="s">
        <v>1160</v>
      </c>
      <c r="F3982" s="377"/>
      <c r="G3982" s="54" t="s">
        <v>1872</v>
      </c>
      <c r="H3982" s="53">
        <v>0.16</v>
      </c>
      <c r="I3982" s="52">
        <v>137.59</v>
      </c>
      <c r="J3982" s="52">
        <v>22.01</v>
      </c>
    </row>
    <row r="3983" spans="1:10" ht="25.5" x14ac:dyDescent="0.2">
      <c r="A3983" s="193"/>
      <c r="B3983" s="193"/>
      <c r="C3983" s="193"/>
      <c r="D3983" s="193"/>
      <c r="E3983" s="193" t="s">
        <v>1138</v>
      </c>
      <c r="F3983" s="51">
        <v>2.0563130473339983</v>
      </c>
      <c r="G3983" s="193" t="s">
        <v>1137</v>
      </c>
      <c r="H3983" s="51">
        <v>1.65</v>
      </c>
      <c r="I3983" s="193" t="s">
        <v>1136</v>
      </c>
      <c r="J3983" s="51">
        <v>3.71</v>
      </c>
    </row>
    <row r="3984" spans="1:10" ht="15" thickBot="1" x14ac:dyDescent="0.25">
      <c r="A3984" s="193"/>
      <c r="B3984" s="193"/>
      <c r="C3984" s="193"/>
      <c r="D3984" s="193"/>
      <c r="E3984" s="193" t="s">
        <v>1135</v>
      </c>
      <c r="F3984" s="51">
        <v>6.54</v>
      </c>
      <c r="G3984" s="193"/>
      <c r="H3984" s="378" t="s">
        <v>1134</v>
      </c>
      <c r="I3984" s="378"/>
      <c r="J3984" s="51">
        <v>34.36</v>
      </c>
    </row>
    <row r="3985" spans="1:10" ht="0.95" customHeight="1" thickTop="1" x14ac:dyDescent="0.2">
      <c r="A3985" s="50"/>
      <c r="B3985" s="50"/>
      <c r="C3985" s="50"/>
      <c r="D3985" s="50"/>
      <c r="E3985" s="50"/>
      <c r="F3985" s="50"/>
      <c r="G3985" s="50"/>
      <c r="H3985" s="50"/>
      <c r="I3985" s="50"/>
      <c r="J3985" s="50"/>
    </row>
    <row r="3986" spans="1:10" ht="18" customHeight="1" x14ac:dyDescent="0.2">
      <c r="A3986" s="189"/>
      <c r="B3986" s="64" t="s">
        <v>9</v>
      </c>
      <c r="C3986" s="189" t="s">
        <v>10</v>
      </c>
      <c r="D3986" s="189" t="s">
        <v>11</v>
      </c>
      <c r="E3986" s="379" t="s">
        <v>1155</v>
      </c>
      <c r="F3986" s="379"/>
      <c r="G3986" s="65" t="s">
        <v>12</v>
      </c>
      <c r="H3986" s="64" t="s">
        <v>13</v>
      </c>
      <c r="I3986" s="64" t="s">
        <v>14</v>
      </c>
      <c r="J3986" s="64" t="s">
        <v>16</v>
      </c>
    </row>
    <row r="3987" spans="1:10" ht="51.95" customHeight="1" x14ac:dyDescent="0.2">
      <c r="A3987" s="187" t="s">
        <v>1154</v>
      </c>
      <c r="B3987" s="63" t="s">
        <v>1871</v>
      </c>
      <c r="C3987" s="187" t="s">
        <v>25</v>
      </c>
      <c r="D3987" s="187" t="s">
        <v>1870</v>
      </c>
      <c r="E3987" s="380" t="s">
        <v>1151</v>
      </c>
      <c r="F3987" s="380"/>
      <c r="G3987" s="62" t="s">
        <v>156</v>
      </c>
      <c r="H3987" s="61">
        <v>1</v>
      </c>
      <c r="I3987" s="60">
        <v>12.93</v>
      </c>
      <c r="J3987" s="60">
        <v>12.93</v>
      </c>
    </row>
    <row r="3988" spans="1:10" ht="26.1" customHeight="1" x14ac:dyDescent="0.2">
      <c r="A3988" s="191" t="s">
        <v>1148</v>
      </c>
      <c r="B3988" s="59" t="s">
        <v>1227</v>
      </c>
      <c r="C3988" s="191" t="s">
        <v>25</v>
      </c>
      <c r="D3988" s="191" t="s">
        <v>1226</v>
      </c>
      <c r="E3988" s="376" t="s">
        <v>1145</v>
      </c>
      <c r="F3988" s="376"/>
      <c r="G3988" s="58" t="s">
        <v>836</v>
      </c>
      <c r="H3988" s="57">
        <v>0.127</v>
      </c>
      <c r="I3988" s="56">
        <v>30.15</v>
      </c>
      <c r="J3988" s="56">
        <v>3.82</v>
      </c>
    </row>
    <row r="3989" spans="1:10" ht="26.1" customHeight="1" x14ac:dyDescent="0.2">
      <c r="A3989" s="191" t="s">
        <v>1148</v>
      </c>
      <c r="B3989" s="59" t="s">
        <v>1150</v>
      </c>
      <c r="C3989" s="191" t="s">
        <v>25</v>
      </c>
      <c r="D3989" s="191" t="s">
        <v>1149</v>
      </c>
      <c r="E3989" s="376" t="s">
        <v>1145</v>
      </c>
      <c r="F3989" s="376"/>
      <c r="G3989" s="58" t="s">
        <v>836</v>
      </c>
      <c r="H3989" s="57">
        <v>0.127</v>
      </c>
      <c r="I3989" s="56">
        <v>37.39</v>
      </c>
      <c r="J3989" s="56">
        <v>4.74</v>
      </c>
    </row>
    <row r="3990" spans="1:10" ht="24" customHeight="1" x14ac:dyDescent="0.2">
      <c r="A3990" s="192" t="s">
        <v>1142</v>
      </c>
      <c r="B3990" s="55" t="s">
        <v>1863</v>
      </c>
      <c r="C3990" s="192" t="s">
        <v>25</v>
      </c>
      <c r="D3990" s="192" t="s">
        <v>1862</v>
      </c>
      <c r="E3990" s="377" t="s">
        <v>1139</v>
      </c>
      <c r="F3990" s="377"/>
      <c r="G3990" s="54" t="s">
        <v>156</v>
      </c>
      <c r="H3990" s="53">
        <v>9.9000000000000008E-3</v>
      </c>
      <c r="I3990" s="52">
        <v>76.94</v>
      </c>
      <c r="J3990" s="52">
        <v>0.76</v>
      </c>
    </row>
    <row r="3991" spans="1:10" ht="26.1" customHeight="1" x14ac:dyDescent="0.2">
      <c r="A3991" s="192" t="s">
        <v>1142</v>
      </c>
      <c r="B3991" s="55" t="s">
        <v>1869</v>
      </c>
      <c r="C3991" s="192" t="s">
        <v>25</v>
      </c>
      <c r="D3991" s="192" t="s">
        <v>1868</v>
      </c>
      <c r="E3991" s="377" t="s">
        <v>1139</v>
      </c>
      <c r="F3991" s="377"/>
      <c r="G3991" s="54" t="s">
        <v>156</v>
      </c>
      <c r="H3991" s="53">
        <v>1</v>
      </c>
      <c r="I3991" s="52">
        <v>2.2999999999999998</v>
      </c>
      <c r="J3991" s="52">
        <v>2.2999999999999998</v>
      </c>
    </row>
    <row r="3992" spans="1:10" ht="26.1" customHeight="1" x14ac:dyDescent="0.2">
      <c r="A3992" s="192" t="s">
        <v>1142</v>
      </c>
      <c r="B3992" s="55" t="s">
        <v>1861</v>
      </c>
      <c r="C3992" s="192" t="s">
        <v>25</v>
      </c>
      <c r="D3992" s="192" t="s">
        <v>1860</v>
      </c>
      <c r="E3992" s="377" t="s">
        <v>1139</v>
      </c>
      <c r="F3992" s="377"/>
      <c r="G3992" s="54" t="s">
        <v>156</v>
      </c>
      <c r="H3992" s="53">
        <v>1.4999999999999999E-2</v>
      </c>
      <c r="I3992" s="52">
        <v>87.17</v>
      </c>
      <c r="J3992" s="52">
        <v>1.3</v>
      </c>
    </row>
    <row r="3993" spans="1:10" ht="24" customHeight="1" x14ac:dyDescent="0.2">
      <c r="A3993" s="192" t="s">
        <v>1142</v>
      </c>
      <c r="B3993" s="55" t="s">
        <v>1225</v>
      </c>
      <c r="C3993" s="192" t="s">
        <v>25</v>
      </c>
      <c r="D3993" s="192" t="s">
        <v>1224</v>
      </c>
      <c r="E3993" s="377" t="s">
        <v>1139</v>
      </c>
      <c r="F3993" s="377"/>
      <c r="G3993" s="54" t="s">
        <v>156</v>
      </c>
      <c r="H3993" s="53">
        <v>7.1000000000000004E-3</v>
      </c>
      <c r="I3993" s="52">
        <v>2.75</v>
      </c>
      <c r="J3993" s="52">
        <v>0.01</v>
      </c>
    </row>
    <row r="3994" spans="1:10" ht="25.5" x14ac:dyDescent="0.2">
      <c r="A3994" s="193"/>
      <c r="B3994" s="193"/>
      <c r="C3994" s="193"/>
      <c r="D3994" s="193"/>
      <c r="E3994" s="193" t="s">
        <v>1138</v>
      </c>
      <c r="F3994" s="51">
        <v>4.0904556035916197</v>
      </c>
      <c r="G3994" s="193" t="s">
        <v>1137</v>
      </c>
      <c r="H3994" s="51">
        <v>3.29</v>
      </c>
      <c r="I3994" s="193" t="s">
        <v>1136</v>
      </c>
      <c r="J3994" s="51">
        <v>7.38</v>
      </c>
    </row>
    <row r="3995" spans="1:10" ht="15" thickBot="1" x14ac:dyDescent="0.25">
      <c r="A3995" s="193"/>
      <c r="B3995" s="193"/>
      <c r="C3995" s="193"/>
      <c r="D3995" s="193"/>
      <c r="E3995" s="193" t="s">
        <v>1135</v>
      </c>
      <c r="F3995" s="51">
        <v>3.04</v>
      </c>
      <c r="G3995" s="193"/>
      <c r="H3995" s="378" t="s">
        <v>1134</v>
      </c>
      <c r="I3995" s="378"/>
      <c r="J3995" s="51">
        <v>15.97</v>
      </c>
    </row>
    <row r="3996" spans="1:10" ht="0.95" customHeight="1" thickTop="1" x14ac:dyDescent="0.2">
      <c r="A3996" s="50"/>
      <c r="B3996" s="50"/>
      <c r="C3996" s="50"/>
      <c r="D3996" s="50"/>
      <c r="E3996" s="50"/>
      <c r="F3996" s="50"/>
      <c r="G3996" s="50"/>
      <c r="H3996" s="50"/>
      <c r="I3996" s="50"/>
      <c r="J3996" s="50"/>
    </row>
    <row r="3997" spans="1:10" ht="18" customHeight="1" x14ac:dyDescent="0.2">
      <c r="A3997" s="189"/>
      <c r="B3997" s="64" t="s">
        <v>9</v>
      </c>
      <c r="C3997" s="189" t="s">
        <v>10</v>
      </c>
      <c r="D3997" s="189" t="s">
        <v>11</v>
      </c>
      <c r="E3997" s="379" t="s">
        <v>1155</v>
      </c>
      <c r="F3997" s="379"/>
      <c r="G3997" s="65" t="s">
        <v>12</v>
      </c>
      <c r="H3997" s="64" t="s">
        <v>13</v>
      </c>
      <c r="I3997" s="64" t="s">
        <v>14</v>
      </c>
      <c r="J3997" s="64" t="s">
        <v>16</v>
      </c>
    </row>
    <row r="3998" spans="1:10" ht="51.95" customHeight="1" x14ac:dyDescent="0.2">
      <c r="A3998" s="187" t="s">
        <v>1154</v>
      </c>
      <c r="B3998" s="63" t="s">
        <v>1867</v>
      </c>
      <c r="C3998" s="187" t="s">
        <v>25</v>
      </c>
      <c r="D3998" s="187" t="s">
        <v>1866</v>
      </c>
      <c r="E3998" s="380" t="s">
        <v>1151</v>
      </c>
      <c r="F3998" s="380"/>
      <c r="G3998" s="62" t="s">
        <v>156</v>
      </c>
      <c r="H3998" s="61">
        <v>1</v>
      </c>
      <c r="I3998" s="60">
        <v>12.7</v>
      </c>
      <c r="J3998" s="60">
        <v>12.7</v>
      </c>
    </row>
    <row r="3999" spans="1:10" ht="26.1" customHeight="1" x14ac:dyDescent="0.2">
      <c r="A3999" s="191" t="s">
        <v>1148</v>
      </c>
      <c r="B3999" s="59" t="s">
        <v>1227</v>
      </c>
      <c r="C3999" s="191" t="s">
        <v>25</v>
      </c>
      <c r="D3999" s="191" t="s">
        <v>1226</v>
      </c>
      <c r="E3999" s="376" t="s">
        <v>1145</v>
      </c>
      <c r="F3999" s="376"/>
      <c r="G3999" s="58" t="s">
        <v>836</v>
      </c>
      <c r="H3999" s="57">
        <v>0.127</v>
      </c>
      <c r="I3999" s="56">
        <v>30.15</v>
      </c>
      <c r="J3999" s="56">
        <v>3.82</v>
      </c>
    </row>
    <row r="4000" spans="1:10" ht="26.1" customHeight="1" x14ac:dyDescent="0.2">
      <c r="A4000" s="191" t="s">
        <v>1148</v>
      </c>
      <c r="B4000" s="59" t="s">
        <v>1150</v>
      </c>
      <c r="C4000" s="191" t="s">
        <v>25</v>
      </c>
      <c r="D4000" s="191" t="s">
        <v>1149</v>
      </c>
      <c r="E4000" s="376" t="s">
        <v>1145</v>
      </c>
      <c r="F4000" s="376"/>
      <c r="G4000" s="58" t="s">
        <v>836</v>
      </c>
      <c r="H4000" s="57">
        <v>0.127</v>
      </c>
      <c r="I4000" s="56">
        <v>37.39</v>
      </c>
      <c r="J4000" s="56">
        <v>4.74</v>
      </c>
    </row>
    <row r="4001" spans="1:10" ht="24" customHeight="1" x14ac:dyDescent="0.2">
      <c r="A4001" s="192" t="s">
        <v>1142</v>
      </c>
      <c r="B4001" s="55" t="s">
        <v>1863</v>
      </c>
      <c r="C4001" s="192" t="s">
        <v>25</v>
      </c>
      <c r="D4001" s="192" t="s">
        <v>1862</v>
      </c>
      <c r="E4001" s="377" t="s">
        <v>1139</v>
      </c>
      <c r="F4001" s="377"/>
      <c r="G4001" s="54" t="s">
        <v>156</v>
      </c>
      <c r="H4001" s="53">
        <v>9.9000000000000008E-3</v>
      </c>
      <c r="I4001" s="52">
        <v>76.94</v>
      </c>
      <c r="J4001" s="52">
        <v>0.76</v>
      </c>
    </row>
    <row r="4002" spans="1:10" ht="26.1" customHeight="1" x14ac:dyDescent="0.2">
      <c r="A4002" s="192" t="s">
        <v>1142</v>
      </c>
      <c r="B4002" s="55" t="s">
        <v>1865</v>
      </c>
      <c r="C4002" s="192" t="s">
        <v>25</v>
      </c>
      <c r="D4002" s="192" t="s">
        <v>1864</v>
      </c>
      <c r="E4002" s="377" t="s">
        <v>1139</v>
      </c>
      <c r="F4002" s="377"/>
      <c r="G4002" s="54" t="s">
        <v>156</v>
      </c>
      <c r="H4002" s="53">
        <v>1</v>
      </c>
      <c r="I4002" s="52">
        <v>2.0699999999999998</v>
      </c>
      <c r="J4002" s="52">
        <v>2.0699999999999998</v>
      </c>
    </row>
    <row r="4003" spans="1:10" ht="26.1" customHeight="1" x14ac:dyDescent="0.2">
      <c r="A4003" s="192" t="s">
        <v>1142</v>
      </c>
      <c r="B4003" s="55" t="s">
        <v>1861</v>
      </c>
      <c r="C4003" s="192" t="s">
        <v>25</v>
      </c>
      <c r="D4003" s="192" t="s">
        <v>1860</v>
      </c>
      <c r="E4003" s="377" t="s">
        <v>1139</v>
      </c>
      <c r="F4003" s="377"/>
      <c r="G4003" s="54" t="s">
        <v>156</v>
      </c>
      <c r="H4003" s="53">
        <v>1.4999999999999999E-2</v>
      </c>
      <c r="I4003" s="52">
        <v>87.17</v>
      </c>
      <c r="J4003" s="52">
        <v>1.3</v>
      </c>
    </row>
    <row r="4004" spans="1:10" ht="24" customHeight="1" x14ac:dyDescent="0.2">
      <c r="A4004" s="192" t="s">
        <v>1142</v>
      </c>
      <c r="B4004" s="55" t="s">
        <v>1225</v>
      </c>
      <c r="C4004" s="192" t="s">
        <v>25</v>
      </c>
      <c r="D4004" s="192" t="s">
        <v>1224</v>
      </c>
      <c r="E4004" s="377" t="s">
        <v>1139</v>
      </c>
      <c r="F4004" s="377"/>
      <c r="G4004" s="54" t="s">
        <v>156</v>
      </c>
      <c r="H4004" s="53">
        <v>7.1000000000000004E-3</v>
      </c>
      <c r="I4004" s="52">
        <v>2.75</v>
      </c>
      <c r="J4004" s="52">
        <v>0.01</v>
      </c>
    </row>
    <row r="4005" spans="1:10" ht="25.5" x14ac:dyDescent="0.2">
      <c r="A4005" s="193"/>
      <c r="B4005" s="193"/>
      <c r="C4005" s="193"/>
      <c r="D4005" s="193"/>
      <c r="E4005" s="193" t="s">
        <v>1138</v>
      </c>
      <c r="F4005" s="51">
        <v>4.0904556035916197</v>
      </c>
      <c r="G4005" s="193" t="s">
        <v>1137</v>
      </c>
      <c r="H4005" s="51">
        <v>3.29</v>
      </c>
      <c r="I4005" s="193" t="s">
        <v>1136</v>
      </c>
      <c r="J4005" s="51">
        <v>7.38</v>
      </c>
    </row>
    <row r="4006" spans="1:10" ht="15" thickBot="1" x14ac:dyDescent="0.25">
      <c r="A4006" s="193"/>
      <c r="B4006" s="193"/>
      <c r="C4006" s="193"/>
      <c r="D4006" s="193"/>
      <c r="E4006" s="193" t="s">
        <v>1135</v>
      </c>
      <c r="F4006" s="51">
        <v>2.98</v>
      </c>
      <c r="G4006" s="193"/>
      <c r="H4006" s="378" t="s">
        <v>1134</v>
      </c>
      <c r="I4006" s="378"/>
      <c r="J4006" s="51">
        <v>15.68</v>
      </c>
    </row>
    <row r="4007" spans="1:10" ht="0.95" customHeight="1" thickTop="1" x14ac:dyDescent="0.2">
      <c r="A4007" s="50"/>
      <c r="B4007" s="50"/>
      <c r="C4007" s="50"/>
      <c r="D4007" s="50"/>
      <c r="E4007" s="50"/>
      <c r="F4007" s="50"/>
      <c r="G4007" s="50"/>
      <c r="H4007" s="50"/>
      <c r="I4007" s="50"/>
      <c r="J4007" s="50"/>
    </row>
    <row r="4008" spans="1:10" ht="18" customHeight="1" x14ac:dyDescent="0.2">
      <c r="A4008" s="189"/>
      <c r="B4008" s="64" t="s">
        <v>9</v>
      </c>
      <c r="C4008" s="189" t="s">
        <v>10</v>
      </c>
      <c r="D4008" s="189" t="s">
        <v>11</v>
      </c>
      <c r="E4008" s="379" t="s">
        <v>1155</v>
      </c>
      <c r="F4008" s="379"/>
      <c r="G4008" s="65" t="s">
        <v>12</v>
      </c>
      <c r="H4008" s="64" t="s">
        <v>13</v>
      </c>
      <c r="I4008" s="64" t="s">
        <v>14</v>
      </c>
      <c r="J4008" s="64" t="s">
        <v>16</v>
      </c>
    </row>
    <row r="4009" spans="1:10" ht="39" customHeight="1" x14ac:dyDescent="0.2">
      <c r="A4009" s="187" t="s">
        <v>1154</v>
      </c>
      <c r="B4009" s="63" t="s">
        <v>1486</v>
      </c>
      <c r="C4009" s="187" t="s">
        <v>25</v>
      </c>
      <c r="D4009" s="187" t="s">
        <v>1485</v>
      </c>
      <c r="E4009" s="380" t="s">
        <v>1151</v>
      </c>
      <c r="F4009" s="380"/>
      <c r="G4009" s="62" t="s">
        <v>156</v>
      </c>
      <c r="H4009" s="61">
        <v>1</v>
      </c>
      <c r="I4009" s="60">
        <v>12.31</v>
      </c>
      <c r="J4009" s="60">
        <v>12.31</v>
      </c>
    </row>
    <row r="4010" spans="1:10" ht="26.1" customHeight="1" x14ac:dyDescent="0.2">
      <c r="A4010" s="191" t="s">
        <v>1148</v>
      </c>
      <c r="B4010" s="59" t="s">
        <v>1227</v>
      </c>
      <c r="C4010" s="191" t="s">
        <v>25</v>
      </c>
      <c r="D4010" s="191" t="s">
        <v>1226</v>
      </c>
      <c r="E4010" s="376" t="s">
        <v>1145</v>
      </c>
      <c r="F4010" s="376"/>
      <c r="G4010" s="58" t="s">
        <v>836</v>
      </c>
      <c r="H4010" s="57">
        <v>0.152</v>
      </c>
      <c r="I4010" s="56">
        <v>30.15</v>
      </c>
      <c r="J4010" s="56">
        <v>4.58</v>
      </c>
    </row>
    <row r="4011" spans="1:10" ht="26.1" customHeight="1" x14ac:dyDescent="0.2">
      <c r="A4011" s="191" t="s">
        <v>1148</v>
      </c>
      <c r="B4011" s="59" t="s">
        <v>1150</v>
      </c>
      <c r="C4011" s="191" t="s">
        <v>25</v>
      </c>
      <c r="D4011" s="191" t="s">
        <v>1149</v>
      </c>
      <c r="E4011" s="376" t="s">
        <v>1145</v>
      </c>
      <c r="F4011" s="376"/>
      <c r="G4011" s="58" t="s">
        <v>836</v>
      </c>
      <c r="H4011" s="57">
        <v>0.152</v>
      </c>
      <c r="I4011" s="56">
        <v>37.39</v>
      </c>
      <c r="J4011" s="56">
        <v>5.68</v>
      </c>
    </row>
    <row r="4012" spans="1:10" ht="24" customHeight="1" x14ac:dyDescent="0.2">
      <c r="A4012" s="192" t="s">
        <v>1142</v>
      </c>
      <c r="B4012" s="55" t="s">
        <v>1863</v>
      </c>
      <c r="C4012" s="192" t="s">
        <v>25</v>
      </c>
      <c r="D4012" s="192" t="s">
        <v>1862</v>
      </c>
      <c r="E4012" s="377" t="s">
        <v>1139</v>
      </c>
      <c r="F4012" s="377"/>
      <c r="G4012" s="54" t="s">
        <v>156</v>
      </c>
      <c r="H4012" s="53">
        <v>7.1000000000000004E-3</v>
      </c>
      <c r="I4012" s="52">
        <v>76.94</v>
      </c>
      <c r="J4012" s="52">
        <v>0.54</v>
      </c>
    </row>
    <row r="4013" spans="1:10" ht="26.1" customHeight="1" x14ac:dyDescent="0.2">
      <c r="A4013" s="192" t="s">
        <v>1142</v>
      </c>
      <c r="B4013" s="55" t="s">
        <v>427</v>
      </c>
      <c r="C4013" s="192" t="s">
        <v>25</v>
      </c>
      <c r="D4013" s="192" t="s">
        <v>428</v>
      </c>
      <c r="E4013" s="377" t="s">
        <v>1139</v>
      </c>
      <c r="F4013" s="377"/>
      <c r="G4013" s="54" t="s">
        <v>156</v>
      </c>
      <c r="H4013" s="53">
        <v>1</v>
      </c>
      <c r="I4013" s="52">
        <v>0.73</v>
      </c>
      <c r="J4013" s="52">
        <v>0.73</v>
      </c>
    </row>
    <row r="4014" spans="1:10" ht="26.1" customHeight="1" x14ac:dyDescent="0.2">
      <c r="A4014" s="192" t="s">
        <v>1142</v>
      </c>
      <c r="B4014" s="55" t="s">
        <v>1861</v>
      </c>
      <c r="C4014" s="192" t="s">
        <v>25</v>
      </c>
      <c r="D4014" s="192" t="s">
        <v>1860</v>
      </c>
      <c r="E4014" s="377" t="s">
        <v>1139</v>
      </c>
      <c r="F4014" s="377"/>
      <c r="G4014" s="54" t="s">
        <v>156</v>
      </c>
      <c r="H4014" s="53">
        <v>8.0000000000000002E-3</v>
      </c>
      <c r="I4014" s="52">
        <v>87.17</v>
      </c>
      <c r="J4014" s="52">
        <v>0.69</v>
      </c>
    </row>
    <row r="4015" spans="1:10" ht="24" customHeight="1" x14ac:dyDescent="0.2">
      <c r="A4015" s="192" t="s">
        <v>1142</v>
      </c>
      <c r="B4015" s="55" t="s">
        <v>1225</v>
      </c>
      <c r="C4015" s="192" t="s">
        <v>25</v>
      </c>
      <c r="D4015" s="192" t="s">
        <v>1224</v>
      </c>
      <c r="E4015" s="377" t="s">
        <v>1139</v>
      </c>
      <c r="F4015" s="377"/>
      <c r="G4015" s="54" t="s">
        <v>156</v>
      </c>
      <c r="H4015" s="53">
        <v>3.3799999999999997E-2</v>
      </c>
      <c r="I4015" s="52">
        <v>2.75</v>
      </c>
      <c r="J4015" s="52">
        <v>0.09</v>
      </c>
    </row>
    <row r="4016" spans="1:10" ht="25.5" x14ac:dyDescent="0.2">
      <c r="A4016" s="193"/>
      <c r="B4016" s="193"/>
      <c r="C4016" s="193"/>
      <c r="D4016" s="193"/>
      <c r="E4016" s="193" t="s">
        <v>1138</v>
      </c>
      <c r="F4016" s="51">
        <v>4.8996785278793924</v>
      </c>
      <c r="G4016" s="193" t="s">
        <v>1137</v>
      </c>
      <c r="H4016" s="51">
        <v>3.94</v>
      </c>
      <c r="I4016" s="193" t="s">
        <v>1136</v>
      </c>
      <c r="J4016" s="51">
        <v>8.84</v>
      </c>
    </row>
    <row r="4017" spans="1:10" ht="15" thickBot="1" x14ac:dyDescent="0.25">
      <c r="A4017" s="193"/>
      <c r="B4017" s="193"/>
      <c r="C4017" s="193"/>
      <c r="D4017" s="193"/>
      <c r="E4017" s="193" t="s">
        <v>1135</v>
      </c>
      <c r="F4017" s="51">
        <v>2.89</v>
      </c>
      <c r="G4017" s="193"/>
      <c r="H4017" s="378" t="s">
        <v>1134</v>
      </c>
      <c r="I4017" s="378"/>
      <c r="J4017" s="51">
        <v>15.2</v>
      </c>
    </row>
    <row r="4018" spans="1:10" ht="0.95" customHeight="1" thickTop="1" x14ac:dyDescent="0.2">
      <c r="A4018" s="50"/>
      <c r="B4018" s="50"/>
      <c r="C4018" s="50"/>
      <c r="D4018" s="50"/>
      <c r="E4018" s="50"/>
      <c r="F4018" s="50"/>
      <c r="G4018" s="50"/>
      <c r="H4018" s="50"/>
      <c r="I4018" s="50"/>
      <c r="J4018" s="50"/>
    </row>
    <row r="4019" spans="1:10" ht="18" customHeight="1" x14ac:dyDescent="0.2">
      <c r="A4019" s="189"/>
      <c r="B4019" s="64" t="s">
        <v>9</v>
      </c>
      <c r="C4019" s="189" t="s">
        <v>10</v>
      </c>
      <c r="D4019" s="189" t="s">
        <v>11</v>
      </c>
      <c r="E4019" s="379" t="s">
        <v>1155</v>
      </c>
      <c r="F4019" s="379"/>
      <c r="G4019" s="65" t="s">
        <v>12</v>
      </c>
      <c r="H4019" s="64" t="s">
        <v>13</v>
      </c>
      <c r="I4019" s="64" t="s">
        <v>14</v>
      </c>
      <c r="J4019" s="64" t="s">
        <v>16</v>
      </c>
    </row>
    <row r="4020" spans="1:10" ht="39" customHeight="1" x14ac:dyDescent="0.2">
      <c r="A4020" s="187" t="s">
        <v>1154</v>
      </c>
      <c r="B4020" s="63" t="s">
        <v>1859</v>
      </c>
      <c r="C4020" s="187" t="s">
        <v>25</v>
      </c>
      <c r="D4020" s="187" t="s">
        <v>1858</v>
      </c>
      <c r="E4020" s="380" t="s">
        <v>1548</v>
      </c>
      <c r="F4020" s="380"/>
      <c r="G4020" s="62" t="s">
        <v>49</v>
      </c>
      <c r="H4020" s="61">
        <v>1</v>
      </c>
      <c r="I4020" s="60">
        <v>203.79</v>
      </c>
      <c r="J4020" s="60">
        <v>203.79</v>
      </c>
    </row>
    <row r="4021" spans="1:10" ht="24" customHeight="1" x14ac:dyDescent="0.2">
      <c r="A4021" s="191" t="s">
        <v>1148</v>
      </c>
      <c r="B4021" s="59" t="s">
        <v>1461</v>
      </c>
      <c r="C4021" s="191" t="s">
        <v>25</v>
      </c>
      <c r="D4021" s="191" t="s">
        <v>1460</v>
      </c>
      <c r="E4021" s="376" t="s">
        <v>1145</v>
      </c>
      <c r="F4021" s="376"/>
      <c r="G4021" s="58" t="s">
        <v>836</v>
      </c>
      <c r="H4021" s="57">
        <v>1.03</v>
      </c>
      <c r="I4021" s="56">
        <v>37.11</v>
      </c>
      <c r="J4021" s="56">
        <v>38.22</v>
      </c>
    </row>
    <row r="4022" spans="1:10" ht="24" customHeight="1" x14ac:dyDescent="0.2">
      <c r="A4022" s="191" t="s">
        <v>1148</v>
      </c>
      <c r="B4022" s="59" t="s">
        <v>1147</v>
      </c>
      <c r="C4022" s="191" t="s">
        <v>25</v>
      </c>
      <c r="D4022" s="191" t="s">
        <v>1146</v>
      </c>
      <c r="E4022" s="376" t="s">
        <v>1145</v>
      </c>
      <c r="F4022" s="376"/>
      <c r="G4022" s="58" t="s">
        <v>836</v>
      </c>
      <c r="H4022" s="57">
        <v>0.34300000000000003</v>
      </c>
      <c r="I4022" s="56">
        <v>28.88</v>
      </c>
      <c r="J4022" s="56">
        <v>9.9</v>
      </c>
    </row>
    <row r="4023" spans="1:10" ht="39" customHeight="1" x14ac:dyDescent="0.2">
      <c r="A4023" s="191" t="s">
        <v>1148</v>
      </c>
      <c r="B4023" s="59" t="s">
        <v>1516</v>
      </c>
      <c r="C4023" s="191" t="s">
        <v>25</v>
      </c>
      <c r="D4023" s="191" t="s">
        <v>1515</v>
      </c>
      <c r="E4023" s="376" t="s">
        <v>1192</v>
      </c>
      <c r="F4023" s="376"/>
      <c r="G4023" s="58" t="s">
        <v>44</v>
      </c>
      <c r="H4023" s="57">
        <v>3.2000000000000001E-2</v>
      </c>
      <c r="I4023" s="56">
        <v>9.35</v>
      </c>
      <c r="J4023" s="56">
        <v>0.28999999999999998</v>
      </c>
    </row>
    <row r="4024" spans="1:10" ht="39" customHeight="1" x14ac:dyDescent="0.2">
      <c r="A4024" s="191" t="s">
        <v>1148</v>
      </c>
      <c r="B4024" s="59" t="s">
        <v>1518</v>
      </c>
      <c r="C4024" s="191" t="s">
        <v>25</v>
      </c>
      <c r="D4024" s="191" t="s">
        <v>1517</v>
      </c>
      <c r="E4024" s="376" t="s">
        <v>1192</v>
      </c>
      <c r="F4024" s="376"/>
      <c r="G4024" s="58" t="s">
        <v>1205</v>
      </c>
      <c r="H4024" s="57">
        <v>0.03</v>
      </c>
      <c r="I4024" s="56">
        <v>0.61</v>
      </c>
      <c r="J4024" s="56">
        <v>0.01</v>
      </c>
    </row>
    <row r="4025" spans="1:10" ht="26.1" customHeight="1" x14ac:dyDescent="0.2">
      <c r="A4025" s="192" t="s">
        <v>1142</v>
      </c>
      <c r="B4025" s="55" t="s">
        <v>1857</v>
      </c>
      <c r="C4025" s="192" t="s">
        <v>25</v>
      </c>
      <c r="D4025" s="192" t="s">
        <v>1856</v>
      </c>
      <c r="E4025" s="377" t="s">
        <v>1139</v>
      </c>
      <c r="F4025" s="377"/>
      <c r="G4025" s="54" t="s">
        <v>49</v>
      </c>
      <c r="H4025" s="53">
        <v>1.1299999999999999</v>
      </c>
      <c r="I4025" s="52">
        <v>137.5</v>
      </c>
      <c r="J4025" s="52">
        <v>155.37</v>
      </c>
    </row>
    <row r="4026" spans="1:10" ht="25.5" x14ac:dyDescent="0.2">
      <c r="A4026" s="193"/>
      <c r="B4026" s="193"/>
      <c r="C4026" s="193"/>
      <c r="D4026" s="193"/>
      <c r="E4026" s="193" t="s">
        <v>1138</v>
      </c>
      <c r="F4026" s="51">
        <v>22.624986143443078</v>
      </c>
      <c r="G4026" s="193" t="s">
        <v>1137</v>
      </c>
      <c r="H4026" s="51">
        <v>18.2</v>
      </c>
      <c r="I4026" s="193" t="s">
        <v>1136</v>
      </c>
      <c r="J4026" s="51">
        <v>40.82</v>
      </c>
    </row>
    <row r="4027" spans="1:10" ht="15" thickBot="1" x14ac:dyDescent="0.25">
      <c r="A4027" s="193"/>
      <c r="B4027" s="193"/>
      <c r="C4027" s="193"/>
      <c r="D4027" s="193"/>
      <c r="E4027" s="193" t="s">
        <v>1135</v>
      </c>
      <c r="F4027" s="51">
        <v>47.97</v>
      </c>
      <c r="G4027" s="193"/>
      <c r="H4027" s="378" t="s">
        <v>1134</v>
      </c>
      <c r="I4027" s="378"/>
      <c r="J4027" s="51">
        <v>251.76</v>
      </c>
    </row>
    <row r="4028" spans="1:10" ht="0.95" customHeight="1" thickTop="1" x14ac:dyDescent="0.2">
      <c r="A4028" s="50"/>
      <c r="B4028" s="50"/>
      <c r="C4028" s="50"/>
      <c r="D4028" s="50"/>
      <c r="E4028" s="50"/>
      <c r="F4028" s="50"/>
      <c r="G4028" s="50"/>
      <c r="H4028" s="50"/>
      <c r="I4028" s="50"/>
      <c r="J4028" s="50"/>
    </row>
    <row r="4029" spans="1:10" ht="18" customHeight="1" x14ac:dyDescent="0.2">
      <c r="A4029" s="189"/>
      <c r="B4029" s="64" t="s">
        <v>9</v>
      </c>
      <c r="C4029" s="189" t="s">
        <v>10</v>
      </c>
      <c r="D4029" s="189" t="s">
        <v>11</v>
      </c>
      <c r="E4029" s="379" t="s">
        <v>1155</v>
      </c>
      <c r="F4029" s="379"/>
      <c r="G4029" s="65" t="s">
        <v>12</v>
      </c>
      <c r="H4029" s="64" t="s">
        <v>13</v>
      </c>
      <c r="I4029" s="64" t="s">
        <v>14</v>
      </c>
      <c r="J4029" s="64" t="s">
        <v>16</v>
      </c>
    </row>
    <row r="4030" spans="1:10" ht="39" customHeight="1" x14ac:dyDescent="0.2">
      <c r="A4030" s="187" t="s">
        <v>1154</v>
      </c>
      <c r="B4030" s="63" t="s">
        <v>1855</v>
      </c>
      <c r="C4030" s="187" t="s">
        <v>25</v>
      </c>
      <c r="D4030" s="187" t="s">
        <v>1854</v>
      </c>
      <c r="E4030" s="380" t="s">
        <v>1548</v>
      </c>
      <c r="F4030" s="380"/>
      <c r="G4030" s="62" t="s">
        <v>27</v>
      </c>
      <c r="H4030" s="61">
        <v>1</v>
      </c>
      <c r="I4030" s="60">
        <v>23.64</v>
      </c>
      <c r="J4030" s="60">
        <v>23.64</v>
      </c>
    </row>
    <row r="4031" spans="1:10" ht="24" customHeight="1" x14ac:dyDescent="0.2">
      <c r="A4031" s="191" t="s">
        <v>1148</v>
      </c>
      <c r="B4031" s="59" t="s">
        <v>1461</v>
      </c>
      <c r="C4031" s="191" t="s">
        <v>25</v>
      </c>
      <c r="D4031" s="191" t="s">
        <v>1460</v>
      </c>
      <c r="E4031" s="376" t="s">
        <v>1145</v>
      </c>
      <c r="F4031" s="376"/>
      <c r="G4031" s="58" t="s">
        <v>836</v>
      </c>
      <c r="H4031" s="57">
        <v>0.16309999999999999</v>
      </c>
      <c r="I4031" s="56">
        <v>37.11</v>
      </c>
      <c r="J4031" s="56">
        <v>6.05</v>
      </c>
    </row>
    <row r="4032" spans="1:10" ht="24" customHeight="1" x14ac:dyDescent="0.2">
      <c r="A4032" s="191" t="s">
        <v>1148</v>
      </c>
      <c r="B4032" s="59" t="s">
        <v>1147</v>
      </c>
      <c r="C4032" s="191" t="s">
        <v>25</v>
      </c>
      <c r="D4032" s="191" t="s">
        <v>1146</v>
      </c>
      <c r="E4032" s="376" t="s">
        <v>1145</v>
      </c>
      <c r="F4032" s="376"/>
      <c r="G4032" s="58" t="s">
        <v>836</v>
      </c>
      <c r="H4032" s="57">
        <v>4.4400000000000002E-2</v>
      </c>
      <c r="I4032" s="56">
        <v>28.88</v>
      </c>
      <c r="J4032" s="56">
        <v>1.28</v>
      </c>
    </row>
    <row r="4033" spans="1:10" ht="39" customHeight="1" x14ac:dyDescent="0.2">
      <c r="A4033" s="191" t="s">
        <v>1148</v>
      </c>
      <c r="B4033" s="59" t="s">
        <v>1851</v>
      </c>
      <c r="C4033" s="191" t="s">
        <v>25</v>
      </c>
      <c r="D4033" s="191" t="s">
        <v>1850</v>
      </c>
      <c r="E4033" s="376" t="s">
        <v>1548</v>
      </c>
      <c r="F4033" s="376"/>
      <c r="G4033" s="58" t="s">
        <v>49</v>
      </c>
      <c r="H4033" s="57">
        <v>3.39E-2</v>
      </c>
      <c r="I4033" s="56">
        <v>481.35</v>
      </c>
      <c r="J4033" s="56">
        <v>16.309999999999999</v>
      </c>
    </row>
    <row r="4034" spans="1:10" ht="25.5" x14ac:dyDescent="0.2">
      <c r="A4034" s="193"/>
      <c r="B4034" s="193"/>
      <c r="C4034" s="193"/>
      <c r="D4034" s="193"/>
      <c r="E4034" s="193" t="s">
        <v>1138</v>
      </c>
      <c r="F4034" s="51">
        <v>4.9883604921849019</v>
      </c>
      <c r="G4034" s="193" t="s">
        <v>1137</v>
      </c>
      <c r="H4034" s="51">
        <v>4.01</v>
      </c>
      <c r="I4034" s="193" t="s">
        <v>1136</v>
      </c>
      <c r="J4034" s="51">
        <v>9</v>
      </c>
    </row>
    <row r="4035" spans="1:10" ht="15" thickBot="1" x14ac:dyDescent="0.25">
      <c r="A4035" s="193"/>
      <c r="B4035" s="193"/>
      <c r="C4035" s="193"/>
      <c r="D4035" s="193"/>
      <c r="E4035" s="193" t="s">
        <v>1135</v>
      </c>
      <c r="F4035" s="51">
        <v>5.56</v>
      </c>
      <c r="G4035" s="193"/>
      <c r="H4035" s="378" t="s">
        <v>1134</v>
      </c>
      <c r="I4035" s="378"/>
      <c r="J4035" s="51">
        <v>29.2</v>
      </c>
    </row>
    <row r="4036" spans="1:10" ht="0.95" customHeight="1" thickTop="1" x14ac:dyDescent="0.2">
      <c r="A4036" s="50"/>
      <c r="B4036" s="50"/>
      <c r="C4036" s="50"/>
      <c r="D4036" s="50"/>
      <c r="E4036" s="50"/>
      <c r="F4036" s="50"/>
      <c r="G4036" s="50"/>
      <c r="H4036" s="50"/>
      <c r="I4036" s="50"/>
      <c r="J4036" s="50"/>
    </row>
    <row r="4037" spans="1:10" ht="18" customHeight="1" x14ac:dyDescent="0.2">
      <c r="A4037" s="189"/>
      <c r="B4037" s="64" t="s">
        <v>9</v>
      </c>
      <c r="C4037" s="189" t="s">
        <v>10</v>
      </c>
      <c r="D4037" s="189" t="s">
        <v>11</v>
      </c>
      <c r="E4037" s="379" t="s">
        <v>1155</v>
      </c>
      <c r="F4037" s="379"/>
      <c r="G4037" s="65" t="s">
        <v>12</v>
      </c>
      <c r="H4037" s="64" t="s">
        <v>13</v>
      </c>
      <c r="I4037" s="64" t="s">
        <v>14</v>
      </c>
      <c r="J4037" s="64" t="s">
        <v>16</v>
      </c>
    </row>
    <row r="4038" spans="1:10" ht="26.1" customHeight="1" x14ac:dyDescent="0.2">
      <c r="A4038" s="187" t="s">
        <v>1154</v>
      </c>
      <c r="B4038" s="63" t="s">
        <v>1853</v>
      </c>
      <c r="C4038" s="187" t="s">
        <v>25</v>
      </c>
      <c r="D4038" s="187" t="s">
        <v>1852</v>
      </c>
      <c r="E4038" s="380" t="s">
        <v>1548</v>
      </c>
      <c r="F4038" s="380"/>
      <c r="G4038" s="62" t="s">
        <v>49</v>
      </c>
      <c r="H4038" s="61">
        <v>1</v>
      </c>
      <c r="I4038" s="60">
        <v>788.5</v>
      </c>
      <c r="J4038" s="60">
        <v>788.5</v>
      </c>
    </row>
    <row r="4039" spans="1:10" ht="24" customHeight="1" x14ac:dyDescent="0.2">
      <c r="A4039" s="191" t="s">
        <v>1148</v>
      </c>
      <c r="B4039" s="59" t="s">
        <v>1461</v>
      </c>
      <c r="C4039" s="191" t="s">
        <v>25</v>
      </c>
      <c r="D4039" s="191" t="s">
        <v>1460</v>
      </c>
      <c r="E4039" s="376" t="s">
        <v>1145</v>
      </c>
      <c r="F4039" s="376"/>
      <c r="G4039" s="58" t="s">
        <v>836</v>
      </c>
      <c r="H4039" s="57">
        <v>5.4370000000000003</v>
      </c>
      <c r="I4039" s="56">
        <v>37.11</v>
      </c>
      <c r="J4039" s="56">
        <v>201.76</v>
      </c>
    </row>
    <row r="4040" spans="1:10" ht="24" customHeight="1" x14ac:dyDescent="0.2">
      <c r="A4040" s="191" t="s">
        <v>1148</v>
      </c>
      <c r="B4040" s="59" t="s">
        <v>1147</v>
      </c>
      <c r="C4040" s="191" t="s">
        <v>25</v>
      </c>
      <c r="D4040" s="191" t="s">
        <v>1146</v>
      </c>
      <c r="E4040" s="376" t="s">
        <v>1145</v>
      </c>
      <c r="F4040" s="376"/>
      <c r="G4040" s="58" t="s">
        <v>836</v>
      </c>
      <c r="H4040" s="57">
        <v>1.4830000000000001</v>
      </c>
      <c r="I4040" s="56">
        <v>28.88</v>
      </c>
      <c r="J4040" s="56">
        <v>42.82</v>
      </c>
    </row>
    <row r="4041" spans="1:10" ht="39" customHeight="1" x14ac:dyDescent="0.2">
      <c r="A4041" s="191" t="s">
        <v>1148</v>
      </c>
      <c r="B4041" s="59" t="s">
        <v>1851</v>
      </c>
      <c r="C4041" s="191" t="s">
        <v>25</v>
      </c>
      <c r="D4041" s="191" t="s">
        <v>1850</v>
      </c>
      <c r="E4041" s="376" t="s">
        <v>1548</v>
      </c>
      <c r="F4041" s="376"/>
      <c r="G4041" s="58" t="s">
        <v>49</v>
      </c>
      <c r="H4041" s="57">
        <v>1.1299999999999999</v>
      </c>
      <c r="I4041" s="56">
        <v>481.35</v>
      </c>
      <c r="J4041" s="56">
        <v>543.91999999999996</v>
      </c>
    </row>
    <row r="4042" spans="1:10" ht="25.5" x14ac:dyDescent="0.2">
      <c r="A4042" s="193"/>
      <c r="B4042" s="193"/>
      <c r="C4042" s="193"/>
      <c r="D4042" s="193"/>
      <c r="E4042" s="193" t="s">
        <v>1138</v>
      </c>
      <c r="F4042" s="51">
        <v>166.50038798359384</v>
      </c>
      <c r="G4042" s="193" t="s">
        <v>1137</v>
      </c>
      <c r="H4042" s="51">
        <v>133.9</v>
      </c>
      <c r="I4042" s="193" t="s">
        <v>1136</v>
      </c>
      <c r="J4042" s="51">
        <v>300.39999999999998</v>
      </c>
    </row>
    <row r="4043" spans="1:10" ht="15" thickBot="1" x14ac:dyDescent="0.25">
      <c r="A4043" s="193"/>
      <c r="B4043" s="193"/>
      <c r="C4043" s="193"/>
      <c r="D4043" s="193"/>
      <c r="E4043" s="193" t="s">
        <v>1135</v>
      </c>
      <c r="F4043" s="51">
        <v>185.61</v>
      </c>
      <c r="G4043" s="193"/>
      <c r="H4043" s="378" t="s">
        <v>1134</v>
      </c>
      <c r="I4043" s="378"/>
      <c r="J4043" s="51">
        <v>974.11</v>
      </c>
    </row>
    <row r="4044" spans="1:10" ht="0.95" customHeight="1" thickTop="1" x14ac:dyDescent="0.2">
      <c r="A4044" s="50"/>
      <c r="B4044" s="50"/>
      <c r="C4044" s="50"/>
      <c r="D4044" s="50"/>
      <c r="E4044" s="50"/>
      <c r="F4044" s="50"/>
      <c r="G4044" s="50"/>
      <c r="H4044" s="50"/>
      <c r="I4044" s="50"/>
      <c r="J4044" s="50"/>
    </row>
    <row r="4045" spans="1:10" ht="18" customHeight="1" x14ac:dyDescent="0.2">
      <c r="A4045" s="189"/>
      <c r="B4045" s="64" t="s">
        <v>9</v>
      </c>
      <c r="C4045" s="189" t="s">
        <v>10</v>
      </c>
      <c r="D4045" s="189" t="s">
        <v>11</v>
      </c>
      <c r="E4045" s="379" t="s">
        <v>1155</v>
      </c>
      <c r="F4045" s="379"/>
      <c r="G4045" s="65" t="s">
        <v>12</v>
      </c>
      <c r="H4045" s="64" t="s">
        <v>13</v>
      </c>
      <c r="I4045" s="64" t="s">
        <v>14</v>
      </c>
      <c r="J4045" s="64" t="s">
        <v>16</v>
      </c>
    </row>
    <row r="4046" spans="1:10" ht="51.95" customHeight="1" x14ac:dyDescent="0.2">
      <c r="A4046" s="187" t="s">
        <v>1154</v>
      </c>
      <c r="B4046" s="63" t="s">
        <v>1849</v>
      </c>
      <c r="C4046" s="187" t="s">
        <v>25</v>
      </c>
      <c r="D4046" s="187" t="s">
        <v>1848</v>
      </c>
      <c r="E4046" s="380" t="s">
        <v>1192</v>
      </c>
      <c r="F4046" s="380"/>
      <c r="G4046" s="62" t="s">
        <v>44</v>
      </c>
      <c r="H4046" s="61">
        <v>1</v>
      </c>
      <c r="I4046" s="60">
        <v>2.38</v>
      </c>
      <c r="J4046" s="60">
        <v>2.38</v>
      </c>
    </row>
    <row r="4047" spans="1:10" ht="51.95" customHeight="1" x14ac:dyDescent="0.2">
      <c r="A4047" s="191" t="s">
        <v>1148</v>
      </c>
      <c r="B4047" s="59" t="s">
        <v>1847</v>
      </c>
      <c r="C4047" s="191" t="s">
        <v>25</v>
      </c>
      <c r="D4047" s="191" t="s">
        <v>1846</v>
      </c>
      <c r="E4047" s="376" t="s">
        <v>1192</v>
      </c>
      <c r="F4047" s="376"/>
      <c r="G4047" s="58" t="s">
        <v>836</v>
      </c>
      <c r="H4047" s="57">
        <v>1</v>
      </c>
      <c r="I4047" s="56">
        <v>0.2</v>
      </c>
      <c r="J4047" s="56">
        <v>0.2</v>
      </c>
    </row>
    <row r="4048" spans="1:10" ht="51.95" customHeight="1" x14ac:dyDescent="0.2">
      <c r="A4048" s="191" t="s">
        <v>1148</v>
      </c>
      <c r="B4048" s="59" t="s">
        <v>1845</v>
      </c>
      <c r="C4048" s="191" t="s">
        <v>25</v>
      </c>
      <c r="D4048" s="191" t="s">
        <v>1844</v>
      </c>
      <c r="E4048" s="376" t="s">
        <v>1192</v>
      </c>
      <c r="F4048" s="376"/>
      <c r="G4048" s="58" t="s">
        <v>836</v>
      </c>
      <c r="H4048" s="57">
        <v>1</v>
      </c>
      <c r="I4048" s="56">
        <v>0.04</v>
      </c>
      <c r="J4048" s="56">
        <v>0.04</v>
      </c>
    </row>
    <row r="4049" spans="1:10" ht="51.95" customHeight="1" x14ac:dyDescent="0.2">
      <c r="A4049" s="191" t="s">
        <v>1148</v>
      </c>
      <c r="B4049" s="59" t="s">
        <v>1843</v>
      </c>
      <c r="C4049" s="191" t="s">
        <v>25</v>
      </c>
      <c r="D4049" s="191" t="s">
        <v>1842</v>
      </c>
      <c r="E4049" s="376" t="s">
        <v>1192</v>
      </c>
      <c r="F4049" s="376"/>
      <c r="G4049" s="58" t="s">
        <v>836</v>
      </c>
      <c r="H4049" s="57">
        <v>1</v>
      </c>
      <c r="I4049" s="56">
        <v>0.14000000000000001</v>
      </c>
      <c r="J4049" s="56">
        <v>0.14000000000000001</v>
      </c>
    </row>
    <row r="4050" spans="1:10" ht="51.95" customHeight="1" x14ac:dyDescent="0.2">
      <c r="A4050" s="191" t="s">
        <v>1148</v>
      </c>
      <c r="B4050" s="59" t="s">
        <v>1839</v>
      </c>
      <c r="C4050" s="191" t="s">
        <v>25</v>
      </c>
      <c r="D4050" s="191" t="s">
        <v>1838</v>
      </c>
      <c r="E4050" s="376" t="s">
        <v>1192</v>
      </c>
      <c r="F4050" s="376"/>
      <c r="G4050" s="58" t="s">
        <v>836</v>
      </c>
      <c r="H4050" s="57">
        <v>1</v>
      </c>
      <c r="I4050" s="56">
        <v>2</v>
      </c>
      <c r="J4050" s="56">
        <v>2</v>
      </c>
    </row>
    <row r="4051" spans="1:10" ht="25.5" x14ac:dyDescent="0.2">
      <c r="A4051" s="193"/>
      <c r="B4051" s="193"/>
      <c r="C4051" s="193"/>
      <c r="D4051" s="193"/>
      <c r="E4051" s="193" t="s">
        <v>1138</v>
      </c>
      <c r="F4051" s="51">
        <v>0</v>
      </c>
      <c r="G4051" s="193" t="s">
        <v>1137</v>
      </c>
      <c r="H4051" s="51">
        <v>0</v>
      </c>
      <c r="I4051" s="193" t="s">
        <v>1136</v>
      </c>
      <c r="J4051" s="51">
        <v>0</v>
      </c>
    </row>
    <row r="4052" spans="1:10" ht="15" thickBot="1" x14ac:dyDescent="0.25">
      <c r="A4052" s="193"/>
      <c r="B4052" s="193"/>
      <c r="C4052" s="193"/>
      <c r="D4052" s="193"/>
      <c r="E4052" s="193" t="s">
        <v>1135</v>
      </c>
      <c r="F4052" s="51">
        <v>0.56000000000000005</v>
      </c>
      <c r="G4052" s="193"/>
      <c r="H4052" s="378" t="s">
        <v>1134</v>
      </c>
      <c r="I4052" s="378"/>
      <c r="J4052" s="51">
        <v>2.94</v>
      </c>
    </row>
    <row r="4053" spans="1:10" ht="0.95" customHeight="1" thickTop="1" x14ac:dyDescent="0.2">
      <c r="A4053" s="50"/>
      <c r="B4053" s="50"/>
      <c r="C4053" s="50"/>
      <c r="D4053" s="50"/>
      <c r="E4053" s="50"/>
      <c r="F4053" s="50"/>
      <c r="G4053" s="50"/>
      <c r="H4053" s="50"/>
      <c r="I4053" s="50"/>
      <c r="J4053" s="50"/>
    </row>
    <row r="4054" spans="1:10" ht="18" customHeight="1" x14ac:dyDescent="0.2">
      <c r="A4054" s="189"/>
      <c r="B4054" s="64" t="s">
        <v>9</v>
      </c>
      <c r="C4054" s="189" t="s">
        <v>10</v>
      </c>
      <c r="D4054" s="189" t="s">
        <v>11</v>
      </c>
      <c r="E4054" s="379" t="s">
        <v>1155</v>
      </c>
      <c r="F4054" s="379"/>
      <c r="G4054" s="65" t="s">
        <v>12</v>
      </c>
      <c r="H4054" s="64" t="s">
        <v>13</v>
      </c>
      <c r="I4054" s="64" t="s">
        <v>14</v>
      </c>
      <c r="J4054" s="64" t="s">
        <v>16</v>
      </c>
    </row>
    <row r="4055" spans="1:10" ht="51.95" customHeight="1" x14ac:dyDescent="0.2">
      <c r="A4055" s="187" t="s">
        <v>1154</v>
      </c>
      <c r="B4055" s="63" t="s">
        <v>1847</v>
      </c>
      <c r="C4055" s="187" t="s">
        <v>25</v>
      </c>
      <c r="D4055" s="187" t="s">
        <v>1846</v>
      </c>
      <c r="E4055" s="380" t="s">
        <v>1192</v>
      </c>
      <c r="F4055" s="380"/>
      <c r="G4055" s="62" t="s">
        <v>836</v>
      </c>
      <c r="H4055" s="61">
        <v>1</v>
      </c>
      <c r="I4055" s="60">
        <v>0.2</v>
      </c>
      <c r="J4055" s="60">
        <v>0.2</v>
      </c>
    </row>
    <row r="4056" spans="1:10" ht="51.95" customHeight="1" x14ac:dyDescent="0.2">
      <c r="A4056" s="192" t="s">
        <v>1142</v>
      </c>
      <c r="B4056" s="55" t="s">
        <v>1841</v>
      </c>
      <c r="C4056" s="192" t="s">
        <v>25</v>
      </c>
      <c r="D4056" s="192" t="s">
        <v>1840</v>
      </c>
      <c r="E4056" s="377" t="s">
        <v>1160</v>
      </c>
      <c r="F4056" s="377"/>
      <c r="G4056" s="54" t="s">
        <v>156</v>
      </c>
      <c r="H4056" s="53">
        <v>6.9999999999999994E-5</v>
      </c>
      <c r="I4056" s="52">
        <v>2968</v>
      </c>
      <c r="J4056" s="52">
        <v>0.2</v>
      </c>
    </row>
    <row r="4057" spans="1:10" ht="25.5" x14ac:dyDescent="0.2">
      <c r="A4057" s="193"/>
      <c r="B4057" s="193"/>
      <c r="C4057" s="193"/>
      <c r="D4057" s="193"/>
      <c r="E4057" s="193" t="s">
        <v>1138</v>
      </c>
      <c r="F4057" s="51">
        <v>0</v>
      </c>
      <c r="G4057" s="193" t="s">
        <v>1137</v>
      </c>
      <c r="H4057" s="51">
        <v>0</v>
      </c>
      <c r="I4057" s="193" t="s">
        <v>1136</v>
      </c>
      <c r="J4057" s="51">
        <v>0</v>
      </c>
    </row>
    <row r="4058" spans="1:10" ht="15" thickBot="1" x14ac:dyDescent="0.25">
      <c r="A4058" s="193"/>
      <c r="B4058" s="193"/>
      <c r="C4058" s="193"/>
      <c r="D4058" s="193"/>
      <c r="E4058" s="193" t="s">
        <v>1135</v>
      </c>
      <c r="F4058" s="51">
        <v>0.04</v>
      </c>
      <c r="G4058" s="193"/>
      <c r="H4058" s="378" t="s">
        <v>1134</v>
      </c>
      <c r="I4058" s="378"/>
      <c r="J4058" s="51">
        <v>0.24</v>
      </c>
    </row>
    <row r="4059" spans="1:10" ht="0.95" customHeight="1" thickTop="1" x14ac:dyDescent="0.2">
      <c r="A4059" s="50"/>
      <c r="B4059" s="50"/>
      <c r="C4059" s="50"/>
      <c r="D4059" s="50"/>
      <c r="E4059" s="50"/>
      <c r="F4059" s="50"/>
      <c r="G4059" s="50"/>
      <c r="H4059" s="50"/>
      <c r="I4059" s="50"/>
      <c r="J4059" s="50"/>
    </row>
    <row r="4060" spans="1:10" ht="18" customHeight="1" x14ac:dyDescent="0.2">
      <c r="A4060" s="189"/>
      <c r="B4060" s="64" t="s">
        <v>9</v>
      </c>
      <c r="C4060" s="189" t="s">
        <v>10</v>
      </c>
      <c r="D4060" s="189" t="s">
        <v>11</v>
      </c>
      <c r="E4060" s="379" t="s">
        <v>1155</v>
      </c>
      <c r="F4060" s="379"/>
      <c r="G4060" s="65" t="s">
        <v>12</v>
      </c>
      <c r="H4060" s="64" t="s">
        <v>13</v>
      </c>
      <c r="I4060" s="64" t="s">
        <v>14</v>
      </c>
      <c r="J4060" s="64" t="s">
        <v>16</v>
      </c>
    </row>
    <row r="4061" spans="1:10" ht="51.95" customHeight="1" x14ac:dyDescent="0.2">
      <c r="A4061" s="187" t="s">
        <v>1154</v>
      </c>
      <c r="B4061" s="63" t="s">
        <v>1845</v>
      </c>
      <c r="C4061" s="187" t="s">
        <v>25</v>
      </c>
      <c r="D4061" s="187" t="s">
        <v>1844</v>
      </c>
      <c r="E4061" s="380" t="s">
        <v>1192</v>
      </c>
      <c r="F4061" s="380"/>
      <c r="G4061" s="62" t="s">
        <v>836</v>
      </c>
      <c r="H4061" s="61">
        <v>1</v>
      </c>
      <c r="I4061" s="60">
        <v>0.04</v>
      </c>
      <c r="J4061" s="60">
        <v>0.04</v>
      </c>
    </row>
    <row r="4062" spans="1:10" ht="51.95" customHeight="1" x14ac:dyDescent="0.2">
      <c r="A4062" s="192" t="s">
        <v>1142</v>
      </c>
      <c r="B4062" s="55" t="s">
        <v>1841</v>
      </c>
      <c r="C4062" s="192" t="s">
        <v>25</v>
      </c>
      <c r="D4062" s="192" t="s">
        <v>1840</v>
      </c>
      <c r="E4062" s="377" t="s">
        <v>1160</v>
      </c>
      <c r="F4062" s="377"/>
      <c r="G4062" s="54" t="s">
        <v>156</v>
      </c>
      <c r="H4062" s="53">
        <v>1.4800000000000001E-5</v>
      </c>
      <c r="I4062" s="52">
        <v>2968</v>
      </c>
      <c r="J4062" s="52">
        <v>0.04</v>
      </c>
    </row>
    <row r="4063" spans="1:10" ht="25.5" x14ac:dyDescent="0.2">
      <c r="A4063" s="193"/>
      <c r="B4063" s="193"/>
      <c r="C4063" s="193"/>
      <c r="D4063" s="193"/>
      <c r="E4063" s="193" t="s">
        <v>1138</v>
      </c>
      <c r="F4063" s="51">
        <v>0</v>
      </c>
      <c r="G4063" s="193" t="s">
        <v>1137</v>
      </c>
      <c r="H4063" s="51">
        <v>0</v>
      </c>
      <c r="I4063" s="193" t="s">
        <v>1136</v>
      </c>
      <c r="J4063" s="51">
        <v>0</v>
      </c>
    </row>
    <row r="4064" spans="1:10" ht="15" thickBot="1" x14ac:dyDescent="0.25">
      <c r="A4064" s="193"/>
      <c r="B4064" s="193"/>
      <c r="C4064" s="193"/>
      <c r="D4064" s="193"/>
      <c r="E4064" s="193" t="s">
        <v>1135</v>
      </c>
      <c r="F4064" s="51">
        <v>0</v>
      </c>
      <c r="G4064" s="193"/>
      <c r="H4064" s="378" t="s">
        <v>1134</v>
      </c>
      <c r="I4064" s="378"/>
      <c r="J4064" s="51">
        <v>0.04</v>
      </c>
    </row>
    <row r="4065" spans="1:10" ht="0.95" customHeight="1" thickTop="1" x14ac:dyDescent="0.2">
      <c r="A4065" s="50"/>
      <c r="B4065" s="50"/>
      <c r="C4065" s="50"/>
      <c r="D4065" s="50"/>
      <c r="E4065" s="50"/>
      <c r="F4065" s="50"/>
      <c r="G4065" s="50"/>
      <c r="H4065" s="50"/>
      <c r="I4065" s="50"/>
      <c r="J4065" s="50"/>
    </row>
    <row r="4066" spans="1:10" ht="18" customHeight="1" x14ac:dyDescent="0.2">
      <c r="A4066" s="189"/>
      <c r="B4066" s="64" t="s">
        <v>9</v>
      </c>
      <c r="C4066" s="189" t="s">
        <v>10</v>
      </c>
      <c r="D4066" s="189" t="s">
        <v>11</v>
      </c>
      <c r="E4066" s="379" t="s">
        <v>1155</v>
      </c>
      <c r="F4066" s="379"/>
      <c r="G4066" s="65" t="s">
        <v>12</v>
      </c>
      <c r="H4066" s="64" t="s">
        <v>13</v>
      </c>
      <c r="I4066" s="64" t="s">
        <v>14</v>
      </c>
      <c r="J4066" s="64" t="s">
        <v>16</v>
      </c>
    </row>
    <row r="4067" spans="1:10" ht="51.95" customHeight="1" x14ac:dyDescent="0.2">
      <c r="A4067" s="187" t="s">
        <v>1154</v>
      </c>
      <c r="B4067" s="63" t="s">
        <v>1843</v>
      </c>
      <c r="C4067" s="187" t="s">
        <v>25</v>
      </c>
      <c r="D4067" s="187" t="s">
        <v>1842</v>
      </c>
      <c r="E4067" s="380" t="s">
        <v>1192</v>
      </c>
      <c r="F4067" s="380"/>
      <c r="G4067" s="62" t="s">
        <v>836</v>
      </c>
      <c r="H4067" s="61">
        <v>1</v>
      </c>
      <c r="I4067" s="60">
        <v>0.14000000000000001</v>
      </c>
      <c r="J4067" s="60">
        <v>0.14000000000000001</v>
      </c>
    </row>
    <row r="4068" spans="1:10" ht="51.95" customHeight="1" x14ac:dyDescent="0.2">
      <c r="A4068" s="192" t="s">
        <v>1142</v>
      </c>
      <c r="B4068" s="55" t="s">
        <v>1841</v>
      </c>
      <c r="C4068" s="192" t="s">
        <v>25</v>
      </c>
      <c r="D4068" s="192" t="s">
        <v>1840</v>
      </c>
      <c r="E4068" s="377" t="s">
        <v>1160</v>
      </c>
      <c r="F4068" s="377"/>
      <c r="G4068" s="54" t="s">
        <v>156</v>
      </c>
      <c r="H4068" s="53">
        <v>5.0000000000000002E-5</v>
      </c>
      <c r="I4068" s="52">
        <v>2968</v>
      </c>
      <c r="J4068" s="52">
        <v>0.14000000000000001</v>
      </c>
    </row>
    <row r="4069" spans="1:10" ht="25.5" x14ac:dyDescent="0.2">
      <c r="A4069" s="193"/>
      <c r="B4069" s="193"/>
      <c r="C4069" s="193"/>
      <c r="D4069" s="193"/>
      <c r="E4069" s="193" t="s">
        <v>1138</v>
      </c>
      <c r="F4069" s="51">
        <v>0</v>
      </c>
      <c r="G4069" s="193" t="s">
        <v>1137</v>
      </c>
      <c r="H4069" s="51">
        <v>0</v>
      </c>
      <c r="I4069" s="193" t="s">
        <v>1136</v>
      </c>
      <c r="J4069" s="51">
        <v>0</v>
      </c>
    </row>
    <row r="4070" spans="1:10" ht="15" thickBot="1" x14ac:dyDescent="0.25">
      <c r="A4070" s="193"/>
      <c r="B4070" s="193"/>
      <c r="C4070" s="193"/>
      <c r="D4070" s="193"/>
      <c r="E4070" s="193" t="s">
        <v>1135</v>
      </c>
      <c r="F4070" s="51">
        <v>0.03</v>
      </c>
      <c r="G4070" s="193"/>
      <c r="H4070" s="378" t="s">
        <v>1134</v>
      </c>
      <c r="I4070" s="378"/>
      <c r="J4070" s="51">
        <v>0.17</v>
      </c>
    </row>
    <row r="4071" spans="1:10" ht="0.95" customHeight="1" thickTop="1" x14ac:dyDescent="0.2">
      <c r="A4071" s="50"/>
      <c r="B4071" s="50"/>
      <c r="C4071" s="50"/>
      <c r="D4071" s="50"/>
      <c r="E4071" s="50"/>
      <c r="F4071" s="50"/>
      <c r="G4071" s="50"/>
      <c r="H4071" s="50"/>
      <c r="I4071" s="50"/>
      <c r="J4071" s="50"/>
    </row>
    <row r="4072" spans="1:10" ht="18" customHeight="1" x14ac:dyDescent="0.2">
      <c r="A4072" s="189"/>
      <c r="B4072" s="64" t="s">
        <v>9</v>
      </c>
      <c r="C4072" s="189" t="s">
        <v>10</v>
      </c>
      <c r="D4072" s="189" t="s">
        <v>11</v>
      </c>
      <c r="E4072" s="379" t="s">
        <v>1155</v>
      </c>
      <c r="F4072" s="379"/>
      <c r="G4072" s="65" t="s">
        <v>12</v>
      </c>
      <c r="H4072" s="64" t="s">
        <v>13</v>
      </c>
      <c r="I4072" s="64" t="s">
        <v>14</v>
      </c>
      <c r="J4072" s="64" t="s">
        <v>16</v>
      </c>
    </row>
    <row r="4073" spans="1:10" ht="51.95" customHeight="1" x14ac:dyDescent="0.2">
      <c r="A4073" s="187" t="s">
        <v>1154</v>
      </c>
      <c r="B4073" s="63" t="s">
        <v>1839</v>
      </c>
      <c r="C4073" s="187" t="s">
        <v>25</v>
      </c>
      <c r="D4073" s="187" t="s">
        <v>1838</v>
      </c>
      <c r="E4073" s="380" t="s">
        <v>1192</v>
      </c>
      <c r="F4073" s="380"/>
      <c r="G4073" s="62" t="s">
        <v>836</v>
      </c>
      <c r="H4073" s="61">
        <v>1</v>
      </c>
      <c r="I4073" s="60">
        <v>2</v>
      </c>
      <c r="J4073" s="60">
        <v>2</v>
      </c>
    </row>
    <row r="4074" spans="1:10" ht="26.1" customHeight="1" x14ac:dyDescent="0.2">
      <c r="A4074" s="192" t="s">
        <v>1142</v>
      </c>
      <c r="B4074" s="55" t="s">
        <v>1191</v>
      </c>
      <c r="C4074" s="192" t="s">
        <v>25</v>
      </c>
      <c r="D4074" s="192" t="s">
        <v>1190</v>
      </c>
      <c r="E4074" s="377" t="s">
        <v>1139</v>
      </c>
      <c r="F4074" s="377"/>
      <c r="G4074" s="54" t="s">
        <v>1189</v>
      </c>
      <c r="H4074" s="53">
        <v>1.87679</v>
      </c>
      <c r="I4074" s="52">
        <v>1.07</v>
      </c>
      <c r="J4074" s="52">
        <v>2</v>
      </c>
    </row>
    <row r="4075" spans="1:10" ht="25.5" x14ac:dyDescent="0.2">
      <c r="A4075" s="193"/>
      <c r="B4075" s="193"/>
      <c r="C4075" s="193"/>
      <c r="D4075" s="193"/>
      <c r="E4075" s="193" t="s">
        <v>1138</v>
      </c>
      <c r="F4075" s="51">
        <v>0</v>
      </c>
      <c r="G4075" s="193" t="s">
        <v>1137</v>
      </c>
      <c r="H4075" s="51">
        <v>0</v>
      </c>
      <c r="I4075" s="193" t="s">
        <v>1136</v>
      </c>
      <c r="J4075" s="51">
        <v>0</v>
      </c>
    </row>
    <row r="4076" spans="1:10" ht="15" thickBot="1" x14ac:dyDescent="0.25">
      <c r="A4076" s="193"/>
      <c r="B4076" s="193"/>
      <c r="C4076" s="193"/>
      <c r="D4076" s="193"/>
      <c r="E4076" s="193" t="s">
        <v>1135</v>
      </c>
      <c r="F4076" s="51">
        <v>0.47</v>
      </c>
      <c r="G4076" s="193"/>
      <c r="H4076" s="378" t="s">
        <v>1134</v>
      </c>
      <c r="I4076" s="378"/>
      <c r="J4076" s="51">
        <v>2.4700000000000002</v>
      </c>
    </row>
    <row r="4077" spans="1:10" ht="0.95" customHeight="1" thickTop="1" x14ac:dyDescent="0.2">
      <c r="A4077" s="50"/>
      <c r="B4077" s="50"/>
      <c r="C4077" s="50"/>
      <c r="D4077" s="50"/>
      <c r="E4077" s="50"/>
      <c r="F4077" s="50"/>
      <c r="G4077" s="50"/>
      <c r="H4077" s="50"/>
      <c r="I4077" s="50"/>
      <c r="J4077" s="50"/>
    </row>
    <row r="4078" spans="1:10" ht="18" customHeight="1" x14ac:dyDescent="0.2">
      <c r="A4078" s="189"/>
      <c r="B4078" s="64" t="s">
        <v>9</v>
      </c>
      <c r="C4078" s="189" t="s">
        <v>10</v>
      </c>
      <c r="D4078" s="189" t="s">
        <v>11</v>
      </c>
      <c r="E4078" s="379" t="s">
        <v>1155</v>
      </c>
      <c r="F4078" s="379"/>
      <c r="G4078" s="65" t="s">
        <v>12</v>
      </c>
      <c r="H4078" s="64" t="s">
        <v>13</v>
      </c>
      <c r="I4078" s="64" t="s">
        <v>14</v>
      </c>
      <c r="J4078" s="64" t="s">
        <v>16</v>
      </c>
    </row>
    <row r="4079" spans="1:10" ht="39" customHeight="1" x14ac:dyDescent="0.2">
      <c r="A4079" s="187" t="s">
        <v>1154</v>
      </c>
      <c r="B4079" s="63" t="s">
        <v>1829</v>
      </c>
      <c r="C4079" s="187" t="s">
        <v>25</v>
      </c>
      <c r="D4079" s="187" t="s">
        <v>1828</v>
      </c>
      <c r="E4079" s="380" t="s">
        <v>1151</v>
      </c>
      <c r="F4079" s="380"/>
      <c r="G4079" s="62" t="s">
        <v>156</v>
      </c>
      <c r="H4079" s="61">
        <v>1</v>
      </c>
      <c r="I4079" s="60">
        <v>147.55000000000001</v>
      </c>
      <c r="J4079" s="60">
        <v>147.55000000000001</v>
      </c>
    </row>
    <row r="4080" spans="1:10" ht="26.1" customHeight="1" x14ac:dyDescent="0.2">
      <c r="A4080" s="191" t="s">
        <v>1148</v>
      </c>
      <c r="B4080" s="59" t="s">
        <v>1150</v>
      </c>
      <c r="C4080" s="191" t="s">
        <v>25</v>
      </c>
      <c r="D4080" s="191" t="s">
        <v>1149</v>
      </c>
      <c r="E4080" s="376" t="s">
        <v>1145</v>
      </c>
      <c r="F4080" s="376"/>
      <c r="G4080" s="58" t="s">
        <v>836</v>
      </c>
      <c r="H4080" s="57">
        <v>0.38700000000000001</v>
      </c>
      <c r="I4080" s="56">
        <v>37.39</v>
      </c>
      <c r="J4080" s="56">
        <v>14.46</v>
      </c>
    </row>
    <row r="4081" spans="1:10" ht="24" customHeight="1" x14ac:dyDescent="0.2">
      <c r="A4081" s="191" t="s">
        <v>1148</v>
      </c>
      <c r="B4081" s="59" t="s">
        <v>1147</v>
      </c>
      <c r="C4081" s="191" t="s">
        <v>25</v>
      </c>
      <c r="D4081" s="191" t="s">
        <v>1146</v>
      </c>
      <c r="E4081" s="376" t="s">
        <v>1145</v>
      </c>
      <c r="F4081" s="376"/>
      <c r="G4081" s="58" t="s">
        <v>836</v>
      </c>
      <c r="H4081" s="57">
        <v>0.18859999999999999</v>
      </c>
      <c r="I4081" s="56">
        <v>28.88</v>
      </c>
      <c r="J4081" s="56">
        <v>5.44</v>
      </c>
    </row>
    <row r="4082" spans="1:10" ht="39" customHeight="1" x14ac:dyDescent="0.2">
      <c r="A4082" s="192" t="s">
        <v>1142</v>
      </c>
      <c r="B4082" s="55" t="s">
        <v>1837</v>
      </c>
      <c r="C4082" s="192" t="s">
        <v>25</v>
      </c>
      <c r="D4082" s="192" t="s">
        <v>1836</v>
      </c>
      <c r="E4082" s="377" t="s">
        <v>1139</v>
      </c>
      <c r="F4082" s="377"/>
      <c r="G4082" s="54" t="s">
        <v>156</v>
      </c>
      <c r="H4082" s="53">
        <v>2</v>
      </c>
      <c r="I4082" s="52">
        <v>16.64</v>
      </c>
      <c r="J4082" s="52">
        <v>33.28</v>
      </c>
    </row>
    <row r="4083" spans="1:10" ht="26.1" customHeight="1" x14ac:dyDescent="0.2">
      <c r="A4083" s="192" t="s">
        <v>1142</v>
      </c>
      <c r="B4083" s="55" t="s">
        <v>1835</v>
      </c>
      <c r="C4083" s="192" t="s">
        <v>25</v>
      </c>
      <c r="D4083" s="192" t="s">
        <v>1834</v>
      </c>
      <c r="E4083" s="377" t="s">
        <v>1139</v>
      </c>
      <c r="F4083" s="377"/>
      <c r="G4083" s="54" t="s">
        <v>156</v>
      </c>
      <c r="H4083" s="53">
        <v>1</v>
      </c>
      <c r="I4083" s="52">
        <v>90.05</v>
      </c>
      <c r="J4083" s="52">
        <v>90.05</v>
      </c>
    </row>
    <row r="4084" spans="1:10" ht="24" customHeight="1" x14ac:dyDescent="0.2">
      <c r="A4084" s="192" t="s">
        <v>1142</v>
      </c>
      <c r="B4084" s="55" t="s">
        <v>1209</v>
      </c>
      <c r="C4084" s="192" t="s">
        <v>25</v>
      </c>
      <c r="D4084" s="192" t="s">
        <v>1208</v>
      </c>
      <c r="E4084" s="377" t="s">
        <v>1139</v>
      </c>
      <c r="F4084" s="377"/>
      <c r="G4084" s="54" t="s">
        <v>62</v>
      </c>
      <c r="H4084" s="53">
        <v>3.04E-2</v>
      </c>
      <c r="I4084" s="52">
        <v>142.22</v>
      </c>
      <c r="J4084" s="52">
        <v>4.32</v>
      </c>
    </row>
    <row r="4085" spans="1:10" ht="25.5" x14ac:dyDescent="0.2">
      <c r="A4085" s="193"/>
      <c r="B4085" s="193"/>
      <c r="C4085" s="193"/>
      <c r="D4085" s="193"/>
      <c r="E4085" s="193" t="s">
        <v>1138</v>
      </c>
      <c r="F4085" s="51">
        <v>9.4889701806895026</v>
      </c>
      <c r="G4085" s="193" t="s">
        <v>1137</v>
      </c>
      <c r="H4085" s="51">
        <v>7.63</v>
      </c>
      <c r="I4085" s="193" t="s">
        <v>1136</v>
      </c>
      <c r="J4085" s="51">
        <v>17.12</v>
      </c>
    </row>
    <row r="4086" spans="1:10" ht="15" thickBot="1" x14ac:dyDescent="0.25">
      <c r="A4086" s="193"/>
      <c r="B4086" s="193"/>
      <c r="C4086" s="193"/>
      <c r="D4086" s="193"/>
      <c r="E4086" s="193" t="s">
        <v>1135</v>
      </c>
      <c r="F4086" s="51">
        <v>34.729999999999997</v>
      </c>
      <c r="G4086" s="193"/>
      <c r="H4086" s="378" t="s">
        <v>1134</v>
      </c>
      <c r="I4086" s="378"/>
      <c r="J4086" s="51">
        <v>182.28</v>
      </c>
    </row>
    <row r="4087" spans="1:10" ht="0.95" customHeight="1" thickTop="1" x14ac:dyDescent="0.2">
      <c r="A4087" s="50"/>
      <c r="B4087" s="50"/>
      <c r="C4087" s="50"/>
      <c r="D4087" s="50"/>
      <c r="E4087" s="50"/>
      <c r="F4087" s="50"/>
      <c r="G4087" s="50"/>
      <c r="H4087" s="50"/>
      <c r="I4087" s="50"/>
      <c r="J4087" s="50"/>
    </row>
    <row r="4088" spans="1:10" ht="18" customHeight="1" x14ac:dyDescent="0.2">
      <c r="A4088" s="189"/>
      <c r="B4088" s="64" t="s">
        <v>9</v>
      </c>
      <c r="C4088" s="189" t="s">
        <v>10</v>
      </c>
      <c r="D4088" s="189" t="s">
        <v>11</v>
      </c>
      <c r="E4088" s="379" t="s">
        <v>1155</v>
      </c>
      <c r="F4088" s="379"/>
      <c r="G4088" s="65" t="s">
        <v>12</v>
      </c>
      <c r="H4088" s="64" t="s">
        <v>13</v>
      </c>
      <c r="I4088" s="64" t="s">
        <v>14</v>
      </c>
      <c r="J4088" s="64" t="s">
        <v>16</v>
      </c>
    </row>
    <row r="4089" spans="1:10" ht="65.099999999999994" customHeight="1" x14ac:dyDescent="0.2">
      <c r="A4089" s="187" t="s">
        <v>1154</v>
      </c>
      <c r="B4089" s="63" t="s">
        <v>1833</v>
      </c>
      <c r="C4089" s="187" t="s">
        <v>25</v>
      </c>
      <c r="D4089" s="187" t="s">
        <v>1832</v>
      </c>
      <c r="E4089" s="380" t="s">
        <v>1151</v>
      </c>
      <c r="F4089" s="380"/>
      <c r="G4089" s="62" t="s">
        <v>156</v>
      </c>
      <c r="H4089" s="61">
        <v>1</v>
      </c>
      <c r="I4089" s="60">
        <v>272.07</v>
      </c>
      <c r="J4089" s="60">
        <v>272.07</v>
      </c>
    </row>
    <row r="4090" spans="1:10" ht="39" customHeight="1" x14ac:dyDescent="0.2">
      <c r="A4090" s="191" t="s">
        <v>1148</v>
      </c>
      <c r="B4090" s="59" t="s">
        <v>1159</v>
      </c>
      <c r="C4090" s="191" t="s">
        <v>25</v>
      </c>
      <c r="D4090" s="191" t="s">
        <v>1158</v>
      </c>
      <c r="E4090" s="376" t="s">
        <v>1151</v>
      </c>
      <c r="F4090" s="376"/>
      <c r="G4090" s="58" t="s">
        <v>156</v>
      </c>
      <c r="H4090" s="57">
        <v>1</v>
      </c>
      <c r="I4090" s="56">
        <v>13.49</v>
      </c>
      <c r="J4090" s="56">
        <v>13.49</v>
      </c>
    </row>
    <row r="4091" spans="1:10" ht="26.1" customHeight="1" x14ac:dyDescent="0.2">
      <c r="A4091" s="191" t="s">
        <v>1148</v>
      </c>
      <c r="B4091" s="59" t="s">
        <v>506</v>
      </c>
      <c r="C4091" s="191" t="s">
        <v>25</v>
      </c>
      <c r="D4091" s="191" t="s">
        <v>507</v>
      </c>
      <c r="E4091" s="376" t="s">
        <v>1151</v>
      </c>
      <c r="F4091" s="376"/>
      <c r="G4091" s="58" t="s">
        <v>156</v>
      </c>
      <c r="H4091" s="57">
        <v>1</v>
      </c>
      <c r="I4091" s="56">
        <v>17.03</v>
      </c>
      <c r="J4091" s="56">
        <v>17.03</v>
      </c>
    </row>
    <row r="4092" spans="1:10" ht="26.1" customHeight="1" x14ac:dyDescent="0.2">
      <c r="A4092" s="191" t="s">
        <v>1148</v>
      </c>
      <c r="B4092" s="59" t="s">
        <v>1831</v>
      </c>
      <c r="C4092" s="191" t="s">
        <v>25</v>
      </c>
      <c r="D4092" s="191" t="s">
        <v>1830</v>
      </c>
      <c r="E4092" s="376" t="s">
        <v>1151</v>
      </c>
      <c r="F4092" s="376"/>
      <c r="G4092" s="58" t="s">
        <v>156</v>
      </c>
      <c r="H4092" s="57">
        <v>1</v>
      </c>
      <c r="I4092" s="56">
        <v>15.02</v>
      </c>
      <c r="J4092" s="56">
        <v>15.02</v>
      </c>
    </row>
    <row r="4093" spans="1:10" ht="39" customHeight="1" x14ac:dyDescent="0.2">
      <c r="A4093" s="191" t="s">
        <v>1148</v>
      </c>
      <c r="B4093" s="59" t="s">
        <v>1829</v>
      </c>
      <c r="C4093" s="191" t="s">
        <v>25</v>
      </c>
      <c r="D4093" s="191" t="s">
        <v>1828</v>
      </c>
      <c r="E4093" s="376" t="s">
        <v>1151</v>
      </c>
      <c r="F4093" s="376"/>
      <c r="G4093" s="58" t="s">
        <v>156</v>
      </c>
      <c r="H4093" s="57">
        <v>1</v>
      </c>
      <c r="I4093" s="56">
        <v>147.55000000000001</v>
      </c>
      <c r="J4093" s="56">
        <v>147.55000000000001</v>
      </c>
    </row>
    <row r="4094" spans="1:10" ht="39" customHeight="1" x14ac:dyDescent="0.2">
      <c r="A4094" s="191" t="s">
        <v>1148</v>
      </c>
      <c r="B4094" s="59" t="s">
        <v>1290</v>
      </c>
      <c r="C4094" s="191" t="s">
        <v>25</v>
      </c>
      <c r="D4094" s="191" t="s">
        <v>1289</v>
      </c>
      <c r="E4094" s="376" t="s">
        <v>1151</v>
      </c>
      <c r="F4094" s="376"/>
      <c r="G4094" s="58" t="s">
        <v>156</v>
      </c>
      <c r="H4094" s="57">
        <v>1</v>
      </c>
      <c r="I4094" s="56">
        <v>78.98</v>
      </c>
      <c r="J4094" s="56">
        <v>78.98</v>
      </c>
    </row>
    <row r="4095" spans="1:10" ht="25.5" x14ac:dyDescent="0.2">
      <c r="A4095" s="193"/>
      <c r="B4095" s="193"/>
      <c r="C4095" s="193"/>
      <c r="D4095" s="193"/>
      <c r="E4095" s="193" t="s">
        <v>1138</v>
      </c>
      <c r="F4095" s="51">
        <v>19.626427199999998</v>
      </c>
      <c r="G4095" s="193" t="s">
        <v>1137</v>
      </c>
      <c r="H4095" s="51">
        <v>15.78</v>
      </c>
      <c r="I4095" s="193" t="s">
        <v>1136</v>
      </c>
      <c r="J4095" s="51">
        <v>35.409999999999997</v>
      </c>
    </row>
    <row r="4096" spans="1:10" ht="15" thickBot="1" x14ac:dyDescent="0.25">
      <c r="A4096" s="193"/>
      <c r="B4096" s="193"/>
      <c r="C4096" s="193"/>
      <c r="D4096" s="193"/>
      <c r="E4096" s="193" t="s">
        <v>1135</v>
      </c>
      <c r="F4096" s="51">
        <v>64.040000000000006</v>
      </c>
      <c r="G4096" s="193"/>
      <c r="H4096" s="378" t="s">
        <v>1134</v>
      </c>
      <c r="I4096" s="378"/>
      <c r="J4096" s="51">
        <v>336.11</v>
      </c>
    </row>
    <row r="4097" spans="1:10" ht="0.95" customHeight="1" thickTop="1" x14ac:dyDescent="0.2">
      <c r="A4097" s="50"/>
      <c r="B4097" s="50"/>
      <c r="C4097" s="50"/>
      <c r="D4097" s="50"/>
      <c r="E4097" s="50"/>
      <c r="F4097" s="50"/>
      <c r="G4097" s="50"/>
      <c r="H4097" s="50"/>
      <c r="I4097" s="50"/>
      <c r="J4097" s="50"/>
    </row>
    <row r="4098" spans="1:10" ht="18" customHeight="1" x14ac:dyDescent="0.2">
      <c r="A4098" s="189"/>
      <c r="B4098" s="64" t="s">
        <v>9</v>
      </c>
      <c r="C4098" s="189" t="s">
        <v>10</v>
      </c>
      <c r="D4098" s="189" t="s">
        <v>11</v>
      </c>
      <c r="E4098" s="379" t="s">
        <v>1155</v>
      </c>
      <c r="F4098" s="379"/>
      <c r="G4098" s="65" t="s">
        <v>12</v>
      </c>
      <c r="H4098" s="64" t="s">
        <v>13</v>
      </c>
      <c r="I4098" s="64" t="s">
        <v>14</v>
      </c>
      <c r="J4098" s="64" t="s">
        <v>16</v>
      </c>
    </row>
    <row r="4099" spans="1:10" ht="51.95" customHeight="1" x14ac:dyDescent="0.2">
      <c r="A4099" s="187" t="s">
        <v>1154</v>
      </c>
      <c r="B4099" s="63" t="s">
        <v>1827</v>
      </c>
      <c r="C4099" s="187" t="s">
        <v>25</v>
      </c>
      <c r="D4099" s="187" t="s">
        <v>1826</v>
      </c>
      <c r="E4099" s="380" t="s">
        <v>1297</v>
      </c>
      <c r="F4099" s="380"/>
      <c r="G4099" s="62" t="s">
        <v>156</v>
      </c>
      <c r="H4099" s="61">
        <v>1</v>
      </c>
      <c r="I4099" s="60">
        <v>172.13</v>
      </c>
      <c r="J4099" s="60">
        <v>172.13</v>
      </c>
    </row>
    <row r="4100" spans="1:10" ht="26.1" customHeight="1" x14ac:dyDescent="0.2">
      <c r="A4100" s="191" t="s">
        <v>1148</v>
      </c>
      <c r="B4100" s="59" t="s">
        <v>1296</v>
      </c>
      <c r="C4100" s="191" t="s">
        <v>25</v>
      </c>
      <c r="D4100" s="191" t="s">
        <v>1295</v>
      </c>
      <c r="E4100" s="376" t="s">
        <v>1145</v>
      </c>
      <c r="F4100" s="376"/>
      <c r="G4100" s="58" t="s">
        <v>836</v>
      </c>
      <c r="H4100" s="57">
        <v>0.17269999999999999</v>
      </c>
      <c r="I4100" s="56">
        <v>31.39</v>
      </c>
      <c r="J4100" s="56">
        <v>5.42</v>
      </c>
    </row>
    <row r="4101" spans="1:10" ht="24" customHeight="1" x14ac:dyDescent="0.2">
      <c r="A4101" s="191" t="s">
        <v>1148</v>
      </c>
      <c r="B4101" s="59" t="s">
        <v>1294</v>
      </c>
      <c r="C4101" s="191" t="s">
        <v>25</v>
      </c>
      <c r="D4101" s="191" t="s">
        <v>1293</v>
      </c>
      <c r="E4101" s="376" t="s">
        <v>1145</v>
      </c>
      <c r="F4101" s="376"/>
      <c r="G4101" s="58" t="s">
        <v>836</v>
      </c>
      <c r="H4101" s="57">
        <v>0.41439999999999999</v>
      </c>
      <c r="I4101" s="56">
        <v>38.78</v>
      </c>
      <c r="J4101" s="56">
        <v>16.07</v>
      </c>
    </row>
    <row r="4102" spans="1:10" ht="39" customHeight="1" x14ac:dyDescent="0.2">
      <c r="A4102" s="192" t="s">
        <v>1142</v>
      </c>
      <c r="B4102" s="55" t="s">
        <v>1825</v>
      </c>
      <c r="C4102" s="192" t="s">
        <v>25</v>
      </c>
      <c r="D4102" s="192" t="s">
        <v>1824</v>
      </c>
      <c r="E4102" s="377" t="s">
        <v>1139</v>
      </c>
      <c r="F4102" s="377"/>
      <c r="G4102" s="54" t="s">
        <v>156</v>
      </c>
      <c r="H4102" s="53">
        <v>1</v>
      </c>
      <c r="I4102" s="52">
        <v>150.63999999999999</v>
      </c>
      <c r="J4102" s="52">
        <v>150.63999999999999</v>
      </c>
    </row>
    <row r="4103" spans="1:10" ht="25.5" x14ac:dyDescent="0.2">
      <c r="A4103" s="193"/>
      <c r="B4103" s="193"/>
      <c r="C4103" s="193"/>
      <c r="D4103" s="193"/>
      <c r="E4103" s="193" t="s">
        <v>1138</v>
      </c>
      <c r="F4103" s="51">
        <v>10.165170158519011</v>
      </c>
      <c r="G4103" s="193" t="s">
        <v>1137</v>
      </c>
      <c r="H4103" s="51">
        <v>8.17</v>
      </c>
      <c r="I4103" s="193" t="s">
        <v>1136</v>
      </c>
      <c r="J4103" s="51">
        <v>18.34</v>
      </c>
    </row>
    <row r="4104" spans="1:10" ht="15" thickBot="1" x14ac:dyDescent="0.25">
      <c r="A4104" s="193"/>
      <c r="B4104" s="193"/>
      <c r="C4104" s="193"/>
      <c r="D4104" s="193"/>
      <c r="E4104" s="193" t="s">
        <v>1135</v>
      </c>
      <c r="F4104" s="51">
        <v>40.51</v>
      </c>
      <c r="G4104" s="193"/>
      <c r="H4104" s="378" t="s">
        <v>1134</v>
      </c>
      <c r="I4104" s="378"/>
      <c r="J4104" s="51">
        <v>212.64</v>
      </c>
    </row>
    <row r="4105" spans="1:10" ht="0.95" customHeight="1" thickTop="1" x14ac:dyDescent="0.2">
      <c r="A4105" s="50"/>
      <c r="B4105" s="50"/>
      <c r="C4105" s="50"/>
      <c r="D4105" s="50"/>
      <c r="E4105" s="50"/>
      <c r="F4105" s="50"/>
      <c r="G4105" s="50"/>
      <c r="H4105" s="50"/>
      <c r="I4105" s="50"/>
      <c r="J4105" s="50"/>
    </row>
    <row r="4106" spans="1:10" ht="18" customHeight="1" x14ac:dyDescent="0.2">
      <c r="A4106" s="189"/>
      <c r="B4106" s="64" t="s">
        <v>9</v>
      </c>
      <c r="C4106" s="189" t="s">
        <v>10</v>
      </c>
      <c r="D4106" s="189" t="s">
        <v>11</v>
      </c>
      <c r="E4106" s="379" t="s">
        <v>1155</v>
      </c>
      <c r="F4106" s="379"/>
      <c r="G4106" s="65" t="s">
        <v>12</v>
      </c>
      <c r="H4106" s="64" t="s">
        <v>13</v>
      </c>
      <c r="I4106" s="64" t="s">
        <v>14</v>
      </c>
      <c r="J4106" s="64" t="s">
        <v>16</v>
      </c>
    </row>
    <row r="4107" spans="1:10" ht="39" customHeight="1" x14ac:dyDescent="0.2">
      <c r="A4107" s="187" t="s">
        <v>1154</v>
      </c>
      <c r="B4107" s="63" t="s">
        <v>1823</v>
      </c>
      <c r="C4107" s="187" t="s">
        <v>25</v>
      </c>
      <c r="D4107" s="187" t="s">
        <v>1822</v>
      </c>
      <c r="E4107" s="380" t="s">
        <v>1297</v>
      </c>
      <c r="F4107" s="380"/>
      <c r="G4107" s="62" t="s">
        <v>156</v>
      </c>
      <c r="H4107" s="61">
        <v>1</v>
      </c>
      <c r="I4107" s="60">
        <v>151.44</v>
      </c>
      <c r="J4107" s="60">
        <v>151.44</v>
      </c>
    </row>
    <row r="4108" spans="1:10" ht="26.1" customHeight="1" x14ac:dyDescent="0.2">
      <c r="A4108" s="191" t="s">
        <v>1148</v>
      </c>
      <c r="B4108" s="59" t="s">
        <v>1296</v>
      </c>
      <c r="C4108" s="191" t="s">
        <v>25</v>
      </c>
      <c r="D4108" s="191" t="s">
        <v>1295</v>
      </c>
      <c r="E4108" s="376" t="s">
        <v>1145</v>
      </c>
      <c r="F4108" s="376"/>
      <c r="G4108" s="58" t="s">
        <v>836</v>
      </c>
      <c r="H4108" s="57">
        <v>0.18329999999999999</v>
      </c>
      <c r="I4108" s="56">
        <v>31.39</v>
      </c>
      <c r="J4108" s="56">
        <v>5.75</v>
      </c>
    </row>
    <row r="4109" spans="1:10" ht="24" customHeight="1" x14ac:dyDescent="0.2">
      <c r="A4109" s="191" t="s">
        <v>1148</v>
      </c>
      <c r="B4109" s="59" t="s">
        <v>1294</v>
      </c>
      <c r="C4109" s="191" t="s">
        <v>25</v>
      </c>
      <c r="D4109" s="191" t="s">
        <v>1293</v>
      </c>
      <c r="E4109" s="376" t="s">
        <v>1145</v>
      </c>
      <c r="F4109" s="376"/>
      <c r="G4109" s="58" t="s">
        <v>836</v>
      </c>
      <c r="H4109" s="57">
        <v>0.45179999999999998</v>
      </c>
      <c r="I4109" s="56">
        <v>38.78</v>
      </c>
      <c r="J4109" s="56">
        <v>17.52</v>
      </c>
    </row>
    <row r="4110" spans="1:10" ht="39" customHeight="1" x14ac:dyDescent="0.2">
      <c r="A4110" s="192" t="s">
        <v>1142</v>
      </c>
      <c r="B4110" s="55" t="s">
        <v>1821</v>
      </c>
      <c r="C4110" s="192" t="s">
        <v>25</v>
      </c>
      <c r="D4110" s="192" t="s">
        <v>1820</v>
      </c>
      <c r="E4110" s="377" t="s">
        <v>1139</v>
      </c>
      <c r="F4110" s="377"/>
      <c r="G4110" s="54" t="s">
        <v>156</v>
      </c>
      <c r="H4110" s="53">
        <v>1</v>
      </c>
      <c r="I4110" s="52">
        <v>118.45</v>
      </c>
      <c r="J4110" s="52">
        <v>118.45</v>
      </c>
    </row>
    <row r="4111" spans="1:10" ht="26.1" customHeight="1" x14ac:dyDescent="0.2">
      <c r="A4111" s="192" t="s">
        <v>1142</v>
      </c>
      <c r="B4111" s="55" t="s">
        <v>1817</v>
      </c>
      <c r="C4111" s="192" t="s">
        <v>25</v>
      </c>
      <c r="D4111" s="192" t="s">
        <v>1816</v>
      </c>
      <c r="E4111" s="377" t="s">
        <v>1139</v>
      </c>
      <c r="F4111" s="377"/>
      <c r="G4111" s="54" t="s">
        <v>156</v>
      </c>
      <c r="H4111" s="53">
        <v>1</v>
      </c>
      <c r="I4111" s="52">
        <v>9.7200000000000006</v>
      </c>
      <c r="J4111" s="52">
        <v>9.7200000000000006</v>
      </c>
    </row>
    <row r="4112" spans="1:10" ht="25.5" x14ac:dyDescent="0.2">
      <c r="A4112" s="193"/>
      <c r="B4112" s="193"/>
      <c r="C4112" s="193"/>
      <c r="D4112" s="193"/>
      <c r="E4112" s="193" t="s">
        <v>1138</v>
      </c>
      <c r="F4112" s="51">
        <v>11.013191442190445</v>
      </c>
      <c r="G4112" s="193" t="s">
        <v>1137</v>
      </c>
      <c r="H4112" s="51">
        <v>8.86</v>
      </c>
      <c r="I4112" s="193" t="s">
        <v>1136</v>
      </c>
      <c r="J4112" s="51">
        <v>19.87</v>
      </c>
    </row>
    <row r="4113" spans="1:10" ht="15" thickBot="1" x14ac:dyDescent="0.25">
      <c r="A4113" s="193"/>
      <c r="B4113" s="193"/>
      <c r="C4113" s="193"/>
      <c r="D4113" s="193"/>
      <c r="E4113" s="193" t="s">
        <v>1135</v>
      </c>
      <c r="F4113" s="51">
        <v>35.64</v>
      </c>
      <c r="G4113" s="193"/>
      <c r="H4113" s="378" t="s">
        <v>1134</v>
      </c>
      <c r="I4113" s="378"/>
      <c r="J4113" s="51">
        <v>187.08</v>
      </c>
    </row>
    <row r="4114" spans="1:10" ht="0.95" customHeight="1" thickTop="1" x14ac:dyDescent="0.2">
      <c r="A4114" s="50"/>
      <c r="B4114" s="50"/>
      <c r="C4114" s="50"/>
      <c r="D4114" s="50"/>
      <c r="E4114" s="50"/>
      <c r="F4114" s="50"/>
      <c r="G4114" s="50"/>
      <c r="H4114" s="50"/>
      <c r="I4114" s="50"/>
      <c r="J4114" s="50"/>
    </row>
    <row r="4115" spans="1:10" ht="18" customHeight="1" x14ac:dyDescent="0.2">
      <c r="A4115" s="189"/>
      <c r="B4115" s="64" t="s">
        <v>9</v>
      </c>
      <c r="C4115" s="189" t="s">
        <v>10</v>
      </c>
      <c r="D4115" s="189" t="s">
        <v>11</v>
      </c>
      <c r="E4115" s="379" t="s">
        <v>1155</v>
      </c>
      <c r="F4115" s="379"/>
      <c r="G4115" s="65" t="s">
        <v>12</v>
      </c>
      <c r="H4115" s="64" t="s">
        <v>13</v>
      </c>
      <c r="I4115" s="64" t="s">
        <v>14</v>
      </c>
      <c r="J4115" s="64" t="s">
        <v>16</v>
      </c>
    </row>
    <row r="4116" spans="1:10" ht="26.1" customHeight="1" x14ac:dyDescent="0.2">
      <c r="A4116" s="187" t="s">
        <v>1154</v>
      </c>
      <c r="B4116" s="63" t="s">
        <v>1819</v>
      </c>
      <c r="C4116" s="187" t="s">
        <v>25</v>
      </c>
      <c r="D4116" s="187" t="s">
        <v>1818</v>
      </c>
      <c r="E4116" s="380" t="s">
        <v>1297</v>
      </c>
      <c r="F4116" s="380"/>
      <c r="G4116" s="62" t="s">
        <v>156</v>
      </c>
      <c r="H4116" s="61">
        <v>1</v>
      </c>
      <c r="I4116" s="60">
        <v>21.05</v>
      </c>
      <c r="J4116" s="60">
        <v>21.05</v>
      </c>
    </row>
    <row r="4117" spans="1:10" ht="26.1" customHeight="1" x14ac:dyDescent="0.2">
      <c r="A4117" s="191" t="s">
        <v>1148</v>
      </c>
      <c r="B4117" s="59" t="s">
        <v>1296</v>
      </c>
      <c r="C4117" s="191" t="s">
        <v>25</v>
      </c>
      <c r="D4117" s="191" t="s">
        <v>1295</v>
      </c>
      <c r="E4117" s="376" t="s">
        <v>1145</v>
      </c>
      <c r="F4117" s="376"/>
      <c r="G4117" s="58" t="s">
        <v>836</v>
      </c>
      <c r="H4117" s="57">
        <v>6.9000000000000006E-2</v>
      </c>
      <c r="I4117" s="56">
        <v>31.39</v>
      </c>
      <c r="J4117" s="56">
        <v>2.16</v>
      </c>
    </row>
    <row r="4118" spans="1:10" ht="24" customHeight="1" x14ac:dyDescent="0.2">
      <c r="A4118" s="191" t="s">
        <v>1148</v>
      </c>
      <c r="B4118" s="59" t="s">
        <v>1294</v>
      </c>
      <c r="C4118" s="191" t="s">
        <v>25</v>
      </c>
      <c r="D4118" s="191" t="s">
        <v>1293</v>
      </c>
      <c r="E4118" s="376" t="s">
        <v>1145</v>
      </c>
      <c r="F4118" s="376"/>
      <c r="G4118" s="58" t="s">
        <v>836</v>
      </c>
      <c r="H4118" s="57">
        <v>0.16550000000000001</v>
      </c>
      <c r="I4118" s="56">
        <v>38.78</v>
      </c>
      <c r="J4118" s="56">
        <v>6.41</v>
      </c>
    </row>
    <row r="4119" spans="1:10" ht="24" customHeight="1" x14ac:dyDescent="0.2">
      <c r="A4119" s="192" t="s">
        <v>1142</v>
      </c>
      <c r="B4119" s="55" t="s">
        <v>1813</v>
      </c>
      <c r="C4119" s="192" t="s">
        <v>25</v>
      </c>
      <c r="D4119" s="192" t="s">
        <v>1812</v>
      </c>
      <c r="E4119" s="377" t="s">
        <v>1139</v>
      </c>
      <c r="F4119" s="377"/>
      <c r="G4119" s="54" t="s">
        <v>156</v>
      </c>
      <c r="H4119" s="53">
        <v>1</v>
      </c>
      <c r="I4119" s="52">
        <v>2.76</v>
      </c>
      <c r="J4119" s="52">
        <v>2.76</v>
      </c>
    </row>
    <row r="4120" spans="1:10" ht="26.1" customHeight="1" x14ac:dyDescent="0.2">
      <c r="A4120" s="192" t="s">
        <v>1142</v>
      </c>
      <c r="B4120" s="55" t="s">
        <v>1817</v>
      </c>
      <c r="C4120" s="192" t="s">
        <v>25</v>
      </c>
      <c r="D4120" s="192" t="s">
        <v>1816</v>
      </c>
      <c r="E4120" s="377" t="s">
        <v>1139</v>
      </c>
      <c r="F4120" s="377"/>
      <c r="G4120" s="54" t="s">
        <v>156</v>
      </c>
      <c r="H4120" s="53">
        <v>1</v>
      </c>
      <c r="I4120" s="52">
        <v>9.7200000000000006</v>
      </c>
      <c r="J4120" s="52">
        <v>9.7200000000000006</v>
      </c>
    </row>
    <row r="4121" spans="1:10" ht="25.5" x14ac:dyDescent="0.2">
      <c r="A4121" s="193"/>
      <c r="B4121" s="193"/>
      <c r="C4121" s="193"/>
      <c r="D4121" s="193"/>
      <c r="E4121" s="193" t="s">
        <v>1138</v>
      </c>
      <c r="F4121" s="51">
        <v>4.0571998669770535</v>
      </c>
      <c r="G4121" s="193" t="s">
        <v>1137</v>
      </c>
      <c r="H4121" s="51">
        <v>3.26</v>
      </c>
      <c r="I4121" s="193" t="s">
        <v>1136</v>
      </c>
      <c r="J4121" s="51">
        <v>7.32</v>
      </c>
    </row>
    <row r="4122" spans="1:10" ht="15" thickBot="1" x14ac:dyDescent="0.25">
      <c r="A4122" s="193"/>
      <c r="B4122" s="193"/>
      <c r="C4122" s="193"/>
      <c r="D4122" s="193"/>
      <c r="E4122" s="193" t="s">
        <v>1135</v>
      </c>
      <c r="F4122" s="51">
        <v>4.95</v>
      </c>
      <c r="G4122" s="193"/>
      <c r="H4122" s="378" t="s">
        <v>1134</v>
      </c>
      <c r="I4122" s="378"/>
      <c r="J4122" s="51">
        <v>26</v>
      </c>
    </row>
    <row r="4123" spans="1:10" ht="0.95" customHeight="1" thickTop="1" x14ac:dyDescent="0.2">
      <c r="A4123" s="50"/>
      <c r="B4123" s="50"/>
      <c r="C4123" s="50"/>
      <c r="D4123" s="50"/>
      <c r="E4123" s="50"/>
      <c r="F4123" s="50"/>
      <c r="G4123" s="50"/>
      <c r="H4123" s="50"/>
      <c r="I4123" s="50"/>
      <c r="J4123" s="50"/>
    </row>
    <row r="4124" spans="1:10" ht="18" customHeight="1" x14ac:dyDescent="0.2">
      <c r="A4124" s="189"/>
      <c r="B4124" s="64" t="s">
        <v>9</v>
      </c>
      <c r="C4124" s="189" t="s">
        <v>10</v>
      </c>
      <c r="D4124" s="189" t="s">
        <v>11</v>
      </c>
      <c r="E4124" s="379" t="s">
        <v>1155</v>
      </c>
      <c r="F4124" s="379"/>
      <c r="G4124" s="65" t="s">
        <v>12</v>
      </c>
      <c r="H4124" s="64" t="s">
        <v>13</v>
      </c>
      <c r="I4124" s="64" t="s">
        <v>14</v>
      </c>
      <c r="J4124" s="64" t="s">
        <v>16</v>
      </c>
    </row>
    <row r="4125" spans="1:10" ht="26.1" customHeight="1" x14ac:dyDescent="0.2">
      <c r="A4125" s="187" t="s">
        <v>1154</v>
      </c>
      <c r="B4125" s="63" t="s">
        <v>1815</v>
      </c>
      <c r="C4125" s="187" t="s">
        <v>25</v>
      </c>
      <c r="D4125" s="187" t="s">
        <v>1814</v>
      </c>
      <c r="E4125" s="380" t="s">
        <v>1297</v>
      </c>
      <c r="F4125" s="380"/>
      <c r="G4125" s="62" t="s">
        <v>156</v>
      </c>
      <c r="H4125" s="61">
        <v>1</v>
      </c>
      <c r="I4125" s="60">
        <v>22.43</v>
      </c>
      <c r="J4125" s="60">
        <v>22.43</v>
      </c>
    </row>
    <row r="4126" spans="1:10" ht="26.1" customHeight="1" x14ac:dyDescent="0.2">
      <c r="A4126" s="191" t="s">
        <v>1148</v>
      </c>
      <c r="B4126" s="59" t="s">
        <v>1296</v>
      </c>
      <c r="C4126" s="191" t="s">
        <v>25</v>
      </c>
      <c r="D4126" s="191" t="s">
        <v>1295</v>
      </c>
      <c r="E4126" s="376" t="s">
        <v>1145</v>
      </c>
      <c r="F4126" s="376"/>
      <c r="G4126" s="58" t="s">
        <v>836</v>
      </c>
      <c r="H4126" s="57">
        <v>6.9000000000000006E-2</v>
      </c>
      <c r="I4126" s="56">
        <v>31.39</v>
      </c>
      <c r="J4126" s="56">
        <v>2.16</v>
      </c>
    </row>
    <row r="4127" spans="1:10" ht="24" customHeight="1" x14ac:dyDescent="0.2">
      <c r="A4127" s="191" t="s">
        <v>1148</v>
      </c>
      <c r="B4127" s="59" t="s">
        <v>1294</v>
      </c>
      <c r="C4127" s="191" t="s">
        <v>25</v>
      </c>
      <c r="D4127" s="191" t="s">
        <v>1293</v>
      </c>
      <c r="E4127" s="376" t="s">
        <v>1145</v>
      </c>
      <c r="F4127" s="376"/>
      <c r="G4127" s="58" t="s">
        <v>836</v>
      </c>
      <c r="H4127" s="57">
        <v>0.16550000000000001</v>
      </c>
      <c r="I4127" s="56">
        <v>38.78</v>
      </c>
      <c r="J4127" s="56">
        <v>6.41</v>
      </c>
    </row>
    <row r="4128" spans="1:10" ht="24" customHeight="1" x14ac:dyDescent="0.2">
      <c r="A4128" s="192" t="s">
        <v>1142</v>
      </c>
      <c r="B4128" s="55" t="s">
        <v>1813</v>
      </c>
      <c r="C4128" s="192" t="s">
        <v>25</v>
      </c>
      <c r="D4128" s="192" t="s">
        <v>1812</v>
      </c>
      <c r="E4128" s="377" t="s">
        <v>1139</v>
      </c>
      <c r="F4128" s="377"/>
      <c r="G4128" s="54" t="s">
        <v>156</v>
      </c>
      <c r="H4128" s="53">
        <v>1</v>
      </c>
      <c r="I4128" s="52">
        <v>2.76</v>
      </c>
      <c r="J4128" s="52">
        <v>2.76</v>
      </c>
    </row>
    <row r="4129" spans="1:10" ht="26.1" customHeight="1" x14ac:dyDescent="0.2">
      <c r="A4129" s="192" t="s">
        <v>1142</v>
      </c>
      <c r="B4129" s="55" t="s">
        <v>1811</v>
      </c>
      <c r="C4129" s="192" t="s">
        <v>25</v>
      </c>
      <c r="D4129" s="192" t="s">
        <v>1810</v>
      </c>
      <c r="E4129" s="377" t="s">
        <v>1139</v>
      </c>
      <c r="F4129" s="377"/>
      <c r="G4129" s="54" t="s">
        <v>156</v>
      </c>
      <c r="H4129" s="53">
        <v>1</v>
      </c>
      <c r="I4129" s="52">
        <v>11.1</v>
      </c>
      <c r="J4129" s="52">
        <v>11.1</v>
      </c>
    </row>
    <row r="4130" spans="1:10" ht="25.5" x14ac:dyDescent="0.2">
      <c r="A4130" s="193"/>
      <c r="B4130" s="193"/>
      <c r="C4130" s="193"/>
      <c r="D4130" s="193"/>
      <c r="E4130" s="193" t="s">
        <v>1138</v>
      </c>
      <c r="F4130" s="51">
        <v>4.0571998669770535</v>
      </c>
      <c r="G4130" s="193" t="s">
        <v>1137</v>
      </c>
      <c r="H4130" s="51">
        <v>3.26</v>
      </c>
      <c r="I4130" s="193" t="s">
        <v>1136</v>
      </c>
      <c r="J4130" s="51">
        <v>7.32</v>
      </c>
    </row>
    <row r="4131" spans="1:10" ht="15" thickBot="1" x14ac:dyDescent="0.25">
      <c r="A4131" s="193"/>
      <c r="B4131" s="193"/>
      <c r="C4131" s="193"/>
      <c r="D4131" s="193"/>
      <c r="E4131" s="193" t="s">
        <v>1135</v>
      </c>
      <c r="F4131" s="51">
        <v>5.28</v>
      </c>
      <c r="G4131" s="193"/>
      <c r="H4131" s="378" t="s">
        <v>1134</v>
      </c>
      <c r="I4131" s="378"/>
      <c r="J4131" s="51">
        <v>27.71</v>
      </c>
    </row>
    <row r="4132" spans="1:10" ht="0.95" customHeight="1" thickTop="1" x14ac:dyDescent="0.2">
      <c r="A4132" s="50"/>
      <c r="B4132" s="50"/>
      <c r="C4132" s="50"/>
      <c r="D4132" s="50"/>
      <c r="E4132" s="50"/>
      <c r="F4132" s="50"/>
      <c r="G4132" s="50"/>
      <c r="H4132" s="50"/>
      <c r="I4132" s="50"/>
      <c r="J4132" s="50"/>
    </row>
    <row r="4133" spans="1:10" ht="18" customHeight="1" x14ac:dyDescent="0.2">
      <c r="A4133" s="189"/>
      <c r="B4133" s="64" t="s">
        <v>9</v>
      </c>
      <c r="C4133" s="189" t="s">
        <v>10</v>
      </c>
      <c r="D4133" s="189" t="s">
        <v>11</v>
      </c>
      <c r="E4133" s="379" t="s">
        <v>1155</v>
      </c>
      <c r="F4133" s="379"/>
      <c r="G4133" s="65" t="s">
        <v>12</v>
      </c>
      <c r="H4133" s="64" t="s">
        <v>13</v>
      </c>
      <c r="I4133" s="64" t="s">
        <v>14</v>
      </c>
      <c r="J4133" s="64" t="s">
        <v>16</v>
      </c>
    </row>
    <row r="4134" spans="1:10" ht="26.1" customHeight="1" x14ac:dyDescent="0.2">
      <c r="A4134" s="187" t="s">
        <v>1154</v>
      </c>
      <c r="B4134" s="63" t="s">
        <v>1809</v>
      </c>
      <c r="C4134" s="187" t="s">
        <v>25</v>
      </c>
      <c r="D4134" s="187" t="s">
        <v>1808</v>
      </c>
      <c r="E4134" s="380" t="s">
        <v>1807</v>
      </c>
      <c r="F4134" s="380"/>
      <c r="G4134" s="62" t="s">
        <v>156</v>
      </c>
      <c r="H4134" s="61">
        <v>1</v>
      </c>
      <c r="I4134" s="60">
        <v>3.4</v>
      </c>
      <c r="J4134" s="60">
        <v>3.4</v>
      </c>
    </row>
    <row r="4135" spans="1:10" ht="26.1" customHeight="1" x14ac:dyDescent="0.2">
      <c r="A4135" s="191" t="s">
        <v>1148</v>
      </c>
      <c r="B4135" s="59" t="s">
        <v>1279</v>
      </c>
      <c r="C4135" s="191" t="s">
        <v>25</v>
      </c>
      <c r="D4135" s="191" t="s">
        <v>1278</v>
      </c>
      <c r="E4135" s="376" t="s">
        <v>1145</v>
      </c>
      <c r="F4135" s="376"/>
      <c r="G4135" s="58" t="s">
        <v>836</v>
      </c>
      <c r="H4135" s="57">
        <v>3.2300000000000002E-2</v>
      </c>
      <c r="I4135" s="56">
        <v>30.61</v>
      </c>
      <c r="J4135" s="56">
        <v>0.98</v>
      </c>
    </row>
    <row r="4136" spans="1:10" ht="24" customHeight="1" x14ac:dyDescent="0.2">
      <c r="A4136" s="191" t="s">
        <v>1148</v>
      </c>
      <c r="B4136" s="59" t="s">
        <v>1277</v>
      </c>
      <c r="C4136" s="191" t="s">
        <v>25</v>
      </c>
      <c r="D4136" s="191" t="s">
        <v>1276</v>
      </c>
      <c r="E4136" s="376" t="s">
        <v>1145</v>
      </c>
      <c r="F4136" s="376"/>
      <c r="G4136" s="58" t="s">
        <v>836</v>
      </c>
      <c r="H4136" s="57">
        <v>6.4500000000000002E-2</v>
      </c>
      <c r="I4136" s="56">
        <v>36.630000000000003</v>
      </c>
      <c r="J4136" s="56">
        <v>2.36</v>
      </c>
    </row>
    <row r="4137" spans="1:10" ht="24" customHeight="1" x14ac:dyDescent="0.2">
      <c r="A4137" s="192" t="s">
        <v>1142</v>
      </c>
      <c r="B4137" s="55" t="s">
        <v>1806</v>
      </c>
      <c r="C4137" s="192" t="s">
        <v>25</v>
      </c>
      <c r="D4137" s="192" t="s">
        <v>1805</v>
      </c>
      <c r="E4137" s="377" t="s">
        <v>1139</v>
      </c>
      <c r="F4137" s="377"/>
      <c r="G4137" s="54" t="s">
        <v>62</v>
      </c>
      <c r="H4137" s="53">
        <v>3.3999999999999998E-3</v>
      </c>
      <c r="I4137" s="52">
        <v>18.72</v>
      </c>
      <c r="J4137" s="52">
        <v>0.06</v>
      </c>
    </row>
    <row r="4138" spans="1:10" ht="25.5" x14ac:dyDescent="0.2">
      <c r="A4138" s="193"/>
      <c r="B4138" s="193"/>
      <c r="C4138" s="193"/>
      <c r="D4138" s="193"/>
      <c r="E4138" s="193" t="s">
        <v>1138</v>
      </c>
      <c r="F4138" s="51">
        <v>1.5741048664227912</v>
      </c>
      <c r="G4138" s="193" t="s">
        <v>1137</v>
      </c>
      <c r="H4138" s="51">
        <v>1.27</v>
      </c>
      <c r="I4138" s="193" t="s">
        <v>1136</v>
      </c>
      <c r="J4138" s="51">
        <v>2.84</v>
      </c>
    </row>
    <row r="4139" spans="1:10" ht="15" thickBot="1" x14ac:dyDescent="0.25">
      <c r="A4139" s="193"/>
      <c r="B4139" s="193"/>
      <c r="C4139" s="193"/>
      <c r="D4139" s="193"/>
      <c r="E4139" s="193" t="s">
        <v>1135</v>
      </c>
      <c r="F4139" s="51">
        <v>0.8</v>
      </c>
      <c r="G4139" s="193"/>
      <c r="H4139" s="378" t="s">
        <v>1134</v>
      </c>
      <c r="I4139" s="378"/>
      <c r="J4139" s="51">
        <v>4.2</v>
      </c>
    </row>
    <row r="4140" spans="1:10" ht="0.95" customHeight="1" thickTop="1" x14ac:dyDescent="0.2">
      <c r="A4140" s="50"/>
      <c r="B4140" s="50"/>
      <c r="C4140" s="50"/>
      <c r="D4140" s="50"/>
      <c r="E4140" s="50"/>
      <c r="F4140" s="50"/>
      <c r="G4140" s="50"/>
      <c r="H4140" s="50"/>
      <c r="I4140" s="50"/>
      <c r="J4140" s="50"/>
    </row>
    <row r="4141" spans="1:10" ht="18" customHeight="1" x14ac:dyDescent="0.2">
      <c r="A4141" s="189"/>
      <c r="B4141" s="64" t="s">
        <v>9</v>
      </c>
      <c r="C4141" s="189" t="s">
        <v>10</v>
      </c>
      <c r="D4141" s="189" t="s">
        <v>11</v>
      </c>
      <c r="E4141" s="379" t="s">
        <v>1155</v>
      </c>
      <c r="F4141" s="379"/>
      <c r="G4141" s="65" t="s">
        <v>12</v>
      </c>
      <c r="H4141" s="64" t="s">
        <v>13</v>
      </c>
      <c r="I4141" s="64" t="s">
        <v>14</v>
      </c>
      <c r="J4141" s="64" t="s">
        <v>16</v>
      </c>
    </row>
    <row r="4142" spans="1:10" ht="24" customHeight="1" x14ac:dyDescent="0.2">
      <c r="A4142" s="187" t="s">
        <v>1154</v>
      </c>
      <c r="B4142" s="63" t="s">
        <v>1804</v>
      </c>
      <c r="C4142" s="187" t="s">
        <v>25</v>
      </c>
      <c r="D4142" s="187" t="s">
        <v>1803</v>
      </c>
      <c r="E4142" s="380" t="s">
        <v>1145</v>
      </c>
      <c r="F4142" s="380"/>
      <c r="G4142" s="62" t="s">
        <v>836</v>
      </c>
      <c r="H4142" s="61">
        <v>1</v>
      </c>
      <c r="I4142" s="60">
        <v>36.880000000000003</v>
      </c>
      <c r="J4142" s="60">
        <v>36.880000000000003</v>
      </c>
    </row>
    <row r="4143" spans="1:10" ht="26.1" customHeight="1" x14ac:dyDescent="0.2">
      <c r="A4143" s="191" t="s">
        <v>1148</v>
      </c>
      <c r="B4143" s="59" t="s">
        <v>1802</v>
      </c>
      <c r="C4143" s="191" t="s">
        <v>25</v>
      </c>
      <c r="D4143" s="191" t="s">
        <v>1801</v>
      </c>
      <c r="E4143" s="376" t="s">
        <v>1145</v>
      </c>
      <c r="F4143" s="376"/>
      <c r="G4143" s="58" t="s">
        <v>836</v>
      </c>
      <c r="H4143" s="57">
        <v>1</v>
      </c>
      <c r="I4143" s="56">
        <v>0.52</v>
      </c>
      <c r="J4143" s="56">
        <v>0.52</v>
      </c>
    </row>
    <row r="4144" spans="1:10" ht="24" customHeight="1" x14ac:dyDescent="0.2">
      <c r="A4144" s="192" t="s">
        <v>1142</v>
      </c>
      <c r="B4144" s="55" t="s">
        <v>1800</v>
      </c>
      <c r="C4144" s="192" t="s">
        <v>25</v>
      </c>
      <c r="D4144" s="192" t="s">
        <v>1799</v>
      </c>
      <c r="E4144" s="377" t="s">
        <v>1165</v>
      </c>
      <c r="F4144" s="377"/>
      <c r="G4144" s="54" t="s">
        <v>836</v>
      </c>
      <c r="H4144" s="53">
        <v>1</v>
      </c>
      <c r="I4144" s="52">
        <v>31.01</v>
      </c>
      <c r="J4144" s="52">
        <v>31.01</v>
      </c>
    </row>
    <row r="4145" spans="1:10" ht="26.1" customHeight="1" x14ac:dyDescent="0.2">
      <c r="A4145" s="192" t="s">
        <v>1142</v>
      </c>
      <c r="B4145" s="55" t="s">
        <v>1178</v>
      </c>
      <c r="C4145" s="192" t="s">
        <v>25</v>
      </c>
      <c r="D4145" s="192" t="s">
        <v>1177</v>
      </c>
      <c r="E4145" s="377" t="s">
        <v>1171</v>
      </c>
      <c r="F4145" s="377"/>
      <c r="G4145" s="54" t="s">
        <v>836</v>
      </c>
      <c r="H4145" s="53">
        <v>1</v>
      </c>
      <c r="I4145" s="52">
        <v>1.0900000000000001</v>
      </c>
      <c r="J4145" s="52">
        <v>1.0900000000000001</v>
      </c>
    </row>
    <row r="4146" spans="1:10" ht="26.1" customHeight="1" x14ac:dyDescent="0.2">
      <c r="A4146" s="192" t="s">
        <v>1142</v>
      </c>
      <c r="B4146" s="55" t="s">
        <v>1176</v>
      </c>
      <c r="C4146" s="192" t="s">
        <v>25</v>
      </c>
      <c r="D4146" s="192" t="s">
        <v>1175</v>
      </c>
      <c r="E4146" s="377" t="s">
        <v>1174</v>
      </c>
      <c r="F4146" s="377"/>
      <c r="G4146" s="54" t="s">
        <v>836</v>
      </c>
      <c r="H4146" s="53">
        <v>1</v>
      </c>
      <c r="I4146" s="52">
        <v>0.82</v>
      </c>
      <c r="J4146" s="52">
        <v>0.82</v>
      </c>
    </row>
    <row r="4147" spans="1:10" ht="26.1" customHeight="1" x14ac:dyDescent="0.2">
      <c r="A4147" s="192" t="s">
        <v>1142</v>
      </c>
      <c r="B4147" s="55" t="s">
        <v>1173</v>
      </c>
      <c r="C4147" s="192" t="s">
        <v>25</v>
      </c>
      <c r="D4147" s="192" t="s">
        <v>1172</v>
      </c>
      <c r="E4147" s="377" t="s">
        <v>1171</v>
      </c>
      <c r="F4147" s="377"/>
      <c r="G4147" s="54" t="s">
        <v>836</v>
      </c>
      <c r="H4147" s="53">
        <v>1</v>
      </c>
      <c r="I4147" s="52">
        <v>1.34</v>
      </c>
      <c r="J4147" s="52">
        <v>1.34</v>
      </c>
    </row>
    <row r="4148" spans="1:10" ht="26.1" customHeight="1" x14ac:dyDescent="0.2">
      <c r="A4148" s="192" t="s">
        <v>1142</v>
      </c>
      <c r="B4148" s="55" t="s">
        <v>1170</v>
      </c>
      <c r="C4148" s="192" t="s">
        <v>25</v>
      </c>
      <c r="D4148" s="192" t="s">
        <v>1169</v>
      </c>
      <c r="E4148" s="377" t="s">
        <v>1168</v>
      </c>
      <c r="F4148" s="377"/>
      <c r="G4148" s="54" t="s">
        <v>836</v>
      </c>
      <c r="H4148" s="53">
        <v>1</v>
      </c>
      <c r="I4148" s="52">
        <v>0.04</v>
      </c>
      <c r="J4148" s="52">
        <v>0.04</v>
      </c>
    </row>
    <row r="4149" spans="1:10" ht="26.1" customHeight="1" x14ac:dyDescent="0.2">
      <c r="A4149" s="192" t="s">
        <v>1142</v>
      </c>
      <c r="B4149" s="55" t="s">
        <v>1360</v>
      </c>
      <c r="C4149" s="192" t="s">
        <v>25</v>
      </c>
      <c r="D4149" s="192" t="s">
        <v>1359</v>
      </c>
      <c r="E4149" s="377" t="s">
        <v>1160</v>
      </c>
      <c r="F4149" s="377"/>
      <c r="G4149" s="54" t="s">
        <v>836</v>
      </c>
      <c r="H4149" s="53">
        <v>1</v>
      </c>
      <c r="I4149" s="52">
        <v>0.82</v>
      </c>
      <c r="J4149" s="52">
        <v>0.82</v>
      </c>
    </row>
    <row r="4150" spans="1:10" ht="26.1" customHeight="1" x14ac:dyDescent="0.2">
      <c r="A4150" s="192" t="s">
        <v>1142</v>
      </c>
      <c r="B4150" s="55" t="s">
        <v>1358</v>
      </c>
      <c r="C4150" s="192" t="s">
        <v>25</v>
      </c>
      <c r="D4150" s="192" t="s">
        <v>1357</v>
      </c>
      <c r="E4150" s="377" t="s">
        <v>1160</v>
      </c>
      <c r="F4150" s="377"/>
      <c r="G4150" s="54" t="s">
        <v>836</v>
      </c>
      <c r="H4150" s="53">
        <v>1</v>
      </c>
      <c r="I4150" s="52">
        <v>1.24</v>
      </c>
      <c r="J4150" s="52">
        <v>1.24</v>
      </c>
    </row>
    <row r="4151" spans="1:10" ht="25.5" x14ac:dyDescent="0.2">
      <c r="A4151" s="193"/>
      <c r="B4151" s="193"/>
      <c r="C4151" s="193"/>
      <c r="D4151" s="193"/>
      <c r="E4151" s="193" t="s">
        <v>1138</v>
      </c>
      <c r="F4151" s="51">
        <v>17.475889599999999</v>
      </c>
      <c r="G4151" s="193" t="s">
        <v>1137</v>
      </c>
      <c r="H4151" s="51">
        <v>14.05</v>
      </c>
      <c r="I4151" s="193" t="s">
        <v>1136</v>
      </c>
      <c r="J4151" s="51">
        <v>31.53</v>
      </c>
    </row>
    <row r="4152" spans="1:10" ht="15" thickBot="1" x14ac:dyDescent="0.25">
      <c r="A4152" s="193"/>
      <c r="B4152" s="193"/>
      <c r="C4152" s="193"/>
      <c r="D4152" s="193"/>
      <c r="E4152" s="193" t="s">
        <v>1135</v>
      </c>
      <c r="F4152" s="51">
        <v>8.68</v>
      </c>
      <c r="G4152" s="193"/>
      <c r="H4152" s="378" t="s">
        <v>1134</v>
      </c>
      <c r="I4152" s="378"/>
      <c r="J4152" s="51">
        <v>45.56</v>
      </c>
    </row>
    <row r="4153" spans="1:10" ht="0.95" customHeight="1" thickTop="1" x14ac:dyDescent="0.2">
      <c r="A4153" s="50"/>
      <c r="B4153" s="50"/>
      <c r="C4153" s="50"/>
      <c r="D4153" s="50"/>
      <c r="E4153" s="50"/>
      <c r="F4153" s="50"/>
      <c r="G4153" s="50"/>
      <c r="H4153" s="50"/>
      <c r="I4153" s="50"/>
      <c r="J4153" s="50"/>
    </row>
    <row r="4154" spans="1:10" ht="18" customHeight="1" x14ac:dyDescent="0.2">
      <c r="A4154" s="189"/>
      <c r="B4154" s="64" t="s">
        <v>9</v>
      </c>
      <c r="C4154" s="189" t="s">
        <v>10</v>
      </c>
      <c r="D4154" s="189" t="s">
        <v>11</v>
      </c>
      <c r="E4154" s="379" t="s">
        <v>1155</v>
      </c>
      <c r="F4154" s="379"/>
      <c r="G4154" s="65" t="s">
        <v>12</v>
      </c>
      <c r="H4154" s="64" t="s">
        <v>13</v>
      </c>
      <c r="I4154" s="64" t="s">
        <v>14</v>
      </c>
      <c r="J4154" s="64" t="s">
        <v>16</v>
      </c>
    </row>
    <row r="4155" spans="1:10" ht="26.1" customHeight="1" x14ac:dyDescent="0.2">
      <c r="A4155" s="187" t="s">
        <v>1154</v>
      </c>
      <c r="B4155" s="63" t="s">
        <v>1798</v>
      </c>
      <c r="C4155" s="187" t="s">
        <v>25</v>
      </c>
      <c r="D4155" s="187" t="s">
        <v>1797</v>
      </c>
      <c r="E4155" s="380" t="s">
        <v>1192</v>
      </c>
      <c r="F4155" s="380"/>
      <c r="G4155" s="62" t="s">
        <v>1205</v>
      </c>
      <c r="H4155" s="61">
        <v>1</v>
      </c>
      <c r="I4155" s="60">
        <v>29.68</v>
      </c>
      <c r="J4155" s="60">
        <v>29.68</v>
      </c>
    </row>
    <row r="4156" spans="1:10" ht="26.1" customHeight="1" x14ac:dyDescent="0.2">
      <c r="A4156" s="191" t="s">
        <v>1148</v>
      </c>
      <c r="B4156" s="59" t="s">
        <v>1655</v>
      </c>
      <c r="C4156" s="191" t="s">
        <v>25</v>
      </c>
      <c r="D4156" s="191" t="s">
        <v>1654</v>
      </c>
      <c r="E4156" s="376" t="s">
        <v>1145</v>
      </c>
      <c r="F4156" s="376"/>
      <c r="G4156" s="58" t="s">
        <v>836</v>
      </c>
      <c r="H4156" s="57">
        <v>1</v>
      </c>
      <c r="I4156" s="56">
        <v>27.58</v>
      </c>
      <c r="J4156" s="56">
        <v>27.58</v>
      </c>
    </row>
    <row r="4157" spans="1:10" ht="26.1" customHeight="1" x14ac:dyDescent="0.2">
      <c r="A4157" s="191" t="s">
        <v>1148</v>
      </c>
      <c r="B4157" s="59" t="s">
        <v>1794</v>
      </c>
      <c r="C4157" s="191" t="s">
        <v>25</v>
      </c>
      <c r="D4157" s="191" t="s">
        <v>1793</v>
      </c>
      <c r="E4157" s="376" t="s">
        <v>1192</v>
      </c>
      <c r="F4157" s="376"/>
      <c r="G4157" s="58" t="s">
        <v>836</v>
      </c>
      <c r="H4157" s="57">
        <v>1</v>
      </c>
      <c r="I4157" s="56">
        <v>1.71</v>
      </c>
      <c r="J4157" s="56">
        <v>1.71</v>
      </c>
    </row>
    <row r="4158" spans="1:10" ht="26.1" customHeight="1" x14ac:dyDescent="0.2">
      <c r="A4158" s="191" t="s">
        <v>1148</v>
      </c>
      <c r="B4158" s="59" t="s">
        <v>1792</v>
      </c>
      <c r="C4158" s="191" t="s">
        <v>25</v>
      </c>
      <c r="D4158" s="191" t="s">
        <v>1791</v>
      </c>
      <c r="E4158" s="376" t="s">
        <v>1192</v>
      </c>
      <c r="F4158" s="376"/>
      <c r="G4158" s="58" t="s">
        <v>836</v>
      </c>
      <c r="H4158" s="57">
        <v>1</v>
      </c>
      <c r="I4158" s="56">
        <v>0.39</v>
      </c>
      <c r="J4158" s="56">
        <v>0.39</v>
      </c>
    </row>
    <row r="4159" spans="1:10" ht="25.5" x14ac:dyDescent="0.2">
      <c r="A4159" s="193"/>
      <c r="B4159" s="193"/>
      <c r="C4159" s="193"/>
      <c r="D4159" s="193"/>
      <c r="E4159" s="193" t="s">
        <v>1138</v>
      </c>
      <c r="F4159" s="51">
        <v>12.9808225</v>
      </c>
      <c r="G4159" s="193" t="s">
        <v>1137</v>
      </c>
      <c r="H4159" s="51">
        <v>10.44</v>
      </c>
      <c r="I4159" s="193" t="s">
        <v>1136</v>
      </c>
      <c r="J4159" s="51">
        <v>23.42</v>
      </c>
    </row>
    <row r="4160" spans="1:10" ht="15" thickBot="1" x14ac:dyDescent="0.25">
      <c r="A4160" s="193"/>
      <c r="B4160" s="193"/>
      <c r="C4160" s="193"/>
      <c r="D4160" s="193"/>
      <c r="E4160" s="193" t="s">
        <v>1135</v>
      </c>
      <c r="F4160" s="51">
        <v>6.98</v>
      </c>
      <c r="G4160" s="193"/>
      <c r="H4160" s="378" t="s">
        <v>1134</v>
      </c>
      <c r="I4160" s="378"/>
      <c r="J4160" s="51">
        <v>36.659999999999997</v>
      </c>
    </row>
    <row r="4161" spans="1:10" ht="0.95" customHeight="1" thickTop="1" x14ac:dyDescent="0.2">
      <c r="A4161" s="50"/>
      <c r="B4161" s="50"/>
      <c r="C4161" s="50"/>
      <c r="D4161" s="50"/>
      <c r="E4161" s="50"/>
      <c r="F4161" s="50"/>
      <c r="G4161" s="50"/>
      <c r="H4161" s="50"/>
      <c r="I4161" s="50"/>
      <c r="J4161" s="50"/>
    </row>
    <row r="4162" spans="1:10" ht="18" customHeight="1" x14ac:dyDescent="0.2">
      <c r="A4162" s="189"/>
      <c r="B4162" s="64" t="s">
        <v>9</v>
      </c>
      <c r="C4162" s="189" t="s">
        <v>10</v>
      </c>
      <c r="D4162" s="189" t="s">
        <v>11</v>
      </c>
      <c r="E4162" s="379" t="s">
        <v>1155</v>
      </c>
      <c r="F4162" s="379"/>
      <c r="G4162" s="65" t="s">
        <v>12</v>
      </c>
      <c r="H4162" s="64" t="s">
        <v>13</v>
      </c>
      <c r="I4162" s="64" t="s">
        <v>14</v>
      </c>
      <c r="J4162" s="64" t="s">
        <v>16</v>
      </c>
    </row>
    <row r="4163" spans="1:10" ht="26.1" customHeight="1" x14ac:dyDescent="0.2">
      <c r="A4163" s="187" t="s">
        <v>1154</v>
      </c>
      <c r="B4163" s="63" t="s">
        <v>1796</v>
      </c>
      <c r="C4163" s="187" t="s">
        <v>25</v>
      </c>
      <c r="D4163" s="187" t="s">
        <v>1795</v>
      </c>
      <c r="E4163" s="380" t="s">
        <v>1192</v>
      </c>
      <c r="F4163" s="380"/>
      <c r="G4163" s="62" t="s">
        <v>44</v>
      </c>
      <c r="H4163" s="61">
        <v>1</v>
      </c>
      <c r="I4163" s="60">
        <v>31.81</v>
      </c>
      <c r="J4163" s="60">
        <v>31.81</v>
      </c>
    </row>
    <row r="4164" spans="1:10" ht="26.1" customHeight="1" x14ac:dyDescent="0.2">
      <c r="A4164" s="191" t="s">
        <v>1148</v>
      </c>
      <c r="B4164" s="59" t="s">
        <v>1790</v>
      </c>
      <c r="C4164" s="191" t="s">
        <v>25</v>
      </c>
      <c r="D4164" s="191" t="s">
        <v>1789</v>
      </c>
      <c r="E4164" s="376" t="s">
        <v>1192</v>
      </c>
      <c r="F4164" s="376"/>
      <c r="G4164" s="58" t="s">
        <v>836</v>
      </c>
      <c r="H4164" s="57">
        <v>1</v>
      </c>
      <c r="I4164" s="56">
        <v>2.13</v>
      </c>
      <c r="J4164" s="56">
        <v>2.13</v>
      </c>
    </row>
    <row r="4165" spans="1:10" ht="26.1" customHeight="1" x14ac:dyDescent="0.2">
      <c r="A4165" s="191" t="s">
        <v>1148</v>
      </c>
      <c r="B4165" s="59" t="s">
        <v>1655</v>
      </c>
      <c r="C4165" s="191" t="s">
        <v>25</v>
      </c>
      <c r="D4165" s="191" t="s">
        <v>1654</v>
      </c>
      <c r="E4165" s="376" t="s">
        <v>1145</v>
      </c>
      <c r="F4165" s="376"/>
      <c r="G4165" s="58" t="s">
        <v>836</v>
      </c>
      <c r="H4165" s="57">
        <v>1</v>
      </c>
      <c r="I4165" s="56">
        <v>27.58</v>
      </c>
      <c r="J4165" s="56">
        <v>27.58</v>
      </c>
    </row>
    <row r="4166" spans="1:10" ht="26.1" customHeight="1" x14ac:dyDescent="0.2">
      <c r="A4166" s="191" t="s">
        <v>1148</v>
      </c>
      <c r="B4166" s="59" t="s">
        <v>1794</v>
      </c>
      <c r="C4166" s="191" t="s">
        <v>25</v>
      </c>
      <c r="D4166" s="191" t="s">
        <v>1793</v>
      </c>
      <c r="E4166" s="376" t="s">
        <v>1192</v>
      </c>
      <c r="F4166" s="376"/>
      <c r="G4166" s="58" t="s">
        <v>836</v>
      </c>
      <c r="H4166" s="57">
        <v>1</v>
      </c>
      <c r="I4166" s="56">
        <v>1.71</v>
      </c>
      <c r="J4166" s="56">
        <v>1.71</v>
      </c>
    </row>
    <row r="4167" spans="1:10" ht="26.1" customHeight="1" x14ac:dyDescent="0.2">
      <c r="A4167" s="191" t="s">
        <v>1148</v>
      </c>
      <c r="B4167" s="59" t="s">
        <v>1792</v>
      </c>
      <c r="C4167" s="191" t="s">
        <v>25</v>
      </c>
      <c r="D4167" s="191" t="s">
        <v>1791</v>
      </c>
      <c r="E4167" s="376" t="s">
        <v>1192</v>
      </c>
      <c r="F4167" s="376"/>
      <c r="G4167" s="58" t="s">
        <v>836</v>
      </c>
      <c r="H4167" s="57">
        <v>1</v>
      </c>
      <c r="I4167" s="56">
        <v>0.39</v>
      </c>
      <c r="J4167" s="56">
        <v>0.39</v>
      </c>
    </row>
    <row r="4168" spans="1:10" ht="25.5" x14ac:dyDescent="0.2">
      <c r="A4168" s="193"/>
      <c r="B4168" s="193"/>
      <c r="C4168" s="193"/>
      <c r="D4168" s="193"/>
      <c r="E4168" s="193" t="s">
        <v>1138</v>
      </c>
      <c r="F4168" s="51">
        <v>12.9808225</v>
      </c>
      <c r="G4168" s="193" t="s">
        <v>1137</v>
      </c>
      <c r="H4168" s="51">
        <v>10.44</v>
      </c>
      <c r="I4168" s="193" t="s">
        <v>1136</v>
      </c>
      <c r="J4168" s="51">
        <v>23.42</v>
      </c>
    </row>
    <row r="4169" spans="1:10" ht="15" thickBot="1" x14ac:dyDescent="0.25">
      <c r="A4169" s="193"/>
      <c r="B4169" s="193"/>
      <c r="C4169" s="193"/>
      <c r="D4169" s="193"/>
      <c r="E4169" s="193" t="s">
        <v>1135</v>
      </c>
      <c r="F4169" s="51">
        <v>7.48</v>
      </c>
      <c r="G4169" s="193"/>
      <c r="H4169" s="378" t="s">
        <v>1134</v>
      </c>
      <c r="I4169" s="378"/>
      <c r="J4169" s="51">
        <v>39.29</v>
      </c>
    </row>
    <row r="4170" spans="1:10" ht="0.95" customHeight="1" thickTop="1" x14ac:dyDescent="0.2">
      <c r="A4170" s="50"/>
      <c r="B4170" s="50"/>
      <c r="C4170" s="50"/>
      <c r="D4170" s="50"/>
      <c r="E4170" s="50"/>
      <c r="F4170" s="50"/>
      <c r="G4170" s="50"/>
      <c r="H4170" s="50"/>
      <c r="I4170" s="50"/>
      <c r="J4170" s="50"/>
    </row>
    <row r="4171" spans="1:10" ht="18" customHeight="1" x14ac:dyDescent="0.2">
      <c r="A4171" s="189"/>
      <c r="B4171" s="64" t="s">
        <v>9</v>
      </c>
      <c r="C4171" s="189" t="s">
        <v>10</v>
      </c>
      <c r="D4171" s="189" t="s">
        <v>11</v>
      </c>
      <c r="E4171" s="379" t="s">
        <v>1155</v>
      </c>
      <c r="F4171" s="379"/>
      <c r="G4171" s="65" t="s">
        <v>12</v>
      </c>
      <c r="H4171" s="64" t="s">
        <v>13</v>
      </c>
      <c r="I4171" s="64" t="s">
        <v>14</v>
      </c>
      <c r="J4171" s="64" t="s">
        <v>16</v>
      </c>
    </row>
    <row r="4172" spans="1:10" ht="26.1" customHeight="1" x14ac:dyDescent="0.2">
      <c r="A4172" s="187" t="s">
        <v>1154</v>
      </c>
      <c r="B4172" s="63" t="s">
        <v>1794</v>
      </c>
      <c r="C4172" s="187" t="s">
        <v>25</v>
      </c>
      <c r="D4172" s="187" t="s">
        <v>1793</v>
      </c>
      <c r="E4172" s="380" t="s">
        <v>1192</v>
      </c>
      <c r="F4172" s="380"/>
      <c r="G4172" s="62" t="s">
        <v>836</v>
      </c>
      <c r="H4172" s="61">
        <v>1</v>
      </c>
      <c r="I4172" s="60">
        <v>1.71</v>
      </c>
      <c r="J4172" s="60">
        <v>1.71</v>
      </c>
    </row>
    <row r="4173" spans="1:10" ht="26.1" customHeight="1" x14ac:dyDescent="0.2">
      <c r="A4173" s="192" t="s">
        <v>1142</v>
      </c>
      <c r="B4173" s="55" t="s">
        <v>1788</v>
      </c>
      <c r="C4173" s="192" t="s">
        <v>25</v>
      </c>
      <c r="D4173" s="192" t="s">
        <v>1787</v>
      </c>
      <c r="E4173" s="377" t="s">
        <v>1160</v>
      </c>
      <c r="F4173" s="377"/>
      <c r="G4173" s="54" t="s">
        <v>156</v>
      </c>
      <c r="H4173" s="53">
        <v>6.3999999999999997E-5</v>
      </c>
      <c r="I4173" s="52">
        <v>26722.84</v>
      </c>
      <c r="J4173" s="52">
        <v>1.71</v>
      </c>
    </row>
    <row r="4174" spans="1:10" ht="25.5" x14ac:dyDescent="0.2">
      <c r="A4174" s="193"/>
      <c r="B4174" s="193"/>
      <c r="C4174" s="193"/>
      <c r="D4174" s="193"/>
      <c r="E4174" s="193" t="s">
        <v>1138</v>
      </c>
      <c r="F4174" s="51">
        <v>0</v>
      </c>
      <c r="G4174" s="193" t="s">
        <v>1137</v>
      </c>
      <c r="H4174" s="51">
        <v>0</v>
      </c>
      <c r="I4174" s="193" t="s">
        <v>1136</v>
      </c>
      <c r="J4174" s="51">
        <v>0</v>
      </c>
    </row>
    <row r="4175" spans="1:10" ht="15" thickBot="1" x14ac:dyDescent="0.25">
      <c r="A4175" s="193"/>
      <c r="B4175" s="193"/>
      <c r="C4175" s="193"/>
      <c r="D4175" s="193"/>
      <c r="E4175" s="193" t="s">
        <v>1135</v>
      </c>
      <c r="F4175" s="51">
        <v>0.4</v>
      </c>
      <c r="G4175" s="193"/>
      <c r="H4175" s="378" t="s">
        <v>1134</v>
      </c>
      <c r="I4175" s="378"/>
      <c r="J4175" s="51">
        <v>2.11</v>
      </c>
    </row>
    <row r="4176" spans="1:10" ht="0.95" customHeight="1" thickTop="1" x14ac:dyDescent="0.2">
      <c r="A4176" s="50"/>
      <c r="B4176" s="50"/>
      <c r="C4176" s="50"/>
      <c r="D4176" s="50"/>
      <c r="E4176" s="50"/>
      <c r="F4176" s="50"/>
      <c r="G4176" s="50"/>
      <c r="H4176" s="50"/>
      <c r="I4176" s="50"/>
      <c r="J4176" s="50"/>
    </row>
    <row r="4177" spans="1:10" ht="18" customHeight="1" x14ac:dyDescent="0.2">
      <c r="A4177" s="189"/>
      <c r="B4177" s="64" t="s">
        <v>9</v>
      </c>
      <c r="C4177" s="189" t="s">
        <v>10</v>
      </c>
      <c r="D4177" s="189" t="s">
        <v>11</v>
      </c>
      <c r="E4177" s="379" t="s">
        <v>1155</v>
      </c>
      <c r="F4177" s="379"/>
      <c r="G4177" s="65" t="s">
        <v>12</v>
      </c>
      <c r="H4177" s="64" t="s">
        <v>13</v>
      </c>
      <c r="I4177" s="64" t="s">
        <v>14</v>
      </c>
      <c r="J4177" s="64" t="s">
        <v>16</v>
      </c>
    </row>
    <row r="4178" spans="1:10" ht="26.1" customHeight="1" x14ac:dyDescent="0.2">
      <c r="A4178" s="187" t="s">
        <v>1154</v>
      </c>
      <c r="B4178" s="63" t="s">
        <v>1792</v>
      </c>
      <c r="C4178" s="187" t="s">
        <v>25</v>
      </c>
      <c r="D4178" s="187" t="s">
        <v>1791</v>
      </c>
      <c r="E4178" s="380" t="s">
        <v>1192</v>
      </c>
      <c r="F4178" s="380"/>
      <c r="G4178" s="62" t="s">
        <v>836</v>
      </c>
      <c r="H4178" s="61">
        <v>1</v>
      </c>
      <c r="I4178" s="60">
        <v>0.39</v>
      </c>
      <c r="J4178" s="60">
        <v>0.39</v>
      </c>
    </row>
    <row r="4179" spans="1:10" ht="26.1" customHeight="1" x14ac:dyDescent="0.2">
      <c r="A4179" s="192" t="s">
        <v>1142</v>
      </c>
      <c r="B4179" s="55" t="s">
        <v>1788</v>
      </c>
      <c r="C4179" s="192" t="s">
        <v>25</v>
      </c>
      <c r="D4179" s="192" t="s">
        <v>1787</v>
      </c>
      <c r="E4179" s="377" t="s">
        <v>1160</v>
      </c>
      <c r="F4179" s="377"/>
      <c r="G4179" s="54" t="s">
        <v>156</v>
      </c>
      <c r="H4179" s="53">
        <v>1.4800000000000001E-5</v>
      </c>
      <c r="I4179" s="52">
        <v>26722.84</v>
      </c>
      <c r="J4179" s="52">
        <v>0.39</v>
      </c>
    </row>
    <row r="4180" spans="1:10" ht="25.5" x14ac:dyDescent="0.2">
      <c r="A4180" s="193"/>
      <c r="B4180" s="193"/>
      <c r="C4180" s="193"/>
      <c r="D4180" s="193"/>
      <c r="E4180" s="193" t="s">
        <v>1138</v>
      </c>
      <c r="F4180" s="51">
        <v>0</v>
      </c>
      <c r="G4180" s="193" t="s">
        <v>1137</v>
      </c>
      <c r="H4180" s="51">
        <v>0</v>
      </c>
      <c r="I4180" s="193" t="s">
        <v>1136</v>
      </c>
      <c r="J4180" s="51">
        <v>0</v>
      </c>
    </row>
    <row r="4181" spans="1:10" ht="15" thickBot="1" x14ac:dyDescent="0.25">
      <c r="A4181" s="193"/>
      <c r="B4181" s="193"/>
      <c r="C4181" s="193"/>
      <c r="D4181" s="193"/>
      <c r="E4181" s="193" t="s">
        <v>1135</v>
      </c>
      <c r="F4181" s="51">
        <v>0.09</v>
      </c>
      <c r="G4181" s="193"/>
      <c r="H4181" s="378" t="s">
        <v>1134</v>
      </c>
      <c r="I4181" s="378"/>
      <c r="J4181" s="51">
        <v>0.48</v>
      </c>
    </row>
    <row r="4182" spans="1:10" ht="0.95" customHeight="1" thickTop="1" x14ac:dyDescent="0.2">
      <c r="A4182" s="50"/>
      <c r="B4182" s="50"/>
      <c r="C4182" s="50"/>
      <c r="D4182" s="50"/>
      <c r="E4182" s="50"/>
      <c r="F4182" s="50"/>
      <c r="G4182" s="50"/>
      <c r="H4182" s="50"/>
      <c r="I4182" s="50"/>
      <c r="J4182" s="50"/>
    </row>
    <row r="4183" spans="1:10" ht="18" customHeight="1" x14ac:dyDescent="0.2">
      <c r="A4183" s="189"/>
      <c r="B4183" s="64" t="s">
        <v>9</v>
      </c>
      <c r="C4183" s="189" t="s">
        <v>10</v>
      </c>
      <c r="D4183" s="189" t="s">
        <v>11</v>
      </c>
      <c r="E4183" s="379" t="s">
        <v>1155</v>
      </c>
      <c r="F4183" s="379"/>
      <c r="G4183" s="65" t="s">
        <v>12</v>
      </c>
      <c r="H4183" s="64" t="s">
        <v>13</v>
      </c>
      <c r="I4183" s="64" t="s">
        <v>14</v>
      </c>
      <c r="J4183" s="64" t="s">
        <v>16</v>
      </c>
    </row>
    <row r="4184" spans="1:10" ht="26.1" customHeight="1" x14ac:dyDescent="0.2">
      <c r="A4184" s="187" t="s">
        <v>1154</v>
      </c>
      <c r="B4184" s="63" t="s">
        <v>1790</v>
      </c>
      <c r="C4184" s="187" t="s">
        <v>25</v>
      </c>
      <c r="D4184" s="187" t="s">
        <v>1789</v>
      </c>
      <c r="E4184" s="380" t="s">
        <v>1192</v>
      </c>
      <c r="F4184" s="380"/>
      <c r="G4184" s="62" t="s">
        <v>836</v>
      </c>
      <c r="H4184" s="61">
        <v>1</v>
      </c>
      <c r="I4184" s="60">
        <v>2.13</v>
      </c>
      <c r="J4184" s="60">
        <v>2.13</v>
      </c>
    </row>
    <row r="4185" spans="1:10" ht="26.1" customHeight="1" x14ac:dyDescent="0.2">
      <c r="A4185" s="192" t="s">
        <v>1142</v>
      </c>
      <c r="B4185" s="55" t="s">
        <v>1788</v>
      </c>
      <c r="C4185" s="192" t="s">
        <v>25</v>
      </c>
      <c r="D4185" s="192" t="s">
        <v>1787</v>
      </c>
      <c r="E4185" s="377" t="s">
        <v>1160</v>
      </c>
      <c r="F4185" s="377"/>
      <c r="G4185" s="54" t="s">
        <v>156</v>
      </c>
      <c r="H4185" s="53">
        <v>8.0000000000000007E-5</v>
      </c>
      <c r="I4185" s="52">
        <v>26722.84</v>
      </c>
      <c r="J4185" s="52">
        <v>2.13</v>
      </c>
    </row>
    <row r="4186" spans="1:10" ht="25.5" x14ac:dyDescent="0.2">
      <c r="A4186" s="193"/>
      <c r="B4186" s="193"/>
      <c r="C4186" s="193"/>
      <c r="D4186" s="193"/>
      <c r="E4186" s="193" t="s">
        <v>1138</v>
      </c>
      <c r="F4186" s="51">
        <v>0</v>
      </c>
      <c r="G4186" s="193" t="s">
        <v>1137</v>
      </c>
      <c r="H4186" s="51">
        <v>0</v>
      </c>
      <c r="I4186" s="193" t="s">
        <v>1136</v>
      </c>
      <c r="J4186" s="51">
        <v>0</v>
      </c>
    </row>
    <row r="4187" spans="1:10" ht="15" thickBot="1" x14ac:dyDescent="0.25">
      <c r="A4187" s="193"/>
      <c r="B4187" s="193"/>
      <c r="C4187" s="193"/>
      <c r="D4187" s="193"/>
      <c r="E4187" s="193" t="s">
        <v>1135</v>
      </c>
      <c r="F4187" s="51">
        <v>0.5</v>
      </c>
      <c r="G4187" s="193"/>
      <c r="H4187" s="378" t="s">
        <v>1134</v>
      </c>
      <c r="I4187" s="378"/>
      <c r="J4187" s="51">
        <v>2.63</v>
      </c>
    </row>
    <row r="4188" spans="1:10" ht="0.95" customHeight="1" thickTop="1" x14ac:dyDescent="0.2">
      <c r="A4188" s="50"/>
      <c r="B4188" s="50"/>
      <c r="C4188" s="50"/>
      <c r="D4188" s="50"/>
      <c r="E4188" s="50"/>
      <c r="F4188" s="50"/>
      <c r="G4188" s="50"/>
      <c r="H4188" s="50"/>
      <c r="I4188" s="50"/>
      <c r="J4188" s="50"/>
    </row>
    <row r="4189" spans="1:10" ht="18" customHeight="1" x14ac:dyDescent="0.2">
      <c r="A4189" s="189"/>
      <c r="B4189" s="64" t="s">
        <v>9</v>
      </c>
      <c r="C4189" s="189" t="s">
        <v>10</v>
      </c>
      <c r="D4189" s="189" t="s">
        <v>11</v>
      </c>
      <c r="E4189" s="379" t="s">
        <v>1155</v>
      </c>
      <c r="F4189" s="379"/>
      <c r="G4189" s="65" t="s">
        <v>12</v>
      </c>
      <c r="H4189" s="64" t="s">
        <v>13</v>
      </c>
      <c r="I4189" s="64" t="s">
        <v>14</v>
      </c>
      <c r="J4189" s="64" t="s">
        <v>16</v>
      </c>
    </row>
    <row r="4190" spans="1:10" ht="39" customHeight="1" x14ac:dyDescent="0.2">
      <c r="A4190" s="187" t="s">
        <v>1154</v>
      </c>
      <c r="B4190" s="63" t="s">
        <v>1786</v>
      </c>
      <c r="C4190" s="187" t="s">
        <v>25</v>
      </c>
      <c r="D4190" s="187" t="s">
        <v>1785</v>
      </c>
      <c r="E4190" s="380" t="s">
        <v>1192</v>
      </c>
      <c r="F4190" s="380"/>
      <c r="G4190" s="62" t="s">
        <v>1205</v>
      </c>
      <c r="H4190" s="61">
        <v>1</v>
      </c>
      <c r="I4190" s="60">
        <v>28.5</v>
      </c>
      <c r="J4190" s="60">
        <v>28.5</v>
      </c>
    </row>
    <row r="4191" spans="1:10" ht="39" customHeight="1" x14ac:dyDescent="0.2">
      <c r="A4191" s="191" t="s">
        <v>1148</v>
      </c>
      <c r="B4191" s="59" t="s">
        <v>1782</v>
      </c>
      <c r="C4191" s="191" t="s">
        <v>25</v>
      </c>
      <c r="D4191" s="191" t="s">
        <v>1781</v>
      </c>
      <c r="E4191" s="376" t="s">
        <v>1192</v>
      </c>
      <c r="F4191" s="376"/>
      <c r="G4191" s="58" t="s">
        <v>836</v>
      </c>
      <c r="H4191" s="57">
        <v>1</v>
      </c>
      <c r="I4191" s="56">
        <v>0.75</v>
      </c>
      <c r="J4191" s="56">
        <v>0.75</v>
      </c>
    </row>
    <row r="4192" spans="1:10" ht="39" customHeight="1" x14ac:dyDescent="0.2">
      <c r="A4192" s="191" t="s">
        <v>1148</v>
      </c>
      <c r="B4192" s="59" t="s">
        <v>1780</v>
      </c>
      <c r="C4192" s="191" t="s">
        <v>25</v>
      </c>
      <c r="D4192" s="191" t="s">
        <v>1779</v>
      </c>
      <c r="E4192" s="376" t="s">
        <v>1192</v>
      </c>
      <c r="F4192" s="376"/>
      <c r="G4192" s="58" t="s">
        <v>836</v>
      </c>
      <c r="H4192" s="57">
        <v>1</v>
      </c>
      <c r="I4192" s="56">
        <v>0.17</v>
      </c>
      <c r="J4192" s="56">
        <v>0.17</v>
      </c>
    </row>
    <row r="4193" spans="1:10" ht="26.1" customHeight="1" x14ac:dyDescent="0.2">
      <c r="A4193" s="191" t="s">
        <v>1148</v>
      </c>
      <c r="B4193" s="59" t="s">
        <v>1655</v>
      </c>
      <c r="C4193" s="191" t="s">
        <v>25</v>
      </c>
      <c r="D4193" s="191" t="s">
        <v>1654</v>
      </c>
      <c r="E4193" s="376" t="s">
        <v>1145</v>
      </c>
      <c r="F4193" s="376"/>
      <c r="G4193" s="58" t="s">
        <v>836</v>
      </c>
      <c r="H4193" s="57">
        <v>1</v>
      </c>
      <c r="I4193" s="56">
        <v>27.58</v>
      </c>
      <c r="J4193" s="56">
        <v>27.58</v>
      </c>
    </row>
    <row r="4194" spans="1:10" ht="25.5" x14ac:dyDescent="0.2">
      <c r="A4194" s="193"/>
      <c r="B4194" s="193"/>
      <c r="C4194" s="193"/>
      <c r="D4194" s="193"/>
      <c r="E4194" s="193" t="s">
        <v>1138</v>
      </c>
      <c r="F4194" s="51">
        <v>12.9808225</v>
      </c>
      <c r="G4194" s="193" t="s">
        <v>1137</v>
      </c>
      <c r="H4194" s="51">
        <v>10.44</v>
      </c>
      <c r="I4194" s="193" t="s">
        <v>1136</v>
      </c>
      <c r="J4194" s="51">
        <v>23.42</v>
      </c>
    </row>
    <row r="4195" spans="1:10" ht="15" thickBot="1" x14ac:dyDescent="0.25">
      <c r="A4195" s="193"/>
      <c r="B4195" s="193"/>
      <c r="C4195" s="193"/>
      <c r="D4195" s="193"/>
      <c r="E4195" s="193" t="s">
        <v>1135</v>
      </c>
      <c r="F4195" s="51">
        <v>6.7</v>
      </c>
      <c r="G4195" s="193"/>
      <c r="H4195" s="378" t="s">
        <v>1134</v>
      </c>
      <c r="I4195" s="378"/>
      <c r="J4195" s="51">
        <v>35.200000000000003</v>
      </c>
    </row>
    <row r="4196" spans="1:10" ht="0.95" customHeight="1" thickTop="1" x14ac:dyDescent="0.2">
      <c r="A4196" s="50"/>
      <c r="B4196" s="50"/>
      <c r="C4196" s="50"/>
      <c r="D4196" s="50"/>
      <c r="E4196" s="50"/>
      <c r="F4196" s="50"/>
      <c r="G4196" s="50"/>
      <c r="H4196" s="50"/>
      <c r="I4196" s="50"/>
      <c r="J4196" s="50"/>
    </row>
    <row r="4197" spans="1:10" ht="18" customHeight="1" x14ac:dyDescent="0.2">
      <c r="A4197" s="189"/>
      <c r="B4197" s="64" t="s">
        <v>9</v>
      </c>
      <c r="C4197" s="189" t="s">
        <v>10</v>
      </c>
      <c r="D4197" s="189" t="s">
        <v>11</v>
      </c>
      <c r="E4197" s="379" t="s">
        <v>1155</v>
      </c>
      <c r="F4197" s="379"/>
      <c r="G4197" s="65" t="s">
        <v>12</v>
      </c>
      <c r="H4197" s="64" t="s">
        <v>13</v>
      </c>
      <c r="I4197" s="64" t="s">
        <v>14</v>
      </c>
      <c r="J4197" s="64" t="s">
        <v>16</v>
      </c>
    </row>
    <row r="4198" spans="1:10" ht="39" customHeight="1" x14ac:dyDescent="0.2">
      <c r="A4198" s="187" t="s">
        <v>1154</v>
      </c>
      <c r="B4198" s="63" t="s">
        <v>1784</v>
      </c>
      <c r="C4198" s="187" t="s">
        <v>25</v>
      </c>
      <c r="D4198" s="187" t="s">
        <v>1783</v>
      </c>
      <c r="E4198" s="380" t="s">
        <v>1192</v>
      </c>
      <c r="F4198" s="380"/>
      <c r="G4198" s="62" t="s">
        <v>44</v>
      </c>
      <c r="H4198" s="61">
        <v>1</v>
      </c>
      <c r="I4198" s="60">
        <v>31.24</v>
      </c>
      <c r="J4198" s="60">
        <v>31.24</v>
      </c>
    </row>
    <row r="4199" spans="1:10" ht="39" customHeight="1" x14ac:dyDescent="0.2">
      <c r="A4199" s="191" t="s">
        <v>1148</v>
      </c>
      <c r="B4199" s="59" t="s">
        <v>1782</v>
      </c>
      <c r="C4199" s="191" t="s">
        <v>25</v>
      </c>
      <c r="D4199" s="191" t="s">
        <v>1781</v>
      </c>
      <c r="E4199" s="376" t="s">
        <v>1192</v>
      </c>
      <c r="F4199" s="376"/>
      <c r="G4199" s="58" t="s">
        <v>836</v>
      </c>
      <c r="H4199" s="57">
        <v>1</v>
      </c>
      <c r="I4199" s="56">
        <v>0.75</v>
      </c>
      <c r="J4199" s="56">
        <v>0.75</v>
      </c>
    </row>
    <row r="4200" spans="1:10" ht="39" customHeight="1" x14ac:dyDescent="0.2">
      <c r="A4200" s="191" t="s">
        <v>1148</v>
      </c>
      <c r="B4200" s="59" t="s">
        <v>1780</v>
      </c>
      <c r="C4200" s="191" t="s">
        <v>25</v>
      </c>
      <c r="D4200" s="191" t="s">
        <v>1779</v>
      </c>
      <c r="E4200" s="376" t="s">
        <v>1192</v>
      </c>
      <c r="F4200" s="376"/>
      <c r="G4200" s="58" t="s">
        <v>836</v>
      </c>
      <c r="H4200" s="57">
        <v>1</v>
      </c>
      <c r="I4200" s="56">
        <v>0.17</v>
      </c>
      <c r="J4200" s="56">
        <v>0.17</v>
      </c>
    </row>
    <row r="4201" spans="1:10" ht="39" customHeight="1" x14ac:dyDescent="0.2">
      <c r="A4201" s="191" t="s">
        <v>1148</v>
      </c>
      <c r="B4201" s="59" t="s">
        <v>1778</v>
      </c>
      <c r="C4201" s="191" t="s">
        <v>25</v>
      </c>
      <c r="D4201" s="191" t="s">
        <v>1777</v>
      </c>
      <c r="E4201" s="376" t="s">
        <v>1192</v>
      </c>
      <c r="F4201" s="376"/>
      <c r="G4201" s="58" t="s">
        <v>836</v>
      </c>
      <c r="H4201" s="57">
        <v>1</v>
      </c>
      <c r="I4201" s="56">
        <v>0.93</v>
      </c>
      <c r="J4201" s="56">
        <v>0.93</v>
      </c>
    </row>
    <row r="4202" spans="1:10" ht="39" customHeight="1" x14ac:dyDescent="0.2">
      <c r="A4202" s="191" t="s">
        <v>1148</v>
      </c>
      <c r="B4202" s="59" t="s">
        <v>1774</v>
      </c>
      <c r="C4202" s="191" t="s">
        <v>25</v>
      </c>
      <c r="D4202" s="191" t="s">
        <v>1773</v>
      </c>
      <c r="E4202" s="376" t="s">
        <v>1192</v>
      </c>
      <c r="F4202" s="376"/>
      <c r="G4202" s="58" t="s">
        <v>836</v>
      </c>
      <c r="H4202" s="57">
        <v>1</v>
      </c>
      <c r="I4202" s="56">
        <v>1.81</v>
      </c>
      <c r="J4202" s="56">
        <v>1.81</v>
      </c>
    </row>
    <row r="4203" spans="1:10" ht="26.1" customHeight="1" x14ac:dyDescent="0.2">
      <c r="A4203" s="191" t="s">
        <v>1148</v>
      </c>
      <c r="B4203" s="59" t="s">
        <v>1655</v>
      </c>
      <c r="C4203" s="191" t="s">
        <v>25</v>
      </c>
      <c r="D4203" s="191" t="s">
        <v>1654</v>
      </c>
      <c r="E4203" s="376" t="s">
        <v>1145</v>
      </c>
      <c r="F4203" s="376"/>
      <c r="G4203" s="58" t="s">
        <v>836</v>
      </c>
      <c r="H4203" s="57">
        <v>1</v>
      </c>
      <c r="I4203" s="56">
        <v>27.58</v>
      </c>
      <c r="J4203" s="56">
        <v>27.58</v>
      </c>
    </row>
    <row r="4204" spans="1:10" ht="25.5" x14ac:dyDescent="0.2">
      <c r="A4204" s="193"/>
      <c r="B4204" s="193"/>
      <c r="C4204" s="193"/>
      <c r="D4204" s="193"/>
      <c r="E4204" s="193" t="s">
        <v>1138</v>
      </c>
      <c r="F4204" s="51">
        <v>12.9808225</v>
      </c>
      <c r="G4204" s="193" t="s">
        <v>1137</v>
      </c>
      <c r="H4204" s="51">
        <v>10.44</v>
      </c>
      <c r="I4204" s="193" t="s">
        <v>1136</v>
      </c>
      <c r="J4204" s="51">
        <v>23.42</v>
      </c>
    </row>
    <row r="4205" spans="1:10" ht="15" thickBot="1" x14ac:dyDescent="0.25">
      <c r="A4205" s="193"/>
      <c r="B4205" s="193"/>
      <c r="C4205" s="193"/>
      <c r="D4205" s="193"/>
      <c r="E4205" s="193" t="s">
        <v>1135</v>
      </c>
      <c r="F4205" s="51">
        <v>7.35</v>
      </c>
      <c r="G4205" s="193"/>
      <c r="H4205" s="378" t="s">
        <v>1134</v>
      </c>
      <c r="I4205" s="378"/>
      <c r="J4205" s="51">
        <v>38.590000000000003</v>
      </c>
    </row>
    <row r="4206" spans="1:10" ht="0.95" customHeight="1" thickTop="1" x14ac:dyDescent="0.2">
      <c r="A4206" s="50"/>
      <c r="B4206" s="50"/>
      <c r="C4206" s="50"/>
      <c r="D4206" s="50"/>
      <c r="E4206" s="50"/>
      <c r="F4206" s="50"/>
      <c r="G4206" s="50"/>
      <c r="H4206" s="50"/>
      <c r="I4206" s="50"/>
      <c r="J4206" s="50"/>
    </row>
    <row r="4207" spans="1:10" ht="18" customHeight="1" x14ac:dyDescent="0.2">
      <c r="A4207" s="189"/>
      <c r="B4207" s="64" t="s">
        <v>9</v>
      </c>
      <c r="C4207" s="189" t="s">
        <v>10</v>
      </c>
      <c r="D4207" s="189" t="s">
        <v>11</v>
      </c>
      <c r="E4207" s="379" t="s">
        <v>1155</v>
      </c>
      <c r="F4207" s="379"/>
      <c r="G4207" s="65" t="s">
        <v>12</v>
      </c>
      <c r="H4207" s="64" t="s">
        <v>13</v>
      </c>
      <c r="I4207" s="64" t="s">
        <v>14</v>
      </c>
      <c r="J4207" s="64" t="s">
        <v>16</v>
      </c>
    </row>
    <row r="4208" spans="1:10" ht="39" customHeight="1" x14ac:dyDescent="0.2">
      <c r="A4208" s="187" t="s">
        <v>1154</v>
      </c>
      <c r="B4208" s="63" t="s">
        <v>1782</v>
      </c>
      <c r="C4208" s="187" t="s">
        <v>25</v>
      </c>
      <c r="D4208" s="187" t="s">
        <v>1781</v>
      </c>
      <c r="E4208" s="380" t="s">
        <v>1192</v>
      </c>
      <c r="F4208" s="380"/>
      <c r="G4208" s="62" t="s">
        <v>836</v>
      </c>
      <c r="H4208" s="61">
        <v>1</v>
      </c>
      <c r="I4208" s="60">
        <v>0.75</v>
      </c>
      <c r="J4208" s="60">
        <v>0.75</v>
      </c>
    </row>
    <row r="4209" spans="1:10" ht="39" customHeight="1" x14ac:dyDescent="0.2">
      <c r="A4209" s="192" t="s">
        <v>1142</v>
      </c>
      <c r="B4209" s="55" t="s">
        <v>1776</v>
      </c>
      <c r="C4209" s="192" t="s">
        <v>25</v>
      </c>
      <c r="D4209" s="192" t="s">
        <v>1775</v>
      </c>
      <c r="E4209" s="377" t="s">
        <v>1160</v>
      </c>
      <c r="F4209" s="377"/>
      <c r="G4209" s="54" t="s">
        <v>156</v>
      </c>
      <c r="H4209" s="53">
        <v>6.3999999999999997E-5</v>
      </c>
      <c r="I4209" s="52">
        <v>11721.14</v>
      </c>
      <c r="J4209" s="52">
        <v>0.75</v>
      </c>
    </row>
    <row r="4210" spans="1:10" ht="25.5" x14ac:dyDescent="0.2">
      <c r="A4210" s="193"/>
      <c r="B4210" s="193"/>
      <c r="C4210" s="193"/>
      <c r="D4210" s="193"/>
      <c r="E4210" s="193" t="s">
        <v>1138</v>
      </c>
      <c r="F4210" s="51">
        <v>0</v>
      </c>
      <c r="G4210" s="193" t="s">
        <v>1137</v>
      </c>
      <c r="H4210" s="51">
        <v>0</v>
      </c>
      <c r="I4210" s="193" t="s">
        <v>1136</v>
      </c>
      <c r="J4210" s="51">
        <v>0</v>
      </c>
    </row>
    <row r="4211" spans="1:10" ht="15" thickBot="1" x14ac:dyDescent="0.25">
      <c r="A4211" s="193"/>
      <c r="B4211" s="193"/>
      <c r="C4211" s="193"/>
      <c r="D4211" s="193"/>
      <c r="E4211" s="193" t="s">
        <v>1135</v>
      </c>
      <c r="F4211" s="51">
        <v>0.17</v>
      </c>
      <c r="G4211" s="193"/>
      <c r="H4211" s="378" t="s">
        <v>1134</v>
      </c>
      <c r="I4211" s="378"/>
      <c r="J4211" s="51">
        <v>0.92</v>
      </c>
    </row>
    <row r="4212" spans="1:10" ht="0.95" customHeight="1" thickTop="1" x14ac:dyDescent="0.2">
      <c r="A4212" s="50"/>
      <c r="B4212" s="50"/>
      <c r="C4212" s="50"/>
      <c r="D4212" s="50"/>
      <c r="E4212" s="50"/>
      <c r="F4212" s="50"/>
      <c r="G4212" s="50"/>
      <c r="H4212" s="50"/>
      <c r="I4212" s="50"/>
      <c r="J4212" s="50"/>
    </row>
    <row r="4213" spans="1:10" ht="18" customHeight="1" x14ac:dyDescent="0.2">
      <c r="A4213" s="189"/>
      <c r="B4213" s="64" t="s">
        <v>9</v>
      </c>
      <c r="C4213" s="189" t="s">
        <v>10</v>
      </c>
      <c r="D4213" s="189" t="s">
        <v>11</v>
      </c>
      <c r="E4213" s="379" t="s">
        <v>1155</v>
      </c>
      <c r="F4213" s="379"/>
      <c r="G4213" s="65" t="s">
        <v>12</v>
      </c>
      <c r="H4213" s="64" t="s">
        <v>13</v>
      </c>
      <c r="I4213" s="64" t="s">
        <v>14</v>
      </c>
      <c r="J4213" s="64" t="s">
        <v>16</v>
      </c>
    </row>
    <row r="4214" spans="1:10" ht="39" customHeight="1" x14ac:dyDescent="0.2">
      <c r="A4214" s="187" t="s">
        <v>1154</v>
      </c>
      <c r="B4214" s="63" t="s">
        <v>1780</v>
      </c>
      <c r="C4214" s="187" t="s">
        <v>25</v>
      </c>
      <c r="D4214" s="187" t="s">
        <v>1779</v>
      </c>
      <c r="E4214" s="380" t="s">
        <v>1192</v>
      </c>
      <c r="F4214" s="380"/>
      <c r="G4214" s="62" t="s">
        <v>836</v>
      </c>
      <c r="H4214" s="61">
        <v>1</v>
      </c>
      <c r="I4214" s="60">
        <v>0.17</v>
      </c>
      <c r="J4214" s="60">
        <v>0.17</v>
      </c>
    </row>
    <row r="4215" spans="1:10" ht="39" customHeight="1" x14ac:dyDescent="0.2">
      <c r="A4215" s="192" t="s">
        <v>1142</v>
      </c>
      <c r="B4215" s="55" t="s">
        <v>1776</v>
      </c>
      <c r="C4215" s="192" t="s">
        <v>25</v>
      </c>
      <c r="D4215" s="192" t="s">
        <v>1775</v>
      </c>
      <c r="E4215" s="377" t="s">
        <v>1160</v>
      </c>
      <c r="F4215" s="377"/>
      <c r="G4215" s="54" t="s">
        <v>156</v>
      </c>
      <c r="H4215" s="53">
        <v>1.4800000000000001E-5</v>
      </c>
      <c r="I4215" s="52">
        <v>11721.14</v>
      </c>
      <c r="J4215" s="52">
        <v>0.17</v>
      </c>
    </row>
    <row r="4216" spans="1:10" ht="25.5" x14ac:dyDescent="0.2">
      <c r="A4216" s="193"/>
      <c r="B4216" s="193"/>
      <c r="C4216" s="193"/>
      <c r="D4216" s="193"/>
      <c r="E4216" s="193" t="s">
        <v>1138</v>
      </c>
      <c r="F4216" s="51">
        <v>0</v>
      </c>
      <c r="G4216" s="193" t="s">
        <v>1137</v>
      </c>
      <c r="H4216" s="51">
        <v>0</v>
      </c>
      <c r="I4216" s="193" t="s">
        <v>1136</v>
      </c>
      <c r="J4216" s="51">
        <v>0</v>
      </c>
    </row>
    <row r="4217" spans="1:10" ht="15" thickBot="1" x14ac:dyDescent="0.25">
      <c r="A4217" s="193"/>
      <c r="B4217" s="193"/>
      <c r="C4217" s="193"/>
      <c r="D4217" s="193"/>
      <c r="E4217" s="193" t="s">
        <v>1135</v>
      </c>
      <c r="F4217" s="51">
        <v>0.04</v>
      </c>
      <c r="G4217" s="193"/>
      <c r="H4217" s="378" t="s">
        <v>1134</v>
      </c>
      <c r="I4217" s="378"/>
      <c r="J4217" s="51">
        <v>0.21</v>
      </c>
    </row>
    <row r="4218" spans="1:10" ht="0.95" customHeight="1" thickTop="1" x14ac:dyDescent="0.2">
      <c r="A4218" s="50"/>
      <c r="B4218" s="50"/>
      <c r="C4218" s="50"/>
      <c r="D4218" s="50"/>
      <c r="E4218" s="50"/>
      <c r="F4218" s="50"/>
      <c r="G4218" s="50"/>
      <c r="H4218" s="50"/>
      <c r="I4218" s="50"/>
      <c r="J4218" s="50"/>
    </row>
    <row r="4219" spans="1:10" ht="18" customHeight="1" x14ac:dyDescent="0.2">
      <c r="A4219" s="189"/>
      <c r="B4219" s="64" t="s">
        <v>9</v>
      </c>
      <c r="C4219" s="189" t="s">
        <v>10</v>
      </c>
      <c r="D4219" s="189" t="s">
        <v>11</v>
      </c>
      <c r="E4219" s="379" t="s">
        <v>1155</v>
      </c>
      <c r="F4219" s="379"/>
      <c r="G4219" s="65" t="s">
        <v>12</v>
      </c>
      <c r="H4219" s="64" t="s">
        <v>13</v>
      </c>
      <c r="I4219" s="64" t="s">
        <v>14</v>
      </c>
      <c r="J4219" s="64" t="s">
        <v>16</v>
      </c>
    </row>
    <row r="4220" spans="1:10" ht="39" customHeight="1" x14ac:dyDescent="0.2">
      <c r="A4220" s="187" t="s">
        <v>1154</v>
      </c>
      <c r="B4220" s="63" t="s">
        <v>1778</v>
      </c>
      <c r="C4220" s="187" t="s">
        <v>25</v>
      </c>
      <c r="D4220" s="187" t="s">
        <v>1777</v>
      </c>
      <c r="E4220" s="380" t="s">
        <v>1192</v>
      </c>
      <c r="F4220" s="380"/>
      <c r="G4220" s="62" t="s">
        <v>836</v>
      </c>
      <c r="H4220" s="61">
        <v>1</v>
      </c>
      <c r="I4220" s="60">
        <v>0.93</v>
      </c>
      <c r="J4220" s="60">
        <v>0.93</v>
      </c>
    </row>
    <row r="4221" spans="1:10" ht="39" customHeight="1" x14ac:dyDescent="0.2">
      <c r="A4221" s="192" t="s">
        <v>1142</v>
      </c>
      <c r="B4221" s="55" t="s">
        <v>1776</v>
      </c>
      <c r="C4221" s="192" t="s">
        <v>25</v>
      </c>
      <c r="D4221" s="192" t="s">
        <v>1775</v>
      </c>
      <c r="E4221" s="377" t="s">
        <v>1160</v>
      </c>
      <c r="F4221" s="377"/>
      <c r="G4221" s="54" t="s">
        <v>156</v>
      </c>
      <c r="H4221" s="53">
        <v>8.0000000000000007E-5</v>
      </c>
      <c r="I4221" s="52">
        <v>11721.14</v>
      </c>
      <c r="J4221" s="52">
        <v>0.93</v>
      </c>
    </row>
    <row r="4222" spans="1:10" ht="25.5" x14ac:dyDescent="0.2">
      <c r="A4222" s="193"/>
      <c r="B4222" s="193"/>
      <c r="C4222" s="193"/>
      <c r="D4222" s="193"/>
      <c r="E4222" s="193" t="s">
        <v>1138</v>
      </c>
      <c r="F4222" s="51">
        <v>0</v>
      </c>
      <c r="G4222" s="193" t="s">
        <v>1137</v>
      </c>
      <c r="H4222" s="51">
        <v>0</v>
      </c>
      <c r="I4222" s="193" t="s">
        <v>1136</v>
      </c>
      <c r="J4222" s="51">
        <v>0</v>
      </c>
    </row>
    <row r="4223" spans="1:10" ht="15" thickBot="1" x14ac:dyDescent="0.25">
      <c r="A4223" s="193"/>
      <c r="B4223" s="193"/>
      <c r="C4223" s="193"/>
      <c r="D4223" s="193"/>
      <c r="E4223" s="193" t="s">
        <v>1135</v>
      </c>
      <c r="F4223" s="51">
        <v>0.21</v>
      </c>
      <c r="G4223" s="193"/>
      <c r="H4223" s="378" t="s">
        <v>1134</v>
      </c>
      <c r="I4223" s="378"/>
      <c r="J4223" s="51">
        <v>1.1399999999999999</v>
      </c>
    </row>
    <row r="4224" spans="1:10" ht="0.95" customHeight="1" thickTop="1" x14ac:dyDescent="0.2">
      <c r="A4224" s="50"/>
      <c r="B4224" s="50"/>
      <c r="C4224" s="50"/>
      <c r="D4224" s="50"/>
      <c r="E4224" s="50"/>
      <c r="F4224" s="50"/>
      <c r="G4224" s="50"/>
      <c r="H4224" s="50"/>
      <c r="I4224" s="50"/>
      <c r="J4224" s="50"/>
    </row>
    <row r="4225" spans="1:10" ht="18" customHeight="1" x14ac:dyDescent="0.2">
      <c r="A4225" s="189"/>
      <c r="B4225" s="64" t="s">
        <v>9</v>
      </c>
      <c r="C4225" s="189" t="s">
        <v>10</v>
      </c>
      <c r="D4225" s="189" t="s">
        <v>11</v>
      </c>
      <c r="E4225" s="379" t="s">
        <v>1155</v>
      </c>
      <c r="F4225" s="379"/>
      <c r="G4225" s="65" t="s">
        <v>12</v>
      </c>
      <c r="H4225" s="64" t="s">
        <v>13</v>
      </c>
      <c r="I4225" s="64" t="s">
        <v>14</v>
      </c>
      <c r="J4225" s="64" t="s">
        <v>16</v>
      </c>
    </row>
    <row r="4226" spans="1:10" ht="39" customHeight="1" x14ac:dyDescent="0.2">
      <c r="A4226" s="187" t="s">
        <v>1154</v>
      </c>
      <c r="B4226" s="63" t="s">
        <v>1774</v>
      </c>
      <c r="C4226" s="187" t="s">
        <v>25</v>
      </c>
      <c r="D4226" s="187" t="s">
        <v>1773</v>
      </c>
      <c r="E4226" s="380" t="s">
        <v>1192</v>
      </c>
      <c r="F4226" s="380"/>
      <c r="G4226" s="62" t="s">
        <v>836</v>
      </c>
      <c r="H4226" s="61">
        <v>1</v>
      </c>
      <c r="I4226" s="60">
        <v>1.81</v>
      </c>
      <c r="J4226" s="60">
        <v>1.81</v>
      </c>
    </row>
    <row r="4227" spans="1:10" ht="26.1" customHeight="1" x14ac:dyDescent="0.2">
      <c r="A4227" s="192" t="s">
        <v>1142</v>
      </c>
      <c r="B4227" s="55" t="s">
        <v>1191</v>
      </c>
      <c r="C4227" s="192" t="s">
        <v>25</v>
      </c>
      <c r="D4227" s="192" t="s">
        <v>1190</v>
      </c>
      <c r="E4227" s="377" t="s">
        <v>1139</v>
      </c>
      <c r="F4227" s="377"/>
      <c r="G4227" s="54" t="s">
        <v>1189</v>
      </c>
      <c r="H4227" s="53">
        <v>1.7</v>
      </c>
      <c r="I4227" s="52">
        <v>1.07</v>
      </c>
      <c r="J4227" s="52">
        <v>1.81</v>
      </c>
    </row>
    <row r="4228" spans="1:10" ht="25.5" x14ac:dyDescent="0.2">
      <c r="A4228" s="193"/>
      <c r="B4228" s="193"/>
      <c r="C4228" s="193"/>
      <c r="D4228" s="193"/>
      <c r="E4228" s="193" t="s">
        <v>1138</v>
      </c>
      <c r="F4228" s="51">
        <v>0</v>
      </c>
      <c r="G4228" s="193" t="s">
        <v>1137</v>
      </c>
      <c r="H4228" s="51">
        <v>0</v>
      </c>
      <c r="I4228" s="193" t="s">
        <v>1136</v>
      </c>
      <c r="J4228" s="51">
        <v>0</v>
      </c>
    </row>
    <row r="4229" spans="1:10" ht="15" thickBot="1" x14ac:dyDescent="0.25">
      <c r="A4229" s="193"/>
      <c r="B4229" s="193"/>
      <c r="C4229" s="193"/>
      <c r="D4229" s="193"/>
      <c r="E4229" s="193" t="s">
        <v>1135</v>
      </c>
      <c r="F4229" s="51">
        <v>0.42</v>
      </c>
      <c r="G4229" s="193"/>
      <c r="H4229" s="378" t="s">
        <v>1134</v>
      </c>
      <c r="I4229" s="378"/>
      <c r="J4229" s="51">
        <v>2.23</v>
      </c>
    </row>
    <row r="4230" spans="1:10" ht="0.95" customHeight="1" thickTop="1" x14ac:dyDescent="0.2">
      <c r="A4230" s="50"/>
      <c r="B4230" s="50"/>
      <c r="C4230" s="50"/>
      <c r="D4230" s="50"/>
      <c r="E4230" s="50"/>
      <c r="F4230" s="50"/>
      <c r="G4230" s="50"/>
      <c r="H4230" s="50"/>
      <c r="I4230" s="50"/>
      <c r="J4230" s="50"/>
    </row>
    <row r="4231" spans="1:10" ht="18" customHeight="1" x14ac:dyDescent="0.2">
      <c r="A4231" s="189"/>
      <c r="B4231" s="64" t="s">
        <v>9</v>
      </c>
      <c r="C4231" s="189" t="s">
        <v>10</v>
      </c>
      <c r="D4231" s="189" t="s">
        <v>11</v>
      </c>
      <c r="E4231" s="379" t="s">
        <v>1155</v>
      </c>
      <c r="F4231" s="379"/>
      <c r="G4231" s="65" t="s">
        <v>12</v>
      </c>
      <c r="H4231" s="64" t="s">
        <v>13</v>
      </c>
      <c r="I4231" s="64" t="s">
        <v>14</v>
      </c>
      <c r="J4231" s="64" t="s">
        <v>16</v>
      </c>
    </row>
    <row r="4232" spans="1:10" ht="51.95" customHeight="1" x14ac:dyDescent="0.2">
      <c r="A4232" s="187" t="s">
        <v>1154</v>
      </c>
      <c r="B4232" s="63" t="s">
        <v>1772</v>
      </c>
      <c r="C4232" s="187" t="s">
        <v>25</v>
      </c>
      <c r="D4232" s="187" t="s">
        <v>1771</v>
      </c>
      <c r="E4232" s="380" t="s">
        <v>1770</v>
      </c>
      <c r="F4232" s="380"/>
      <c r="G4232" s="62" t="s">
        <v>27</v>
      </c>
      <c r="H4232" s="61">
        <v>1</v>
      </c>
      <c r="I4232" s="60">
        <v>34.06</v>
      </c>
      <c r="J4232" s="60">
        <v>34.06</v>
      </c>
    </row>
    <row r="4233" spans="1:10" ht="51.95" customHeight="1" x14ac:dyDescent="0.2">
      <c r="A4233" s="191" t="s">
        <v>1148</v>
      </c>
      <c r="B4233" s="59" t="s">
        <v>1769</v>
      </c>
      <c r="C4233" s="191" t="s">
        <v>25</v>
      </c>
      <c r="D4233" s="191" t="s">
        <v>1768</v>
      </c>
      <c r="E4233" s="376" t="s">
        <v>1145</v>
      </c>
      <c r="F4233" s="376"/>
      <c r="G4233" s="58" t="s">
        <v>49</v>
      </c>
      <c r="H4233" s="57">
        <v>2.1299999999999999E-2</v>
      </c>
      <c r="I4233" s="56">
        <v>816.78</v>
      </c>
      <c r="J4233" s="56">
        <v>17.39</v>
      </c>
    </row>
    <row r="4234" spans="1:10" ht="24" customHeight="1" x14ac:dyDescent="0.2">
      <c r="A4234" s="191" t="s">
        <v>1148</v>
      </c>
      <c r="B4234" s="59" t="s">
        <v>1461</v>
      </c>
      <c r="C4234" s="191" t="s">
        <v>25</v>
      </c>
      <c r="D4234" s="191" t="s">
        <v>1460</v>
      </c>
      <c r="E4234" s="376" t="s">
        <v>1145</v>
      </c>
      <c r="F4234" s="376"/>
      <c r="G4234" s="58" t="s">
        <v>836</v>
      </c>
      <c r="H4234" s="57">
        <v>0.35</v>
      </c>
      <c r="I4234" s="56">
        <v>37.11</v>
      </c>
      <c r="J4234" s="56">
        <v>12.98</v>
      </c>
    </row>
    <row r="4235" spans="1:10" ht="24" customHeight="1" x14ac:dyDescent="0.2">
      <c r="A4235" s="191" t="s">
        <v>1148</v>
      </c>
      <c r="B4235" s="59" t="s">
        <v>1147</v>
      </c>
      <c r="C4235" s="191" t="s">
        <v>25</v>
      </c>
      <c r="D4235" s="191" t="s">
        <v>1146</v>
      </c>
      <c r="E4235" s="376" t="s">
        <v>1145</v>
      </c>
      <c r="F4235" s="376"/>
      <c r="G4235" s="58" t="s">
        <v>836</v>
      </c>
      <c r="H4235" s="57">
        <v>0.128</v>
      </c>
      <c r="I4235" s="56">
        <v>28.88</v>
      </c>
      <c r="J4235" s="56">
        <v>3.69</v>
      </c>
    </row>
    <row r="4236" spans="1:10" ht="25.5" x14ac:dyDescent="0.2">
      <c r="A4236" s="193"/>
      <c r="B4236" s="193"/>
      <c r="C4236" s="193"/>
      <c r="D4236" s="193"/>
      <c r="E4236" s="193" t="s">
        <v>1138</v>
      </c>
      <c r="F4236" s="51">
        <v>10.930052100654029</v>
      </c>
      <c r="G4236" s="193" t="s">
        <v>1137</v>
      </c>
      <c r="H4236" s="51">
        <v>8.7899999999999991</v>
      </c>
      <c r="I4236" s="193" t="s">
        <v>1136</v>
      </c>
      <c r="J4236" s="51">
        <v>19.72</v>
      </c>
    </row>
    <row r="4237" spans="1:10" ht="15" thickBot="1" x14ac:dyDescent="0.25">
      <c r="A4237" s="193"/>
      <c r="B4237" s="193"/>
      <c r="C4237" s="193"/>
      <c r="D4237" s="193"/>
      <c r="E4237" s="193" t="s">
        <v>1135</v>
      </c>
      <c r="F4237" s="51">
        <v>8.01</v>
      </c>
      <c r="G4237" s="193"/>
      <c r="H4237" s="378" t="s">
        <v>1134</v>
      </c>
      <c r="I4237" s="378"/>
      <c r="J4237" s="51">
        <v>42.07</v>
      </c>
    </row>
    <row r="4238" spans="1:10" ht="0.95" customHeight="1" thickTop="1" x14ac:dyDescent="0.2">
      <c r="A4238" s="50"/>
      <c r="B4238" s="50"/>
      <c r="C4238" s="50"/>
      <c r="D4238" s="50"/>
      <c r="E4238" s="50"/>
      <c r="F4238" s="50"/>
      <c r="G4238" s="50"/>
      <c r="H4238" s="50"/>
      <c r="I4238" s="50"/>
      <c r="J4238" s="50"/>
    </row>
    <row r="4239" spans="1:10" ht="18" customHeight="1" x14ac:dyDescent="0.2">
      <c r="A4239" s="189"/>
      <c r="B4239" s="64" t="s">
        <v>9</v>
      </c>
      <c r="C4239" s="189" t="s">
        <v>10</v>
      </c>
      <c r="D4239" s="189" t="s">
        <v>11</v>
      </c>
      <c r="E4239" s="379" t="s">
        <v>1155</v>
      </c>
      <c r="F4239" s="379"/>
      <c r="G4239" s="65" t="s">
        <v>12</v>
      </c>
      <c r="H4239" s="64" t="s">
        <v>13</v>
      </c>
      <c r="I4239" s="64" t="s">
        <v>14</v>
      </c>
      <c r="J4239" s="64" t="s">
        <v>16</v>
      </c>
    </row>
    <row r="4240" spans="1:10" ht="24" customHeight="1" x14ac:dyDescent="0.2">
      <c r="A4240" s="187" t="s">
        <v>1154</v>
      </c>
      <c r="B4240" s="63" t="s">
        <v>1767</v>
      </c>
      <c r="C4240" s="187" t="s">
        <v>25</v>
      </c>
      <c r="D4240" s="187" t="s">
        <v>1766</v>
      </c>
      <c r="E4240" s="380" t="s">
        <v>1145</v>
      </c>
      <c r="F4240" s="380"/>
      <c r="G4240" s="62" t="s">
        <v>836</v>
      </c>
      <c r="H4240" s="61">
        <v>1</v>
      </c>
      <c r="I4240" s="60">
        <v>94.41</v>
      </c>
      <c r="J4240" s="60">
        <v>94.41</v>
      </c>
    </row>
    <row r="4241" spans="1:10" ht="26.1" customHeight="1" x14ac:dyDescent="0.2">
      <c r="A4241" s="191" t="s">
        <v>1148</v>
      </c>
      <c r="B4241" s="59" t="s">
        <v>1765</v>
      </c>
      <c r="C4241" s="191" t="s">
        <v>25</v>
      </c>
      <c r="D4241" s="191" t="s">
        <v>1764</v>
      </c>
      <c r="E4241" s="376" t="s">
        <v>1145</v>
      </c>
      <c r="F4241" s="376"/>
      <c r="G4241" s="58" t="s">
        <v>836</v>
      </c>
      <c r="H4241" s="57">
        <v>1</v>
      </c>
      <c r="I4241" s="56">
        <v>2.1800000000000002</v>
      </c>
      <c r="J4241" s="56">
        <v>2.1800000000000002</v>
      </c>
    </row>
    <row r="4242" spans="1:10" ht="24" customHeight="1" x14ac:dyDescent="0.2">
      <c r="A4242" s="192" t="s">
        <v>1142</v>
      </c>
      <c r="B4242" s="55" t="s">
        <v>1763</v>
      </c>
      <c r="C4242" s="192" t="s">
        <v>25</v>
      </c>
      <c r="D4242" s="192" t="s">
        <v>1762</v>
      </c>
      <c r="E4242" s="377" t="s">
        <v>1165</v>
      </c>
      <c r="F4242" s="377"/>
      <c r="G4242" s="54" t="s">
        <v>836</v>
      </c>
      <c r="H4242" s="53">
        <v>1</v>
      </c>
      <c r="I4242" s="52">
        <v>89.5</v>
      </c>
      <c r="J4242" s="52">
        <v>89.5</v>
      </c>
    </row>
    <row r="4243" spans="1:10" ht="26.1" customHeight="1" x14ac:dyDescent="0.2">
      <c r="A4243" s="192" t="s">
        <v>1142</v>
      </c>
      <c r="B4243" s="55" t="s">
        <v>1173</v>
      </c>
      <c r="C4243" s="192" t="s">
        <v>25</v>
      </c>
      <c r="D4243" s="192" t="s">
        <v>1172</v>
      </c>
      <c r="E4243" s="377" t="s">
        <v>1171</v>
      </c>
      <c r="F4243" s="377"/>
      <c r="G4243" s="54" t="s">
        <v>836</v>
      </c>
      <c r="H4243" s="53">
        <v>1</v>
      </c>
      <c r="I4243" s="52">
        <v>1.34</v>
      </c>
      <c r="J4243" s="52">
        <v>1.34</v>
      </c>
    </row>
    <row r="4244" spans="1:10" ht="26.1" customHeight="1" x14ac:dyDescent="0.2">
      <c r="A4244" s="192" t="s">
        <v>1142</v>
      </c>
      <c r="B4244" s="55" t="s">
        <v>1170</v>
      </c>
      <c r="C4244" s="192" t="s">
        <v>25</v>
      </c>
      <c r="D4244" s="192" t="s">
        <v>1169</v>
      </c>
      <c r="E4244" s="377" t="s">
        <v>1168</v>
      </c>
      <c r="F4244" s="377"/>
      <c r="G4244" s="54" t="s">
        <v>836</v>
      </c>
      <c r="H4244" s="53">
        <v>1</v>
      </c>
      <c r="I4244" s="52">
        <v>0.04</v>
      </c>
      <c r="J4244" s="52">
        <v>0.04</v>
      </c>
    </row>
    <row r="4245" spans="1:10" ht="26.1" customHeight="1" x14ac:dyDescent="0.2">
      <c r="A4245" s="192" t="s">
        <v>1142</v>
      </c>
      <c r="B4245" s="55" t="s">
        <v>1761</v>
      </c>
      <c r="C4245" s="192" t="s">
        <v>25</v>
      </c>
      <c r="D4245" s="192" t="s">
        <v>1760</v>
      </c>
      <c r="E4245" s="377" t="s">
        <v>1160</v>
      </c>
      <c r="F4245" s="377"/>
      <c r="G4245" s="54" t="s">
        <v>836</v>
      </c>
      <c r="H4245" s="53">
        <v>1</v>
      </c>
      <c r="I4245" s="52">
        <v>0.1</v>
      </c>
      <c r="J4245" s="52">
        <v>0.1</v>
      </c>
    </row>
    <row r="4246" spans="1:10" ht="26.1" customHeight="1" x14ac:dyDescent="0.2">
      <c r="A4246" s="192" t="s">
        <v>1142</v>
      </c>
      <c r="B4246" s="55" t="s">
        <v>1759</v>
      </c>
      <c r="C4246" s="192" t="s">
        <v>25</v>
      </c>
      <c r="D4246" s="192" t="s">
        <v>1758</v>
      </c>
      <c r="E4246" s="377" t="s">
        <v>1160</v>
      </c>
      <c r="F4246" s="377"/>
      <c r="G4246" s="54" t="s">
        <v>836</v>
      </c>
      <c r="H4246" s="53">
        <v>1</v>
      </c>
      <c r="I4246" s="52">
        <v>1.25</v>
      </c>
      <c r="J4246" s="52">
        <v>1.25</v>
      </c>
    </row>
    <row r="4247" spans="1:10" ht="25.5" x14ac:dyDescent="0.2">
      <c r="A4247" s="193"/>
      <c r="B4247" s="193"/>
      <c r="C4247" s="193"/>
      <c r="D4247" s="193"/>
      <c r="E4247" s="193" t="s">
        <v>1138</v>
      </c>
      <c r="F4247" s="51">
        <v>50.814765547056865</v>
      </c>
      <c r="G4247" s="193" t="s">
        <v>1137</v>
      </c>
      <c r="H4247" s="51">
        <v>40.869999999999997</v>
      </c>
      <c r="I4247" s="193" t="s">
        <v>1136</v>
      </c>
      <c r="J4247" s="51">
        <v>91.68</v>
      </c>
    </row>
    <row r="4248" spans="1:10" ht="15" thickBot="1" x14ac:dyDescent="0.25">
      <c r="A4248" s="193"/>
      <c r="B4248" s="193"/>
      <c r="C4248" s="193"/>
      <c r="D4248" s="193"/>
      <c r="E4248" s="193" t="s">
        <v>1135</v>
      </c>
      <c r="F4248" s="51">
        <v>22.22</v>
      </c>
      <c r="G4248" s="193"/>
      <c r="H4248" s="378" t="s">
        <v>1134</v>
      </c>
      <c r="I4248" s="378"/>
      <c r="J4248" s="51">
        <v>116.63</v>
      </c>
    </row>
    <row r="4249" spans="1:10" ht="0.95" customHeight="1" thickTop="1" x14ac:dyDescent="0.2">
      <c r="A4249" s="50"/>
      <c r="B4249" s="50"/>
      <c r="C4249" s="50"/>
      <c r="D4249" s="50"/>
      <c r="E4249" s="50"/>
      <c r="F4249" s="50"/>
      <c r="G4249" s="50"/>
      <c r="H4249" s="50"/>
      <c r="I4249" s="50"/>
      <c r="J4249" s="50"/>
    </row>
    <row r="4250" spans="1:10" ht="18" customHeight="1" x14ac:dyDescent="0.2">
      <c r="A4250" s="189"/>
      <c r="B4250" s="64" t="s">
        <v>9</v>
      </c>
      <c r="C4250" s="189" t="s">
        <v>10</v>
      </c>
      <c r="D4250" s="189" t="s">
        <v>11</v>
      </c>
      <c r="E4250" s="379" t="s">
        <v>1155</v>
      </c>
      <c r="F4250" s="379"/>
      <c r="G4250" s="65" t="s">
        <v>12</v>
      </c>
      <c r="H4250" s="64" t="s">
        <v>13</v>
      </c>
      <c r="I4250" s="64" t="s">
        <v>14</v>
      </c>
      <c r="J4250" s="64" t="s">
        <v>16</v>
      </c>
    </row>
    <row r="4251" spans="1:10" ht="39" customHeight="1" x14ac:dyDescent="0.2">
      <c r="A4251" s="187" t="s">
        <v>1154</v>
      </c>
      <c r="B4251" s="63" t="s">
        <v>1757</v>
      </c>
      <c r="C4251" s="187" t="s">
        <v>25</v>
      </c>
      <c r="D4251" s="187" t="s">
        <v>1756</v>
      </c>
      <c r="E4251" s="380" t="s">
        <v>1192</v>
      </c>
      <c r="F4251" s="380"/>
      <c r="G4251" s="62" t="s">
        <v>1205</v>
      </c>
      <c r="H4251" s="61">
        <v>1</v>
      </c>
      <c r="I4251" s="60">
        <v>1.1399999999999999</v>
      </c>
      <c r="J4251" s="60">
        <v>1.1399999999999999</v>
      </c>
    </row>
    <row r="4252" spans="1:10" ht="39" customHeight="1" x14ac:dyDescent="0.2">
      <c r="A4252" s="191" t="s">
        <v>1148</v>
      </c>
      <c r="B4252" s="59" t="s">
        <v>1753</v>
      </c>
      <c r="C4252" s="191" t="s">
        <v>25</v>
      </c>
      <c r="D4252" s="191" t="s">
        <v>1752</v>
      </c>
      <c r="E4252" s="376" t="s">
        <v>1192</v>
      </c>
      <c r="F4252" s="376"/>
      <c r="G4252" s="58" t="s">
        <v>836</v>
      </c>
      <c r="H4252" s="57">
        <v>1</v>
      </c>
      <c r="I4252" s="56">
        <v>0.92</v>
      </c>
      <c r="J4252" s="56">
        <v>0.92</v>
      </c>
    </row>
    <row r="4253" spans="1:10" ht="39" customHeight="1" x14ac:dyDescent="0.2">
      <c r="A4253" s="191" t="s">
        <v>1148</v>
      </c>
      <c r="B4253" s="59" t="s">
        <v>1751</v>
      </c>
      <c r="C4253" s="191" t="s">
        <v>25</v>
      </c>
      <c r="D4253" s="191" t="s">
        <v>1750</v>
      </c>
      <c r="E4253" s="376" t="s">
        <v>1192</v>
      </c>
      <c r="F4253" s="376"/>
      <c r="G4253" s="58" t="s">
        <v>836</v>
      </c>
      <c r="H4253" s="57">
        <v>1</v>
      </c>
      <c r="I4253" s="56">
        <v>0.22</v>
      </c>
      <c r="J4253" s="56">
        <v>0.22</v>
      </c>
    </row>
    <row r="4254" spans="1:10" ht="25.5" x14ac:dyDescent="0.2">
      <c r="A4254" s="193"/>
      <c r="B4254" s="193"/>
      <c r="C4254" s="193"/>
      <c r="D4254" s="193"/>
      <c r="E4254" s="193" t="s">
        <v>1138</v>
      </c>
      <c r="F4254" s="51">
        <v>0</v>
      </c>
      <c r="G4254" s="193" t="s">
        <v>1137</v>
      </c>
      <c r="H4254" s="51">
        <v>0</v>
      </c>
      <c r="I4254" s="193" t="s">
        <v>1136</v>
      </c>
      <c r="J4254" s="51">
        <v>0</v>
      </c>
    </row>
    <row r="4255" spans="1:10" ht="15" thickBot="1" x14ac:dyDescent="0.25">
      <c r="A4255" s="193"/>
      <c r="B4255" s="193"/>
      <c r="C4255" s="193"/>
      <c r="D4255" s="193"/>
      <c r="E4255" s="193" t="s">
        <v>1135</v>
      </c>
      <c r="F4255" s="51">
        <v>0.26</v>
      </c>
      <c r="G4255" s="193"/>
      <c r="H4255" s="378" t="s">
        <v>1134</v>
      </c>
      <c r="I4255" s="378"/>
      <c r="J4255" s="51">
        <v>1.4</v>
      </c>
    </row>
    <row r="4256" spans="1:10" ht="0.95" customHeight="1" thickTop="1" x14ac:dyDescent="0.2">
      <c r="A4256" s="50"/>
      <c r="B4256" s="50"/>
      <c r="C4256" s="50"/>
      <c r="D4256" s="50"/>
      <c r="E4256" s="50"/>
      <c r="F4256" s="50"/>
      <c r="G4256" s="50"/>
      <c r="H4256" s="50"/>
      <c r="I4256" s="50"/>
      <c r="J4256" s="50"/>
    </row>
    <row r="4257" spans="1:10" ht="18" customHeight="1" x14ac:dyDescent="0.2">
      <c r="A4257" s="189"/>
      <c r="B4257" s="64" t="s">
        <v>9</v>
      </c>
      <c r="C4257" s="189" t="s">
        <v>10</v>
      </c>
      <c r="D4257" s="189" t="s">
        <v>11</v>
      </c>
      <c r="E4257" s="379" t="s">
        <v>1155</v>
      </c>
      <c r="F4257" s="379"/>
      <c r="G4257" s="65" t="s">
        <v>12</v>
      </c>
      <c r="H4257" s="64" t="s">
        <v>13</v>
      </c>
      <c r="I4257" s="64" t="s">
        <v>14</v>
      </c>
      <c r="J4257" s="64" t="s">
        <v>16</v>
      </c>
    </row>
    <row r="4258" spans="1:10" ht="39" customHeight="1" x14ac:dyDescent="0.2">
      <c r="A4258" s="187" t="s">
        <v>1154</v>
      </c>
      <c r="B4258" s="63" t="s">
        <v>1755</v>
      </c>
      <c r="C4258" s="187" t="s">
        <v>25</v>
      </c>
      <c r="D4258" s="187" t="s">
        <v>1754</v>
      </c>
      <c r="E4258" s="380" t="s">
        <v>1192</v>
      </c>
      <c r="F4258" s="380"/>
      <c r="G4258" s="62" t="s">
        <v>44</v>
      </c>
      <c r="H4258" s="61">
        <v>1</v>
      </c>
      <c r="I4258" s="60">
        <v>5.56</v>
      </c>
      <c r="J4258" s="60">
        <v>5.56</v>
      </c>
    </row>
    <row r="4259" spans="1:10" ht="39" customHeight="1" x14ac:dyDescent="0.2">
      <c r="A4259" s="191" t="s">
        <v>1148</v>
      </c>
      <c r="B4259" s="59" t="s">
        <v>1753</v>
      </c>
      <c r="C4259" s="191" t="s">
        <v>25</v>
      </c>
      <c r="D4259" s="191" t="s">
        <v>1752</v>
      </c>
      <c r="E4259" s="376" t="s">
        <v>1192</v>
      </c>
      <c r="F4259" s="376"/>
      <c r="G4259" s="58" t="s">
        <v>836</v>
      </c>
      <c r="H4259" s="57">
        <v>1</v>
      </c>
      <c r="I4259" s="56">
        <v>0.92</v>
      </c>
      <c r="J4259" s="56">
        <v>0.92</v>
      </c>
    </row>
    <row r="4260" spans="1:10" ht="39" customHeight="1" x14ac:dyDescent="0.2">
      <c r="A4260" s="191" t="s">
        <v>1148</v>
      </c>
      <c r="B4260" s="59" t="s">
        <v>1751</v>
      </c>
      <c r="C4260" s="191" t="s">
        <v>25</v>
      </c>
      <c r="D4260" s="191" t="s">
        <v>1750</v>
      </c>
      <c r="E4260" s="376" t="s">
        <v>1192</v>
      </c>
      <c r="F4260" s="376"/>
      <c r="G4260" s="58" t="s">
        <v>836</v>
      </c>
      <c r="H4260" s="57">
        <v>1</v>
      </c>
      <c r="I4260" s="56">
        <v>0.22</v>
      </c>
      <c r="J4260" s="56">
        <v>0.22</v>
      </c>
    </row>
    <row r="4261" spans="1:10" ht="39" customHeight="1" x14ac:dyDescent="0.2">
      <c r="A4261" s="191" t="s">
        <v>1148</v>
      </c>
      <c r="B4261" s="59" t="s">
        <v>1749</v>
      </c>
      <c r="C4261" s="191" t="s">
        <v>25</v>
      </c>
      <c r="D4261" s="191" t="s">
        <v>1748</v>
      </c>
      <c r="E4261" s="376" t="s">
        <v>1192</v>
      </c>
      <c r="F4261" s="376"/>
      <c r="G4261" s="58" t="s">
        <v>836</v>
      </c>
      <c r="H4261" s="57">
        <v>1</v>
      </c>
      <c r="I4261" s="56">
        <v>1.08</v>
      </c>
      <c r="J4261" s="56">
        <v>1.08</v>
      </c>
    </row>
    <row r="4262" spans="1:10" ht="39" customHeight="1" x14ac:dyDescent="0.2">
      <c r="A4262" s="191" t="s">
        <v>1148</v>
      </c>
      <c r="B4262" s="59" t="s">
        <v>1745</v>
      </c>
      <c r="C4262" s="191" t="s">
        <v>25</v>
      </c>
      <c r="D4262" s="191" t="s">
        <v>1744</v>
      </c>
      <c r="E4262" s="376" t="s">
        <v>1192</v>
      </c>
      <c r="F4262" s="376"/>
      <c r="G4262" s="58" t="s">
        <v>836</v>
      </c>
      <c r="H4262" s="57">
        <v>1</v>
      </c>
      <c r="I4262" s="56">
        <v>3.34</v>
      </c>
      <c r="J4262" s="56">
        <v>3.34</v>
      </c>
    </row>
    <row r="4263" spans="1:10" ht="25.5" x14ac:dyDescent="0.2">
      <c r="A4263" s="193"/>
      <c r="B4263" s="193"/>
      <c r="C4263" s="193"/>
      <c r="D4263" s="193"/>
      <c r="E4263" s="193" t="s">
        <v>1138</v>
      </c>
      <c r="F4263" s="51">
        <v>0</v>
      </c>
      <c r="G4263" s="193" t="s">
        <v>1137</v>
      </c>
      <c r="H4263" s="51">
        <v>0</v>
      </c>
      <c r="I4263" s="193" t="s">
        <v>1136</v>
      </c>
      <c r="J4263" s="51">
        <v>0</v>
      </c>
    </row>
    <row r="4264" spans="1:10" ht="15" thickBot="1" x14ac:dyDescent="0.25">
      <c r="A4264" s="193"/>
      <c r="B4264" s="193"/>
      <c r="C4264" s="193"/>
      <c r="D4264" s="193"/>
      <c r="E4264" s="193" t="s">
        <v>1135</v>
      </c>
      <c r="F4264" s="51">
        <v>1.3</v>
      </c>
      <c r="G4264" s="193"/>
      <c r="H4264" s="378" t="s">
        <v>1134</v>
      </c>
      <c r="I4264" s="378"/>
      <c r="J4264" s="51">
        <v>6.86</v>
      </c>
    </row>
    <row r="4265" spans="1:10" ht="0.95" customHeight="1" thickTop="1" x14ac:dyDescent="0.2">
      <c r="A4265" s="50"/>
      <c r="B4265" s="50"/>
      <c r="C4265" s="50"/>
      <c r="D4265" s="50"/>
      <c r="E4265" s="50"/>
      <c r="F4265" s="50"/>
      <c r="G4265" s="50"/>
      <c r="H4265" s="50"/>
      <c r="I4265" s="50"/>
      <c r="J4265" s="50"/>
    </row>
    <row r="4266" spans="1:10" ht="18" customHeight="1" x14ac:dyDescent="0.2">
      <c r="A4266" s="189"/>
      <c r="B4266" s="64" t="s">
        <v>9</v>
      </c>
      <c r="C4266" s="189" t="s">
        <v>10</v>
      </c>
      <c r="D4266" s="189" t="s">
        <v>11</v>
      </c>
      <c r="E4266" s="379" t="s">
        <v>1155</v>
      </c>
      <c r="F4266" s="379"/>
      <c r="G4266" s="65" t="s">
        <v>12</v>
      </c>
      <c r="H4266" s="64" t="s">
        <v>13</v>
      </c>
      <c r="I4266" s="64" t="s">
        <v>14</v>
      </c>
      <c r="J4266" s="64" t="s">
        <v>16</v>
      </c>
    </row>
    <row r="4267" spans="1:10" ht="39" customHeight="1" x14ac:dyDescent="0.2">
      <c r="A4267" s="187" t="s">
        <v>1154</v>
      </c>
      <c r="B4267" s="63" t="s">
        <v>1753</v>
      </c>
      <c r="C4267" s="187" t="s">
        <v>25</v>
      </c>
      <c r="D4267" s="187" t="s">
        <v>1752</v>
      </c>
      <c r="E4267" s="380" t="s">
        <v>1192</v>
      </c>
      <c r="F4267" s="380"/>
      <c r="G4267" s="62" t="s">
        <v>836</v>
      </c>
      <c r="H4267" s="61">
        <v>1</v>
      </c>
      <c r="I4267" s="60">
        <v>0.92</v>
      </c>
      <c r="J4267" s="60">
        <v>0.92</v>
      </c>
    </row>
    <row r="4268" spans="1:10" ht="39" customHeight="1" x14ac:dyDescent="0.2">
      <c r="A4268" s="192" t="s">
        <v>1142</v>
      </c>
      <c r="B4268" s="55" t="s">
        <v>1747</v>
      </c>
      <c r="C4268" s="192" t="s">
        <v>25</v>
      </c>
      <c r="D4268" s="192" t="s">
        <v>1746</v>
      </c>
      <c r="E4268" s="377" t="s">
        <v>1160</v>
      </c>
      <c r="F4268" s="377"/>
      <c r="G4268" s="54" t="s">
        <v>156</v>
      </c>
      <c r="H4268" s="53">
        <v>6.0000000000000002E-5</v>
      </c>
      <c r="I4268" s="52">
        <v>15483.44</v>
      </c>
      <c r="J4268" s="52">
        <v>0.92</v>
      </c>
    </row>
    <row r="4269" spans="1:10" ht="25.5" x14ac:dyDescent="0.2">
      <c r="A4269" s="193"/>
      <c r="B4269" s="193"/>
      <c r="C4269" s="193"/>
      <c r="D4269" s="193"/>
      <c r="E4269" s="193" t="s">
        <v>1138</v>
      </c>
      <c r="F4269" s="51">
        <v>0</v>
      </c>
      <c r="G4269" s="193" t="s">
        <v>1137</v>
      </c>
      <c r="H4269" s="51">
        <v>0</v>
      </c>
      <c r="I4269" s="193" t="s">
        <v>1136</v>
      </c>
      <c r="J4269" s="51">
        <v>0</v>
      </c>
    </row>
    <row r="4270" spans="1:10" ht="15" thickBot="1" x14ac:dyDescent="0.25">
      <c r="A4270" s="193"/>
      <c r="B4270" s="193"/>
      <c r="C4270" s="193"/>
      <c r="D4270" s="193"/>
      <c r="E4270" s="193" t="s">
        <v>1135</v>
      </c>
      <c r="F4270" s="51">
        <v>0.21</v>
      </c>
      <c r="G4270" s="193"/>
      <c r="H4270" s="378" t="s">
        <v>1134</v>
      </c>
      <c r="I4270" s="378"/>
      <c r="J4270" s="51">
        <v>1.1299999999999999</v>
      </c>
    </row>
    <row r="4271" spans="1:10" ht="0.95" customHeight="1" thickTop="1" x14ac:dyDescent="0.2">
      <c r="A4271" s="50"/>
      <c r="B4271" s="50"/>
      <c r="C4271" s="50"/>
      <c r="D4271" s="50"/>
      <c r="E4271" s="50"/>
      <c r="F4271" s="50"/>
      <c r="G4271" s="50"/>
      <c r="H4271" s="50"/>
      <c r="I4271" s="50"/>
      <c r="J4271" s="50"/>
    </row>
    <row r="4272" spans="1:10" ht="18" customHeight="1" x14ac:dyDescent="0.2">
      <c r="A4272" s="189"/>
      <c r="B4272" s="64" t="s">
        <v>9</v>
      </c>
      <c r="C4272" s="189" t="s">
        <v>10</v>
      </c>
      <c r="D4272" s="189" t="s">
        <v>11</v>
      </c>
      <c r="E4272" s="379" t="s">
        <v>1155</v>
      </c>
      <c r="F4272" s="379"/>
      <c r="G4272" s="65" t="s">
        <v>12</v>
      </c>
      <c r="H4272" s="64" t="s">
        <v>13</v>
      </c>
      <c r="I4272" s="64" t="s">
        <v>14</v>
      </c>
      <c r="J4272" s="64" t="s">
        <v>16</v>
      </c>
    </row>
    <row r="4273" spans="1:10" ht="39" customHeight="1" x14ac:dyDescent="0.2">
      <c r="A4273" s="187" t="s">
        <v>1154</v>
      </c>
      <c r="B4273" s="63" t="s">
        <v>1751</v>
      </c>
      <c r="C4273" s="187" t="s">
        <v>25</v>
      </c>
      <c r="D4273" s="187" t="s">
        <v>1750</v>
      </c>
      <c r="E4273" s="380" t="s">
        <v>1192</v>
      </c>
      <c r="F4273" s="380"/>
      <c r="G4273" s="62" t="s">
        <v>836</v>
      </c>
      <c r="H4273" s="61">
        <v>1</v>
      </c>
      <c r="I4273" s="60">
        <v>0.22</v>
      </c>
      <c r="J4273" s="60">
        <v>0.22</v>
      </c>
    </row>
    <row r="4274" spans="1:10" ht="39" customHeight="1" x14ac:dyDescent="0.2">
      <c r="A4274" s="192" t="s">
        <v>1142</v>
      </c>
      <c r="B4274" s="55" t="s">
        <v>1747</v>
      </c>
      <c r="C4274" s="192" t="s">
        <v>25</v>
      </c>
      <c r="D4274" s="192" t="s">
        <v>1746</v>
      </c>
      <c r="E4274" s="377" t="s">
        <v>1160</v>
      </c>
      <c r="F4274" s="377"/>
      <c r="G4274" s="54" t="s">
        <v>156</v>
      </c>
      <c r="H4274" s="53">
        <v>1.4800000000000001E-5</v>
      </c>
      <c r="I4274" s="52">
        <v>15483.44</v>
      </c>
      <c r="J4274" s="52">
        <v>0.22</v>
      </c>
    </row>
    <row r="4275" spans="1:10" ht="25.5" x14ac:dyDescent="0.2">
      <c r="A4275" s="193"/>
      <c r="B4275" s="193"/>
      <c r="C4275" s="193"/>
      <c r="D4275" s="193"/>
      <c r="E4275" s="193" t="s">
        <v>1138</v>
      </c>
      <c r="F4275" s="51">
        <v>0</v>
      </c>
      <c r="G4275" s="193" t="s">
        <v>1137</v>
      </c>
      <c r="H4275" s="51">
        <v>0</v>
      </c>
      <c r="I4275" s="193" t="s">
        <v>1136</v>
      </c>
      <c r="J4275" s="51">
        <v>0</v>
      </c>
    </row>
    <row r="4276" spans="1:10" ht="15" thickBot="1" x14ac:dyDescent="0.25">
      <c r="A4276" s="193"/>
      <c r="B4276" s="193"/>
      <c r="C4276" s="193"/>
      <c r="D4276" s="193"/>
      <c r="E4276" s="193" t="s">
        <v>1135</v>
      </c>
      <c r="F4276" s="51">
        <v>0.05</v>
      </c>
      <c r="G4276" s="193"/>
      <c r="H4276" s="378" t="s">
        <v>1134</v>
      </c>
      <c r="I4276" s="378"/>
      <c r="J4276" s="51">
        <v>0.27</v>
      </c>
    </row>
    <row r="4277" spans="1:10" ht="0.95" customHeight="1" thickTop="1" x14ac:dyDescent="0.2">
      <c r="A4277" s="50"/>
      <c r="B4277" s="50"/>
      <c r="C4277" s="50"/>
      <c r="D4277" s="50"/>
      <c r="E4277" s="50"/>
      <c r="F4277" s="50"/>
      <c r="G4277" s="50"/>
      <c r="H4277" s="50"/>
      <c r="I4277" s="50"/>
      <c r="J4277" s="50"/>
    </row>
    <row r="4278" spans="1:10" ht="18" customHeight="1" x14ac:dyDescent="0.2">
      <c r="A4278" s="189"/>
      <c r="B4278" s="64" t="s">
        <v>9</v>
      </c>
      <c r="C4278" s="189" t="s">
        <v>10</v>
      </c>
      <c r="D4278" s="189" t="s">
        <v>11</v>
      </c>
      <c r="E4278" s="379" t="s">
        <v>1155</v>
      </c>
      <c r="F4278" s="379"/>
      <c r="G4278" s="65" t="s">
        <v>12</v>
      </c>
      <c r="H4278" s="64" t="s">
        <v>13</v>
      </c>
      <c r="I4278" s="64" t="s">
        <v>14</v>
      </c>
      <c r="J4278" s="64" t="s">
        <v>16</v>
      </c>
    </row>
    <row r="4279" spans="1:10" ht="39" customHeight="1" x14ac:dyDescent="0.2">
      <c r="A4279" s="187" t="s">
        <v>1154</v>
      </c>
      <c r="B4279" s="63" t="s">
        <v>1749</v>
      </c>
      <c r="C4279" s="187" t="s">
        <v>25</v>
      </c>
      <c r="D4279" s="187" t="s">
        <v>1748</v>
      </c>
      <c r="E4279" s="380" t="s">
        <v>1192</v>
      </c>
      <c r="F4279" s="380"/>
      <c r="G4279" s="62" t="s">
        <v>836</v>
      </c>
      <c r="H4279" s="61">
        <v>1</v>
      </c>
      <c r="I4279" s="60">
        <v>1.08</v>
      </c>
      <c r="J4279" s="60">
        <v>1.08</v>
      </c>
    </row>
    <row r="4280" spans="1:10" ht="39" customHeight="1" x14ac:dyDescent="0.2">
      <c r="A4280" s="192" t="s">
        <v>1142</v>
      </c>
      <c r="B4280" s="55" t="s">
        <v>1747</v>
      </c>
      <c r="C4280" s="192" t="s">
        <v>25</v>
      </c>
      <c r="D4280" s="192" t="s">
        <v>1746</v>
      </c>
      <c r="E4280" s="377" t="s">
        <v>1160</v>
      </c>
      <c r="F4280" s="377"/>
      <c r="G4280" s="54" t="s">
        <v>156</v>
      </c>
      <c r="H4280" s="53">
        <v>6.9999999999999994E-5</v>
      </c>
      <c r="I4280" s="52">
        <v>15483.44</v>
      </c>
      <c r="J4280" s="52">
        <v>1.08</v>
      </c>
    </row>
    <row r="4281" spans="1:10" ht="25.5" x14ac:dyDescent="0.2">
      <c r="A4281" s="193"/>
      <c r="B4281" s="193"/>
      <c r="C4281" s="193"/>
      <c r="D4281" s="193"/>
      <c r="E4281" s="193" t="s">
        <v>1138</v>
      </c>
      <c r="F4281" s="51">
        <v>0</v>
      </c>
      <c r="G4281" s="193" t="s">
        <v>1137</v>
      </c>
      <c r="H4281" s="51">
        <v>0</v>
      </c>
      <c r="I4281" s="193" t="s">
        <v>1136</v>
      </c>
      <c r="J4281" s="51">
        <v>0</v>
      </c>
    </row>
    <row r="4282" spans="1:10" ht="15" thickBot="1" x14ac:dyDescent="0.25">
      <c r="A4282" s="193"/>
      <c r="B4282" s="193"/>
      <c r="C4282" s="193"/>
      <c r="D4282" s="193"/>
      <c r="E4282" s="193" t="s">
        <v>1135</v>
      </c>
      <c r="F4282" s="51">
        <v>0.25</v>
      </c>
      <c r="G4282" s="193"/>
      <c r="H4282" s="378" t="s">
        <v>1134</v>
      </c>
      <c r="I4282" s="378"/>
      <c r="J4282" s="51">
        <v>1.33</v>
      </c>
    </row>
    <row r="4283" spans="1:10" ht="0.95" customHeight="1" thickTop="1" x14ac:dyDescent="0.2">
      <c r="A4283" s="50"/>
      <c r="B4283" s="50"/>
      <c r="C4283" s="50"/>
      <c r="D4283" s="50"/>
      <c r="E4283" s="50"/>
      <c r="F4283" s="50"/>
      <c r="G4283" s="50"/>
      <c r="H4283" s="50"/>
      <c r="I4283" s="50"/>
      <c r="J4283" s="50"/>
    </row>
    <row r="4284" spans="1:10" ht="18" customHeight="1" x14ac:dyDescent="0.2">
      <c r="A4284" s="189"/>
      <c r="B4284" s="64" t="s">
        <v>9</v>
      </c>
      <c r="C4284" s="189" t="s">
        <v>10</v>
      </c>
      <c r="D4284" s="189" t="s">
        <v>11</v>
      </c>
      <c r="E4284" s="379" t="s">
        <v>1155</v>
      </c>
      <c r="F4284" s="379"/>
      <c r="G4284" s="65" t="s">
        <v>12</v>
      </c>
      <c r="H4284" s="64" t="s">
        <v>13</v>
      </c>
      <c r="I4284" s="64" t="s">
        <v>14</v>
      </c>
      <c r="J4284" s="64" t="s">
        <v>16</v>
      </c>
    </row>
    <row r="4285" spans="1:10" ht="39" customHeight="1" x14ac:dyDescent="0.2">
      <c r="A4285" s="187" t="s">
        <v>1154</v>
      </c>
      <c r="B4285" s="63" t="s">
        <v>1745</v>
      </c>
      <c r="C4285" s="187" t="s">
        <v>25</v>
      </c>
      <c r="D4285" s="187" t="s">
        <v>1744</v>
      </c>
      <c r="E4285" s="380" t="s">
        <v>1192</v>
      </c>
      <c r="F4285" s="380"/>
      <c r="G4285" s="62" t="s">
        <v>836</v>
      </c>
      <c r="H4285" s="61">
        <v>1</v>
      </c>
      <c r="I4285" s="60">
        <v>3.34</v>
      </c>
      <c r="J4285" s="60">
        <v>3.34</v>
      </c>
    </row>
    <row r="4286" spans="1:10" ht="26.1" customHeight="1" x14ac:dyDescent="0.2">
      <c r="A4286" s="192" t="s">
        <v>1142</v>
      </c>
      <c r="B4286" s="55" t="s">
        <v>1191</v>
      </c>
      <c r="C4286" s="192" t="s">
        <v>25</v>
      </c>
      <c r="D4286" s="192" t="s">
        <v>1190</v>
      </c>
      <c r="E4286" s="377" t="s">
        <v>1139</v>
      </c>
      <c r="F4286" s="377"/>
      <c r="G4286" s="54" t="s">
        <v>1189</v>
      </c>
      <c r="H4286" s="53">
        <v>3.12799</v>
      </c>
      <c r="I4286" s="52">
        <v>1.07</v>
      </c>
      <c r="J4286" s="52">
        <v>3.34</v>
      </c>
    </row>
    <row r="4287" spans="1:10" ht="25.5" x14ac:dyDescent="0.2">
      <c r="A4287" s="193"/>
      <c r="B4287" s="193"/>
      <c r="C4287" s="193"/>
      <c r="D4287" s="193"/>
      <c r="E4287" s="193" t="s">
        <v>1138</v>
      </c>
      <c r="F4287" s="51">
        <v>0</v>
      </c>
      <c r="G4287" s="193" t="s">
        <v>1137</v>
      </c>
      <c r="H4287" s="51">
        <v>0</v>
      </c>
      <c r="I4287" s="193" t="s">
        <v>1136</v>
      </c>
      <c r="J4287" s="51">
        <v>0</v>
      </c>
    </row>
    <row r="4288" spans="1:10" ht="15" thickBot="1" x14ac:dyDescent="0.25">
      <c r="A4288" s="193"/>
      <c r="B4288" s="193"/>
      <c r="C4288" s="193"/>
      <c r="D4288" s="193"/>
      <c r="E4288" s="193" t="s">
        <v>1135</v>
      </c>
      <c r="F4288" s="51">
        <v>0.78</v>
      </c>
      <c r="G4288" s="193"/>
      <c r="H4288" s="378" t="s">
        <v>1134</v>
      </c>
      <c r="I4288" s="378"/>
      <c r="J4288" s="51">
        <v>4.12</v>
      </c>
    </row>
    <row r="4289" spans="1:10" ht="0.95" customHeight="1" thickTop="1" x14ac:dyDescent="0.2">
      <c r="A4289" s="50"/>
      <c r="B4289" s="50"/>
      <c r="C4289" s="50"/>
      <c r="D4289" s="50"/>
      <c r="E4289" s="50"/>
      <c r="F4289" s="50"/>
      <c r="G4289" s="50"/>
      <c r="H4289" s="50"/>
      <c r="I4289" s="50"/>
      <c r="J4289" s="50"/>
    </row>
    <row r="4290" spans="1:10" ht="18" customHeight="1" x14ac:dyDescent="0.2">
      <c r="A4290" s="189"/>
      <c r="B4290" s="64" t="s">
        <v>9</v>
      </c>
      <c r="C4290" s="189" t="s">
        <v>10</v>
      </c>
      <c r="D4290" s="189" t="s">
        <v>11</v>
      </c>
      <c r="E4290" s="379" t="s">
        <v>1155</v>
      </c>
      <c r="F4290" s="379"/>
      <c r="G4290" s="65" t="s">
        <v>12</v>
      </c>
      <c r="H4290" s="64" t="s">
        <v>13</v>
      </c>
      <c r="I4290" s="64" t="s">
        <v>14</v>
      </c>
      <c r="J4290" s="64" t="s">
        <v>16</v>
      </c>
    </row>
    <row r="4291" spans="1:10" ht="26.1" customHeight="1" x14ac:dyDescent="0.2">
      <c r="A4291" s="187" t="s">
        <v>1154</v>
      </c>
      <c r="B4291" s="63" t="s">
        <v>1743</v>
      </c>
      <c r="C4291" s="187" t="s">
        <v>25</v>
      </c>
      <c r="D4291" s="187" t="s">
        <v>1742</v>
      </c>
      <c r="E4291" s="380" t="s">
        <v>1145</v>
      </c>
      <c r="F4291" s="380"/>
      <c r="G4291" s="62" t="s">
        <v>836</v>
      </c>
      <c r="H4291" s="61">
        <v>1</v>
      </c>
      <c r="I4291" s="60">
        <v>32.81</v>
      </c>
      <c r="J4291" s="60">
        <v>32.81</v>
      </c>
    </row>
    <row r="4292" spans="1:10" ht="26.1" customHeight="1" x14ac:dyDescent="0.2">
      <c r="A4292" s="191" t="s">
        <v>1148</v>
      </c>
      <c r="B4292" s="59" t="s">
        <v>1741</v>
      </c>
      <c r="C4292" s="191" t="s">
        <v>25</v>
      </c>
      <c r="D4292" s="191" t="s">
        <v>1740</v>
      </c>
      <c r="E4292" s="376" t="s">
        <v>1145</v>
      </c>
      <c r="F4292" s="376"/>
      <c r="G4292" s="58" t="s">
        <v>836</v>
      </c>
      <c r="H4292" s="57">
        <v>1</v>
      </c>
      <c r="I4292" s="56">
        <v>0.37</v>
      </c>
      <c r="J4292" s="56">
        <v>0.37</v>
      </c>
    </row>
    <row r="4293" spans="1:10" ht="26.1" customHeight="1" x14ac:dyDescent="0.2">
      <c r="A4293" s="192" t="s">
        <v>1142</v>
      </c>
      <c r="B4293" s="55" t="s">
        <v>1178</v>
      </c>
      <c r="C4293" s="192" t="s">
        <v>25</v>
      </c>
      <c r="D4293" s="192" t="s">
        <v>1177</v>
      </c>
      <c r="E4293" s="377" t="s">
        <v>1171</v>
      </c>
      <c r="F4293" s="377"/>
      <c r="G4293" s="54" t="s">
        <v>836</v>
      </c>
      <c r="H4293" s="53">
        <v>1</v>
      </c>
      <c r="I4293" s="52">
        <v>1.0900000000000001</v>
      </c>
      <c r="J4293" s="52">
        <v>1.0900000000000001</v>
      </c>
    </row>
    <row r="4294" spans="1:10" ht="26.1" customHeight="1" x14ac:dyDescent="0.2">
      <c r="A4294" s="192" t="s">
        <v>1142</v>
      </c>
      <c r="B4294" s="55" t="s">
        <v>1176</v>
      </c>
      <c r="C4294" s="192" t="s">
        <v>25</v>
      </c>
      <c r="D4294" s="192" t="s">
        <v>1175</v>
      </c>
      <c r="E4294" s="377" t="s">
        <v>1174</v>
      </c>
      <c r="F4294" s="377"/>
      <c r="G4294" s="54" t="s">
        <v>836</v>
      </c>
      <c r="H4294" s="53">
        <v>1</v>
      </c>
      <c r="I4294" s="52">
        <v>0.82</v>
      </c>
      <c r="J4294" s="52">
        <v>0.82</v>
      </c>
    </row>
    <row r="4295" spans="1:10" ht="26.1" customHeight="1" x14ac:dyDescent="0.2">
      <c r="A4295" s="192" t="s">
        <v>1142</v>
      </c>
      <c r="B4295" s="55" t="s">
        <v>1173</v>
      </c>
      <c r="C4295" s="192" t="s">
        <v>25</v>
      </c>
      <c r="D4295" s="192" t="s">
        <v>1172</v>
      </c>
      <c r="E4295" s="377" t="s">
        <v>1171</v>
      </c>
      <c r="F4295" s="377"/>
      <c r="G4295" s="54" t="s">
        <v>836</v>
      </c>
      <c r="H4295" s="53">
        <v>1</v>
      </c>
      <c r="I4295" s="52">
        <v>1.34</v>
      </c>
      <c r="J4295" s="52">
        <v>1.34</v>
      </c>
    </row>
    <row r="4296" spans="1:10" ht="26.1" customHeight="1" x14ac:dyDescent="0.2">
      <c r="A4296" s="192" t="s">
        <v>1142</v>
      </c>
      <c r="B4296" s="55" t="s">
        <v>1170</v>
      </c>
      <c r="C4296" s="192" t="s">
        <v>25</v>
      </c>
      <c r="D4296" s="192" t="s">
        <v>1169</v>
      </c>
      <c r="E4296" s="377" t="s">
        <v>1168</v>
      </c>
      <c r="F4296" s="377"/>
      <c r="G4296" s="54" t="s">
        <v>836</v>
      </c>
      <c r="H4296" s="53">
        <v>1</v>
      </c>
      <c r="I4296" s="52">
        <v>0.04</v>
      </c>
      <c r="J4296" s="52">
        <v>0.04</v>
      </c>
    </row>
    <row r="4297" spans="1:10" ht="26.1" customHeight="1" x14ac:dyDescent="0.2">
      <c r="A4297" s="192" t="s">
        <v>1142</v>
      </c>
      <c r="B4297" s="55" t="s">
        <v>1237</v>
      </c>
      <c r="C4297" s="192" t="s">
        <v>25</v>
      </c>
      <c r="D4297" s="192" t="s">
        <v>1236</v>
      </c>
      <c r="E4297" s="377" t="s">
        <v>1160</v>
      </c>
      <c r="F4297" s="377"/>
      <c r="G4297" s="54" t="s">
        <v>836</v>
      </c>
      <c r="H4297" s="53">
        <v>1</v>
      </c>
      <c r="I4297" s="52">
        <v>0.01</v>
      </c>
      <c r="J4297" s="52">
        <v>0.01</v>
      </c>
    </row>
    <row r="4298" spans="1:10" ht="26.1" customHeight="1" x14ac:dyDescent="0.2">
      <c r="A4298" s="192" t="s">
        <v>1142</v>
      </c>
      <c r="B4298" s="55" t="s">
        <v>1235</v>
      </c>
      <c r="C4298" s="192" t="s">
        <v>25</v>
      </c>
      <c r="D4298" s="192" t="s">
        <v>1234</v>
      </c>
      <c r="E4298" s="377" t="s">
        <v>1160</v>
      </c>
      <c r="F4298" s="377"/>
      <c r="G4298" s="54" t="s">
        <v>836</v>
      </c>
      <c r="H4298" s="53">
        <v>1</v>
      </c>
      <c r="I4298" s="52">
        <v>0.86</v>
      </c>
      <c r="J4298" s="52">
        <v>0.86</v>
      </c>
    </row>
    <row r="4299" spans="1:10" ht="24" customHeight="1" x14ac:dyDescent="0.2">
      <c r="A4299" s="192" t="s">
        <v>1142</v>
      </c>
      <c r="B4299" s="55" t="s">
        <v>1739</v>
      </c>
      <c r="C4299" s="192" t="s">
        <v>25</v>
      </c>
      <c r="D4299" s="192" t="s">
        <v>1738</v>
      </c>
      <c r="E4299" s="377" t="s">
        <v>1165</v>
      </c>
      <c r="F4299" s="377"/>
      <c r="G4299" s="54" t="s">
        <v>836</v>
      </c>
      <c r="H4299" s="53">
        <v>1</v>
      </c>
      <c r="I4299" s="52">
        <v>28.28</v>
      </c>
      <c r="J4299" s="52">
        <v>28.28</v>
      </c>
    </row>
    <row r="4300" spans="1:10" ht="25.5" x14ac:dyDescent="0.2">
      <c r="A4300" s="193"/>
      <c r="B4300" s="193"/>
      <c r="C4300" s="193"/>
      <c r="D4300" s="193"/>
      <c r="E4300" s="193" t="s">
        <v>1138</v>
      </c>
      <c r="F4300" s="51">
        <v>15.879614200000001</v>
      </c>
      <c r="G4300" s="193" t="s">
        <v>1137</v>
      </c>
      <c r="H4300" s="51">
        <v>12.77</v>
      </c>
      <c r="I4300" s="193" t="s">
        <v>1136</v>
      </c>
      <c r="J4300" s="51">
        <v>28.65</v>
      </c>
    </row>
    <row r="4301" spans="1:10" ht="15" thickBot="1" x14ac:dyDescent="0.25">
      <c r="A4301" s="193"/>
      <c r="B4301" s="193"/>
      <c r="C4301" s="193"/>
      <c r="D4301" s="193"/>
      <c r="E4301" s="193" t="s">
        <v>1135</v>
      </c>
      <c r="F4301" s="51">
        <v>7.72</v>
      </c>
      <c r="G4301" s="193"/>
      <c r="H4301" s="378" t="s">
        <v>1134</v>
      </c>
      <c r="I4301" s="378"/>
      <c r="J4301" s="51">
        <v>40.53</v>
      </c>
    </row>
    <row r="4302" spans="1:10" ht="0.95" customHeight="1" thickTop="1" x14ac:dyDescent="0.2">
      <c r="A4302" s="50"/>
      <c r="B4302" s="50"/>
      <c r="C4302" s="50"/>
      <c r="D4302" s="50"/>
      <c r="E4302" s="50"/>
      <c r="F4302" s="50"/>
      <c r="G4302" s="50"/>
      <c r="H4302" s="50"/>
      <c r="I4302" s="50"/>
      <c r="J4302" s="50"/>
    </row>
    <row r="4303" spans="1:10" ht="18" customHeight="1" x14ac:dyDescent="0.2">
      <c r="A4303" s="189"/>
      <c r="B4303" s="64" t="s">
        <v>9</v>
      </c>
      <c r="C4303" s="189" t="s">
        <v>10</v>
      </c>
      <c r="D4303" s="189" t="s">
        <v>11</v>
      </c>
      <c r="E4303" s="379" t="s">
        <v>1155</v>
      </c>
      <c r="F4303" s="379"/>
      <c r="G4303" s="65" t="s">
        <v>12</v>
      </c>
      <c r="H4303" s="64" t="s">
        <v>13</v>
      </c>
      <c r="I4303" s="64" t="s">
        <v>14</v>
      </c>
      <c r="J4303" s="64" t="s">
        <v>16</v>
      </c>
    </row>
    <row r="4304" spans="1:10" ht="26.1" customHeight="1" x14ac:dyDescent="0.2">
      <c r="A4304" s="187" t="s">
        <v>1154</v>
      </c>
      <c r="B4304" s="63" t="s">
        <v>1737</v>
      </c>
      <c r="C4304" s="187" t="s">
        <v>25</v>
      </c>
      <c r="D4304" s="187" t="s">
        <v>1736</v>
      </c>
      <c r="E4304" s="380" t="s">
        <v>1548</v>
      </c>
      <c r="F4304" s="380"/>
      <c r="G4304" s="62" t="s">
        <v>62</v>
      </c>
      <c r="H4304" s="61">
        <v>1</v>
      </c>
      <c r="I4304" s="60">
        <v>10.41</v>
      </c>
      <c r="J4304" s="60">
        <v>10.41</v>
      </c>
    </row>
    <row r="4305" spans="1:10" ht="24" customHeight="1" x14ac:dyDescent="0.2">
      <c r="A4305" s="191" t="s">
        <v>1148</v>
      </c>
      <c r="B4305" s="59" t="s">
        <v>1735</v>
      </c>
      <c r="C4305" s="191" t="s">
        <v>25</v>
      </c>
      <c r="D4305" s="191" t="s">
        <v>1734</v>
      </c>
      <c r="E4305" s="376" t="s">
        <v>1145</v>
      </c>
      <c r="F4305" s="376"/>
      <c r="G4305" s="58" t="s">
        <v>836</v>
      </c>
      <c r="H4305" s="57">
        <v>3.3E-3</v>
      </c>
      <c r="I4305" s="56">
        <v>30.66</v>
      </c>
      <c r="J4305" s="56">
        <v>0.1</v>
      </c>
    </row>
    <row r="4306" spans="1:10" ht="24" customHeight="1" x14ac:dyDescent="0.2">
      <c r="A4306" s="191" t="s">
        <v>1148</v>
      </c>
      <c r="B4306" s="59" t="s">
        <v>1733</v>
      </c>
      <c r="C4306" s="191" t="s">
        <v>25</v>
      </c>
      <c r="D4306" s="191" t="s">
        <v>1732</v>
      </c>
      <c r="E4306" s="376" t="s">
        <v>1145</v>
      </c>
      <c r="F4306" s="376"/>
      <c r="G4306" s="58" t="s">
        <v>836</v>
      </c>
      <c r="H4306" s="57">
        <v>1.67E-2</v>
      </c>
      <c r="I4306" s="56">
        <v>36.770000000000003</v>
      </c>
      <c r="J4306" s="56">
        <v>0.61</v>
      </c>
    </row>
    <row r="4307" spans="1:10" ht="26.1" customHeight="1" x14ac:dyDescent="0.2">
      <c r="A4307" s="191" t="s">
        <v>1148</v>
      </c>
      <c r="B4307" s="59" t="s">
        <v>1731</v>
      </c>
      <c r="C4307" s="191" t="s">
        <v>25</v>
      </c>
      <c r="D4307" s="191" t="s">
        <v>1730</v>
      </c>
      <c r="E4307" s="376" t="s">
        <v>1548</v>
      </c>
      <c r="F4307" s="376"/>
      <c r="G4307" s="58" t="s">
        <v>62</v>
      </c>
      <c r="H4307" s="57">
        <v>1</v>
      </c>
      <c r="I4307" s="56">
        <v>9.1300000000000008</v>
      </c>
      <c r="J4307" s="56">
        <v>9.1300000000000008</v>
      </c>
    </row>
    <row r="4308" spans="1:10" ht="39" customHeight="1" x14ac:dyDescent="0.2">
      <c r="A4308" s="192" t="s">
        <v>1142</v>
      </c>
      <c r="B4308" s="55" t="s">
        <v>1729</v>
      </c>
      <c r="C4308" s="192" t="s">
        <v>25</v>
      </c>
      <c r="D4308" s="192" t="s">
        <v>1728</v>
      </c>
      <c r="E4308" s="377" t="s">
        <v>1139</v>
      </c>
      <c r="F4308" s="377"/>
      <c r="G4308" s="54" t="s">
        <v>156</v>
      </c>
      <c r="H4308" s="53">
        <v>0.36699999999999999</v>
      </c>
      <c r="I4308" s="52">
        <v>0.22</v>
      </c>
      <c r="J4308" s="52">
        <v>0.08</v>
      </c>
    </row>
    <row r="4309" spans="1:10" ht="26.1" customHeight="1" x14ac:dyDescent="0.2">
      <c r="A4309" s="192" t="s">
        <v>1142</v>
      </c>
      <c r="B4309" s="55" t="s">
        <v>1727</v>
      </c>
      <c r="C4309" s="192" t="s">
        <v>25</v>
      </c>
      <c r="D4309" s="192" t="s">
        <v>1726</v>
      </c>
      <c r="E4309" s="377" t="s">
        <v>1139</v>
      </c>
      <c r="F4309" s="377"/>
      <c r="G4309" s="54" t="s">
        <v>62</v>
      </c>
      <c r="H4309" s="53">
        <v>0.02</v>
      </c>
      <c r="I4309" s="52">
        <v>24.95</v>
      </c>
      <c r="J4309" s="52">
        <v>0.49</v>
      </c>
    </row>
    <row r="4310" spans="1:10" ht="25.5" x14ac:dyDescent="0.2">
      <c r="A4310" s="193"/>
      <c r="B4310" s="193"/>
      <c r="C4310" s="193"/>
      <c r="D4310" s="193"/>
      <c r="E4310" s="193" t="s">
        <v>1138</v>
      </c>
      <c r="F4310" s="51">
        <v>0.42678195322026385</v>
      </c>
      <c r="G4310" s="193" t="s">
        <v>1137</v>
      </c>
      <c r="H4310" s="51">
        <v>0.34</v>
      </c>
      <c r="I4310" s="193" t="s">
        <v>1136</v>
      </c>
      <c r="J4310" s="51">
        <v>0.77</v>
      </c>
    </row>
    <row r="4311" spans="1:10" ht="15" thickBot="1" x14ac:dyDescent="0.25">
      <c r="A4311" s="193"/>
      <c r="B4311" s="193"/>
      <c r="C4311" s="193"/>
      <c r="D4311" s="193"/>
      <c r="E4311" s="193" t="s">
        <v>1135</v>
      </c>
      <c r="F4311" s="51">
        <v>2.4500000000000002</v>
      </c>
      <c r="G4311" s="193"/>
      <c r="H4311" s="378" t="s">
        <v>1134</v>
      </c>
      <c r="I4311" s="378"/>
      <c r="J4311" s="51">
        <v>12.86</v>
      </c>
    </row>
    <row r="4312" spans="1:10" ht="0.95" customHeight="1" thickTop="1" x14ac:dyDescent="0.2">
      <c r="A4312" s="50"/>
      <c r="B4312" s="50"/>
      <c r="C4312" s="50"/>
      <c r="D4312" s="50"/>
      <c r="E4312" s="50"/>
      <c r="F4312" s="50"/>
      <c r="G4312" s="50"/>
      <c r="H4312" s="50"/>
      <c r="I4312" s="50"/>
      <c r="J4312" s="50"/>
    </row>
    <row r="4313" spans="1:10" ht="18" customHeight="1" x14ac:dyDescent="0.2">
      <c r="A4313" s="189"/>
      <c r="B4313" s="64" t="s">
        <v>9</v>
      </c>
      <c r="C4313" s="189" t="s">
        <v>10</v>
      </c>
      <c r="D4313" s="189" t="s">
        <v>11</v>
      </c>
      <c r="E4313" s="379" t="s">
        <v>1155</v>
      </c>
      <c r="F4313" s="379"/>
      <c r="G4313" s="65" t="s">
        <v>12</v>
      </c>
      <c r="H4313" s="64" t="s">
        <v>13</v>
      </c>
      <c r="I4313" s="64" t="s">
        <v>14</v>
      </c>
      <c r="J4313" s="64" t="s">
        <v>16</v>
      </c>
    </row>
    <row r="4314" spans="1:10" ht="39" customHeight="1" x14ac:dyDescent="0.2">
      <c r="A4314" s="187" t="s">
        <v>1154</v>
      </c>
      <c r="B4314" s="63" t="s">
        <v>1725</v>
      </c>
      <c r="C4314" s="187" t="s">
        <v>25</v>
      </c>
      <c r="D4314" s="187" t="s">
        <v>1724</v>
      </c>
      <c r="E4314" s="380" t="s">
        <v>1192</v>
      </c>
      <c r="F4314" s="380"/>
      <c r="G4314" s="62" t="s">
        <v>1205</v>
      </c>
      <c r="H4314" s="61">
        <v>1</v>
      </c>
      <c r="I4314" s="60">
        <v>104.69</v>
      </c>
      <c r="J4314" s="60">
        <v>104.69</v>
      </c>
    </row>
    <row r="4315" spans="1:10" ht="26.1" customHeight="1" x14ac:dyDescent="0.2">
      <c r="A4315" s="191" t="s">
        <v>1148</v>
      </c>
      <c r="B4315" s="59" t="s">
        <v>1649</v>
      </c>
      <c r="C4315" s="191" t="s">
        <v>25</v>
      </c>
      <c r="D4315" s="191" t="s">
        <v>1648</v>
      </c>
      <c r="E4315" s="376" t="s">
        <v>1145</v>
      </c>
      <c r="F4315" s="376"/>
      <c r="G4315" s="58" t="s">
        <v>836</v>
      </c>
      <c r="H4315" s="57">
        <v>1</v>
      </c>
      <c r="I4315" s="56">
        <v>42.75</v>
      </c>
      <c r="J4315" s="56">
        <v>42.75</v>
      </c>
    </row>
    <row r="4316" spans="1:10" ht="39" customHeight="1" x14ac:dyDescent="0.2">
      <c r="A4316" s="191" t="s">
        <v>1148</v>
      </c>
      <c r="B4316" s="59" t="s">
        <v>1721</v>
      </c>
      <c r="C4316" s="191" t="s">
        <v>25</v>
      </c>
      <c r="D4316" s="191" t="s">
        <v>1720</v>
      </c>
      <c r="E4316" s="376" t="s">
        <v>1192</v>
      </c>
      <c r="F4316" s="376"/>
      <c r="G4316" s="58" t="s">
        <v>836</v>
      </c>
      <c r="H4316" s="57">
        <v>1</v>
      </c>
      <c r="I4316" s="56">
        <v>45.8</v>
      </c>
      <c r="J4316" s="56">
        <v>45.8</v>
      </c>
    </row>
    <row r="4317" spans="1:10" ht="39" customHeight="1" x14ac:dyDescent="0.2">
      <c r="A4317" s="191" t="s">
        <v>1148</v>
      </c>
      <c r="B4317" s="59" t="s">
        <v>1719</v>
      </c>
      <c r="C4317" s="191" t="s">
        <v>25</v>
      </c>
      <c r="D4317" s="191" t="s">
        <v>1718</v>
      </c>
      <c r="E4317" s="376" t="s">
        <v>1192</v>
      </c>
      <c r="F4317" s="376"/>
      <c r="G4317" s="58" t="s">
        <v>836</v>
      </c>
      <c r="H4317" s="57">
        <v>1</v>
      </c>
      <c r="I4317" s="56">
        <v>16.14</v>
      </c>
      <c r="J4317" s="56">
        <v>16.14</v>
      </c>
    </row>
    <row r="4318" spans="1:10" ht="25.5" x14ac:dyDescent="0.2">
      <c r="A4318" s="193"/>
      <c r="B4318" s="193"/>
      <c r="C4318" s="193"/>
      <c r="D4318" s="193"/>
      <c r="E4318" s="193" t="s">
        <v>1138</v>
      </c>
      <c r="F4318" s="51">
        <v>21.388981300000001</v>
      </c>
      <c r="G4318" s="193" t="s">
        <v>1137</v>
      </c>
      <c r="H4318" s="51">
        <v>17.2</v>
      </c>
      <c r="I4318" s="193" t="s">
        <v>1136</v>
      </c>
      <c r="J4318" s="51">
        <v>38.590000000000003</v>
      </c>
    </row>
    <row r="4319" spans="1:10" ht="15" thickBot="1" x14ac:dyDescent="0.25">
      <c r="A4319" s="193"/>
      <c r="B4319" s="193"/>
      <c r="C4319" s="193"/>
      <c r="D4319" s="193"/>
      <c r="E4319" s="193" t="s">
        <v>1135</v>
      </c>
      <c r="F4319" s="51">
        <v>24.64</v>
      </c>
      <c r="G4319" s="193"/>
      <c r="H4319" s="378" t="s">
        <v>1134</v>
      </c>
      <c r="I4319" s="378"/>
      <c r="J4319" s="51">
        <v>129.33000000000001</v>
      </c>
    </row>
    <row r="4320" spans="1:10" ht="0.95" customHeight="1" thickTop="1" x14ac:dyDescent="0.2">
      <c r="A4320" s="50"/>
      <c r="B4320" s="50"/>
      <c r="C4320" s="50"/>
      <c r="D4320" s="50"/>
      <c r="E4320" s="50"/>
      <c r="F4320" s="50"/>
      <c r="G4320" s="50"/>
      <c r="H4320" s="50"/>
      <c r="I4320" s="50"/>
      <c r="J4320" s="50"/>
    </row>
    <row r="4321" spans="1:10" ht="18" customHeight="1" x14ac:dyDescent="0.2">
      <c r="A4321" s="189"/>
      <c r="B4321" s="64" t="s">
        <v>9</v>
      </c>
      <c r="C4321" s="189" t="s">
        <v>10</v>
      </c>
      <c r="D4321" s="189" t="s">
        <v>11</v>
      </c>
      <c r="E4321" s="379" t="s">
        <v>1155</v>
      </c>
      <c r="F4321" s="379"/>
      <c r="G4321" s="65" t="s">
        <v>12</v>
      </c>
      <c r="H4321" s="64" t="s">
        <v>13</v>
      </c>
      <c r="I4321" s="64" t="s">
        <v>14</v>
      </c>
      <c r="J4321" s="64" t="s">
        <v>16</v>
      </c>
    </row>
    <row r="4322" spans="1:10" ht="39" customHeight="1" x14ac:dyDescent="0.2">
      <c r="A4322" s="187" t="s">
        <v>1154</v>
      </c>
      <c r="B4322" s="63" t="s">
        <v>1723</v>
      </c>
      <c r="C4322" s="187" t="s">
        <v>25</v>
      </c>
      <c r="D4322" s="187" t="s">
        <v>1722</v>
      </c>
      <c r="E4322" s="380" t="s">
        <v>1192</v>
      </c>
      <c r="F4322" s="380"/>
      <c r="G4322" s="62" t="s">
        <v>44</v>
      </c>
      <c r="H4322" s="61">
        <v>1</v>
      </c>
      <c r="I4322" s="60">
        <v>262.11</v>
      </c>
      <c r="J4322" s="60">
        <v>262.11</v>
      </c>
    </row>
    <row r="4323" spans="1:10" ht="39" customHeight="1" x14ac:dyDescent="0.2">
      <c r="A4323" s="191" t="s">
        <v>1148</v>
      </c>
      <c r="B4323" s="59" t="s">
        <v>1713</v>
      </c>
      <c r="C4323" s="191" t="s">
        <v>25</v>
      </c>
      <c r="D4323" s="191" t="s">
        <v>1712</v>
      </c>
      <c r="E4323" s="376" t="s">
        <v>1192</v>
      </c>
      <c r="F4323" s="376"/>
      <c r="G4323" s="58" t="s">
        <v>836</v>
      </c>
      <c r="H4323" s="57">
        <v>1</v>
      </c>
      <c r="I4323" s="56">
        <v>83.8</v>
      </c>
      <c r="J4323" s="56">
        <v>83.8</v>
      </c>
    </row>
    <row r="4324" spans="1:10" ht="39" customHeight="1" x14ac:dyDescent="0.2">
      <c r="A4324" s="191" t="s">
        <v>1148</v>
      </c>
      <c r="B4324" s="59" t="s">
        <v>1717</v>
      </c>
      <c r="C4324" s="191" t="s">
        <v>25</v>
      </c>
      <c r="D4324" s="191" t="s">
        <v>1716</v>
      </c>
      <c r="E4324" s="376" t="s">
        <v>1192</v>
      </c>
      <c r="F4324" s="376"/>
      <c r="G4324" s="58" t="s">
        <v>836</v>
      </c>
      <c r="H4324" s="57">
        <v>1</v>
      </c>
      <c r="I4324" s="56">
        <v>73.62</v>
      </c>
      <c r="J4324" s="56">
        <v>73.62</v>
      </c>
    </row>
    <row r="4325" spans="1:10" ht="26.1" customHeight="1" x14ac:dyDescent="0.2">
      <c r="A4325" s="191" t="s">
        <v>1148</v>
      </c>
      <c r="B4325" s="59" t="s">
        <v>1649</v>
      </c>
      <c r="C4325" s="191" t="s">
        <v>25</v>
      </c>
      <c r="D4325" s="191" t="s">
        <v>1648</v>
      </c>
      <c r="E4325" s="376" t="s">
        <v>1145</v>
      </c>
      <c r="F4325" s="376"/>
      <c r="G4325" s="58" t="s">
        <v>836</v>
      </c>
      <c r="H4325" s="57">
        <v>1</v>
      </c>
      <c r="I4325" s="56">
        <v>42.75</v>
      </c>
      <c r="J4325" s="56">
        <v>42.75</v>
      </c>
    </row>
    <row r="4326" spans="1:10" ht="39" customHeight="1" x14ac:dyDescent="0.2">
      <c r="A4326" s="191" t="s">
        <v>1148</v>
      </c>
      <c r="B4326" s="59" t="s">
        <v>1721</v>
      </c>
      <c r="C4326" s="191" t="s">
        <v>25</v>
      </c>
      <c r="D4326" s="191" t="s">
        <v>1720</v>
      </c>
      <c r="E4326" s="376" t="s">
        <v>1192</v>
      </c>
      <c r="F4326" s="376"/>
      <c r="G4326" s="58" t="s">
        <v>836</v>
      </c>
      <c r="H4326" s="57">
        <v>1</v>
      </c>
      <c r="I4326" s="56">
        <v>45.8</v>
      </c>
      <c r="J4326" s="56">
        <v>45.8</v>
      </c>
    </row>
    <row r="4327" spans="1:10" ht="39" customHeight="1" x14ac:dyDescent="0.2">
      <c r="A4327" s="191" t="s">
        <v>1148</v>
      </c>
      <c r="B4327" s="59" t="s">
        <v>1719</v>
      </c>
      <c r="C4327" s="191" t="s">
        <v>25</v>
      </c>
      <c r="D4327" s="191" t="s">
        <v>1718</v>
      </c>
      <c r="E4327" s="376" t="s">
        <v>1192</v>
      </c>
      <c r="F4327" s="376"/>
      <c r="G4327" s="58" t="s">
        <v>836</v>
      </c>
      <c r="H4327" s="57">
        <v>1</v>
      </c>
      <c r="I4327" s="56">
        <v>16.14</v>
      </c>
      <c r="J4327" s="56">
        <v>16.14</v>
      </c>
    </row>
    <row r="4328" spans="1:10" ht="25.5" x14ac:dyDescent="0.2">
      <c r="A4328" s="193"/>
      <c r="B4328" s="193"/>
      <c r="C4328" s="193"/>
      <c r="D4328" s="193"/>
      <c r="E4328" s="193" t="s">
        <v>1138</v>
      </c>
      <c r="F4328" s="51">
        <v>21.388981300000001</v>
      </c>
      <c r="G4328" s="193" t="s">
        <v>1137</v>
      </c>
      <c r="H4328" s="51">
        <v>17.2</v>
      </c>
      <c r="I4328" s="193" t="s">
        <v>1136</v>
      </c>
      <c r="J4328" s="51">
        <v>38.590000000000003</v>
      </c>
    </row>
    <row r="4329" spans="1:10" ht="15" thickBot="1" x14ac:dyDescent="0.25">
      <c r="A4329" s="193"/>
      <c r="B4329" s="193"/>
      <c r="C4329" s="193"/>
      <c r="D4329" s="193"/>
      <c r="E4329" s="193" t="s">
        <v>1135</v>
      </c>
      <c r="F4329" s="51">
        <v>61.7</v>
      </c>
      <c r="G4329" s="193"/>
      <c r="H4329" s="378" t="s">
        <v>1134</v>
      </c>
      <c r="I4329" s="378"/>
      <c r="J4329" s="51">
        <v>323.81</v>
      </c>
    </row>
    <row r="4330" spans="1:10" ht="0.95" customHeight="1" thickTop="1" x14ac:dyDescent="0.2">
      <c r="A4330" s="50"/>
      <c r="B4330" s="50"/>
      <c r="C4330" s="50"/>
      <c r="D4330" s="50"/>
      <c r="E4330" s="50"/>
      <c r="F4330" s="50"/>
      <c r="G4330" s="50"/>
      <c r="H4330" s="50"/>
      <c r="I4330" s="50"/>
      <c r="J4330" s="50"/>
    </row>
    <row r="4331" spans="1:10" ht="18" customHeight="1" x14ac:dyDescent="0.2">
      <c r="A4331" s="189"/>
      <c r="B4331" s="64" t="s">
        <v>9</v>
      </c>
      <c r="C4331" s="189" t="s">
        <v>10</v>
      </c>
      <c r="D4331" s="189" t="s">
        <v>11</v>
      </c>
      <c r="E4331" s="379" t="s">
        <v>1155</v>
      </c>
      <c r="F4331" s="379"/>
      <c r="G4331" s="65" t="s">
        <v>12</v>
      </c>
      <c r="H4331" s="64" t="s">
        <v>13</v>
      </c>
      <c r="I4331" s="64" t="s">
        <v>14</v>
      </c>
      <c r="J4331" s="64" t="s">
        <v>16</v>
      </c>
    </row>
    <row r="4332" spans="1:10" ht="39" customHeight="1" x14ac:dyDescent="0.2">
      <c r="A4332" s="187" t="s">
        <v>1154</v>
      </c>
      <c r="B4332" s="63" t="s">
        <v>1721</v>
      </c>
      <c r="C4332" s="187" t="s">
        <v>25</v>
      </c>
      <c r="D4332" s="187" t="s">
        <v>1720</v>
      </c>
      <c r="E4332" s="380" t="s">
        <v>1192</v>
      </c>
      <c r="F4332" s="380"/>
      <c r="G4332" s="62" t="s">
        <v>836</v>
      </c>
      <c r="H4332" s="61">
        <v>1</v>
      </c>
      <c r="I4332" s="60">
        <v>45.8</v>
      </c>
      <c r="J4332" s="60">
        <v>45.8</v>
      </c>
    </row>
    <row r="4333" spans="1:10" ht="39" customHeight="1" x14ac:dyDescent="0.2">
      <c r="A4333" s="192" t="s">
        <v>1142</v>
      </c>
      <c r="B4333" s="55" t="s">
        <v>1715</v>
      </c>
      <c r="C4333" s="192" t="s">
        <v>25</v>
      </c>
      <c r="D4333" s="192" t="s">
        <v>1714</v>
      </c>
      <c r="E4333" s="377" t="s">
        <v>1160</v>
      </c>
      <c r="F4333" s="377"/>
      <c r="G4333" s="54" t="s">
        <v>156</v>
      </c>
      <c r="H4333" s="53">
        <v>4.0000000000000003E-5</v>
      </c>
      <c r="I4333" s="52">
        <v>1145000</v>
      </c>
      <c r="J4333" s="52">
        <v>45.8</v>
      </c>
    </row>
    <row r="4334" spans="1:10" ht="25.5" x14ac:dyDescent="0.2">
      <c r="A4334" s="193"/>
      <c r="B4334" s="193"/>
      <c r="C4334" s="193"/>
      <c r="D4334" s="193"/>
      <c r="E4334" s="193" t="s">
        <v>1138</v>
      </c>
      <c r="F4334" s="51">
        <v>0</v>
      </c>
      <c r="G4334" s="193" t="s">
        <v>1137</v>
      </c>
      <c r="H4334" s="51">
        <v>0</v>
      </c>
      <c r="I4334" s="193" t="s">
        <v>1136</v>
      </c>
      <c r="J4334" s="51">
        <v>0</v>
      </c>
    </row>
    <row r="4335" spans="1:10" ht="15" thickBot="1" x14ac:dyDescent="0.25">
      <c r="A4335" s="193"/>
      <c r="B4335" s="193"/>
      <c r="C4335" s="193"/>
      <c r="D4335" s="193"/>
      <c r="E4335" s="193" t="s">
        <v>1135</v>
      </c>
      <c r="F4335" s="51">
        <v>10.78</v>
      </c>
      <c r="G4335" s="193"/>
      <c r="H4335" s="378" t="s">
        <v>1134</v>
      </c>
      <c r="I4335" s="378"/>
      <c r="J4335" s="51">
        <v>56.58</v>
      </c>
    </row>
    <row r="4336" spans="1:10" ht="0.95" customHeight="1" thickTop="1" x14ac:dyDescent="0.2">
      <c r="A4336" s="50"/>
      <c r="B4336" s="50"/>
      <c r="C4336" s="50"/>
      <c r="D4336" s="50"/>
      <c r="E4336" s="50"/>
      <c r="F4336" s="50"/>
      <c r="G4336" s="50"/>
      <c r="H4336" s="50"/>
      <c r="I4336" s="50"/>
      <c r="J4336" s="50"/>
    </row>
    <row r="4337" spans="1:10" ht="18" customHeight="1" x14ac:dyDescent="0.2">
      <c r="A4337" s="189"/>
      <c r="B4337" s="64" t="s">
        <v>9</v>
      </c>
      <c r="C4337" s="189" t="s">
        <v>10</v>
      </c>
      <c r="D4337" s="189" t="s">
        <v>11</v>
      </c>
      <c r="E4337" s="379" t="s">
        <v>1155</v>
      </c>
      <c r="F4337" s="379"/>
      <c r="G4337" s="65" t="s">
        <v>12</v>
      </c>
      <c r="H4337" s="64" t="s">
        <v>13</v>
      </c>
      <c r="I4337" s="64" t="s">
        <v>14</v>
      </c>
      <c r="J4337" s="64" t="s">
        <v>16</v>
      </c>
    </row>
    <row r="4338" spans="1:10" ht="39" customHeight="1" x14ac:dyDescent="0.2">
      <c r="A4338" s="187" t="s">
        <v>1154</v>
      </c>
      <c r="B4338" s="63" t="s">
        <v>1719</v>
      </c>
      <c r="C4338" s="187" t="s">
        <v>25</v>
      </c>
      <c r="D4338" s="187" t="s">
        <v>1718</v>
      </c>
      <c r="E4338" s="380" t="s">
        <v>1192</v>
      </c>
      <c r="F4338" s="380"/>
      <c r="G4338" s="62" t="s">
        <v>836</v>
      </c>
      <c r="H4338" s="61">
        <v>1</v>
      </c>
      <c r="I4338" s="60">
        <v>16.14</v>
      </c>
      <c r="J4338" s="60">
        <v>16.14</v>
      </c>
    </row>
    <row r="4339" spans="1:10" ht="39" customHeight="1" x14ac:dyDescent="0.2">
      <c r="A4339" s="192" t="s">
        <v>1142</v>
      </c>
      <c r="B4339" s="55" t="s">
        <v>1715</v>
      </c>
      <c r="C4339" s="192" t="s">
        <v>25</v>
      </c>
      <c r="D4339" s="192" t="s">
        <v>1714</v>
      </c>
      <c r="E4339" s="377" t="s">
        <v>1160</v>
      </c>
      <c r="F4339" s="377"/>
      <c r="G4339" s="54" t="s">
        <v>156</v>
      </c>
      <c r="H4339" s="53">
        <v>1.4100000000000001E-5</v>
      </c>
      <c r="I4339" s="52">
        <v>1145000</v>
      </c>
      <c r="J4339" s="52">
        <v>16.14</v>
      </c>
    </row>
    <row r="4340" spans="1:10" ht="25.5" x14ac:dyDescent="0.2">
      <c r="A4340" s="193"/>
      <c r="B4340" s="193"/>
      <c r="C4340" s="193"/>
      <c r="D4340" s="193"/>
      <c r="E4340" s="193" t="s">
        <v>1138</v>
      </c>
      <c r="F4340" s="51">
        <v>0</v>
      </c>
      <c r="G4340" s="193" t="s">
        <v>1137</v>
      </c>
      <c r="H4340" s="51">
        <v>0</v>
      </c>
      <c r="I4340" s="193" t="s">
        <v>1136</v>
      </c>
      <c r="J4340" s="51">
        <v>0</v>
      </c>
    </row>
    <row r="4341" spans="1:10" ht="15" thickBot="1" x14ac:dyDescent="0.25">
      <c r="A4341" s="193"/>
      <c r="B4341" s="193"/>
      <c r="C4341" s="193"/>
      <c r="D4341" s="193"/>
      <c r="E4341" s="193" t="s">
        <v>1135</v>
      </c>
      <c r="F4341" s="51">
        <v>3.79</v>
      </c>
      <c r="G4341" s="193"/>
      <c r="H4341" s="378" t="s">
        <v>1134</v>
      </c>
      <c r="I4341" s="378"/>
      <c r="J4341" s="51">
        <v>19.93</v>
      </c>
    </row>
    <row r="4342" spans="1:10" ht="0.95" customHeight="1" thickTop="1" x14ac:dyDescent="0.2">
      <c r="A4342" s="50"/>
      <c r="B4342" s="50"/>
      <c r="C4342" s="50"/>
      <c r="D4342" s="50"/>
      <c r="E4342" s="50"/>
      <c r="F4342" s="50"/>
      <c r="G4342" s="50"/>
      <c r="H4342" s="50"/>
      <c r="I4342" s="50"/>
      <c r="J4342" s="50"/>
    </row>
    <row r="4343" spans="1:10" ht="18" customHeight="1" x14ac:dyDescent="0.2">
      <c r="A4343" s="189"/>
      <c r="B4343" s="64" t="s">
        <v>9</v>
      </c>
      <c r="C4343" s="189" t="s">
        <v>10</v>
      </c>
      <c r="D4343" s="189" t="s">
        <v>11</v>
      </c>
      <c r="E4343" s="379" t="s">
        <v>1155</v>
      </c>
      <c r="F4343" s="379"/>
      <c r="G4343" s="65" t="s">
        <v>12</v>
      </c>
      <c r="H4343" s="64" t="s">
        <v>13</v>
      </c>
      <c r="I4343" s="64" t="s">
        <v>14</v>
      </c>
      <c r="J4343" s="64" t="s">
        <v>16</v>
      </c>
    </row>
    <row r="4344" spans="1:10" ht="39" customHeight="1" x14ac:dyDescent="0.2">
      <c r="A4344" s="187" t="s">
        <v>1154</v>
      </c>
      <c r="B4344" s="63" t="s">
        <v>1717</v>
      </c>
      <c r="C4344" s="187" t="s">
        <v>25</v>
      </c>
      <c r="D4344" s="187" t="s">
        <v>1716</v>
      </c>
      <c r="E4344" s="380" t="s">
        <v>1192</v>
      </c>
      <c r="F4344" s="380"/>
      <c r="G4344" s="62" t="s">
        <v>836</v>
      </c>
      <c r="H4344" s="61">
        <v>1</v>
      </c>
      <c r="I4344" s="60">
        <v>73.62</v>
      </c>
      <c r="J4344" s="60">
        <v>73.62</v>
      </c>
    </row>
    <row r="4345" spans="1:10" ht="39" customHeight="1" x14ac:dyDescent="0.2">
      <c r="A4345" s="192" t="s">
        <v>1142</v>
      </c>
      <c r="B4345" s="55" t="s">
        <v>1715</v>
      </c>
      <c r="C4345" s="192" t="s">
        <v>25</v>
      </c>
      <c r="D4345" s="192" t="s">
        <v>1714</v>
      </c>
      <c r="E4345" s="377" t="s">
        <v>1160</v>
      </c>
      <c r="F4345" s="377"/>
      <c r="G4345" s="54" t="s">
        <v>156</v>
      </c>
      <c r="H4345" s="53">
        <v>6.4300000000000004E-5</v>
      </c>
      <c r="I4345" s="52">
        <v>1145000</v>
      </c>
      <c r="J4345" s="52">
        <v>73.62</v>
      </c>
    </row>
    <row r="4346" spans="1:10" ht="25.5" x14ac:dyDescent="0.2">
      <c r="A4346" s="193"/>
      <c r="B4346" s="193"/>
      <c r="C4346" s="193"/>
      <c r="D4346" s="193"/>
      <c r="E4346" s="193" t="s">
        <v>1138</v>
      </c>
      <c r="F4346" s="51">
        <v>0</v>
      </c>
      <c r="G4346" s="193" t="s">
        <v>1137</v>
      </c>
      <c r="H4346" s="51">
        <v>0</v>
      </c>
      <c r="I4346" s="193" t="s">
        <v>1136</v>
      </c>
      <c r="J4346" s="51">
        <v>0</v>
      </c>
    </row>
    <row r="4347" spans="1:10" ht="15" thickBot="1" x14ac:dyDescent="0.25">
      <c r="A4347" s="193"/>
      <c r="B4347" s="193"/>
      <c r="C4347" s="193"/>
      <c r="D4347" s="193"/>
      <c r="E4347" s="193" t="s">
        <v>1135</v>
      </c>
      <c r="F4347" s="51">
        <v>17.329999999999998</v>
      </c>
      <c r="G4347" s="193"/>
      <c r="H4347" s="378" t="s">
        <v>1134</v>
      </c>
      <c r="I4347" s="378"/>
      <c r="J4347" s="51">
        <v>90.95</v>
      </c>
    </row>
    <row r="4348" spans="1:10" ht="0.95" customHeight="1" thickTop="1" x14ac:dyDescent="0.2">
      <c r="A4348" s="50"/>
      <c r="B4348" s="50"/>
      <c r="C4348" s="50"/>
      <c r="D4348" s="50"/>
      <c r="E4348" s="50"/>
      <c r="F4348" s="50"/>
      <c r="G4348" s="50"/>
      <c r="H4348" s="50"/>
      <c r="I4348" s="50"/>
      <c r="J4348" s="50"/>
    </row>
    <row r="4349" spans="1:10" ht="18" customHeight="1" x14ac:dyDescent="0.2">
      <c r="A4349" s="189"/>
      <c r="B4349" s="64" t="s">
        <v>9</v>
      </c>
      <c r="C4349" s="189" t="s">
        <v>10</v>
      </c>
      <c r="D4349" s="189" t="s">
        <v>11</v>
      </c>
      <c r="E4349" s="379" t="s">
        <v>1155</v>
      </c>
      <c r="F4349" s="379"/>
      <c r="G4349" s="65" t="s">
        <v>12</v>
      </c>
      <c r="H4349" s="64" t="s">
        <v>13</v>
      </c>
      <c r="I4349" s="64" t="s">
        <v>14</v>
      </c>
      <c r="J4349" s="64" t="s">
        <v>16</v>
      </c>
    </row>
    <row r="4350" spans="1:10" ht="39" customHeight="1" x14ac:dyDescent="0.2">
      <c r="A4350" s="187" t="s">
        <v>1154</v>
      </c>
      <c r="B4350" s="63" t="s">
        <v>1713</v>
      </c>
      <c r="C4350" s="187" t="s">
        <v>25</v>
      </c>
      <c r="D4350" s="187" t="s">
        <v>1712</v>
      </c>
      <c r="E4350" s="380" t="s">
        <v>1192</v>
      </c>
      <c r="F4350" s="380"/>
      <c r="G4350" s="62" t="s">
        <v>836</v>
      </c>
      <c r="H4350" s="61">
        <v>1</v>
      </c>
      <c r="I4350" s="60">
        <v>83.8</v>
      </c>
      <c r="J4350" s="60">
        <v>83.8</v>
      </c>
    </row>
    <row r="4351" spans="1:10" ht="26.1" customHeight="1" x14ac:dyDescent="0.2">
      <c r="A4351" s="192" t="s">
        <v>1142</v>
      </c>
      <c r="B4351" s="55" t="s">
        <v>1245</v>
      </c>
      <c r="C4351" s="192" t="s">
        <v>25</v>
      </c>
      <c r="D4351" s="192" t="s">
        <v>1244</v>
      </c>
      <c r="E4351" s="377" t="s">
        <v>1139</v>
      </c>
      <c r="F4351" s="377"/>
      <c r="G4351" s="54" t="s">
        <v>358</v>
      </c>
      <c r="H4351" s="53">
        <v>13.99</v>
      </c>
      <c r="I4351" s="52">
        <v>5.99</v>
      </c>
      <c r="J4351" s="52">
        <v>83.8</v>
      </c>
    </row>
    <row r="4352" spans="1:10" ht="25.5" x14ac:dyDescent="0.2">
      <c r="A4352" s="193"/>
      <c r="B4352" s="193"/>
      <c r="C4352" s="193"/>
      <c r="D4352" s="193"/>
      <c r="E4352" s="193" t="s">
        <v>1138</v>
      </c>
      <c r="F4352" s="51">
        <v>0</v>
      </c>
      <c r="G4352" s="193" t="s">
        <v>1137</v>
      </c>
      <c r="H4352" s="51">
        <v>0</v>
      </c>
      <c r="I4352" s="193" t="s">
        <v>1136</v>
      </c>
      <c r="J4352" s="51">
        <v>0</v>
      </c>
    </row>
    <row r="4353" spans="1:10" ht="15" thickBot="1" x14ac:dyDescent="0.25">
      <c r="A4353" s="193"/>
      <c r="B4353" s="193"/>
      <c r="C4353" s="193"/>
      <c r="D4353" s="193"/>
      <c r="E4353" s="193" t="s">
        <v>1135</v>
      </c>
      <c r="F4353" s="51">
        <v>19.72</v>
      </c>
      <c r="G4353" s="193"/>
      <c r="H4353" s="378" t="s">
        <v>1134</v>
      </c>
      <c r="I4353" s="378"/>
      <c r="J4353" s="51">
        <v>103.52</v>
      </c>
    </row>
    <row r="4354" spans="1:10" ht="0.95" customHeight="1" thickTop="1" x14ac:dyDescent="0.2">
      <c r="A4354" s="50"/>
      <c r="B4354" s="50"/>
      <c r="C4354" s="50"/>
      <c r="D4354" s="50"/>
      <c r="E4354" s="50"/>
      <c r="F4354" s="50"/>
      <c r="G4354" s="50"/>
      <c r="H4354" s="50"/>
      <c r="I4354" s="50"/>
      <c r="J4354" s="50"/>
    </row>
    <row r="4355" spans="1:10" ht="18" customHeight="1" x14ac:dyDescent="0.2">
      <c r="A4355" s="189"/>
      <c r="B4355" s="64" t="s">
        <v>9</v>
      </c>
      <c r="C4355" s="189" t="s">
        <v>10</v>
      </c>
      <c r="D4355" s="189" t="s">
        <v>11</v>
      </c>
      <c r="E4355" s="379" t="s">
        <v>1155</v>
      </c>
      <c r="F4355" s="379"/>
      <c r="G4355" s="65" t="s">
        <v>12</v>
      </c>
      <c r="H4355" s="64" t="s">
        <v>13</v>
      </c>
      <c r="I4355" s="64" t="s">
        <v>14</v>
      </c>
      <c r="J4355" s="64" t="s">
        <v>16</v>
      </c>
    </row>
    <row r="4356" spans="1:10" ht="26.1" customHeight="1" x14ac:dyDescent="0.2">
      <c r="A4356" s="187" t="s">
        <v>1154</v>
      </c>
      <c r="B4356" s="63" t="s">
        <v>1711</v>
      </c>
      <c r="C4356" s="187" t="s">
        <v>25</v>
      </c>
      <c r="D4356" s="187" t="s">
        <v>1710</v>
      </c>
      <c r="E4356" s="380" t="s">
        <v>1145</v>
      </c>
      <c r="F4356" s="380"/>
      <c r="G4356" s="62" t="s">
        <v>836</v>
      </c>
      <c r="H4356" s="61">
        <v>1</v>
      </c>
      <c r="I4356" s="60">
        <v>45.96</v>
      </c>
      <c r="J4356" s="60">
        <v>45.96</v>
      </c>
    </row>
    <row r="4357" spans="1:10" ht="26.1" customHeight="1" x14ac:dyDescent="0.2">
      <c r="A4357" s="191" t="s">
        <v>1148</v>
      </c>
      <c r="B4357" s="59" t="s">
        <v>1709</v>
      </c>
      <c r="C4357" s="191" t="s">
        <v>25</v>
      </c>
      <c r="D4357" s="191" t="s">
        <v>1708</v>
      </c>
      <c r="E4357" s="376" t="s">
        <v>1145</v>
      </c>
      <c r="F4357" s="376"/>
      <c r="G4357" s="58" t="s">
        <v>836</v>
      </c>
      <c r="H4357" s="57">
        <v>1</v>
      </c>
      <c r="I4357" s="56">
        <v>0.24</v>
      </c>
      <c r="J4357" s="56">
        <v>0.24</v>
      </c>
    </row>
    <row r="4358" spans="1:10" ht="24" customHeight="1" x14ac:dyDescent="0.2">
      <c r="A4358" s="192" t="s">
        <v>1142</v>
      </c>
      <c r="B4358" s="55" t="s">
        <v>1707</v>
      </c>
      <c r="C4358" s="192" t="s">
        <v>25</v>
      </c>
      <c r="D4358" s="192" t="s">
        <v>1706</v>
      </c>
      <c r="E4358" s="377" t="s">
        <v>1165</v>
      </c>
      <c r="F4358" s="377"/>
      <c r="G4358" s="54" t="s">
        <v>836</v>
      </c>
      <c r="H4358" s="53">
        <v>1</v>
      </c>
      <c r="I4358" s="52">
        <v>41.56</v>
      </c>
      <c r="J4358" s="52">
        <v>41.56</v>
      </c>
    </row>
    <row r="4359" spans="1:10" ht="26.1" customHeight="1" x14ac:dyDescent="0.2">
      <c r="A4359" s="192" t="s">
        <v>1142</v>
      </c>
      <c r="B4359" s="55" t="s">
        <v>1178</v>
      </c>
      <c r="C4359" s="192" t="s">
        <v>25</v>
      </c>
      <c r="D4359" s="192" t="s">
        <v>1177</v>
      </c>
      <c r="E4359" s="377" t="s">
        <v>1171</v>
      </c>
      <c r="F4359" s="377"/>
      <c r="G4359" s="54" t="s">
        <v>836</v>
      </c>
      <c r="H4359" s="53">
        <v>1</v>
      </c>
      <c r="I4359" s="52">
        <v>1.0900000000000001</v>
      </c>
      <c r="J4359" s="52">
        <v>1.0900000000000001</v>
      </c>
    </row>
    <row r="4360" spans="1:10" ht="26.1" customHeight="1" x14ac:dyDescent="0.2">
      <c r="A4360" s="192" t="s">
        <v>1142</v>
      </c>
      <c r="B4360" s="55" t="s">
        <v>1176</v>
      </c>
      <c r="C4360" s="192" t="s">
        <v>25</v>
      </c>
      <c r="D4360" s="192" t="s">
        <v>1175</v>
      </c>
      <c r="E4360" s="377" t="s">
        <v>1174</v>
      </c>
      <c r="F4360" s="377"/>
      <c r="G4360" s="54" t="s">
        <v>836</v>
      </c>
      <c r="H4360" s="53">
        <v>1</v>
      </c>
      <c r="I4360" s="52">
        <v>0.82</v>
      </c>
      <c r="J4360" s="52">
        <v>0.82</v>
      </c>
    </row>
    <row r="4361" spans="1:10" ht="26.1" customHeight="1" x14ac:dyDescent="0.2">
      <c r="A4361" s="192" t="s">
        <v>1142</v>
      </c>
      <c r="B4361" s="55" t="s">
        <v>1173</v>
      </c>
      <c r="C4361" s="192" t="s">
        <v>25</v>
      </c>
      <c r="D4361" s="192" t="s">
        <v>1172</v>
      </c>
      <c r="E4361" s="377" t="s">
        <v>1171</v>
      </c>
      <c r="F4361" s="377"/>
      <c r="G4361" s="54" t="s">
        <v>836</v>
      </c>
      <c r="H4361" s="53">
        <v>1</v>
      </c>
      <c r="I4361" s="52">
        <v>1.34</v>
      </c>
      <c r="J4361" s="52">
        <v>1.34</v>
      </c>
    </row>
    <row r="4362" spans="1:10" ht="26.1" customHeight="1" x14ac:dyDescent="0.2">
      <c r="A4362" s="192" t="s">
        <v>1142</v>
      </c>
      <c r="B4362" s="55" t="s">
        <v>1170</v>
      </c>
      <c r="C4362" s="192" t="s">
        <v>25</v>
      </c>
      <c r="D4362" s="192" t="s">
        <v>1169</v>
      </c>
      <c r="E4362" s="377" t="s">
        <v>1168</v>
      </c>
      <c r="F4362" s="377"/>
      <c r="G4362" s="54" t="s">
        <v>836</v>
      </c>
      <c r="H4362" s="53">
        <v>1</v>
      </c>
      <c r="I4362" s="52">
        <v>0.04</v>
      </c>
      <c r="J4362" s="52">
        <v>0.04</v>
      </c>
    </row>
    <row r="4363" spans="1:10" ht="26.1" customHeight="1" x14ac:dyDescent="0.2">
      <c r="A4363" s="192" t="s">
        <v>1142</v>
      </c>
      <c r="B4363" s="55" t="s">
        <v>1237</v>
      </c>
      <c r="C4363" s="192" t="s">
        <v>25</v>
      </c>
      <c r="D4363" s="192" t="s">
        <v>1236</v>
      </c>
      <c r="E4363" s="377" t="s">
        <v>1160</v>
      </c>
      <c r="F4363" s="377"/>
      <c r="G4363" s="54" t="s">
        <v>836</v>
      </c>
      <c r="H4363" s="53">
        <v>1</v>
      </c>
      <c r="I4363" s="52">
        <v>0.01</v>
      </c>
      <c r="J4363" s="52">
        <v>0.01</v>
      </c>
    </row>
    <row r="4364" spans="1:10" ht="26.1" customHeight="1" x14ac:dyDescent="0.2">
      <c r="A4364" s="192" t="s">
        <v>1142</v>
      </c>
      <c r="B4364" s="55" t="s">
        <v>1235</v>
      </c>
      <c r="C4364" s="192" t="s">
        <v>25</v>
      </c>
      <c r="D4364" s="192" t="s">
        <v>1234</v>
      </c>
      <c r="E4364" s="377" t="s">
        <v>1160</v>
      </c>
      <c r="F4364" s="377"/>
      <c r="G4364" s="54" t="s">
        <v>836</v>
      </c>
      <c r="H4364" s="53">
        <v>1</v>
      </c>
      <c r="I4364" s="52">
        <v>0.86</v>
      </c>
      <c r="J4364" s="52">
        <v>0.86</v>
      </c>
    </row>
    <row r="4365" spans="1:10" ht="25.5" x14ac:dyDescent="0.2">
      <c r="A4365" s="193"/>
      <c r="B4365" s="193"/>
      <c r="C4365" s="193"/>
      <c r="D4365" s="193"/>
      <c r="E4365" s="193" t="s">
        <v>1138</v>
      </c>
      <c r="F4365" s="51">
        <v>23.168163199999999</v>
      </c>
      <c r="G4365" s="193" t="s">
        <v>1137</v>
      </c>
      <c r="H4365" s="51">
        <v>18.63</v>
      </c>
      <c r="I4365" s="193" t="s">
        <v>1136</v>
      </c>
      <c r="J4365" s="51">
        <v>41.8</v>
      </c>
    </row>
    <row r="4366" spans="1:10" ht="15" thickBot="1" x14ac:dyDescent="0.25">
      <c r="A4366" s="193"/>
      <c r="B4366" s="193"/>
      <c r="C4366" s="193"/>
      <c r="D4366" s="193"/>
      <c r="E4366" s="193" t="s">
        <v>1135</v>
      </c>
      <c r="F4366" s="51">
        <v>10.81</v>
      </c>
      <c r="G4366" s="193"/>
      <c r="H4366" s="378" t="s">
        <v>1134</v>
      </c>
      <c r="I4366" s="378"/>
      <c r="J4366" s="51">
        <v>56.77</v>
      </c>
    </row>
    <row r="4367" spans="1:10" ht="0.95" customHeight="1" thickTop="1" x14ac:dyDescent="0.2">
      <c r="A4367" s="50"/>
      <c r="B4367" s="50"/>
      <c r="C4367" s="50"/>
      <c r="D4367" s="50"/>
      <c r="E4367" s="50"/>
      <c r="F4367" s="50"/>
      <c r="G4367" s="50"/>
      <c r="H4367" s="50"/>
      <c r="I4367" s="50"/>
      <c r="J4367" s="50"/>
    </row>
    <row r="4368" spans="1:10" ht="18" customHeight="1" x14ac:dyDescent="0.2">
      <c r="A4368" s="189"/>
      <c r="B4368" s="64" t="s">
        <v>9</v>
      </c>
      <c r="C4368" s="189" t="s">
        <v>10</v>
      </c>
      <c r="D4368" s="189" t="s">
        <v>11</v>
      </c>
      <c r="E4368" s="379" t="s">
        <v>1155</v>
      </c>
      <c r="F4368" s="379"/>
      <c r="G4368" s="65" t="s">
        <v>12</v>
      </c>
      <c r="H4368" s="64" t="s">
        <v>13</v>
      </c>
      <c r="I4368" s="64" t="s">
        <v>14</v>
      </c>
      <c r="J4368" s="64" t="s">
        <v>16</v>
      </c>
    </row>
    <row r="4369" spans="1:10" ht="24" customHeight="1" x14ac:dyDescent="0.2">
      <c r="A4369" s="187" t="s">
        <v>1154</v>
      </c>
      <c r="B4369" s="63" t="s">
        <v>1705</v>
      </c>
      <c r="C4369" s="187" t="s">
        <v>25</v>
      </c>
      <c r="D4369" s="187" t="s">
        <v>1704</v>
      </c>
      <c r="E4369" s="380" t="s">
        <v>1145</v>
      </c>
      <c r="F4369" s="380"/>
      <c r="G4369" s="62" t="s">
        <v>836</v>
      </c>
      <c r="H4369" s="61">
        <v>1</v>
      </c>
      <c r="I4369" s="60">
        <v>44.4</v>
      </c>
      <c r="J4369" s="60">
        <v>44.4</v>
      </c>
    </row>
    <row r="4370" spans="1:10" ht="26.1" customHeight="1" x14ac:dyDescent="0.2">
      <c r="A4370" s="191" t="s">
        <v>1148</v>
      </c>
      <c r="B4370" s="59" t="s">
        <v>1703</v>
      </c>
      <c r="C4370" s="191" t="s">
        <v>25</v>
      </c>
      <c r="D4370" s="191" t="s">
        <v>1702</v>
      </c>
      <c r="E4370" s="376" t="s">
        <v>1145</v>
      </c>
      <c r="F4370" s="376"/>
      <c r="G4370" s="58" t="s">
        <v>836</v>
      </c>
      <c r="H4370" s="57">
        <v>1</v>
      </c>
      <c r="I4370" s="56">
        <v>0.23</v>
      </c>
      <c r="J4370" s="56">
        <v>0.23</v>
      </c>
    </row>
    <row r="4371" spans="1:10" ht="24" customHeight="1" x14ac:dyDescent="0.2">
      <c r="A4371" s="192" t="s">
        <v>1142</v>
      </c>
      <c r="B4371" s="55" t="s">
        <v>1701</v>
      </c>
      <c r="C4371" s="192" t="s">
        <v>25</v>
      </c>
      <c r="D4371" s="192" t="s">
        <v>1700</v>
      </c>
      <c r="E4371" s="377" t="s">
        <v>1165</v>
      </c>
      <c r="F4371" s="377"/>
      <c r="G4371" s="54" t="s">
        <v>836</v>
      </c>
      <c r="H4371" s="53">
        <v>1</v>
      </c>
      <c r="I4371" s="52">
        <v>40.01</v>
      </c>
      <c r="J4371" s="52">
        <v>40.01</v>
      </c>
    </row>
    <row r="4372" spans="1:10" ht="26.1" customHeight="1" x14ac:dyDescent="0.2">
      <c r="A4372" s="192" t="s">
        <v>1142</v>
      </c>
      <c r="B4372" s="55" t="s">
        <v>1178</v>
      </c>
      <c r="C4372" s="192" t="s">
        <v>25</v>
      </c>
      <c r="D4372" s="192" t="s">
        <v>1177</v>
      </c>
      <c r="E4372" s="377" t="s">
        <v>1171</v>
      </c>
      <c r="F4372" s="377"/>
      <c r="G4372" s="54" t="s">
        <v>836</v>
      </c>
      <c r="H4372" s="53">
        <v>1</v>
      </c>
      <c r="I4372" s="52">
        <v>1.0900000000000001</v>
      </c>
      <c r="J4372" s="52">
        <v>1.0900000000000001</v>
      </c>
    </row>
    <row r="4373" spans="1:10" ht="26.1" customHeight="1" x14ac:dyDescent="0.2">
      <c r="A4373" s="192" t="s">
        <v>1142</v>
      </c>
      <c r="B4373" s="55" t="s">
        <v>1176</v>
      </c>
      <c r="C4373" s="192" t="s">
        <v>25</v>
      </c>
      <c r="D4373" s="192" t="s">
        <v>1175</v>
      </c>
      <c r="E4373" s="377" t="s">
        <v>1174</v>
      </c>
      <c r="F4373" s="377"/>
      <c r="G4373" s="54" t="s">
        <v>836</v>
      </c>
      <c r="H4373" s="53">
        <v>1</v>
      </c>
      <c r="I4373" s="52">
        <v>0.82</v>
      </c>
      <c r="J4373" s="52">
        <v>0.82</v>
      </c>
    </row>
    <row r="4374" spans="1:10" ht="26.1" customHeight="1" x14ac:dyDescent="0.2">
      <c r="A4374" s="192" t="s">
        <v>1142</v>
      </c>
      <c r="B4374" s="55" t="s">
        <v>1173</v>
      </c>
      <c r="C4374" s="192" t="s">
        <v>25</v>
      </c>
      <c r="D4374" s="192" t="s">
        <v>1172</v>
      </c>
      <c r="E4374" s="377" t="s">
        <v>1171</v>
      </c>
      <c r="F4374" s="377"/>
      <c r="G4374" s="54" t="s">
        <v>836</v>
      </c>
      <c r="H4374" s="53">
        <v>1</v>
      </c>
      <c r="I4374" s="52">
        <v>1.34</v>
      </c>
      <c r="J4374" s="52">
        <v>1.34</v>
      </c>
    </row>
    <row r="4375" spans="1:10" ht="26.1" customHeight="1" x14ac:dyDescent="0.2">
      <c r="A4375" s="192" t="s">
        <v>1142</v>
      </c>
      <c r="B4375" s="55" t="s">
        <v>1170</v>
      </c>
      <c r="C4375" s="192" t="s">
        <v>25</v>
      </c>
      <c r="D4375" s="192" t="s">
        <v>1169</v>
      </c>
      <c r="E4375" s="377" t="s">
        <v>1168</v>
      </c>
      <c r="F4375" s="377"/>
      <c r="G4375" s="54" t="s">
        <v>836</v>
      </c>
      <c r="H4375" s="53">
        <v>1</v>
      </c>
      <c r="I4375" s="52">
        <v>0.04</v>
      </c>
      <c r="J4375" s="52">
        <v>0.04</v>
      </c>
    </row>
    <row r="4376" spans="1:10" ht="26.1" customHeight="1" x14ac:dyDescent="0.2">
      <c r="A4376" s="192" t="s">
        <v>1142</v>
      </c>
      <c r="B4376" s="55" t="s">
        <v>1237</v>
      </c>
      <c r="C4376" s="192" t="s">
        <v>25</v>
      </c>
      <c r="D4376" s="192" t="s">
        <v>1236</v>
      </c>
      <c r="E4376" s="377" t="s">
        <v>1160</v>
      </c>
      <c r="F4376" s="377"/>
      <c r="G4376" s="54" t="s">
        <v>836</v>
      </c>
      <c r="H4376" s="53">
        <v>1</v>
      </c>
      <c r="I4376" s="52">
        <v>0.01</v>
      </c>
      <c r="J4376" s="52">
        <v>0.01</v>
      </c>
    </row>
    <row r="4377" spans="1:10" ht="26.1" customHeight="1" x14ac:dyDescent="0.2">
      <c r="A4377" s="192" t="s">
        <v>1142</v>
      </c>
      <c r="B4377" s="55" t="s">
        <v>1235</v>
      </c>
      <c r="C4377" s="192" t="s">
        <v>25</v>
      </c>
      <c r="D4377" s="192" t="s">
        <v>1234</v>
      </c>
      <c r="E4377" s="377" t="s">
        <v>1160</v>
      </c>
      <c r="F4377" s="377"/>
      <c r="G4377" s="54" t="s">
        <v>836</v>
      </c>
      <c r="H4377" s="53">
        <v>1</v>
      </c>
      <c r="I4377" s="52">
        <v>0.86</v>
      </c>
      <c r="J4377" s="52">
        <v>0.86</v>
      </c>
    </row>
    <row r="4378" spans="1:10" ht="25.5" x14ac:dyDescent="0.2">
      <c r="A4378" s="193"/>
      <c r="B4378" s="193"/>
      <c r="C4378" s="193"/>
      <c r="D4378" s="193"/>
      <c r="E4378" s="193" t="s">
        <v>1138</v>
      </c>
      <c r="F4378" s="51">
        <v>22.303514</v>
      </c>
      <c r="G4378" s="193" t="s">
        <v>1137</v>
      </c>
      <c r="H4378" s="51">
        <v>17.940000000000001</v>
      </c>
      <c r="I4378" s="193" t="s">
        <v>1136</v>
      </c>
      <c r="J4378" s="51">
        <v>40.24</v>
      </c>
    </row>
    <row r="4379" spans="1:10" ht="15" thickBot="1" x14ac:dyDescent="0.25">
      <c r="A4379" s="193"/>
      <c r="B4379" s="193"/>
      <c r="C4379" s="193"/>
      <c r="D4379" s="193"/>
      <c r="E4379" s="193" t="s">
        <v>1135</v>
      </c>
      <c r="F4379" s="51">
        <v>10.45</v>
      </c>
      <c r="G4379" s="193"/>
      <c r="H4379" s="378" t="s">
        <v>1134</v>
      </c>
      <c r="I4379" s="378"/>
      <c r="J4379" s="51">
        <v>54.85</v>
      </c>
    </row>
    <row r="4380" spans="1:10" ht="0.95" customHeight="1" thickTop="1" x14ac:dyDescent="0.2">
      <c r="A4380" s="50"/>
      <c r="B4380" s="50"/>
      <c r="C4380" s="50"/>
      <c r="D4380" s="50"/>
      <c r="E4380" s="50"/>
      <c r="F4380" s="50"/>
      <c r="G4380" s="50"/>
      <c r="H4380" s="50"/>
      <c r="I4380" s="50"/>
      <c r="J4380" s="50"/>
    </row>
    <row r="4381" spans="1:10" ht="18" customHeight="1" x14ac:dyDescent="0.2">
      <c r="A4381" s="189"/>
      <c r="B4381" s="64" t="s">
        <v>9</v>
      </c>
      <c r="C4381" s="189" t="s">
        <v>10</v>
      </c>
      <c r="D4381" s="189" t="s">
        <v>11</v>
      </c>
      <c r="E4381" s="379" t="s">
        <v>1155</v>
      </c>
      <c r="F4381" s="379"/>
      <c r="G4381" s="65" t="s">
        <v>12</v>
      </c>
      <c r="H4381" s="64" t="s">
        <v>13</v>
      </c>
      <c r="I4381" s="64" t="s">
        <v>14</v>
      </c>
      <c r="J4381" s="64" t="s">
        <v>16</v>
      </c>
    </row>
    <row r="4382" spans="1:10" ht="26.1" customHeight="1" x14ac:dyDescent="0.2">
      <c r="A4382" s="187" t="s">
        <v>1154</v>
      </c>
      <c r="B4382" s="63" t="s">
        <v>1699</v>
      </c>
      <c r="C4382" s="187" t="s">
        <v>25</v>
      </c>
      <c r="D4382" s="187" t="s">
        <v>1698</v>
      </c>
      <c r="E4382" s="380" t="s">
        <v>1145</v>
      </c>
      <c r="F4382" s="380"/>
      <c r="G4382" s="62" t="s">
        <v>836</v>
      </c>
      <c r="H4382" s="61">
        <v>1</v>
      </c>
      <c r="I4382" s="60">
        <v>50.05</v>
      </c>
      <c r="J4382" s="60">
        <v>50.05</v>
      </c>
    </row>
    <row r="4383" spans="1:10" ht="26.1" customHeight="1" x14ac:dyDescent="0.2">
      <c r="A4383" s="191" t="s">
        <v>1148</v>
      </c>
      <c r="B4383" s="59" t="s">
        <v>1697</v>
      </c>
      <c r="C4383" s="191" t="s">
        <v>25</v>
      </c>
      <c r="D4383" s="191" t="s">
        <v>1696</v>
      </c>
      <c r="E4383" s="376" t="s">
        <v>1145</v>
      </c>
      <c r="F4383" s="376"/>
      <c r="G4383" s="58" t="s">
        <v>836</v>
      </c>
      <c r="H4383" s="57">
        <v>1</v>
      </c>
      <c r="I4383" s="56">
        <v>0.84</v>
      </c>
      <c r="J4383" s="56">
        <v>0.84</v>
      </c>
    </row>
    <row r="4384" spans="1:10" ht="26.1" customHeight="1" x14ac:dyDescent="0.2">
      <c r="A4384" s="192" t="s">
        <v>1142</v>
      </c>
      <c r="B4384" s="55" t="s">
        <v>1695</v>
      </c>
      <c r="C4384" s="192" t="s">
        <v>25</v>
      </c>
      <c r="D4384" s="192" t="s">
        <v>1694</v>
      </c>
      <c r="E4384" s="377" t="s">
        <v>1165</v>
      </c>
      <c r="F4384" s="377"/>
      <c r="G4384" s="54" t="s">
        <v>836</v>
      </c>
      <c r="H4384" s="53">
        <v>1</v>
      </c>
      <c r="I4384" s="52">
        <v>45.05</v>
      </c>
      <c r="J4384" s="52">
        <v>45.05</v>
      </c>
    </row>
    <row r="4385" spans="1:10" ht="26.1" customHeight="1" x14ac:dyDescent="0.2">
      <c r="A4385" s="192" t="s">
        <v>1142</v>
      </c>
      <c r="B4385" s="55" t="s">
        <v>1178</v>
      </c>
      <c r="C4385" s="192" t="s">
        <v>25</v>
      </c>
      <c r="D4385" s="192" t="s">
        <v>1177</v>
      </c>
      <c r="E4385" s="377" t="s">
        <v>1171</v>
      </c>
      <c r="F4385" s="377"/>
      <c r="G4385" s="54" t="s">
        <v>836</v>
      </c>
      <c r="H4385" s="53">
        <v>1</v>
      </c>
      <c r="I4385" s="52">
        <v>1.0900000000000001</v>
      </c>
      <c r="J4385" s="52">
        <v>1.0900000000000001</v>
      </c>
    </row>
    <row r="4386" spans="1:10" ht="26.1" customHeight="1" x14ac:dyDescent="0.2">
      <c r="A4386" s="192" t="s">
        <v>1142</v>
      </c>
      <c r="B4386" s="55" t="s">
        <v>1176</v>
      </c>
      <c r="C4386" s="192" t="s">
        <v>25</v>
      </c>
      <c r="D4386" s="192" t="s">
        <v>1175</v>
      </c>
      <c r="E4386" s="377" t="s">
        <v>1174</v>
      </c>
      <c r="F4386" s="377"/>
      <c r="G4386" s="54" t="s">
        <v>836</v>
      </c>
      <c r="H4386" s="53">
        <v>1</v>
      </c>
      <c r="I4386" s="52">
        <v>0.82</v>
      </c>
      <c r="J4386" s="52">
        <v>0.82</v>
      </c>
    </row>
    <row r="4387" spans="1:10" ht="26.1" customHeight="1" x14ac:dyDescent="0.2">
      <c r="A4387" s="192" t="s">
        <v>1142</v>
      </c>
      <c r="B4387" s="55" t="s">
        <v>1173</v>
      </c>
      <c r="C4387" s="192" t="s">
        <v>25</v>
      </c>
      <c r="D4387" s="192" t="s">
        <v>1172</v>
      </c>
      <c r="E4387" s="377" t="s">
        <v>1171</v>
      </c>
      <c r="F4387" s="377"/>
      <c r="G4387" s="54" t="s">
        <v>836</v>
      </c>
      <c r="H4387" s="53">
        <v>1</v>
      </c>
      <c r="I4387" s="52">
        <v>1.34</v>
      </c>
      <c r="J4387" s="52">
        <v>1.34</v>
      </c>
    </row>
    <row r="4388" spans="1:10" ht="26.1" customHeight="1" x14ac:dyDescent="0.2">
      <c r="A4388" s="192" t="s">
        <v>1142</v>
      </c>
      <c r="B4388" s="55" t="s">
        <v>1170</v>
      </c>
      <c r="C4388" s="192" t="s">
        <v>25</v>
      </c>
      <c r="D4388" s="192" t="s">
        <v>1169</v>
      </c>
      <c r="E4388" s="377" t="s">
        <v>1168</v>
      </c>
      <c r="F4388" s="377"/>
      <c r="G4388" s="54" t="s">
        <v>836</v>
      </c>
      <c r="H4388" s="53">
        <v>1</v>
      </c>
      <c r="I4388" s="52">
        <v>0.04</v>
      </c>
      <c r="J4388" s="52">
        <v>0.04</v>
      </c>
    </row>
    <row r="4389" spans="1:10" ht="26.1" customHeight="1" x14ac:dyDescent="0.2">
      <c r="A4389" s="192" t="s">
        <v>1142</v>
      </c>
      <c r="B4389" s="55" t="s">
        <v>1237</v>
      </c>
      <c r="C4389" s="192" t="s">
        <v>25</v>
      </c>
      <c r="D4389" s="192" t="s">
        <v>1236</v>
      </c>
      <c r="E4389" s="377" t="s">
        <v>1160</v>
      </c>
      <c r="F4389" s="377"/>
      <c r="G4389" s="54" t="s">
        <v>836</v>
      </c>
      <c r="H4389" s="53">
        <v>1</v>
      </c>
      <c r="I4389" s="52">
        <v>0.01</v>
      </c>
      <c r="J4389" s="52">
        <v>0.01</v>
      </c>
    </row>
    <row r="4390" spans="1:10" ht="26.1" customHeight="1" x14ac:dyDescent="0.2">
      <c r="A4390" s="192" t="s">
        <v>1142</v>
      </c>
      <c r="B4390" s="55" t="s">
        <v>1235</v>
      </c>
      <c r="C4390" s="192" t="s">
        <v>25</v>
      </c>
      <c r="D4390" s="192" t="s">
        <v>1234</v>
      </c>
      <c r="E4390" s="377" t="s">
        <v>1160</v>
      </c>
      <c r="F4390" s="377"/>
      <c r="G4390" s="54" t="s">
        <v>836</v>
      </c>
      <c r="H4390" s="53">
        <v>1</v>
      </c>
      <c r="I4390" s="52">
        <v>0.86</v>
      </c>
      <c r="J4390" s="52">
        <v>0.86</v>
      </c>
    </row>
    <row r="4391" spans="1:10" ht="25.5" x14ac:dyDescent="0.2">
      <c r="A4391" s="193"/>
      <c r="B4391" s="193"/>
      <c r="C4391" s="193"/>
      <c r="D4391" s="193"/>
      <c r="E4391" s="193" t="s">
        <v>1138</v>
      </c>
      <c r="F4391" s="51">
        <v>25.4350959</v>
      </c>
      <c r="G4391" s="193" t="s">
        <v>1137</v>
      </c>
      <c r="H4391" s="51">
        <v>20.45</v>
      </c>
      <c r="I4391" s="193" t="s">
        <v>1136</v>
      </c>
      <c r="J4391" s="51">
        <v>45.89</v>
      </c>
    </row>
    <row r="4392" spans="1:10" ht="15" thickBot="1" x14ac:dyDescent="0.25">
      <c r="A4392" s="193"/>
      <c r="B4392" s="193"/>
      <c r="C4392" s="193"/>
      <c r="D4392" s="193"/>
      <c r="E4392" s="193" t="s">
        <v>1135</v>
      </c>
      <c r="F4392" s="51">
        <v>11.78</v>
      </c>
      <c r="G4392" s="193"/>
      <c r="H4392" s="378" t="s">
        <v>1134</v>
      </c>
      <c r="I4392" s="378"/>
      <c r="J4392" s="51">
        <v>61.83</v>
      </c>
    </row>
    <row r="4393" spans="1:10" ht="0.95" customHeight="1" thickTop="1" x14ac:dyDescent="0.2">
      <c r="A4393" s="50"/>
      <c r="B4393" s="50"/>
      <c r="C4393" s="50"/>
      <c r="D4393" s="50"/>
      <c r="E4393" s="50"/>
      <c r="F4393" s="50"/>
      <c r="G4393" s="50"/>
      <c r="H4393" s="50"/>
      <c r="I4393" s="50"/>
      <c r="J4393" s="50"/>
    </row>
    <row r="4394" spans="1:10" ht="18" customHeight="1" x14ac:dyDescent="0.2">
      <c r="A4394" s="189"/>
      <c r="B4394" s="64" t="s">
        <v>9</v>
      </c>
      <c r="C4394" s="189" t="s">
        <v>10</v>
      </c>
      <c r="D4394" s="189" t="s">
        <v>11</v>
      </c>
      <c r="E4394" s="379" t="s">
        <v>1155</v>
      </c>
      <c r="F4394" s="379"/>
      <c r="G4394" s="65" t="s">
        <v>12</v>
      </c>
      <c r="H4394" s="64" t="s">
        <v>13</v>
      </c>
      <c r="I4394" s="64" t="s">
        <v>14</v>
      </c>
      <c r="J4394" s="64" t="s">
        <v>16</v>
      </c>
    </row>
    <row r="4395" spans="1:10" ht="65.099999999999994" customHeight="1" x14ac:dyDescent="0.2">
      <c r="A4395" s="187" t="s">
        <v>1154</v>
      </c>
      <c r="B4395" s="63" t="s">
        <v>1693</v>
      </c>
      <c r="C4395" s="187" t="s">
        <v>25</v>
      </c>
      <c r="D4395" s="187" t="s">
        <v>1692</v>
      </c>
      <c r="E4395" s="380" t="s">
        <v>1192</v>
      </c>
      <c r="F4395" s="380"/>
      <c r="G4395" s="62" t="s">
        <v>1205</v>
      </c>
      <c r="H4395" s="61">
        <v>1</v>
      </c>
      <c r="I4395" s="60">
        <v>35.99</v>
      </c>
      <c r="J4395" s="60">
        <v>35.99</v>
      </c>
    </row>
    <row r="4396" spans="1:10" ht="26.1" customHeight="1" x14ac:dyDescent="0.2">
      <c r="A4396" s="191" t="s">
        <v>1148</v>
      </c>
      <c r="B4396" s="59" t="s">
        <v>1633</v>
      </c>
      <c r="C4396" s="191" t="s">
        <v>25</v>
      </c>
      <c r="D4396" s="191" t="s">
        <v>1632</v>
      </c>
      <c r="E4396" s="376" t="s">
        <v>1145</v>
      </c>
      <c r="F4396" s="376"/>
      <c r="G4396" s="58" t="s">
        <v>836</v>
      </c>
      <c r="H4396" s="57">
        <v>1</v>
      </c>
      <c r="I4396" s="56">
        <v>27.06</v>
      </c>
      <c r="J4396" s="56">
        <v>27.06</v>
      </c>
    </row>
    <row r="4397" spans="1:10" ht="65.099999999999994" customHeight="1" x14ac:dyDescent="0.2">
      <c r="A4397" s="191" t="s">
        <v>1148</v>
      </c>
      <c r="B4397" s="59" t="s">
        <v>1689</v>
      </c>
      <c r="C4397" s="191" t="s">
        <v>25</v>
      </c>
      <c r="D4397" s="191" t="s">
        <v>1688</v>
      </c>
      <c r="E4397" s="376" t="s">
        <v>1192</v>
      </c>
      <c r="F4397" s="376"/>
      <c r="G4397" s="58" t="s">
        <v>836</v>
      </c>
      <c r="H4397" s="57">
        <v>1</v>
      </c>
      <c r="I4397" s="56">
        <v>7.02</v>
      </c>
      <c r="J4397" s="56">
        <v>7.02</v>
      </c>
    </row>
    <row r="4398" spans="1:10" ht="65.099999999999994" customHeight="1" x14ac:dyDescent="0.2">
      <c r="A4398" s="191" t="s">
        <v>1148</v>
      </c>
      <c r="B4398" s="59" t="s">
        <v>1687</v>
      </c>
      <c r="C4398" s="191" t="s">
        <v>25</v>
      </c>
      <c r="D4398" s="191" t="s">
        <v>1686</v>
      </c>
      <c r="E4398" s="376" t="s">
        <v>1192</v>
      </c>
      <c r="F4398" s="376"/>
      <c r="G4398" s="58" t="s">
        <v>836</v>
      </c>
      <c r="H4398" s="57">
        <v>1</v>
      </c>
      <c r="I4398" s="56">
        <v>1.91</v>
      </c>
      <c r="J4398" s="56">
        <v>1.91</v>
      </c>
    </row>
    <row r="4399" spans="1:10" ht="25.5" x14ac:dyDescent="0.2">
      <c r="A4399" s="193"/>
      <c r="B4399" s="193"/>
      <c r="C4399" s="193"/>
      <c r="D4399" s="193"/>
      <c r="E4399" s="193" t="s">
        <v>1138</v>
      </c>
      <c r="F4399" s="51">
        <v>12.692606100000001</v>
      </c>
      <c r="G4399" s="193" t="s">
        <v>1137</v>
      </c>
      <c r="H4399" s="51">
        <v>10.210000000000001</v>
      </c>
      <c r="I4399" s="193" t="s">
        <v>1136</v>
      </c>
      <c r="J4399" s="51">
        <v>22.9</v>
      </c>
    </row>
    <row r="4400" spans="1:10" ht="15" thickBot="1" x14ac:dyDescent="0.25">
      <c r="A4400" s="193"/>
      <c r="B4400" s="193"/>
      <c r="C4400" s="193"/>
      <c r="D4400" s="193"/>
      <c r="E4400" s="193" t="s">
        <v>1135</v>
      </c>
      <c r="F4400" s="51">
        <v>8.4700000000000006</v>
      </c>
      <c r="G4400" s="193"/>
      <c r="H4400" s="378" t="s">
        <v>1134</v>
      </c>
      <c r="I4400" s="378"/>
      <c r="J4400" s="51">
        <v>44.46</v>
      </c>
    </row>
    <row r="4401" spans="1:10" ht="0.95" customHeight="1" thickTop="1" x14ac:dyDescent="0.2">
      <c r="A4401" s="50"/>
      <c r="B4401" s="50"/>
      <c r="C4401" s="50"/>
      <c r="D4401" s="50"/>
      <c r="E4401" s="50"/>
      <c r="F4401" s="50"/>
      <c r="G4401" s="50"/>
      <c r="H4401" s="50"/>
      <c r="I4401" s="50"/>
      <c r="J4401" s="50"/>
    </row>
    <row r="4402" spans="1:10" ht="18" customHeight="1" x14ac:dyDescent="0.2">
      <c r="A4402" s="189"/>
      <c r="B4402" s="64" t="s">
        <v>9</v>
      </c>
      <c r="C4402" s="189" t="s">
        <v>10</v>
      </c>
      <c r="D4402" s="189" t="s">
        <v>11</v>
      </c>
      <c r="E4402" s="379" t="s">
        <v>1155</v>
      </c>
      <c r="F4402" s="379"/>
      <c r="G4402" s="65" t="s">
        <v>12</v>
      </c>
      <c r="H4402" s="64" t="s">
        <v>13</v>
      </c>
      <c r="I4402" s="64" t="s">
        <v>14</v>
      </c>
      <c r="J4402" s="64" t="s">
        <v>16</v>
      </c>
    </row>
    <row r="4403" spans="1:10" ht="65.099999999999994" customHeight="1" x14ac:dyDescent="0.2">
      <c r="A4403" s="187" t="s">
        <v>1154</v>
      </c>
      <c r="B4403" s="63" t="s">
        <v>1691</v>
      </c>
      <c r="C4403" s="187" t="s">
        <v>25</v>
      </c>
      <c r="D4403" s="187" t="s">
        <v>1690</v>
      </c>
      <c r="E4403" s="380" t="s">
        <v>1192</v>
      </c>
      <c r="F4403" s="380"/>
      <c r="G4403" s="62" t="s">
        <v>44</v>
      </c>
      <c r="H4403" s="61">
        <v>1</v>
      </c>
      <c r="I4403" s="60">
        <v>92.5</v>
      </c>
      <c r="J4403" s="60">
        <v>92.5</v>
      </c>
    </row>
    <row r="4404" spans="1:10" ht="26.1" customHeight="1" x14ac:dyDescent="0.2">
      <c r="A4404" s="191" t="s">
        <v>1148</v>
      </c>
      <c r="B4404" s="59" t="s">
        <v>1633</v>
      </c>
      <c r="C4404" s="191" t="s">
        <v>25</v>
      </c>
      <c r="D4404" s="191" t="s">
        <v>1632</v>
      </c>
      <c r="E4404" s="376" t="s">
        <v>1145</v>
      </c>
      <c r="F4404" s="376"/>
      <c r="G4404" s="58" t="s">
        <v>836</v>
      </c>
      <c r="H4404" s="57">
        <v>1</v>
      </c>
      <c r="I4404" s="56">
        <v>27.06</v>
      </c>
      <c r="J4404" s="56">
        <v>27.06</v>
      </c>
    </row>
    <row r="4405" spans="1:10" ht="65.099999999999994" customHeight="1" x14ac:dyDescent="0.2">
      <c r="A4405" s="191" t="s">
        <v>1148</v>
      </c>
      <c r="B4405" s="59" t="s">
        <v>1689</v>
      </c>
      <c r="C4405" s="191" t="s">
        <v>25</v>
      </c>
      <c r="D4405" s="191" t="s">
        <v>1688</v>
      </c>
      <c r="E4405" s="376" t="s">
        <v>1192</v>
      </c>
      <c r="F4405" s="376"/>
      <c r="G4405" s="58" t="s">
        <v>836</v>
      </c>
      <c r="H4405" s="57">
        <v>1</v>
      </c>
      <c r="I4405" s="56">
        <v>7.02</v>
      </c>
      <c r="J4405" s="56">
        <v>7.02</v>
      </c>
    </row>
    <row r="4406" spans="1:10" ht="65.099999999999994" customHeight="1" x14ac:dyDescent="0.2">
      <c r="A4406" s="191" t="s">
        <v>1148</v>
      </c>
      <c r="B4406" s="59" t="s">
        <v>1687</v>
      </c>
      <c r="C4406" s="191" t="s">
        <v>25</v>
      </c>
      <c r="D4406" s="191" t="s">
        <v>1686</v>
      </c>
      <c r="E4406" s="376" t="s">
        <v>1192</v>
      </c>
      <c r="F4406" s="376"/>
      <c r="G4406" s="58" t="s">
        <v>836</v>
      </c>
      <c r="H4406" s="57">
        <v>1</v>
      </c>
      <c r="I4406" s="56">
        <v>1.91</v>
      </c>
      <c r="J4406" s="56">
        <v>1.91</v>
      </c>
    </row>
    <row r="4407" spans="1:10" ht="65.099999999999994" customHeight="1" x14ac:dyDescent="0.2">
      <c r="A4407" s="191" t="s">
        <v>1148</v>
      </c>
      <c r="B4407" s="59" t="s">
        <v>1685</v>
      </c>
      <c r="C4407" s="191" t="s">
        <v>25</v>
      </c>
      <c r="D4407" s="191" t="s">
        <v>1684</v>
      </c>
      <c r="E4407" s="376" t="s">
        <v>1192</v>
      </c>
      <c r="F4407" s="376"/>
      <c r="G4407" s="58" t="s">
        <v>836</v>
      </c>
      <c r="H4407" s="57">
        <v>1</v>
      </c>
      <c r="I4407" s="56">
        <v>9.3000000000000007</v>
      </c>
      <c r="J4407" s="56">
        <v>9.3000000000000007</v>
      </c>
    </row>
    <row r="4408" spans="1:10" ht="65.099999999999994" customHeight="1" x14ac:dyDescent="0.2">
      <c r="A4408" s="191" t="s">
        <v>1148</v>
      </c>
      <c r="B4408" s="59" t="s">
        <v>1679</v>
      </c>
      <c r="C4408" s="191" t="s">
        <v>25</v>
      </c>
      <c r="D4408" s="191" t="s">
        <v>1678</v>
      </c>
      <c r="E4408" s="376" t="s">
        <v>1192</v>
      </c>
      <c r="F4408" s="376"/>
      <c r="G4408" s="58" t="s">
        <v>836</v>
      </c>
      <c r="H4408" s="57">
        <v>1</v>
      </c>
      <c r="I4408" s="56">
        <v>47.21</v>
      </c>
      <c r="J4408" s="56">
        <v>47.21</v>
      </c>
    </row>
    <row r="4409" spans="1:10" ht="25.5" x14ac:dyDescent="0.2">
      <c r="A4409" s="193"/>
      <c r="B4409" s="193"/>
      <c r="C4409" s="193"/>
      <c r="D4409" s="193"/>
      <c r="E4409" s="193" t="s">
        <v>1138</v>
      </c>
      <c r="F4409" s="51">
        <v>12.692606100000001</v>
      </c>
      <c r="G4409" s="193" t="s">
        <v>1137</v>
      </c>
      <c r="H4409" s="51">
        <v>10.210000000000001</v>
      </c>
      <c r="I4409" s="193" t="s">
        <v>1136</v>
      </c>
      <c r="J4409" s="51">
        <v>22.9</v>
      </c>
    </row>
    <row r="4410" spans="1:10" ht="15" thickBot="1" x14ac:dyDescent="0.25">
      <c r="A4410" s="193"/>
      <c r="B4410" s="193"/>
      <c r="C4410" s="193"/>
      <c r="D4410" s="193"/>
      <c r="E4410" s="193" t="s">
        <v>1135</v>
      </c>
      <c r="F4410" s="51">
        <v>21.77</v>
      </c>
      <c r="G4410" s="193"/>
      <c r="H4410" s="378" t="s">
        <v>1134</v>
      </c>
      <c r="I4410" s="378"/>
      <c r="J4410" s="51">
        <v>114.27</v>
      </c>
    </row>
    <row r="4411" spans="1:10" ht="0.95" customHeight="1" thickTop="1" x14ac:dyDescent="0.2">
      <c r="A4411" s="50"/>
      <c r="B4411" s="50"/>
      <c r="C4411" s="50"/>
      <c r="D4411" s="50"/>
      <c r="E4411" s="50"/>
      <c r="F4411" s="50"/>
      <c r="G4411" s="50"/>
      <c r="H4411" s="50"/>
      <c r="I4411" s="50"/>
      <c r="J4411" s="50"/>
    </row>
    <row r="4412" spans="1:10" ht="18" customHeight="1" x14ac:dyDescent="0.2">
      <c r="A4412" s="189"/>
      <c r="B4412" s="64" t="s">
        <v>9</v>
      </c>
      <c r="C4412" s="189" t="s">
        <v>10</v>
      </c>
      <c r="D4412" s="189" t="s">
        <v>11</v>
      </c>
      <c r="E4412" s="379" t="s">
        <v>1155</v>
      </c>
      <c r="F4412" s="379"/>
      <c r="G4412" s="65" t="s">
        <v>12</v>
      </c>
      <c r="H4412" s="64" t="s">
        <v>13</v>
      </c>
      <c r="I4412" s="64" t="s">
        <v>14</v>
      </c>
      <c r="J4412" s="64" t="s">
        <v>16</v>
      </c>
    </row>
    <row r="4413" spans="1:10" ht="65.099999999999994" customHeight="1" x14ac:dyDescent="0.2">
      <c r="A4413" s="187" t="s">
        <v>1154</v>
      </c>
      <c r="B4413" s="63" t="s">
        <v>1689</v>
      </c>
      <c r="C4413" s="187" t="s">
        <v>25</v>
      </c>
      <c r="D4413" s="187" t="s">
        <v>1688</v>
      </c>
      <c r="E4413" s="380" t="s">
        <v>1192</v>
      </c>
      <c r="F4413" s="380"/>
      <c r="G4413" s="62" t="s">
        <v>836</v>
      </c>
      <c r="H4413" s="61">
        <v>1</v>
      </c>
      <c r="I4413" s="60">
        <v>7.02</v>
      </c>
      <c r="J4413" s="60">
        <v>7.02</v>
      </c>
    </row>
    <row r="4414" spans="1:10" ht="39" customHeight="1" x14ac:dyDescent="0.2">
      <c r="A4414" s="192" t="s">
        <v>1142</v>
      </c>
      <c r="B4414" s="55" t="s">
        <v>1683</v>
      </c>
      <c r="C4414" s="192" t="s">
        <v>25</v>
      </c>
      <c r="D4414" s="192" t="s">
        <v>1682</v>
      </c>
      <c r="E4414" s="377" t="s">
        <v>1139</v>
      </c>
      <c r="F4414" s="377"/>
      <c r="G4414" s="54" t="s">
        <v>156</v>
      </c>
      <c r="H4414" s="53">
        <v>5.0000000000000002E-5</v>
      </c>
      <c r="I4414" s="52">
        <v>95365.6</v>
      </c>
      <c r="J4414" s="52">
        <v>4.76</v>
      </c>
    </row>
    <row r="4415" spans="1:10" ht="65.099999999999994" customHeight="1" x14ac:dyDescent="0.2">
      <c r="A4415" s="192" t="s">
        <v>1142</v>
      </c>
      <c r="B4415" s="55" t="s">
        <v>1681</v>
      </c>
      <c r="C4415" s="192" t="s">
        <v>25</v>
      </c>
      <c r="D4415" s="192" t="s">
        <v>1680</v>
      </c>
      <c r="E4415" s="377" t="s">
        <v>1160</v>
      </c>
      <c r="F4415" s="377"/>
      <c r="G4415" s="54" t="s">
        <v>156</v>
      </c>
      <c r="H4415" s="53">
        <v>6.0000000000000002E-5</v>
      </c>
      <c r="I4415" s="52">
        <v>37667.29</v>
      </c>
      <c r="J4415" s="52">
        <v>2.2599999999999998</v>
      </c>
    </row>
    <row r="4416" spans="1:10" ht="25.5" x14ac:dyDescent="0.2">
      <c r="A4416" s="193"/>
      <c r="B4416" s="193"/>
      <c r="C4416" s="193"/>
      <c r="D4416" s="193"/>
      <c r="E4416" s="193" t="s">
        <v>1138</v>
      </c>
      <c r="F4416" s="51">
        <v>0</v>
      </c>
      <c r="G4416" s="193" t="s">
        <v>1137</v>
      </c>
      <c r="H4416" s="51">
        <v>0</v>
      </c>
      <c r="I4416" s="193" t="s">
        <v>1136</v>
      </c>
      <c r="J4416" s="51">
        <v>0</v>
      </c>
    </row>
    <row r="4417" spans="1:10" ht="15" thickBot="1" x14ac:dyDescent="0.25">
      <c r="A4417" s="193"/>
      <c r="B4417" s="193"/>
      <c r="C4417" s="193"/>
      <c r="D4417" s="193"/>
      <c r="E4417" s="193" t="s">
        <v>1135</v>
      </c>
      <c r="F4417" s="51">
        <v>1.65</v>
      </c>
      <c r="G4417" s="193"/>
      <c r="H4417" s="378" t="s">
        <v>1134</v>
      </c>
      <c r="I4417" s="378"/>
      <c r="J4417" s="51">
        <v>8.67</v>
      </c>
    </row>
    <row r="4418" spans="1:10" ht="0.95" customHeight="1" thickTop="1" x14ac:dyDescent="0.2">
      <c r="A4418" s="50"/>
      <c r="B4418" s="50"/>
      <c r="C4418" s="50"/>
      <c r="D4418" s="50"/>
      <c r="E4418" s="50"/>
      <c r="F4418" s="50"/>
      <c r="G4418" s="50"/>
      <c r="H4418" s="50"/>
      <c r="I4418" s="50"/>
      <c r="J4418" s="50"/>
    </row>
    <row r="4419" spans="1:10" ht="18" customHeight="1" x14ac:dyDescent="0.2">
      <c r="A4419" s="189"/>
      <c r="B4419" s="64" t="s">
        <v>9</v>
      </c>
      <c r="C4419" s="189" t="s">
        <v>10</v>
      </c>
      <c r="D4419" s="189" t="s">
        <v>11</v>
      </c>
      <c r="E4419" s="379" t="s">
        <v>1155</v>
      </c>
      <c r="F4419" s="379"/>
      <c r="G4419" s="65" t="s">
        <v>12</v>
      </c>
      <c r="H4419" s="64" t="s">
        <v>13</v>
      </c>
      <c r="I4419" s="64" t="s">
        <v>14</v>
      </c>
      <c r="J4419" s="64" t="s">
        <v>16</v>
      </c>
    </row>
    <row r="4420" spans="1:10" ht="65.099999999999994" customHeight="1" x14ac:dyDescent="0.2">
      <c r="A4420" s="187" t="s">
        <v>1154</v>
      </c>
      <c r="B4420" s="63" t="s">
        <v>1687</v>
      </c>
      <c r="C4420" s="187" t="s">
        <v>25</v>
      </c>
      <c r="D4420" s="187" t="s">
        <v>1686</v>
      </c>
      <c r="E4420" s="380" t="s">
        <v>1192</v>
      </c>
      <c r="F4420" s="380"/>
      <c r="G4420" s="62" t="s">
        <v>836</v>
      </c>
      <c r="H4420" s="61">
        <v>1</v>
      </c>
      <c r="I4420" s="60">
        <v>1.91</v>
      </c>
      <c r="J4420" s="60">
        <v>1.91</v>
      </c>
    </row>
    <row r="4421" spans="1:10" ht="39" customHeight="1" x14ac:dyDescent="0.2">
      <c r="A4421" s="192" t="s">
        <v>1142</v>
      </c>
      <c r="B4421" s="55" t="s">
        <v>1683</v>
      </c>
      <c r="C4421" s="192" t="s">
        <v>25</v>
      </c>
      <c r="D4421" s="192" t="s">
        <v>1682</v>
      </c>
      <c r="E4421" s="377" t="s">
        <v>1139</v>
      </c>
      <c r="F4421" s="377"/>
      <c r="G4421" s="54" t="s">
        <v>156</v>
      </c>
      <c r="H4421" s="53">
        <v>1.43E-5</v>
      </c>
      <c r="I4421" s="52">
        <v>95365.6</v>
      </c>
      <c r="J4421" s="52">
        <v>1.36</v>
      </c>
    </row>
    <row r="4422" spans="1:10" ht="65.099999999999994" customHeight="1" x14ac:dyDescent="0.2">
      <c r="A4422" s="192" t="s">
        <v>1142</v>
      </c>
      <c r="B4422" s="55" t="s">
        <v>1681</v>
      </c>
      <c r="C4422" s="192" t="s">
        <v>25</v>
      </c>
      <c r="D4422" s="192" t="s">
        <v>1680</v>
      </c>
      <c r="E4422" s="377" t="s">
        <v>1160</v>
      </c>
      <c r="F4422" s="377"/>
      <c r="G4422" s="54" t="s">
        <v>156</v>
      </c>
      <c r="H4422" s="53">
        <v>1.4800000000000001E-5</v>
      </c>
      <c r="I4422" s="52">
        <v>37667.29</v>
      </c>
      <c r="J4422" s="52">
        <v>0.55000000000000004</v>
      </c>
    </row>
    <row r="4423" spans="1:10" ht="25.5" x14ac:dyDescent="0.2">
      <c r="A4423" s="193"/>
      <c r="B4423" s="193"/>
      <c r="C4423" s="193"/>
      <c r="D4423" s="193"/>
      <c r="E4423" s="193" t="s">
        <v>1138</v>
      </c>
      <c r="F4423" s="51">
        <v>0</v>
      </c>
      <c r="G4423" s="193" t="s">
        <v>1137</v>
      </c>
      <c r="H4423" s="51">
        <v>0</v>
      </c>
      <c r="I4423" s="193" t="s">
        <v>1136</v>
      </c>
      <c r="J4423" s="51">
        <v>0</v>
      </c>
    </row>
    <row r="4424" spans="1:10" ht="15" thickBot="1" x14ac:dyDescent="0.25">
      <c r="A4424" s="193"/>
      <c r="B4424" s="193"/>
      <c r="C4424" s="193"/>
      <c r="D4424" s="193"/>
      <c r="E4424" s="193" t="s">
        <v>1135</v>
      </c>
      <c r="F4424" s="51">
        <v>0.44</v>
      </c>
      <c r="G4424" s="193"/>
      <c r="H4424" s="378" t="s">
        <v>1134</v>
      </c>
      <c r="I4424" s="378"/>
      <c r="J4424" s="51">
        <v>2.35</v>
      </c>
    </row>
    <row r="4425" spans="1:10" ht="0.95" customHeight="1" thickTop="1" x14ac:dyDescent="0.2">
      <c r="A4425" s="50"/>
      <c r="B4425" s="50"/>
      <c r="C4425" s="50"/>
      <c r="D4425" s="50"/>
      <c r="E4425" s="50"/>
      <c r="F4425" s="50"/>
      <c r="G4425" s="50"/>
      <c r="H4425" s="50"/>
      <c r="I4425" s="50"/>
      <c r="J4425" s="50"/>
    </row>
    <row r="4426" spans="1:10" ht="18" customHeight="1" x14ac:dyDescent="0.2">
      <c r="A4426" s="189"/>
      <c r="B4426" s="64" t="s">
        <v>9</v>
      </c>
      <c r="C4426" s="189" t="s">
        <v>10</v>
      </c>
      <c r="D4426" s="189" t="s">
        <v>11</v>
      </c>
      <c r="E4426" s="379" t="s">
        <v>1155</v>
      </c>
      <c r="F4426" s="379"/>
      <c r="G4426" s="65" t="s">
        <v>12</v>
      </c>
      <c r="H4426" s="64" t="s">
        <v>13</v>
      </c>
      <c r="I4426" s="64" t="s">
        <v>14</v>
      </c>
      <c r="J4426" s="64" t="s">
        <v>16</v>
      </c>
    </row>
    <row r="4427" spans="1:10" ht="65.099999999999994" customHeight="1" x14ac:dyDescent="0.2">
      <c r="A4427" s="187" t="s">
        <v>1154</v>
      </c>
      <c r="B4427" s="63" t="s">
        <v>1685</v>
      </c>
      <c r="C4427" s="187" t="s">
        <v>25</v>
      </c>
      <c r="D4427" s="187" t="s">
        <v>1684</v>
      </c>
      <c r="E4427" s="380" t="s">
        <v>1192</v>
      </c>
      <c r="F4427" s="380"/>
      <c r="G4427" s="62" t="s">
        <v>836</v>
      </c>
      <c r="H4427" s="61">
        <v>1</v>
      </c>
      <c r="I4427" s="60">
        <v>9.3000000000000007</v>
      </c>
      <c r="J4427" s="60">
        <v>9.3000000000000007</v>
      </c>
    </row>
    <row r="4428" spans="1:10" ht="39" customHeight="1" x14ac:dyDescent="0.2">
      <c r="A4428" s="192" t="s">
        <v>1142</v>
      </c>
      <c r="B4428" s="55" t="s">
        <v>1683</v>
      </c>
      <c r="C4428" s="192" t="s">
        <v>25</v>
      </c>
      <c r="D4428" s="192" t="s">
        <v>1682</v>
      </c>
      <c r="E4428" s="377" t="s">
        <v>1139</v>
      </c>
      <c r="F4428" s="377"/>
      <c r="G4428" s="54" t="s">
        <v>156</v>
      </c>
      <c r="H4428" s="53">
        <v>6.9999999999999994E-5</v>
      </c>
      <c r="I4428" s="52">
        <v>95365.6</v>
      </c>
      <c r="J4428" s="52">
        <v>6.67</v>
      </c>
    </row>
    <row r="4429" spans="1:10" ht="65.099999999999994" customHeight="1" x14ac:dyDescent="0.2">
      <c r="A4429" s="192" t="s">
        <v>1142</v>
      </c>
      <c r="B4429" s="55" t="s">
        <v>1681</v>
      </c>
      <c r="C4429" s="192" t="s">
        <v>25</v>
      </c>
      <c r="D4429" s="192" t="s">
        <v>1680</v>
      </c>
      <c r="E4429" s="377" t="s">
        <v>1160</v>
      </c>
      <c r="F4429" s="377"/>
      <c r="G4429" s="54" t="s">
        <v>156</v>
      </c>
      <c r="H4429" s="53">
        <v>6.9999999999999994E-5</v>
      </c>
      <c r="I4429" s="52">
        <v>37667.29</v>
      </c>
      <c r="J4429" s="52">
        <v>2.63</v>
      </c>
    </row>
    <row r="4430" spans="1:10" ht="25.5" x14ac:dyDescent="0.2">
      <c r="A4430" s="193"/>
      <c r="B4430" s="193"/>
      <c r="C4430" s="193"/>
      <c r="D4430" s="193"/>
      <c r="E4430" s="193" t="s">
        <v>1138</v>
      </c>
      <c r="F4430" s="51">
        <v>0</v>
      </c>
      <c r="G4430" s="193" t="s">
        <v>1137</v>
      </c>
      <c r="H4430" s="51">
        <v>0</v>
      </c>
      <c r="I4430" s="193" t="s">
        <v>1136</v>
      </c>
      <c r="J4430" s="51">
        <v>0</v>
      </c>
    </row>
    <row r="4431" spans="1:10" ht="15" thickBot="1" x14ac:dyDescent="0.25">
      <c r="A4431" s="193"/>
      <c r="B4431" s="193"/>
      <c r="C4431" s="193"/>
      <c r="D4431" s="193"/>
      <c r="E4431" s="193" t="s">
        <v>1135</v>
      </c>
      <c r="F4431" s="51">
        <v>2.1800000000000002</v>
      </c>
      <c r="G4431" s="193"/>
      <c r="H4431" s="378" t="s">
        <v>1134</v>
      </c>
      <c r="I4431" s="378"/>
      <c r="J4431" s="51">
        <v>11.48</v>
      </c>
    </row>
    <row r="4432" spans="1:10" ht="0.95" customHeight="1" thickTop="1" x14ac:dyDescent="0.2">
      <c r="A4432" s="50"/>
      <c r="B4432" s="50"/>
      <c r="C4432" s="50"/>
      <c r="D4432" s="50"/>
      <c r="E4432" s="50"/>
      <c r="F4432" s="50"/>
      <c r="G4432" s="50"/>
      <c r="H4432" s="50"/>
      <c r="I4432" s="50"/>
      <c r="J4432" s="50"/>
    </row>
    <row r="4433" spans="1:10" ht="18" customHeight="1" x14ac:dyDescent="0.2">
      <c r="A4433" s="189"/>
      <c r="B4433" s="64" t="s">
        <v>9</v>
      </c>
      <c r="C4433" s="189" t="s">
        <v>10</v>
      </c>
      <c r="D4433" s="189" t="s">
        <v>11</v>
      </c>
      <c r="E4433" s="379" t="s">
        <v>1155</v>
      </c>
      <c r="F4433" s="379"/>
      <c r="G4433" s="65" t="s">
        <v>12</v>
      </c>
      <c r="H4433" s="64" t="s">
        <v>13</v>
      </c>
      <c r="I4433" s="64" t="s">
        <v>14</v>
      </c>
      <c r="J4433" s="64" t="s">
        <v>16</v>
      </c>
    </row>
    <row r="4434" spans="1:10" ht="65.099999999999994" customHeight="1" x14ac:dyDescent="0.2">
      <c r="A4434" s="187" t="s">
        <v>1154</v>
      </c>
      <c r="B4434" s="63" t="s">
        <v>1679</v>
      </c>
      <c r="C4434" s="187" t="s">
        <v>25</v>
      </c>
      <c r="D4434" s="187" t="s">
        <v>1678</v>
      </c>
      <c r="E4434" s="380" t="s">
        <v>1192</v>
      </c>
      <c r="F4434" s="380"/>
      <c r="G4434" s="62" t="s">
        <v>836</v>
      </c>
      <c r="H4434" s="61">
        <v>1</v>
      </c>
      <c r="I4434" s="60">
        <v>47.21</v>
      </c>
      <c r="J4434" s="60">
        <v>47.21</v>
      </c>
    </row>
    <row r="4435" spans="1:10" ht="26.1" customHeight="1" x14ac:dyDescent="0.2">
      <c r="A4435" s="192" t="s">
        <v>1142</v>
      </c>
      <c r="B4435" s="55" t="s">
        <v>1245</v>
      </c>
      <c r="C4435" s="192" t="s">
        <v>25</v>
      </c>
      <c r="D4435" s="192" t="s">
        <v>1244</v>
      </c>
      <c r="E4435" s="377" t="s">
        <v>1139</v>
      </c>
      <c r="F4435" s="377"/>
      <c r="G4435" s="54" t="s">
        <v>358</v>
      </c>
      <c r="H4435" s="53">
        <v>7.88253</v>
      </c>
      <c r="I4435" s="52">
        <v>5.99</v>
      </c>
      <c r="J4435" s="52">
        <v>47.21</v>
      </c>
    </row>
    <row r="4436" spans="1:10" ht="25.5" x14ac:dyDescent="0.2">
      <c r="A4436" s="193"/>
      <c r="B4436" s="193"/>
      <c r="C4436" s="193"/>
      <c r="D4436" s="193"/>
      <c r="E4436" s="193" t="s">
        <v>1138</v>
      </c>
      <c r="F4436" s="51">
        <v>0</v>
      </c>
      <c r="G4436" s="193" t="s">
        <v>1137</v>
      </c>
      <c r="H4436" s="51">
        <v>0</v>
      </c>
      <c r="I4436" s="193" t="s">
        <v>1136</v>
      </c>
      <c r="J4436" s="51">
        <v>0</v>
      </c>
    </row>
    <row r="4437" spans="1:10" ht="15" thickBot="1" x14ac:dyDescent="0.25">
      <c r="A4437" s="193"/>
      <c r="B4437" s="193"/>
      <c r="C4437" s="193"/>
      <c r="D4437" s="193"/>
      <c r="E4437" s="193" t="s">
        <v>1135</v>
      </c>
      <c r="F4437" s="51">
        <v>11.11</v>
      </c>
      <c r="G4437" s="193"/>
      <c r="H4437" s="378" t="s">
        <v>1134</v>
      </c>
      <c r="I4437" s="378"/>
      <c r="J4437" s="51">
        <v>58.32</v>
      </c>
    </row>
    <row r="4438" spans="1:10" ht="0.95" customHeight="1" thickTop="1" x14ac:dyDescent="0.2">
      <c r="A4438" s="50"/>
      <c r="B4438" s="50"/>
      <c r="C4438" s="50"/>
      <c r="D4438" s="50"/>
      <c r="E4438" s="50"/>
      <c r="F4438" s="50"/>
      <c r="G4438" s="50"/>
      <c r="H4438" s="50"/>
      <c r="I4438" s="50"/>
      <c r="J4438" s="50"/>
    </row>
    <row r="4439" spans="1:10" ht="18" customHeight="1" x14ac:dyDescent="0.2">
      <c r="A4439" s="189"/>
      <c r="B4439" s="64" t="s">
        <v>9</v>
      </c>
      <c r="C4439" s="189" t="s">
        <v>10</v>
      </c>
      <c r="D4439" s="189" t="s">
        <v>11</v>
      </c>
      <c r="E4439" s="379" t="s">
        <v>1155</v>
      </c>
      <c r="F4439" s="379"/>
      <c r="G4439" s="65" t="s">
        <v>12</v>
      </c>
      <c r="H4439" s="64" t="s">
        <v>13</v>
      </c>
      <c r="I4439" s="64" t="s">
        <v>14</v>
      </c>
      <c r="J4439" s="64" t="s">
        <v>16</v>
      </c>
    </row>
    <row r="4440" spans="1:10" ht="26.1" customHeight="1" x14ac:dyDescent="0.2">
      <c r="A4440" s="187" t="s">
        <v>1154</v>
      </c>
      <c r="B4440" s="63" t="s">
        <v>1677</v>
      </c>
      <c r="C4440" s="187" t="s">
        <v>25</v>
      </c>
      <c r="D4440" s="187" t="s">
        <v>1676</v>
      </c>
      <c r="E4440" s="380" t="s">
        <v>1145</v>
      </c>
      <c r="F4440" s="380"/>
      <c r="G4440" s="62" t="s">
        <v>836</v>
      </c>
      <c r="H4440" s="61">
        <v>1</v>
      </c>
      <c r="I4440" s="60">
        <v>28.35</v>
      </c>
      <c r="J4440" s="60">
        <v>28.35</v>
      </c>
    </row>
    <row r="4441" spans="1:10" ht="39" customHeight="1" x14ac:dyDescent="0.2">
      <c r="A4441" s="191" t="s">
        <v>1148</v>
      </c>
      <c r="B4441" s="59" t="s">
        <v>1675</v>
      </c>
      <c r="C4441" s="191" t="s">
        <v>25</v>
      </c>
      <c r="D4441" s="191" t="s">
        <v>1674</v>
      </c>
      <c r="E4441" s="376" t="s">
        <v>1145</v>
      </c>
      <c r="F4441" s="376"/>
      <c r="G4441" s="58" t="s">
        <v>836</v>
      </c>
      <c r="H4441" s="57">
        <v>1</v>
      </c>
      <c r="I4441" s="56">
        <v>0.22</v>
      </c>
      <c r="J4441" s="56">
        <v>0.22</v>
      </c>
    </row>
    <row r="4442" spans="1:10" ht="26.1" customHeight="1" x14ac:dyDescent="0.2">
      <c r="A4442" s="192" t="s">
        <v>1142</v>
      </c>
      <c r="B4442" s="55" t="s">
        <v>1178</v>
      </c>
      <c r="C4442" s="192" t="s">
        <v>25</v>
      </c>
      <c r="D4442" s="192" t="s">
        <v>1177</v>
      </c>
      <c r="E4442" s="377" t="s">
        <v>1171</v>
      </c>
      <c r="F4442" s="377"/>
      <c r="G4442" s="54" t="s">
        <v>836</v>
      </c>
      <c r="H4442" s="53">
        <v>1</v>
      </c>
      <c r="I4442" s="52">
        <v>1.0900000000000001</v>
      </c>
      <c r="J4442" s="52">
        <v>1.0900000000000001</v>
      </c>
    </row>
    <row r="4443" spans="1:10" ht="26.1" customHeight="1" x14ac:dyDescent="0.2">
      <c r="A4443" s="192" t="s">
        <v>1142</v>
      </c>
      <c r="B4443" s="55" t="s">
        <v>1176</v>
      </c>
      <c r="C4443" s="192" t="s">
        <v>25</v>
      </c>
      <c r="D4443" s="192" t="s">
        <v>1175</v>
      </c>
      <c r="E4443" s="377" t="s">
        <v>1174</v>
      </c>
      <c r="F4443" s="377"/>
      <c r="G4443" s="54" t="s">
        <v>836</v>
      </c>
      <c r="H4443" s="53">
        <v>1</v>
      </c>
      <c r="I4443" s="52">
        <v>0.82</v>
      </c>
      <c r="J4443" s="52">
        <v>0.82</v>
      </c>
    </row>
    <row r="4444" spans="1:10" ht="26.1" customHeight="1" x14ac:dyDescent="0.2">
      <c r="A4444" s="192" t="s">
        <v>1142</v>
      </c>
      <c r="B4444" s="55" t="s">
        <v>1173</v>
      </c>
      <c r="C4444" s="192" t="s">
        <v>25</v>
      </c>
      <c r="D4444" s="192" t="s">
        <v>1172</v>
      </c>
      <c r="E4444" s="377" t="s">
        <v>1171</v>
      </c>
      <c r="F4444" s="377"/>
      <c r="G4444" s="54" t="s">
        <v>836</v>
      </c>
      <c r="H4444" s="53">
        <v>1</v>
      </c>
      <c r="I4444" s="52">
        <v>1.34</v>
      </c>
      <c r="J4444" s="52">
        <v>1.34</v>
      </c>
    </row>
    <row r="4445" spans="1:10" ht="26.1" customHeight="1" x14ac:dyDescent="0.2">
      <c r="A4445" s="192" t="s">
        <v>1142</v>
      </c>
      <c r="B4445" s="55" t="s">
        <v>1170</v>
      </c>
      <c r="C4445" s="192" t="s">
        <v>25</v>
      </c>
      <c r="D4445" s="192" t="s">
        <v>1169</v>
      </c>
      <c r="E4445" s="377" t="s">
        <v>1168</v>
      </c>
      <c r="F4445" s="377"/>
      <c r="G4445" s="54" t="s">
        <v>836</v>
      </c>
      <c r="H4445" s="53">
        <v>1</v>
      </c>
      <c r="I4445" s="52">
        <v>0.04</v>
      </c>
      <c r="J4445" s="52">
        <v>0.04</v>
      </c>
    </row>
    <row r="4446" spans="1:10" ht="26.1" customHeight="1" x14ac:dyDescent="0.2">
      <c r="A4446" s="192" t="s">
        <v>1142</v>
      </c>
      <c r="B4446" s="55" t="s">
        <v>1673</v>
      </c>
      <c r="C4446" s="192" t="s">
        <v>25</v>
      </c>
      <c r="D4446" s="192" t="s">
        <v>1672</v>
      </c>
      <c r="E4446" s="377" t="s">
        <v>1165</v>
      </c>
      <c r="F4446" s="377"/>
      <c r="G4446" s="54" t="s">
        <v>836</v>
      </c>
      <c r="H4446" s="53">
        <v>1</v>
      </c>
      <c r="I4446" s="52">
        <v>23.97</v>
      </c>
      <c r="J4446" s="52">
        <v>23.97</v>
      </c>
    </row>
    <row r="4447" spans="1:10" ht="26.1" customHeight="1" x14ac:dyDescent="0.2">
      <c r="A4447" s="192" t="s">
        <v>1142</v>
      </c>
      <c r="B4447" s="55" t="s">
        <v>1237</v>
      </c>
      <c r="C4447" s="192" t="s">
        <v>25</v>
      </c>
      <c r="D4447" s="192" t="s">
        <v>1236</v>
      </c>
      <c r="E4447" s="377" t="s">
        <v>1160</v>
      </c>
      <c r="F4447" s="377"/>
      <c r="G4447" s="54" t="s">
        <v>836</v>
      </c>
      <c r="H4447" s="53">
        <v>1</v>
      </c>
      <c r="I4447" s="52">
        <v>0.01</v>
      </c>
      <c r="J4447" s="52">
        <v>0.01</v>
      </c>
    </row>
    <row r="4448" spans="1:10" ht="26.1" customHeight="1" x14ac:dyDescent="0.2">
      <c r="A4448" s="192" t="s">
        <v>1142</v>
      </c>
      <c r="B4448" s="55" t="s">
        <v>1235</v>
      </c>
      <c r="C4448" s="192" t="s">
        <v>25</v>
      </c>
      <c r="D4448" s="192" t="s">
        <v>1234</v>
      </c>
      <c r="E4448" s="377" t="s">
        <v>1160</v>
      </c>
      <c r="F4448" s="377"/>
      <c r="G4448" s="54" t="s">
        <v>836</v>
      </c>
      <c r="H4448" s="53">
        <v>1</v>
      </c>
      <c r="I4448" s="52">
        <v>0.86</v>
      </c>
      <c r="J4448" s="52">
        <v>0.86</v>
      </c>
    </row>
    <row r="4449" spans="1:10" ht="25.5" x14ac:dyDescent="0.2">
      <c r="A4449" s="193"/>
      <c r="B4449" s="193"/>
      <c r="C4449" s="193"/>
      <c r="D4449" s="193"/>
      <c r="E4449" s="193" t="s">
        <v>1138</v>
      </c>
      <c r="F4449" s="51">
        <v>13.4076045</v>
      </c>
      <c r="G4449" s="193" t="s">
        <v>1137</v>
      </c>
      <c r="H4449" s="51">
        <v>10.78</v>
      </c>
      <c r="I4449" s="193" t="s">
        <v>1136</v>
      </c>
      <c r="J4449" s="51">
        <v>24.19</v>
      </c>
    </row>
    <row r="4450" spans="1:10" ht="15" thickBot="1" x14ac:dyDescent="0.25">
      <c r="A4450" s="193"/>
      <c r="B4450" s="193"/>
      <c r="C4450" s="193"/>
      <c r="D4450" s="193"/>
      <c r="E4450" s="193" t="s">
        <v>1135</v>
      </c>
      <c r="F4450" s="51">
        <v>6.67</v>
      </c>
      <c r="G4450" s="193"/>
      <c r="H4450" s="378" t="s">
        <v>1134</v>
      </c>
      <c r="I4450" s="378"/>
      <c r="J4450" s="51">
        <v>35.020000000000003</v>
      </c>
    </row>
    <row r="4451" spans="1:10" ht="0.95" customHeight="1" thickTop="1" x14ac:dyDescent="0.2">
      <c r="A4451" s="50"/>
      <c r="B4451" s="50"/>
      <c r="C4451" s="50"/>
      <c r="D4451" s="50"/>
      <c r="E4451" s="50"/>
      <c r="F4451" s="50"/>
      <c r="G4451" s="50"/>
      <c r="H4451" s="50"/>
      <c r="I4451" s="50"/>
      <c r="J4451" s="50"/>
    </row>
    <row r="4452" spans="1:10" ht="18" customHeight="1" x14ac:dyDescent="0.2">
      <c r="A4452" s="189"/>
      <c r="B4452" s="64" t="s">
        <v>9</v>
      </c>
      <c r="C4452" s="189" t="s">
        <v>10</v>
      </c>
      <c r="D4452" s="189" t="s">
        <v>11</v>
      </c>
      <c r="E4452" s="379" t="s">
        <v>1155</v>
      </c>
      <c r="F4452" s="379"/>
      <c r="G4452" s="65" t="s">
        <v>12</v>
      </c>
      <c r="H4452" s="64" t="s">
        <v>13</v>
      </c>
      <c r="I4452" s="64" t="s">
        <v>14</v>
      </c>
      <c r="J4452" s="64" t="s">
        <v>16</v>
      </c>
    </row>
    <row r="4453" spans="1:10" ht="26.1" customHeight="1" x14ac:dyDescent="0.2">
      <c r="A4453" s="187" t="s">
        <v>1154</v>
      </c>
      <c r="B4453" s="63" t="s">
        <v>1425</v>
      </c>
      <c r="C4453" s="187" t="s">
        <v>25</v>
      </c>
      <c r="D4453" s="187" t="s">
        <v>1424</v>
      </c>
      <c r="E4453" s="380" t="s">
        <v>1145</v>
      </c>
      <c r="F4453" s="380"/>
      <c r="G4453" s="62" t="s">
        <v>836</v>
      </c>
      <c r="H4453" s="61">
        <v>1</v>
      </c>
      <c r="I4453" s="60">
        <v>35.58</v>
      </c>
      <c r="J4453" s="60">
        <v>35.58</v>
      </c>
    </row>
    <row r="4454" spans="1:10" ht="26.1" customHeight="1" x14ac:dyDescent="0.2">
      <c r="A4454" s="191" t="s">
        <v>1148</v>
      </c>
      <c r="B4454" s="59" t="s">
        <v>1671</v>
      </c>
      <c r="C4454" s="191" t="s">
        <v>25</v>
      </c>
      <c r="D4454" s="191" t="s">
        <v>1670</v>
      </c>
      <c r="E4454" s="376" t="s">
        <v>1145</v>
      </c>
      <c r="F4454" s="376"/>
      <c r="G4454" s="58" t="s">
        <v>836</v>
      </c>
      <c r="H4454" s="57">
        <v>1</v>
      </c>
      <c r="I4454" s="56">
        <v>0.41</v>
      </c>
      <c r="J4454" s="56">
        <v>0.41</v>
      </c>
    </row>
    <row r="4455" spans="1:10" ht="24" customHeight="1" x14ac:dyDescent="0.2">
      <c r="A4455" s="192" t="s">
        <v>1142</v>
      </c>
      <c r="B4455" s="55" t="s">
        <v>1669</v>
      </c>
      <c r="C4455" s="192" t="s">
        <v>25</v>
      </c>
      <c r="D4455" s="192" t="s">
        <v>1668</v>
      </c>
      <c r="E4455" s="377" t="s">
        <v>1165</v>
      </c>
      <c r="F4455" s="377"/>
      <c r="G4455" s="54" t="s">
        <v>836</v>
      </c>
      <c r="H4455" s="53">
        <v>1</v>
      </c>
      <c r="I4455" s="52">
        <v>31.01</v>
      </c>
      <c r="J4455" s="52">
        <v>31.01</v>
      </c>
    </row>
    <row r="4456" spans="1:10" ht="26.1" customHeight="1" x14ac:dyDescent="0.2">
      <c r="A4456" s="192" t="s">
        <v>1142</v>
      </c>
      <c r="B4456" s="55" t="s">
        <v>1178</v>
      </c>
      <c r="C4456" s="192" t="s">
        <v>25</v>
      </c>
      <c r="D4456" s="192" t="s">
        <v>1177</v>
      </c>
      <c r="E4456" s="377" t="s">
        <v>1171</v>
      </c>
      <c r="F4456" s="377"/>
      <c r="G4456" s="54" t="s">
        <v>836</v>
      </c>
      <c r="H4456" s="53">
        <v>1</v>
      </c>
      <c r="I4456" s="52">
        <v>1.0900000000000001</v>
      </c>
      <c r="J4456" s="52">
        <v>1.0900000000000001</v>
      </c>
    </row>
    <row r="4457" spans="1:10" ht="26.1" customHeight="1" x14ac:dyDescent="0.2">
      <c r="A4457" s="192" t="s">
        <v>1142</v>
      </c>
      <c r="B4457" s="55" t="s">
        <v>1176</v>
      </c>
      <c r="C4457" s="192" t="s">
        <v>25</v>
      </c>
      <c r="D4457" s="192" t="s">
        <v>1175</v>
      </c>
      <c r="E4457" s="377" t="s">
        <v>1174</v>
      </c>
      <c r="F4457" s="377"/>
      <c r="G4457" s="54" t="s">
        <v>836</v>
      </c>
      <c r="H4457" s="53">
        <v>1</v>
      </c>
      <c r="I4457" s="52">
        <v>0.82</v>
      </c>
      <c r="J4457" s="52">
        <v>0.82</v>
      </c>
    </row>
    <row r="4458" spans="1:10" ht="26.1" customHeight="1" x14ac:dyDescent="0.2">
      <c r="A4458" s="192" t="s">
        <v>1142</v>
      </c>
      <c r="B4458" s="55" t="s">
        <v>1173</v>
      </c>
      <c r="C4458" s="192" t="s">
        <v>25</v>
      </c>
      <c r="D4458" s="192" t="s">
        <v>1172</v>
      </c>
      <c r="E4458" s="377" t="s">
        <v>1171</v>
      </c>
      <c r="F4458" s="377"/>
      <c r="G4458" s="54" t="s">
        <v>836</v>
      </c>
      <c r="H4458" s="53">
        <v>1</v>
      </c>
      <c r="I4458" s="52">
        <v>1.34</v>
      </c>
      <c r="J4458" s="52">
        <v>1.34</v>
      </c>
    </row>
    <row r="4459" spans="1:10" ht="26.1" customHeight="1" x14ac:dyDescent="0.2">
      <c r="A4459" s="192" t="s">
        <v>1142</v>
      </c>
      <c r="B4459" s="55" t="s">
        <v>1170</v>
      </c>
      <c r="C4459" s="192" t="s">
        <v>25</v>
      </c>
      <c r="D4459" s="192" t="s">
        <v>1169</v>
      </c>
      <c r="E4459" s="377" t="s">
        <v>1168</v>
      </c>
      <c r="F4459" s="377"/>
      <c r="G4459" s="54" t="s">
        <v>836</v>
      </c>
      <c r="H4459" s="53">
        <v>1</v>
      </c>
      <c r="I4459" s="52">
        <v>0.04</v>
      </c>
      <c r="J4459" s="52">
        <v>0.04</v>
      </c>
    </row>
    <row r="4460" spans="1:10" ht="26.1" customHeight="1" x14ac:dyDescent="0.2">
      <c r="A4460" s="192" t="s">
        <v>1142</v>
      </c>
      <c r="B4460" s="55" t="s">
        <v>1237</v>
      </c>
      <c r="C4460" s="192" t="s">
        <v>25</v>
      </c>
      <c r="D4460" s="192" t="s">
        <v>1236</v>
      </c>
      <c r="E4460" s="377" t="s">
        <v>1160</v>
      </c>
      <c r="F4460" s="377"/>
      <c r="G4460" s="54" t="s">
        <v>836</v>
      </c>
      <c r="H4460" s="53">
        <v>1</v>
      </c>
      <c r="I4460" s="52">
        <v>0.01</v>
      </c>
      <c r="J4460" s="52">
        <v>0.01</v>
      </c>
    </row>
    <row r="4461" spans="1:10" ht="26.1" customHeight="1" x14ac:dyDescent="0.2">
      <c r="A4461" s="192" t="s">
        <v>1142</v>
      </c>
      <c r="B4461" s="55" t="s">
        <v>1235</v>
      </c>
      <c r="C4461" s="192" t="s">
        <v>25</v>
      </c>
      <c r="D4461" s="192" t="s">
        <v>1234</v>
      </c>
      <c r="E4461" s="377" t="s">
        <v>1160</v>
      </c>
      <c r="F4461" s="377"/>
      <c r="G4461" s="54" t="s">
        <v>836</v>
      </c>
      <c r="H4461" s="53">
        <v>1</v>
      </c>
      <c r="I4461" s="52">
        <v>0.86</v>
      </c>
      <c r="J4461" s="52">
        <v>0.86</v>
      </c>
    </row>
    <row r="4462" spans="1:10" ht="25.5" x14ac:dyDescent="0.2">
      <c r="A4462" s="193"/>
      <c r="B4462" s="193"/>
      <c r="C4462" s="193"/>
      <c r="D4462" s="193"/>
      <c r="E4462" s="193" t="s">
        <v>1138</v>
      </c>
      <c r="F4462" s="51">
        <v>17.4149207</v>
      </c>
      <c r="G4462" s="193" t="s">
        <v>1137</v>
      </c>
      <c r="H4462" s="51">
        <v>14.01</v>
      </c>
      <c r="I4462" s="193" t="s">
        <v>1136</v>
      </c>
      <c r="J4462" s="51">
        <v>31.42</v>
      </c>
    </row>
    <row r="4463" spans="1:10" ht="15" thickBot="1" x14ac:dyDescent="0.25">
      <c r="A4463" s="193"/>
      <c r="B4463" s="193"/>
      <c r="C4463" s="193"/>
      <c r="D4463" s="193"/>
      <c r="E4463" s="193" t="s">
        <v>1135</v>
      </c>
      <c r="F4463" s="51">
        <v>8.3699999999999992</v>
      </c>
      <c r="G4463" s="193"/>
      <c r="H4463" s="378" t="s">
        <v>1134</v>
      </c>
      <c r="I4463" s="378"/>
      <c r="J4463" s="51">
        <v>43.95</v>
      </c>
    </row>
    <row r="4464" spans="1:10" ht="0.95" customHeight="1" thickTop="1" x14ac:dyDescent="0.2">
      <c r="A4464" s="50"/>
      <c r="B4464" s="50"/>
      <c r="C4464" s="50"/>
      <c r="D4464" s="50"/>
      <c r="E4464" s="50"/>
      <c r="F4464" s="50"/>
      <c r="G4464" s="50"/>
      <c r="H4464" s="50"/>
      <c r="I4464" s="50"/>
      <c r="J4464" s="50"/>
    </row>
    <row r="4465" spans="1:10" ht="18" customHeight="1" x14ac:dyDescent="0.2">
      <c r="A4465" s="189"/>
      <c r="B4465" s="64" t="s">
        <v>9</v>
      </c>
      <c r="C4465" s="189" t="s">
        <v>10</v>
      </c>
      <c r="D4465" s="189" t="s">
        <v>11</v>
      </c>
      <c r="E4465" s="379" t="s">
        <v>1155</v>
      </c>
      <c r="F4465" s="379"/>
      <c r="G4465" s="65" t="s">
        <v>12</v>
      </c>
      <c r="H4465" s="64" t="s">
        <v>13</v>
      </c>
      <c r="I4465" s="64" t="s">
        <v>14</v>
      </c>
      <c r="J4465" s="64" t="s">
        <v>16</v>
      </c>
    </row>
    <row r="4466" spans="1:10" ht="24" customHeight="1" x14ac:dyDescent="0.2">
      <c r="A4466" s="187" t="s">
        <v>1154</v>
      </c>
      <c r="B4466" s="63" t="s">
        <v>1667</v>
      </c>
      <c r="C4466" s="187" t="s">
        <v>25</v>
      </c>
      <c r="D4466" s="187" t="s">
        <v>1666</v>
      </c>
      <c r="E4466" s="380" t="s">
        <v>1145</v>
      </c>
      <c r="F4466" s="380"/>
      <c r="G4466" s="62" t="s">
        <v>836</v>
      </c>
      <c r="H4466" s="61">
        <v>1</v>
      </c>
      <c r="I4466" s="60">
        <v>30.53</v>
      </c>
      <c r="J4466" s="60">
        <v>30.53</v>
      </c>
    </row>
    <row r="4467" spans="1:10" ht="26.1" customHeight="1" x14ac:dyDescent="0.2">
      <c r="A4467" s="191" t="s">
        <v>1148</v>
      </c>
      <c r="B4467" s="59" t="s">
        <v>1665</v>
      </c>
      <c r="C4467" s="191" t="s">
        <v>25</v>
      </c>
      <c r="D4467" s="191" t="s">
        <v>1664</v>
      </c>
      <c r="E4467" s="376" t="s">
        <v>1145</v>
      </c>
      <c r="F4467" s="376"/>
      <c r="G4467" s="58" t="s">
        <v>836</v>
      </c>
      <c r="H4467" s="57">
        <v>1</v>
      </c>
      <c r="I4467" s="56">
        <v>0.48</v>
      </c>
      <c r="J4467" s="56">
        <v>0.48</v>
      </c>
    </row>
    <row r="4468" spans="1:10" ht="24" customHeight="1" x14ac:dyDescent="0.2">
      <c r="A4468" s="192" t="s">
        <v>1142</v>
      </c>
      <c r="B4468" s="55" t="s">
        <v>1663</v>
      </c>
      <c r="C4468" s="192" t="s">
        <v>25</v>
      </c>
      <c r="D4468" s="192" t="s">
        <v>1662</v>
      </c>
      <c r="E4468" s="377" t="s">
        <v>1165</v>
      </c>
      <c r="F4468" s="377"/>
      <c r="G4468" s="54" t="s">
        <v>836</v>
      </c>
      <c r="H4468" s="53">
        <v>1</v>
      </c>
      <c r="I4468" s="52">
        <v>25.89</v>
      </c>
      <c r="J4468" s="52">
        <v>25.89</v>
      </c>
    </row>
    <row r="4469" spans="1:10" ht="26.1" customHeight="1" x14ac:dyDescent="0.2">
      <c r="A4469" s="192" t="s">
        <v>1142</v>
      </c>
      <c r="B4469" s="55" t="s">
        <v>1178</v>
      </c>
      <c r="C4469" s="192" t="s">
        <v>25</v>
      </c>
      <c r="D4469" s="192" t="s">
        <v>1177</v>
      </c>
      <c r="E4469" s="377" t="s">
        <v>1171</v>
      </c>
      <c r="F4469" s="377"/>
      <c r="G4469" s="54" t="s">
        <v>836</v>
      </c>
      <c r="H4469" s="53">
        <v>1</v>
      </c>
      <c r="I4469" s="52">
        <v>1.0900000000000001</v>
      </c>
      <c r="J4469" s="52">
        <v>1.0900000000000001</v>
      </c>
    </row>
    <row r="4470" spans="1:10" ht="26.1" customHeight="1" x14ac:dyDescent="0.2">
      <c r="A4470" s="192" t="s">
        <v>1142</v>
      </c>
      <c r="B4470" s="55" t="s">
        <v>1176</v>
      </c>
      <c r="C4470" s="192" t="s">
        <v>25</v>
      </c>
      <c r="D4470" s="192" t="s">
        <v>1175</v>
      </c>
      <c r="E4470" s="377" t="s">
        <v>1174</v>
      </c>
      <c r="F4470" s="377"/>
      <c r="G4470" s="54" t="s">
        <v>836</v>
      </c>
      <c r="H4470" s="53">
        <v>1</v>
      </c>
      <c r="I4470" s="52">
        <v>0.82</v>
      </c>
      <c r="J4470" s="52">
        <v>0.82</v>
      </c>
    </row>
    <row r="4471" spans="1:10" ht="26.1" customHeight="1" x14ac:dyDescent="0.2">
      <c r="A4471" s="192" t="s">
        <v>1142</v>
      </c>
      <c r="B4471" s="55" t="s">
        <v>1173</v>
      </c>
      <c r="C4471" s="192" t="s">
        <v>25</v>
      </c>
      <c r="D4471" s="192" t="s">
        <v>1172</v>
      </c>
      <c r="E4471" s="377" t="s">
        <v>1171</v>
      </c>
      <c r="F4471" s="377"/>
      <c r="G4471" s="54" t="s">
        <v>836</v>
      </c>
      <c r="H4471" s="53">
        <v>1</v>
      </c>
      <c r="I4471" s="52">
        <v>1.34</v>
      </c>
      <c r="J4471" s="52">
        <v>1.34</v>
      </c>
    </row>
    <row r="4472" spans="1:10" ht="26.1" customHeight="1" x14ac:dyDescent="0.2">
      <c r="A4472" s="192" t="s">
        <v>1142</v>
      </c>
      <c r="B4472" s="55" t="s">
        <v>1170</v>
      </c>
      <c r="C4472" s="192" t="s">
        <v>25</v>
      </c>
      <c r="D4472" s="192" t="s">
        <v>1169</v>
      </c>
      <c r="E4472" s="377" t="s">
        <v>1168</v>
      </c>
      <c r="F4472" s="377"/>
      <c r="G4472" s="54" t="s">
        <v>836</v>
      </c>
      <c r="H4472" s="53">
        <v>1</v>
      </c>
      <c r="I4472" s="52">
        <v>0.04</v>
      </c>
      <c r="J4472" s="52">
        <v>0.04</v>
      </c>
    </row>
    <row r="4473" spans="1:10" ht="26.1" customHeight="1" x14ac:dyDescent="0.2">
      <c r="A4473" s="192" t="s">
        <v>1142</v>
      </c>
      <c r="B4473" s="55" t="s">
        <v>1237</v>
      </c>
      <c r="C4473" s="192" t="s">
        <v>25</v>
      </c>
      <c r="D4473" s="192" t="s">
        <v>1236</v>
      </c>
      <c r="E4473" s="377" t="s">
        <v>1160</v>
      </c>
      <c r="F4473" s="377"/>
      <c r="G4473" s="54" t="s">
        <v>836</v>
      </c>
      <c r="H4473" s="53">
        <v>1</v>
      </c>
      <c r="I4473" s="52">
        <v>0.01</v>
      </c>
      <c r="J4473" s="52">
        <v>0.01</v>
      </c>
    </row>
    <row r="4474" spans="1:10" ht="26.1" customHeight="1" x14ac:dyDescent="0.2">
      <c r="A4474" s="192" t="s">
        <v>1142</v>
      </c>
      <c r="B4474" s="55" t="s">
        <v>1235</v>
      </c>
      <c r="C4474" s="192" t="s">
        <v>25</v>
      </c>
      <c r="D4474" s="192" t="s">
        <v>1234</v>
      </c>
      <c r="E4474" s="377" t="s">
        <v>1160</v>
      </c>
      <c r="F4474" s="377"/>
      <c r="G4474" s="54" t="s">
        <v>836</v>
      </c>
      <c r="H4474" s="53">
        <v>1</v>
      </c>
      <c r="I4474" s="52">
        <v>0.86</v>
      </c>
      <c r="J4474" s="52">
        <v>0.86</v>
      </c>
    </row>
    <row r="4475" spans="1:10" ht="25.5" x14ac:dyDescent="0.2">
      <c r="A4475" s="193"/>
      <c r="B4475" s="193"/>
      <c r="C4475" s="193"/>
      <c r="D4475" s="193"/>
      <c r="E4475" s="193" t="s">
        <v>1138</v>
      </c>
      <c r="F4475" s="51">
        <v>14.6158962</v>
      </c>
      <c r="G4475" s="193" t="s">
        <v>1137</v>
      </c>
      <c r="H4475" s="51">
        <v>11.75</v>
      </c>
      <c r="I4475" s="193" t="s">
        <v>1136</v>
      </c>
      <c r="J4475" s="51">
        <v>26.37</v>
      </c>
    </row>
    <row r="4476" spans="1:10" ht="15" thickBot="1" x14ac:dyDescent="0.25">
      <c r="A4476" s="193"/>
      <c r="B4476" s="193"/>
      <c r="C4476" s="193"/>
      <c r="D4476" s="193"/>
      <c r="E4476" s="193" t="s">
        <v>1135</v>
      </c>
      <c r="F4476" s="51">
        <v>7.18</v>
      </c>
      <c r="G4476" s="193"/>
      <c r="H4476" s="378" t="s">
        <v>1134</v>
      </c>
      <c r="I4476" s="378"/>
      <c r="J4476" s="51">
        <v>37.71</v>
      </c>
    </row>
    <row r="4477" spans="1:10" ht="0.95" customHeight="1" thickTop="1" x14ac:dyDescent="0.2">
      <c r="A4477" s="50"/>
      <c r="B4477" s="50"/>
      <c r="C4477" s="50"/>
      <c r="D4477" s="50"/>
      <c r="E4477" s="50"/>
      <c r="F4477" s="50"/>
      <c r="G4477" s="50"/>
      <c r="H4477" s="50"/>
      <c r="I4477" s="50"/>
      <c r="J4477" s="50"/>
    </row>
    <row r="4478" spans="1:10" ht="18" customHeight="1" x14ac:dyDescent="0.2">
      <c r="A4478" s="189"/>
      <c r="B4478" s="64" t="s">
        <v>9</v>
      </c>
      <c r="C4478" s="189" t="s">
        <v>10</v>
      </c>
      <c r="D4478" s="189" t="s">
        <v>11</v>
      </c>
      <c r="E4478" s="379" t="s">
        <v>1155</v>
      </c>
      <c r="F4478" s="379"/>
      <c r="G4478" s="65" t="s">
        <v>12</v>
      </c>
      <c r="H4478" s="64" t="s">
        <v>13</v>
      </c>
      <c r="I4478" s="64" t="s">
        <v>14</v>
      </c>
      <c r="J4478" s="64" t="s">
        <v>16</v>
      </c>
    </row>
    <row r="4479" spans="1:10" ht="24" customHeight="1" x14ac:dyDescent="0.2">
      <c r="A4479" s="187" t="s">
        <v>1154</v>
      </c>
      <c r="B4479" s="63" t="s">
        <v>1661</v>
      </c>
      <c r="C4479" s="187" t="s">
        <v>25</v>
      </c>
      <c r="D4479" s="187" t="s">
        <v>1660</v>
      </c>
      <c r="E4479" s="380" t="s">
        <v>1145</v>
      </c>
      <c r="F4479" s="380"/>
      <c r="G4479" s="62" t="s">
        <v>836</v>
      </c>
      <c r="H4479" s="61">
        <v>1</v>
      </c>
      <c r="I4479" s="60">
        <v>36.92</v>
      </c>
      <c r="J4479" s="60">
        <v>36.92</v>
      </c>
    </row>
    <row r="4480" spans="1:10" ht="26.1" customHeight="1" x14ac:dyDescent="0.2">
      <c r="A4480" s="191" t="s">
        <v>1148</v>
      </c>
      <c r="B4480" s="59" t="s">
        <v>1659</v>
      </c>
      <c r="C4480" s="191" t="s">
        <v>25</v>
      </c>
      <c r="D4480" s="191" t="s">
        <v>1658</v>
      </c>
      <c r="E4480" s="376" t="s">
        <v>1145</v>
      </c>
      <c r="F4480" s="376"/>
      <c r="G4480" s="58" t="s">
        <v>836</v>
      </c>
      <c r="H4480" s="57">
        <v>1</v>
      </c>
      <c r="I4480" s="56">
        <v>0.6</v>
      </c>
      <c r="J4480" s="56">
        <v>0.6</v>
      </c>
    </row>
    <row r="4481" spans="1:10" ht="24" customHeight="1" x14ac:dyDescent="0.2">
      <c r="A4481" s="192" t="s">
        <v>1142</v>
      </c>
      <c r="B4481" s="55" t="s">
        <v>1657</v>
      </c>
      <c r="C4481" s="192" t="s">
        <v>25</v>
      </c>
      <c r="D4481" s="192" t="s">
        <v>1656</v>
      </c>
      <c r="E4481" s="377" t="s">
        <v>1165</v>
      </c>
      <c r="F4481" s="377"/>
      <c r="G4481" s="54" t="s">
        <v>836</v>
      </c>
      <c r="H4481" s="53">
        <v>1</v>
      </c>
      <c r="I4481" s="52">
        <v>32.159999999999997</v>
      </c>
      <c r="J4481" s="52">
        <v>32.159999999999997</v>
      </c>
    </row>
    <row r="4482" spans="1:10" ht="26.1" customHeight="1" x14ac:dyDescent="0.2">
      <c r="A4482" s="192" t="s">
        <v>1142</v>
      </c>
      <c r="B4482" s="55" t="s">
        <v>1178</v>
      </c>
      <c r="C4482" s="192" t="s">
        <v>25</v>
      </c>
      <c r="D4482" s="192" t="s">
        <v>1177</v>
      </c>
      <c r="E4482" s="377" t="s">
        <v>1171</v>
      </c>
      <c r="F4482" s="377"/>
      <c r="G4482" s="54" t="s">
        <v>836</v>
      </c>
      <c r="H4482" s="53">
        <v>1</v>
      </c>
      <c r="I4482" s="52">
        <v>1.0900000000000001</v>
      </c>
      <c r="J4482" s="52">
        <v>1.0900000000000001</v>
      </c>
    </row>
    <row r="4483" spans="1:10" ht="26.1" customHeight="1" x14ac:dyDescent="0.2">
      <c r="A4483" s="192" t="s">
        <v>1142</v>
      </c>
      <c r="B4483" s="55" t="s">
        <v>1176</v>
      </c>
      <c r="C4483" s="192" t="s">
        <v>25</v>
      </c>
      <c r="D4483" s="192" t="s">
        <v>1175</v>
      </c>
      <c r="E4483" s="377" t="s">
        <v>1174</v>
      </c>
      <c r="F4483" s="377"/>
      <c r="G4483" s="54" t="s">
        <v>836</v>
      </c>
      <c r="H4483" s="53">
        <v>1</v>
      </c>
      <c r="I4483" s="52">
        <v>0.82</v>
      </c>
      <c r="J4483" s="52">
        <v>0.82</v>
      </c>
    </row>
    <row r="4484" spans="1:10" ht="26.1" customHeight="1" x14ac:dyDescent="0.2">
      <c r="A4484" s="192" t="s">
        <v>1142</v>
      </c>
      <c r="B4484" s="55" t="s">
        <v>1173</v>
      </c>
      <c r="C4484" s="192" t="s">
        <v>25</v>
      </c>
      <c r="D4484" s="192" t="s">
        <v>1172</v>
      </c>
      <c r="E4484" s="377" t="s">
        <v>1171</v>
      </c>
      <c r="F4484" s="377"/>
      <c r="G4484" s="54" t="s">
        <v>836</v>
      </c>
      <c r="H4484" s="53">
        <v>1</v>
      </c>
      <c r="I4484" s="52">
        <v>1.34</v>
      </c>
      <c r="J4484" s="52">
        <v>1.34</v>
      </c>
    </row>
    <row r="4485" spans="1:10" ht="26.1" customHeight="1" x14ac:dyDescent="0.2">
      <c r="A4485" s="192" t="s">
        <v>1142</v>
      </c>
      <c r="B4485" s="55" t="s">
        <v>1170</v>
      </c>
      <c r="C4485" s="192" t="s">
        <v>25</v>
      </c>
      <c r="D4485" s="192" t="s">
        <v>1169</v>
      </c>
      <c r="E4485" s="377" t="s">
        <v>1168</v>
      </c>
      <c r="F4485" s="377"/>
      <c r="G4485" s="54" t="s">
        <v>836</v>
      </c>
      <c r="H4485" s="53">
        <v>1</v>
      </c>
      <c r="I4485" s="52">
        <v>0.04</v>
      </c>
      <c r="J4485" s="52">
        <v>0.04</v>
      </c>
    </row>
    <row r="4486" spans="1:10" ht="26.1" customHeight="1" x14ac:dyDescent="0.2">
      <c r="A4486" s="192" t="s">
        <v>1142</v>
      </c>
      <c r="B4486" s="55" t="s">
        <v>1237</v>
      </c>
      <c r="C4486" s="192" t="s">
        <v>25</v>
      </c>
      <c r="D4486" s="192" t="s">
        <v>1236</v>
      </c>
      <c r="E4486" s="377" t="s">
        <v>1160</v>
      </c>
      <c r="F4486" s="377"/>
      <c r="G4486" s="54" t="s">
        <v>836</v>
      </c>
      <c r="H4486" s="53">
        <v>1</v>
      </c>
      <c r="I4486" s="52">
        <v>0.01</v>
      </c>
      <c r="J4486" s="52">
        <v>0.01</v>
      </c>
    </row>
    <row r="4487" spans="1:10" ht="26.1" customHeight="1" x14ac:dyDescent="0.2">
      <c r="A4487" s="192" t="s">
        <v>1142</v>
      </c>
      <c r="B4487" s="55" t="s">
        <v>1235</v>
      </c>
      <c r="C4487" s="192" t="s">
        <v>25</v>
      </c>
      <c r="D4487" s="192" t="s">
        <v>1234</v>
      </c>
      <c r="E4487" s="377" t="s">
        <v>1160</v>
      </c>
      <c r="F4487" s="377"/>
      <c r="G4487" s="54" t="s">
        <v>836</v>
      </c>
      <c r="H4487" s="53">
        <v>1</v>
      </c>
      <c r="I4487" s="52">
        <v>0.86</v>
      </c>
      <c r="J4487" s="52">
        <v>0.86</v>
      </c>
    </row>
    <row r="4488" spans="1:10" ht="25.5" x14ac:dyDescent="0.2">
      <c r="A4488" s="193"/>
      <c r="B4488" s="193"/>
      <c r="C4488" s="193"/>
      <c r="D4488" s="193"/>
      <c r="E4488" s="193" t="s">
        <v>1138</v>
      </c>
      <c r="F4488" s="51">
        <v>18.157632199999998</v>
      </c>
      <c r="G4488" s="193" t="s">
        <v>1137</v>
      </c>
      <c r="H4488" s="51">
        <v>14.6</v>
      </c>
      <c r="I4488" s="193" t="s">
        <v>1136</v>
      </c>
      <c r="J4488" s="51">
        <v>32.76</v>
      </c>
    </row>
    <row r="4489" spans="1:10" ht="15" thickBot="1" x14ac:dyDescent="0.25">
      <c r="A4489" s="193"/>
      <c r="B4489" s="193"/>
      <c r="C4489" s="193"/>
      <c r="D4489" s="193"/>
      <c r="E4489" s="193" t="s">
        <v>1135</v>
      </c>
      <c r="F4489" s="51">
        <v>8.69</v>
      </c>
      <c r="G4489" s="193"/>
      <c r="H4489" s="378" t="s">
        <v>1134</v>
      </c>
      <c r="I4489" s="378"/>
      <c r="J4489" s="51">
        <v>45.61</v>
      </c>
    </row>
    <row r="4490" spans="1:10" ht="0.95" customHeight="1" thickTop="1" x14ac:dyDescent="0.2">
      <c r="A4490" s="50"/>
      <c r="B4490" s="50"/>
      <c r="C4490" s="50"/>
      <c r="D4490" s="50"/>
      <c r="E4490" s="50"/>
      <c r="F4490" s="50"/>
      <c r="G4490" s="50"/>
      <c r="H4490" s="50"/>
      <c r="I4490" s="50"/>
      <c r="J4490" s="50"/>
    </row>
    <row r="4491" spans="1:10" ht="18" customHeight="1" x14ac:dyDescent="0.2">
      <c r="A4491" s="189"/>
      <c r="B4491" s="64" t="s">
        <v>9</v>
      </c>
      <c r="C4491" s="189" t="s">
        <v>10</v>
      </c>
      <c r="D4491" s="189" t="s">
        <v>11</v>
      </c>
      <c r="E4491" s="379" t="s">
        <v>1155</v>
      </c>
      <c r="F4491" s="379"/>
      <c r="G4491" s="65" t="s">
        <v>12</v>
      </c>
      <c r="H4491" s="64" t="s">
        <v>13</v>
      </c>
      <c r="I4491" s="64" t="s">
        <v>14</v>
      </c>
      <c r="J4491" s="64" t="s">
        <v>16</v>
      </c>
    </row>
    <row r="4492" spans="1:10" ht="26.1" customHeight="1" x14ac:dyDescent="0.2">
      <c r="A4492" s="187" t="s">
        <v>1154</v>
      </c>
      <c r="B4492" s="63" t="s">
        <v>1655</v>
      </c>
      <c r="C4492" s="187" t="s">
        <v>25</v>
      </c>
      <c r="D4492" s="187" t="s">
        <v>1654</v>
      </c>
      <c r="E4492" s="380" t="s">
        <v>1145</v>
      </c>
      <c r="F4492" s="380"/>
      <c r="G4492" s="62" t="s">
        <v>836</v>
      </c>
      <c r="H4492" s="61">
        <v>1</v>
      </c>
      <c r="I4492" s="60">
        <v>27.58</v>
      </c>
      <c r="J4492" s="60">
        <v>27.58</v>
      </c>
    </row>
    <row r="4493" spans="1:10" ht="26.1" customHeight="1" x14ac:dyDescent="0.2">
      <c r="A4493" s="191" t="s">
        <v>1148</v>
      </c>
      <c r="B4493" s="59" t="s">
        <v>1653</v>
      </c>
      <c r="C4493" s="191" t="s">
        <v>25</v>
      </c>
      <c r="D4493" s="191" t="s">
        <v>1652</v>
      </c>
      <c r="E4493" s="376" t="s">
        <v>1145</v>
      </c>
      <c r="F4493" s="376"/>
      <c r="G4493" s="58" t="s">
        <v>836</v>
      </c>
      <c r="H4493" s="57">
        <v>1</v>
      </c>
      <c r="I4493" s="56">
        <v>0.22</v>
      </c>
      <c r="J4493" s="56">
        <v>0.22</v>
      </c>
    </row>
    <row r="4494" spans="1:10" ht="24" customHeight="1" x14ac:dyDescent="0.2">
      <c r="A4494" s="192" t="s">
        <v>1142</v>
      </c>
      <c r="B4494" s="55" t="s">
        <v>1651</v>
      </c>
      <c r="C4494" s="192" t="s">
        <v>25</v>
      </c>
      <c r="D4494" s="192" t="s">
        <v>1650</v>
      </c>
      <c r="E4494" s="377" t="s">
        <v>1165</v>
      </c>
      <c r="F4494" s="377"/>
      <c r="G4494" s="54" t="s">
        <v>836</v>
      </c>
      <c r="H4494" s="53">
        <v>1</v>
      </c>
      <c r="I4494" s="52">
        <v>23.2</v>
      </c>
      <c r="J4494" s="52">
        <v>23.2</v>
      </c>
    </row>
    <row r="4495" spans="1:10" ht="26.1" customHeight="1" x14ac:dyDescent="0.2">
      <c r="A4495" s="192" t="s">
        <v>1142</v>
      </c>
      <c r="B4495" s="55" t="s">
        <v>1178</v>
      </c>
      <c r="C4495" s="192" t="s">
        <v>25</v>
      </c>
      <c r="D4495" s="192" t="s">
        <v>1177</v>
      </c>
      <c r="E4495" s="377" t="s">
        <v>1171</v>
      </c>
      <c r="F4495" s="377"/>
      <c r="G4495" s="54" t="s">
        <v>836</v>
      </c>
      <c r="H4495" s="53">
        <v>1</v>
      </c>
      <c r="I4495" s="52">
        <v>1.0900000000000001</v>
      </c>
      <c r="J4495" s="52">
        <v>1.0900000000000001</v>
      </c>
    </row>
    <row r="4496" spans="1:10" ht="26.1" customHeight="1" x14ac:dyDescent="0.2">
      <c r="A4496" s="192" t="s">
        <v>1142</v>
      </c>
      <c r="B4496" s="55" t="s">
        <v>1176</v>
      </c>
      <c r="C4496" s="192" t="s">
        <v>25</v>
      </c>
      <c r="D4496" s="192" t="s">
        <v>1175</v>
      </c>
      <c r="E4496" s="377" t="s">
        <v>1174</v>
      </c>
      <c r="F4496" s="377"/>
      <c r="G4496" s="54" t="s">
        <v>836</v>
      </c>
      <c r="H4496" s="53">
        <v>1</v>
      </c>
      <c r="I4496" s="52">
        <v>0.82</v>
      </c>
      <c r="J4496" s="52">
        <v>0.82</v>
      </c>
    </row>
    <row r="4497" spans="1:10" ht="26.1" customHeight="1" x14ac:dyDescent="0.2">
      <c r="A4497" s="192" t="s">
        <v>1142</v>
      </c>
      <c r="B4497" s="55" t="s">
        <v>1173</v>
      </c>
      <c r="C4497" s="192" t="s">
        <v>25</v>
      </c>
      <c r="D4497" s="192" t="s">
        <v>1172</v>
      </c>
      <c r="E4497" s="377" t="s">
        <v>1171</v>
      </c>
      <c r="F4497" s="377"/>
      <c r="G4497" s="54" t="s">
        <v>836</v>
      </c>
      <c r="H4497" s="53">
        <v>1</v>
      </c>
      <c r="I4497" s="52">
        <v>1.34</v>
      </c>
      <c r="J4497" s="52">
        <v>1.34</v>
      </c>
    </row>
    <row r="4498" spans="1:10" ht="26.1" customHeight="1" x14ac:dyDescent="0.2">
      <c r="A4498" s="192" t="s">
        <v>1142</v>
      </c>
      <c r="B4498" s="55" t="s">
        <v>1170</v>
      </c>
      <c r="C4498" s="192" t="s">
        <v>25</v>
      </c>
      <c r="D4498" s="192" t="s">
        <v>1169</v>
      </c>
      <c r="E4498" s="377" t="s">
        <v>1168</v>
      </c>
      <c r="F4498" s="377"/>
      <c r="G4498" s="54" t="s">
        <v>836</v>
      </c>
      <c r="H4498" s="53">
        <v>1</v>
      </c>
      <c r="I4498" s="52">
        <v>0.04</v>
      </c>
      <c r="J4498" s="52">
        <v>0.04</v>
      </c>
    </row>
    <row r="4499" spans="1:10" ht="26.1" customHeight="1" x14ac:dyDescent="0.2">
      <c r="A4499" s="192" t="s">
        <v>1142</v>
      </c>
      <c r="B4499" s="55" t="s">
        <v>1237</v>
      </c>
      <c r="C4499" s="192" t="s">
        <v>25</v>
      </c>
      <c r="D4499" s="192" t="s">
        <v>1236</v>
      </c>
      <c r="E4499" s="377" t="s">
        <v>1160</v>
      </c>
      <c r="F4499" s="377"/>
      <c r="G4499" s="54" t="s">
        <v>836</v>
      </c>
      <c r="H4499" s="53">
        <v>1</v>
      </c>
      <c r="I4499" s="52">
        <v>0.01</v>
      </c>
      <c r="J4499" s="52">
        <v>0.01</v>
      </c>
    </row>
    <row r="4500" spans="1:10" ht="26.1" customHeight="1" x14ac:dyDescent="0.2">
      <c r="A4500" s="192" t="s">
        <v>1142</v>
      </c>
      <c r="B4500" s="55" t="s">
        <v>1235</v>
      </c>
      <c r="C4500" s="192" t="s">
        <v>25</v>
      </c>
      <c r="D4500" s="192" t="s">
        <v>1234</v>
      </c>
      <c r="E4500" s="377" t="s">
        <v>1160</v>
      </c>
      <c r="F4500" s="377"/>
      <c r="G4500" s="54" t="s">
        <v>836</v>
      </c>
      <c r="H4500" s="53">
        <v>1</v>
      </c>
      <c r="I4500" s="52">
        <v>0.86</v>
      </c>
      <c r="J4500" s="52">
        <v>0.86</v>
      </c>
    </row>
    <row r="4501" spans="1:10" ht="25.5" x14ac:dyDescent="0.2">
      <c r="A4501" s="193"/>
      <c r="B4501" s="193"/>
      <c r="C4501" s="193"/>
      <c r="D4501" s="193"/>
      <c r="E4501" s="193" t="s">
        <v>1138</v>
      </c>
      <c r="F4501" s="51">
        <v>12.9808225</v>
      </c>
      <c r="G4501" s="193" t="s">
        <v>1137</v>
      </c>
      <c r="H4501" s="51">
        <v>10.44</v>
      </c>
      <c r="I4501" s="193" t="s">
        <v>1136</v>
      </c>
      <c r="J4501" s="51">
        <v>23.42</v>
      </c>
    </row>
    <row r="4502" spans="1:10" ht="15" thickBot="1" x14ac:dyDescent="0.25">
      <c r="A4502" s="193"/>
      <c r="B4502" s="193"/>
      <c r="C4502" s="193"/>
      <c r="D4502" s="193"/>
      <c r="E4502" s="193" t="s">
        <v>1135</v>
      </c>
      <c r="F4502" s="51">
        <v>6.49</v>
      </c>
      <c r="G4502" s="193"/>
      <c r="H4502" s="378" t="s">
        <v>1134</v>
      </c>
      <c r="I4502" s="378"/>
      <c r="J4502" s="51">
        <v>34.07</v>
      </c>
    </row>
    <row r="4503" spans="1:10" ht="0.95" customHeight="1" thickTop="1" x14ac:dyDescent="0.2">
      <c r="A4503" s="50"/>
      <c r="B4503" s="50"/>
      <c r="C4503" s="50"/>
      <c r="D4503" s="50"/>
      <c r="E4503" s="50"/>
      <c r="F4503" s="50"/>
      <c r="G4503" s="50"/>
      <c r="H4503" s="50"/>
      <c r="I4503" s="50"/>
      <c r="J4503" s="50"/>
    </row>
    <row r="4504" spans="1:10" ht="18" customHeight="1" x14ac:dyDescent="0.2">
      <c r="A4504" s="189"/>
      <c r="B4504" s="64" t="s">
        <v>9</v>
      </c>
      <c r="C4504" s="189" t="s">
        <v>10</v>
      </c>
      <c r="D4504" s="189" t="s">
        <v>11</v>
      </c>
      <c r="E4504" s="379" t="s">
        <v>1155</v>
      </c>
      <c r="F4504" s="379"/>
      <c r="G4504" s="65" t="s">
        <v>12</v>
      </c>
      <c r="H4504" s="64" t="s">
        <v>13</v>
      </c>
      <c r="I4504" s="64" t="s">
        <v>14</v>
      </c>
      <c r="J4504" s="64" t="s">
        <v>16</v>
      </c>
    </row>
    <row r="4505" spans="1:10" ht="26.1" customHeight="1" x14ac:dyDescent="0.2">
      <c r="A4505" s="187" t="s">
        <v>1154</v>
      </c>
      <c r="B4505" s="63" t="s">
        <v>1649</v>
      </c>
      <c r="C4505" s="187" t="s">
        <v>25</v>
      </c>
      <c r="D4505" s="187" t="s">
        <v>1648</v>
      </c>
      <c r="E4505" s="380" t="s">
        <v>1145</v>
      </c>
      <c r="F4505" s="380"/>
      <c r="G4505" s="62" t="s">
        <v>836</v>
      </c>
      <c r="H4505" s="61">
        <v>1</v>
      </c>
      <c r="I4505" s="60">
        <v>42.75</v>
      </c>
      <c r="J4505" s="60">
        <v>42.75</v>
      </c>
    </row>
    <row r="4506" spans="1:10" ht="26.1" customHeight="1" x14ac:dyDescent="0.2">
      <c r="A4506" s="191" t="s">
        <v>1148</v>
      </c>
      <c r="B4506" s="59" t="s">
        <v>1647</v>
      </c>
      <c r="C4506" s="191" t="s">
        <v>25</v>
      </c>
      <c r="D4506" s="191" t="s">
        <v>1646</v>
      </c>
      <c r="E4506" s="376" t="s">
        <v>1145</v>
      </c>
      <c r="F4506" s="376"/>
      <c r="G4506" s="58" t="s">
        <v>836</v>
      </c>
      <c r="H4506" s="57">
        <v>1</v>
      </c>
      <c r="I4506" s="56">
        <v>0.36</v>
      </c>
      <c r="J4506" s="56">
        <v>0.36</v>
      </c>
    </row>
    <row r="4507" spans="1:10" ht="24" customHeight="1" x14ac:dyDescent="0.2">
      <c r="A4507" s="192" t="s">
        <v>1142</v>
      </c>
      <c r="B4507" s="55" t="s">
        <v>1645</v>
      </c>
      <c r="C4507" s="192" t="s">
        <v>25</v>
      </c>
      <c r="D4507" s="192" t="s">
        <v>1644</v>
      </c>
      <c r="E4507" s="377" t="s">
        <v>1165</v>
      </c>
      <c r="F4507" s="377"/>
      <c r="G4507" s="54" t="s">
        <v>836</v>
      </c>
      <c r="H4507" s="53">
        <v>1</v>
      </c>
      <c r="I4507" s="52">
        <v>38.229999999999997</v>
      </c>
      <c r="J4507" s="52">
        <v>38.229999999999997</v>
      </c>
    </row>
    <row r="4508" spans="1:10" ht="26.1" customHeight="1" x14ac:dyDescent="0.2">
      <c r="A4508" s="192" t="s">
        <v>1142</v>
      </c>
      <c r="B4508" s="55" t="s">
        <v>1178</v>
      </c>
      <c r="C4508" s="192" t="s">
        <v>25</v>
      </c>
      <c r="D4508" s="192" t="s">
        <v>1177</v>
      </c>
      <c r="E4508" s="377" t="s">
        <v>1171</v>
      </c>
      <c r="F4508" s="377"/>
      <c r="G4508" s="54" t="s">
        <v>836</v>
      </c>
      <c r="H4508" s="53">
        <v>1</v>
      </c>
      <c r="I4508" s="52">
        <v>1.0900000000000001</v>
      </c>
      <c r="J4508" s="52">
        <v>1.0900000000000001</v>
      </c>
    </row>
    <row r="4509" spans="1:10" ht="26.1" customHeight="1" x14ac:dyDescent="0.2">
      <c r="A4509" s="192" t="s">
        <v>1142</v>
      </c>
      <c r="B4509" s="55" t="s">
        <v>1176</v>
      </c>
      <c r="C4509" s="192" t="s">
        <v>25</v>
      </c>
      <c r="D4509" s="192" t="s">
        <v>1175</v>
      </c>
      <c r="E4509" s="377" t="s">
        <v>1174</v>
      </c>
      <c r="F4509" s="377"/>
      <c r="G4509" s="54" t="s">
        <v>836</v>
      </c>
      <c r="H4509" s="53">
        <v>1</v>
      </c>
      <c r="I4509" s="52">
        <v>0.82</v>
      </c>
      <c r="J4509" s="52">
        <v>0.82</v>
      </c>
    </row>
    <row r="4510" spans="1:10" ht="26.1" customHeight="1" x14ac:dyDescent="0.2">
      <c r="A4510" s="192" t="s">
        <v>1142</v>
      </c>
      <c r="B4510" s="55" t="s">
        <v>1173</v>
      </c>
      <c r="C4510" s="192" t="s">
        <v>25</v>
      </c>
      <c r="D4510" s="192" t="s">
        <v>1172</v>
      </c>
      <c r="E4510" s="377" t="s">
        <v>1171</v>
      </c>
      <c r="F4510" s="377"/>
      <c r="G4510" s="54" t="s">
        <v>836</v>
      </c>
      <c r="H4510" s="53">
        <v>1</v>
      </c>
      <c r="I4510" s="52">
        <v>1.34</v>
      </c>
      <c r="J4510" s="52">
        <v>1.34</v>
      </c>
    </row>
    <row r="4511" spans="1:10" ht="26.1" customHeight="1" x14ac:dyDescent="0.2">
      <c r="A4511" s="192" t="s">
        <v>1142</v>
      </c>
      <c r="B4511" s="55" t="s">
        <v>1170</v>
      </c>
      <c r="C4511" s="192" t="s">
        <v>25</v>
      </c>
      <c r="D4511" s="192" t="s">
        <v>1169</v>
      </c>
      <c r="E4511" s="377" t="s">
        <v>1168</v>
      </c>
      <c r="F4511" s="377"/>
      <c r="G4511" s="54" t="s">
        <v>836</v>
      </c>
      <c r="H4511" s="53">
        <v>1</v>
      </c>
      <c r="I4511" s="52">
        <v>0.04</v>
      </c>
      <c r="J4511" s="52">
        <v>0.04</v>
      </c>
    </row>
    <row r="4512" spans="1:10" ht="26.1" customHeight="1" x14ac:dyDescent="0.2">
      <c r="A4512" s="192" t="s">
        <v>1142</v>
      </c>
      <c r="B4512" s="55" t="s">
        <v>1237</v>
      </c>
      <c r="C4512" s="192" t="s">
        <v>25</v>
      </c>
      <c r="D4512" s="192" t="s">
        <v>1236</v>
      </c>
      <c r="E4512" s="377" t="s">
        <v>1160</v>
      </c>
      <c r="F4512" s="377"/>
      <c r="G4512" s="54" t="s">
        <v>836</v>
      </c>
      <c r="H4512" s="53">
        <v>1</v>
      </c>
      <c r="I4512" s="52">
        <v>0.01</v>
      </c>
      <c r="J4512" s="52">
        <v>0.01</v>
      </c>
    </row>
    <row r="4513" spans="1:10" ht="26.1" customHeight="1" x14ac:dyDescent="0.2">
      <c r="A4513" s="192" t="s">
        <v>1142</v>
      </c>
      <c r="B4513" s="55" t="s">
        <v>1235</v>
      </c>
      <c r="C4513" s="192" t="s">
        <v>25</v>
      </c>
      <c r="D4513" s="192" t="s">
        <v>1234</v>
      </c>
      <c r="E4513" s="377" t="s">
        <v>1160</v>
      </c>
      <c r="F4513" s="377"/>
      <c r="G4513" s="54" t="s">
        <v>836</v>
      </c>
      <c r="H4513" s="53">
        <v>1</v>
      </c>
      <c r="I4513" s="52">
        <v>0.86</v>
      </c>
      <c r="J4513" s="52">
        <v>0.86</v>
      </c>
    </row>
    <row r="4514" spans="1:10" ht="25.5" x14ac:dyDescent="0.2">
      <c r="A4514" s="193"/>
      <c r="B4514" s="193"/>
      <c r="C4514" s="193"/>
      <c r="D4514" s="193"/>
      <c r="E4514" s="193" t="s">
        <v>1138</v>
      </c>
      <c r="F4514" s="51">
        <v>21.388981300000001</v>
      </c>
      <c r="G4514" s="193" t="s">
        <v>1137</v>
      </c>
      <c r="H4514" s="51">
        <v>17.2</v>
      </c>
      <c r="I4514" s="193" t="s">
        <v>1136</v>
      </c>
      <c r="J4514" s="51">
        <v>38.590000000000003</v>
      </c>
    </row>
    <row r="4515" spans="1:10" ht="15" thickBot="1" x14ac:dyDescent="0.25">
      <c r="A4515" s="193"/>
      <c r="B4515" s="193"/>
      <c r="C4515" s="193"/>
      <c r="D4515" s="193"/>
      <c r="E4515" s="193" t="s">
        <v>1135</v>
      </c>
      <c r="F4515" s="51">
        <v>10.06</v>
      </c>
      <c r="G4515" s="193"/>
      <c r="H4515" s="378" t="s">
        <v>1134</v>
      </c>
      <c r="I4515" s="378"/>
      <c r="J4515" s="51">
        <v>52.81</v>
      </c>
    </row>
    <row r="4516" spans="1:10" ht="0.95" customHeight="1" thickTop="1" x14ac:dyDescent="0.2">
      <c r="A4516" s="50"/>
      <c r="B4516" s="50"/>
      <c r="C4516" s="50"/>
      <c r="D4516" s="50"/>
      <c r="E4516" s="50"/>
      <c r="F4516" s="50"/>
      <c r="G4516" s="50"/>
      <c r="H4516" s="50"/>
      <c r="I4516" s="50"/>
      <c r="J4516" s="50"/>
    </row>
    <row r="4517" spans="1:10" ht="18" customHeight="1" x14ac:dyDescent="0.2">
      <c r="A4517" s="189"/>
      <c r="B4517" s="64" t="s">
        <v>9</v>
      </c>
      <c r="C4517" s="189" t="s">
        <v>10</v>
      </c>
      <c r="D4517" s="189" t="s">
        <v>11</v>
      </c>
      <c r="E4517" s="379" t="s">
        <v>1155</v>
      </c>
      <c r="F4517" s="379"/>
      <c r="G4517" s="65" t="s">
        <v>12</v>
      </c>
      <c r="H4517" s="64" t="s">
        <v>13</v>
      </c>
      <c r="I4517" s="64" t="s">
        <v>14</v>
      </c>
      <c r="J4517" s="64" t="s">
        <v>16</v>
      </c>
    </row>
    <row r="4518" spans="1:10" ht="26.1" customHeight="1" x14ac:dyDescent="0.2">
      <c r="A4518" s="187" t="s">
        <v>1154</v>
      </c>
      <c r="B4518" s="63" t="s">
        <v>1378</v>
      </c>
      <c r="C4518" s="187" t="s">
        <v>25</v>
      </c>
      <c r="D4518" s="187" t="s">
        <v>1377</v>
      </c>
      <c r="E4518" s="380" t="s">
        <v>1145</v>
      </c>
      <c r="F4518" s="380"/>
      <c r="G4518" s="62" t="s">
        <v>836</v>
      </c>
      <c r="H4518" s="61">
        <v>1</v>
      </c>
      <c r="I4518" s="60">
        <v>31.67</v>
      </c>
      <c r="J4518" s="60">
        <v>31.67</v>
      </c>
    </row>
    <row r="4519" spans="1:10" ht="26.1" customHeight="1" x14ac:dyDescent="0.2">
      <c r="A4519" s="191" t="s">
        <v>1148</v>
      </c>
      <c r="B4519" s="59" t="s">
        <v>1643</v>
      </c>
      <c r="C4519" s="191" t="s">
        <v>25</v>
      </c>
      <c r="D4519" s="191" t="s">
        <v>1642</v>
      </c>
      <c r="E4519" s="376" t="s">
        <v>1145</v>
      </c>
      <c r="F4519" s="376"/>
      <c r="G4519" s="58" t="s">
        <v>836</v>
      </c>
      <c r="H4519" s="57">
        <v>1</v>
      </c>
      <c r="I4519" s="56">
        <v>0.36</v>
      </c>
      <c r="J4519" s="56">
        <v>0.36</v>
      </c>
    </row>
    <row r="4520" spans="1:10" ht="26.1" customHeight="1" x14ac:dyDescent="0.2">
      <c r="A4520" s="192" t="s">
        <v>1142</v>
      </c>
      <c r="B4520" s="55" t="s">
        <v>1239</v>
      </c>
      <c r="C4520" s="192" t="s">
        <v>25</v>
      </c>
      <c r="D4520" s="192" t="s">
        <v>1238</v>
      </c>
      <c r="E4520" s="377" t="s">
        <v>1165</v>
      </c>
      <c r="F4520" s="377"/>
      <c r="G4520" s="54" t="s">
        <v>836</v>
      </c>
      <c r="H4520" s="53">
        <v>1</v>
      </c>
      <c r="I4520" s="52">
        <v>27.15</v>
      </c>
      <c r="J4520" s="52">
        <v>27.15</v>
      </c>
    </row>
    <row r="4521" spans="1:10" ht="26.1" customHeight="1" x14ac:dyDescent="0.2">
      <c r="A4521" s="192" t="s">
        <v>1142</v>
      </c>
      <c r="B4521" s="55" t="s">
        <v>1178</v>
      </c>
      <c r="C4521" s="192" t="s">
        <v>25</v>
      </c>
      <c r="D4521" s="192" t="s">
        <v>1177</v>
      </c>
      <c r="E4521" s="377" t="s">
        <v>1171</v>
      </c>
      <c r="F4521" s="377"/>
      <c r="G4521" s="54" t="s">
        <v>836</v>
      </c>
      <c r="H4521" s="53">
        <v>1</v>
      </c>
      <c r="I4521" s="52">
        <v>1.0900000000000001</v>
      </c>
      <c r="J4521" s="52">
        <v>1.0900000000000001</v>
      </c>
    </row>
    <row r="4522" spans="1:10" ht="26.1" customHeight="1" x14ac:dyDescent="0.2">
      <c r="A4522" s="192" t="s">
        <v>1142</v>
      </c>
      <c r="B4522" s="55" t="s">
        <v>1176</v>
      </c>
      <c r="C4522" s="192" t="s">
        <v>25</v>
      </c>
      <c r="D4522" s="192" t="s">
        <v>1175</v>
      </c>
      <c r="E4522" s="377" t="s">
        <v>1174</v>
      </c>
      <c r="F4522" s="377"/>
      <c r="G4522" s="54" t="s">
        <v>836</v>
      </c>
      <c r="H4522" s="53">
        <v>1</v>
      </c>
      <c r="I4522" s="52">
        <v>0.82</v>
      </c>
      <c r="J4522" s="52">
        <v>0.82</v>
      </c>
    </row>
    <row r="4523" spans="1:10" ht="26.1" customHeight="1" x14ac:dyDescent="0.2">
      <c r="A4523" s="192" t="s">
        <v>1142</v>
      </c>
      <c r="B4523" s="55" t="s">
        <v>1173</v>
      </c>
      <c r="C4523" s="192" t="s">
        <v>25</v>
      </c>
      <c r="D4523" s="192" t="s">
        <v>1172</v>
      </c>
      <c r="E4523" s="377" t="s">
        <v>1171</v>
      </c>
      <c r="F4523" s="377"/>
      <c r="G4523" s="54" t="s">
        <v>836</v>
      </c>
      <c r="H4523" s="53">
        <v>1</v>
      </c>
      <c r="I4523" s="52">
        <v>1.34</v>
      </c>
      <c r="J4523" s="52">
        <v>1.34</v>
      </c>
    </row>
    <row r="4524" spans="1:10" ht="26.1" customHeight="1" x14ac:dyDescent="0.2">
      <c r="A4524" s="192" t="s">
        <v>1142</v>
      </c>
      <c r="B4524" s="55" t="s">
        <v>1170</v>
      </c>
      <c r="C4524" s="192" t="s">
        <v>25</v>
      </c>
      <c r="D4524" s="192" t="s">
        <v>1169</v>
      </c>
      <c r="E4524" s="377" t="s">
        <v>1168</v>
      </c>
      <c r="F4524" s="377"/>
      <c r="G4524" s="54" t="s">
        <v>836</v>
      </c>
      <c r="H4524" s="53">
        <v>1</v>
      </c>
      <c r="I4524" s="52">
        <v>0.04</v>
      </c>
      <c r="J4524" s="52">
        <v>0.04</v>
      </c>
    </row>
    <row r="4525" spans="1:10" ht="26.1" customHeight="1" x14ac:dyDescent="0.2">
      <c r="A4525" s="192" t="s">
        <v>1142</v>
      </c>
      <c r="B4525" s="55" t="s">
        <v>1237</v>
      </c>
      <c r="C4525" s="192" t="s">
        <v>25</v>
      </c>
      <c r="D4525" s="192" t="s">
        <v>1236</v>
      </c>
      <c r="E4525" s="377" t="s">
        <v>1160</v>
      </c>
      <c r="F4525" s="377"/>
      <c r="G4525" s="54" t="s">
        <v>836</v>
      </c>
      <c r="H4525" s="53">
        <v>1</v>
      </c>
      <c r="I4525" s="52">
        <v>0.01</v>
      </c>
      <c r="J4525" s="52">
        <v>0.01</v>
      </c>
    </row>
    <row r="4526" spans="1:10" ht="26.1" customHeight="1" x14ac:dyDescent="0.2">
      <c r="A4526" s="192" t="s">
        <v>1142</v>
      </c>
      <c r="B4526" s="55" t="s">
        <v>1235</v>
      </c>
      <c r="C4526" s="192" t="s">
        <v>25</v>
      </c>
      <c r="D4526" s="192" t="s">
        <v>1234</v>
      </c>
      <c r="E4526" s="377" t="s">
        <v>1160</v>
      </c>
      <c r="F4526" s="377"/>
      <c r="G4526" s="54" t="s">
        <v>836</v>
      </c>
      <c r="H4526" s="53">
        <v>1</v>
      </c>
      <c r="I4526" s="52">
        <v>0.86</v>
      </c>
      <c r="J4526" s="52">
        <v>0.86</v>
      </c>
    </row>
    <row r="4527" spans="1:10" ht="25.5" x14ac:dyDescent="0.2">
      <c r="A4527" s="193"/>
      <c r="B4527" s="193"/>
      <c r="C4527" s="193"/>
      <c r="D4527" s="193"/>
      <c r="E4527" s="193" t="s">
        <v>1138</v>
      </c>
      <c r="F4527" s="51">
        <v>15.2477552</v>
      </c>
      <c r="G4527" s="193" t="s">
        <v>1137</v>
      </c>
      <c r="H4527" s="51">
        <v>12.26</v>
      </c>
      <c r="I4527" s="193" t="s">
        <v>1136</v>
      </c>
      <c r="J4527" s="51">
        <v>27.51</v>
      </c>
    </row>
    <row r="4528" spans="1:10" ht="15" thickBot="1" x14ac:dyDescent="0.25">
      <c r="A4528" s="193"/>
      <c r="B4528" s="193"/>
      <c r="C4528" s="193"/>
      <c r="D4528" s="193"/>
      <c r="E4528" s="193" t="s">
        <v>1135</v>
      </c>
      <c r="F4528" s="51">
        <v>7.45</v>
      </c>
      <c r="G4528" s="193"/>
      <c r="H4528" s="378" t="s">
        <v>1134</v>
      </c>
      <c r="I4528" s="378"/>
      <c r="J4528" s="51">
        <v>39.119999999999997</v>
      </c>
    </row>
    <row r="4529" spans="1:10" ht="0.95" customHeight="1" thickTop="1" x14ac:dyDescent="0.2">
      <c r="A4529" s="50"/>
      <c r="B4529" s="50"/>
      <c r="C4529" s="50"/>
      <c r="D4529" s="50"/>
      <c r="E4529" s="50"/>
      <c r="F4529" s="50"/>
      <c r="G4529" s="50"/>
      <c r="H4529" s="50"/>
      <c r="I4529" s="50"/>
      <c r="J4529" s="50"/>
    </row>
    <row r="4530" spans="1:10" ht="18" customHeight="1" x14ac:dyDescent="0.2">
      <c r="A4530" s="189"/>
      <c r="B4530" s="64" t="s">
        <v>9</v>
      </c>
      <c r="C4530" s="189" t="s">
        <v>10</v>
      </c>
      <c r="D4530" s="189" t="s">
        <v>11</v>
      </c>
      <c r="E4530" s="379" t="s">
        <v>1155</v>
      </c>
      <c r="F4530" s="379"/>
      <c r="G4530" s="65" t="s">
        <v>12</v>
      </c>
      <c r="H4530" s="64" t="s">
        <v>13</v>
      </c>
      <c r="I4530" s="64" t="s">
        <v>14</v>
      </c>
      <c r="J4530" s="64" t="s">
        <v>16</v>
      </c>
    </row>
    <row r="4531" spans="1:10" ht="26.1" customHeight="1" x14ac:dyDescent="0.2">
      <c r="A4531" s="187" t="s">
        <v>1154</v>
      </c>
      <c r="B4531" s="63" t="s">
        <v>1449</v>
      </c>
      <c r="C4531" s="187" t="s">
        <v>25</v>
      </c>
      <c r="D4531" s="187" t="s">
        <v>1448</v>
      </c>
      <c r="E4531" s="380" t="s">
        <v>1145</v>
      </c>
      <c r="F4531" s="380"/>
      <c r="G4531" s="62" t="s">
        <v>836</v>
      </c>
      <c r="H4531" s="61">
        <v>1</v>
      </c>
      <c r="I4531" s="60">
        <v>31.14</v>
      </c>
      <c r="J4531" s="60">
        <v>31.14</v>
      </c>
    </row>
    <row r="4532" spans="1:10" ht="26.1" customHeight="1" x14ac:dyDescent="0.2">
      <c r="A4532" s="191" t="s">
        <v>1148</v>
      </c>
      <c r="B4532" s="59" t="s">
        <v>1641</v>
      </c>
      <c r="C4532" s="191" t="s">
        <v>25</v>
      </c>
      <c r="D4532" s="191" t="s">
        <v>1640</v>
      </c>
      <c r="E4532" s="376" t="s">
        <v>1145</v>
      </c>
      <c r="F4532" s="376"/>
      <c r="G4532" s="58" t="s">
        <v>836</v>
      </c>
      <c r="H4532" s="57">
        <v>1</v>
      </c>
      <c r="I4532" s="56">
        <v>0.25</v>
      </c>
      <c r="J4532" s="56">
        <v>0.25</v>
      </c>
    </row>
    <row r="4533" spans="1:10" ht="24" customHeight="1" x14ac:dyDescent="0.2">
      <c r="A4533" s="192" t="s">
        <v>1142</v>
      </c>
      <c r="B4533" s="55" t="s">
        <v>1639</v>
      </c>
      <c r="C4533" s="192" t="s">
        <v>25</v>
      </c>
      <c r="D4533" s="192" t="s">
        <v>1638</v>
      </c>
      <c r="E4533" s="377" t="s">
        <v>1165</v>
      </c>
      <c r="F4533" s="377"/>
      <c r="G4533" s="54" t="s">
        <v>836</v>
      </c>
      <c r="H4533" s="53">
        <v>1</v>
      </c>
      <c r="I4533" s="52">
        <v>26.73</v>
      </c>
      <c r="J4533" s="52">
        <v>26.73</v>
      </c>
    </row>
    <row r="4534" spans="1:10" ht="26.1" customHeight="1" x14ac:dyDescent="0.2">
      <c r="A4534" s="192" t="s">
        <v>1142</v>
      </c>
      <c r="B4534" s="55" t="s">
        <v>1178</v>
      </c>
      <c r="C4534" s="192" t="s">
        <v>25</v>
      </c>
      <c r="D4534" s="192" t="s">
        <v>1177</v>
      </c>
      <c r="E4534" s="377" t="s">
        <v>1171</v>
      </c>
      <c r="F4534" s="377"/>
      <c r="G4534" s="54" t="s">
        <v>836</v>
      </c>
      <c r="H4534" s="53">
        <v>1</v>
      </c>
      <c r="I4534" s="52">
        <v>1.0900000000000001</v>
      </c>
      <c r="J4534" s="52">
        <v>1.0900000000000001</v>
      </c>
    </row>
    <row r="4535" spans="1:10" ht="26.1" customHeight="1" x14ac:dyDescent="0.2">
      <c r="A4535" s="192" t="s">
        <v>1142</v>
      </c>
      <c r="B4535" s="55" t="s">
        <v>1176</v>
      </c>
      <c r="C4535" s="192" t="s">
        <v>25</v>
      </c>
      <c r="D4535" s="192" t="s">
        <v>1175</v>
      </c>
      <c r="E4535" s="377" t="s">
        <v>1174</v>
      </c>
      <c r="F4535" s="377"/>
      <c r="G4535" s="54" t="s">
        <v>836</v>
      </c>
      <c r="H4535" s="53">
        <v>1</v>
      </c>
      <c r="I4535" s="52">
        <v>0.82</v>
      </c>
      <c r="J4535" s="52">
        <v>0.82</v>
      </c>
    </row>
    <row r="4536" spans="1:10" ht="26.1" customHeight="1" x14ac:dyDescent="0.2">
      <c r="A4536" s="192" t="s">
        <v>1142</v>
      </c>
      <c r="B4536" s="55" t="s">
        <v>1173</v>
      </c>
      <c r="C4536" s="192" t="s">
        <v>25</v>
      </c>
      <c r="D4536" s="192" t="s">
        <v>1172</v>
      </c>
      <c r="E4536" s="377" t="s">
        <v>1171</v>
      </c>
      <c r="F4536" s="377"/>
      <c r="G4536" s="54" t="s">
        <v>836</v>
      </c>
      <c r="H4536" s="53">
        <v>1</v>
      </c>
      <c r="I4536" s="52">
        <v>1.34</v>
      </c>
      <c r="J4536" s="52">
        <v>1.34</v>
      </c>
    </row>
    <row r="4537" spans="1:10" ht="26.1" customHeight="1" x14ac:dyDescent="0.2">
      <c r="A4537" s="192" t="s">
        <v>1142</v>
      </c>
      <c r="B4537" s="55" t="s">
        <v>1170</v>
      </c>
      <c r="C4537" s="192" t="s">
        <v>25</v>
      </c>
      <c r="D4537" s="192" t="s">
        <v>1169</v>
      </c>
      <c r="E4537" s="377" t="s">
        <v>1168</v>
      </c>
      <c r="F4537" s="377"/>
      <c r="G4537" s="54" t="s">
        <v>836</v>
      </c>
      <c r="H4537" s="53">
        <v>1</v>
      </c>
      <c r="I4537" s="52">
        <v>0.04</v>
      </c>
      <c r="J4537" s="52">
        <v>0.04</v>
      </c>
    </row>
    <row r="4538" spans="1:10" ht="26.1" customHeight="1" x14ac:dyDescent="0.2">
      <c r="A4538" s="192" t="s">
        <v>1142</v>
      </c>
      <c r="B4538" s="55" t="s">
        <v>1237</v>
      </c>
      <c r="C4538" s="192" t="s">
        <v>25</v>
      </c>
      <c r="D4538" s="192" t="s">
        <v>1236</v>
      </c>
      <c r="E4538" s="377" t="s">
        <v>1160</v>
      </c>
      <c r="F4538" s="377"/>
      <c r="G4538" s="54" t="s">
        <v>836</v>
      </c>
      <c r="H4538" s="53">
        <v>1</v>
      </c>
      <c r="I4538" s="52">
        <v>0.01</v>
      </c>
      <c r="J4538" s="52">
        <v>0.01</v>
      </c>
    </row>
    <row r="4539" spans="1:10" ht="26.1" customHeight="1" x14ac:dyDescent="0.2">
      <c r="A4539" s="192" t="s">
        <v>1142</v>
      </c>
      <c r="B4539" s="55" t="s">
        <v>1235</v>
      </c>
      <c r="C4539" s="192" t="s">
        <v>25</v>
      </c>
      <c r="D4539" s="192" t="s">
        <v>1234</v>
      </c>
      <c r="E4539" s="377" t="s">
        <v>1160</v>
      </c>
      <c r="F4539" s="377"/>
      <c r="G4539" s="54" t="s">
        <v>836</v>
      </c>
      <c r="H4539" s="53">
        <v>1</v>
      </c>
      <c r="I4539" s="52">
        <v>0.86</v>
      </c>
      <c r="J4539" s="52">
        <v>0.86</v>
      </c>
    </row>
    <row r="4540" spans="1:10" ht="25.5" x14ac:dyDescent="0.2">
      <c r="A4540" s="193"/>
      <c r="B4540" s="193"/>
      <c r="C4540" s="193"/>
      <c r="D4540" s="193"/>
      <c r="E4540" s="193" t="s">
        <v>1138</v>
      </c>
      <c r="F4540" s="51">
        <v>14.953996200000001</v>
      </c>
      <c r="G4540" s="193" t="s">
        <v>1137</v>
      </c>
      <c r="H4540" s="51">
        <v>12.03</v>
      </c>
      <c r="I4540" s="193" t="s">
        <v>1136</v>
      </c>
      <c r="J4540" s="51">
        <v>26.98</v>
      </c>
    </row>
    <row r="4541" spans="1:10" ht="15" thickBot="1" x14ac:dyDescent="0.25">
      <c r="A4541" s="193"/>
      <c r="B4541" s="193"/>
      <c r="C4541" s="193"/>
      <c r="D4541" s="193"/>
      <c r="E4541" s="193" t="s">
        <v>1135</v>
      </c>
      <c r="F4541" s="51">
        <v>7.33</v>
      </c>
      <c r="G4541" s="193"/>
      <c r="H4541" s="378" t="s">
        <v>1134</v>
      </c>
      <c r="I4541" s="378"/>
      <c r="J4541" s="51">
        <v>38.47</v>
      </c>
    </row>
    <row r="4542" spans="1:10" ht="0.95" customHeight="1" thickTop="1" x14ac:dyDescent="0.2">
      <c r="A4542" s="50"/>
      <c r="B4542" s="50"/>
      <c r="C4542" s="50"/>
      <c r="D4542" s="50"/>
      <c r="E4542" s="50"/>
      <c r="F4542" s="50"/>
      <c r="G4542" s="50"/>
      <c r="H4542" s="50"/>
      <c r="I4542" s="50"/>
      <c r="J4542" s="50"/>
    </row>
    <row r="4543" spans="1:10" ht="18" customHeight="1" x14ac:dyDescent="0.2">
      <c r="A4543" s="189"/>
      <c r="B4543" s="64" t="s">
        <v>9</v>
      </c>
      <c r="C4543" s="189" t="s">
        <v>10</v>
      </c>
      <c r="D4543" s="189" t="s">
        <v>11</v>
      </c>
      <c r="E4543" s="379" t="s">
        <v>1155</v>
      </c>
      <c r="F4543" s="379"/>
      <c r="G4543" s="65" t="s">
        <v>12</v>
      </c>
      <c r="H4543" s="64" t="s">
        <v>13</v>
      </c>
      <c r="I4543" s="64" t="s">
        <v>14</v>
      </c>
      <c r="J4543" s="64" t="s">
        <v>16</v>
      </c>
    </row>
    <row r="4544" spans="1:10" ht="26.1" customHeight="1" x14ac:dyDescent="0.2">
      <c r="A4544" s="187" t="s">
        <v>1154</v>
      </c>
      <c r="B4544" s="63" t="s">
        <v>1394</v>
      </c>
      <c r="C4544" s="187" t="s">
        <v>25</v>
      </c>
      <c r="D4544" s="187" t="s">
        <v>1393</v>
      </c>
      <c r="E4544" s="380" t="s">
        <v>1145</v>
      </c>
      <c r="F4544" s="380"/>
      <c r="G4544" s="62" t="s">
        <v>836</v>
      </c>
      <c r="H4544" s="61">
        <v>1</v>
      </c>
      <c r="I4544" s="60">
        <v>30.87</v>
      </c>
      <c r="J4544" s="60">
        <v>30.87</v>
      </c>
    </row>
    <row r="4545" spans="1:10" ht="26.1" customHeight="1" x14ac:dyDescent="0.2">
      <c r="A4545" s="191" t="s">
        <v>1148</v>
      </c>
      <c r="B4545" s="59" t="s">
        <v>1637</v>
      </c>
      <c r="C4545" s="191" t="s">
        <v>25</v>
      </c>
      <c r="D4545" s="191" t="s">
        <v>1636</v>
      </c>
      <c r="E4545" s="376" t="s">
        <v>1145</v>
      </c>
      <c r="F4545" s="376"/>
      <c r="G4545" s="58" t="s">
        <v>836</v>
      </c>
      <c r="H4545" s="57">
        <v>1</v>
      </c>
      <c r="I4545" s="56">
        <v>0.25</v>
      </c>
      <c r="J4545" s="56">
        <v>0.25</v>
      </c>
    </row>
    <row r="4546" spans="1:10" ht="24" customHeight="1" x14ac:dyDescent="0.2">
      <c r="A4546" s="192" t="s">
        <v>1142</v>
      </c>
      <c r="B4546" s="55" t="s">
        <v>1635</v>
      </c>
      <c r="C4546" s="192" t="s">
        <v>25</v>
      </c>
      <c r="D4546" s="192" t="s">
        <v>1634</v>
      </c>
      <c r="E4546" s="377" t="s">
        <v>1165</v>
      </c>
      <c r="F4546" s="377"/>
      <c r="G4546" s="54" t="s">
        <v>836</v>
      </c>
      <c r="H4546" s="53">
        <v>1</v>
      </c>
      <c r="I4546" s="52">
        <v>26.46</v>
      </c>
      <c r="J4546" s="52">
        <v>26.46</v>
      </c>
    </row>
    <row r="4547" spans="1:10" ht="26.1" customHeight="1" x14ac:dyDescent="0.2">
      <c r="A4547" s="192" t="s">
        <v>1142</v>
      </c>
      <c r="B4547" s="55" t="s">
        <v>1178</v>
      </c>
      <c r="C4547" s="192" t="s">
        <v>25</v>
      </c>
      <c r="D4547" s="192" t="s">
        <v>1177</v>
      </c>
      <c r="E4547" s="377" t="s">
        <v>1171</v>
      </c>
      <c r="F4547" s="377"/>
      <c r="G4547" s="54" t="s">
        <v>836</v>
      </c>
      <c r="H4547" s="53">
        <v>1</v>
      </c>
      <c r="I4547" s="52">
        <v>1.0900000000000001</v>
      </c>
      <c r="J4547" s="52">
        <v>1.0900000000000001</v>
      </c>
    </row>
    <row r="4548" spans="1:10" ht="26.1" customHeight="1" x14ac:dyDescent="0.2">
      <c r="A4548" s="192" t="s">
        <v>1142</v>
      </c>
      <c r="B4548" s="55" t="s">
        <v>1176</v>
      </c>
      <c r="C4548" s="192" t="s">
        <v>25</v>
      </c>
      <c r="D4548" s="192" t="s">
        <v>1175</v>
      </c>
      <c r="E4548" s="377" t="s">
        <v>1174</v>
      </c>
      <c r="F4548" s="377"/>
      <c r="G4548" s="54" t="s">
        <v>836</v>
      </c>
      <c r="H4548" s="53">
        <v>1</v>
      </c>
      <c r="I4548" s="52">
        <v>0.82</v>
      </c>
      <c r="J4548" s="52">
        <v>0.82</v>
      </c>
    </row>
    <row r="4549" spans="1:10" ht="26.1" customHeight="1" x14ac:dyDescent="0.2">
      <c r="A4549" s="192" t="s">
        <v>1142</v>
      </c>
      <c r="B4549" s="55" t="s">
        <v>1173</v>
      </c>
      <c r="C4549" s="192" t="s">
        <v>25</v>
      </c>
      <c r="D4549" s="192" t="s">
        <v>1172</v>
      </c>
      <c r="E4549" s="377" t="s">
        <v>1171</v>
      </c>
      <c r="F4549" s="377"/>
      <c r="G4549" s="54" t="s">
        <v>836</v>
      </c>
      <c r="H4549" s="53">
        <v>1</v>
      </c>
      <c r="I4549" s="52">
        <v>1.34</v>
      </c>
      <c r="J4549" s="52">
        <v>1.34</v>
      </c>
    </row>
    <row r="4550" spans="1:10" ht="26.1" customHeight="1" x14ac:dyDescent="0.2">
      <c r="A4550" s="192" t="s">
        <v>1142</v>
      </c>
      <c r="B4550" s="55" t="s">
        <v>1170</v>
      </c>
      <c r="C4550" s="192" t="s">
        <v>25</v>
      </c>
      <c r="D4550" s="192" t="s">
        <v>1169</v>
      </c>
      <c r="E4550" s="377" t="s">
        <v>1168</v>
      </c>
      <c r="F4550" s="377"/>
      <c r="G4550" s="54" t="s">
        <v>836</v>
      </c>
      <c r="H4550" s="53">
        <v>1</v>
      </c>
      <c r="I4550" s="52">
        <v>0.04</v>
      </c>
      <c r="J4550" s="52">
        <v>0.04</v>
      </c>
    </row>
    <row r="4551" spans="1:10" ht="26.1" customHeight="1" x14ac:dyDescent="0.2">
      <c r="A4551" s="192" t="s">
        <v>1142</v>
      </c>
      <c r="B4551" s="55" t="s">
        <v>1237</v>
      </c>
      <c r="C4551" s="192" t="s">
        <v>25</v>
      </c>
      <c r="D4551" s="192" t="s">
        <v>1236</v>
      </c>
      <c r="E4551" s="377" t="s">
        <v>1160</v>
      </c>
      <c r="F4551" s="377"/>
      <c r="G4551" s="54" t="s">
        <v>836</v>
      </c>
      <c r="H4551" s="53">
        <v>1</v>
      </c>
      <c r="I4551" s="52">
        <v>0.01</v>
      </c>
      <c r="J4551" s="52">
        <v>0.01</v>
      </c>
    </row>
    <row r="4552" spans="1:10" ht="26.1" customHeight="1" x14ac:dyDescent="0.2">
      <c r="A4552" s="192" t="s">
        <v>1142</v>
      </c>
      <c r="B4552" s="55" t="s">
        <v>1235</v>
      </c>
      <c r="C4552" s="192" t="s">
        <v>25</v>
      </c>
      <c r="D4552" s="192" t="s">
        <v>1234</v>
      </c>
      <c r="E4552" s="377" t="s">
        <v>1160</v>
      </c>
      <c r="F4552" s="377"/>
      <c r="G4552" s="54" t="s">
        <v>836</v>
      </c>
      <c r="H4552" s="53">
        <v>1</v>
      </c>
      <c r="I4552" s="52">
        <v>0.86</v>
      </c>
      <c r="J4552" s="52">
        <v>0.86</v>
      </c>
    </row>
    <row r="4553" spans="1:10" ht="25.5" x14ac:dyDescent="0.2">
      <c r="A4553" s="193"/>
      <c r="B4553" s="193"/>
      <c r="C4553" s="193"/>
      <c r="D4553" s="193"/>
      <c r="E4553" s="193" t="s">
        <v>1138</v>
      </c>
      <c r="F4553" s="51">
        <v>14.804345400000001</v>
      </c>
      <c r="G4553" s="193" t="s">
        <v>1137</v>
      </c>
      <c r="H4553" s="51">
        <v>11.91</v>
      </c>
      <c r="I4553" s="193" t="s">
        <v>1136</v>
      </c>
      <c r="J4553" s="51">
        <v>26.71</v>
      </c>
    </row>
    <row r="4554" spans="1:10" ht="15" thickBot="1" x14ac:dyDescent="0.25">
      <c r="A4554" s="193"/>
      <c r="B4554" s="193"/>
      <c r="C4554" s="193"/>
      <c r="D4554" s="193"/>
      <c r="E4554" s="193" t="s">
        <v>1135</v>
      </c>
      <c r="F4554" s="51">
        <v>7.26</v>
      </c>
      <c r="G4554" s="193"/>
      <c r="H4554" s="378" t="s">
        <v>1134</v>
      </c>
      <c r="I4554" s="378"/>
      <c r="J4554" s="51">
        <v>38.130000000000003</v>
      </c>
    </row>
    <row r="4555" spans="1:10" ht="0.95" customHeight="1" thickTop="1" x14ac:dyDescent="0.2">
      <c r="A4555" s="50"/>
      <c r="B4555" s="50"/>
      <c r="C4555" s="50"/>
      <c r="D4555" s="50"/>
      <c r="E4555" s="50"/>
      <c r="F4555" s="50"/>
      <c r="G4555" s="50"/>
      <c r="H4555" s="50"/>
      <c r="I4555" s="50"/>
      <c r="J4555" s="50"/>
    </row>
    <row r="4556" spans="1:10" ht="18" customHeight="1" x14ac:dyDescent="0.2">
      <c r="A4556" s="189"/>
      <c r="B4556" s="64" t="s">
        <v>9</v>
      </c>
      <c r="C4556" s="189" t="s">
        <v>10</v>
      </c>
      <c r="D4556" s="189" t="s">
        <v>11</v>
      </c>
      <c r="E4556" s="379" t="s">
        <v>1155</v>
      </c>
      <c r="F4556" s="379"/>
      <c r="G4556" s="65" t="s">
        <v>12</v>
      </c>
      <c r="H4556" s="64" t="s">
        <v>13</v>
      </c>
      <c r="I4556" s="64" t="s">
        <v>14</v>
      </c>
      <c r="J4556" s="64" t="s">
        <v>16</v>
      </c>
    </row>
    <row r="4557" spans="1:10" ht="26.1" customHeight="1" x14ac:dyDescent="0.2">
      <c r="A4557" s="187" t="s">
        <v>1154</v>
      </c>
      <c r="B4557" s="63" t="s">
        <v>1633</v>
      </c>
      <c r="C4557" s="187" t="s">
        <v>25</v>
      </c>
      <c r="D4557" s="187" t="s">
        <v>1632</v>
      </c>
      <c r="E4557" s="380" t="s">
        <v>1145</v>
      </c>
      <c r="F4557" s="380"/>
      <c r="G4557" s="62" t="s">
        <v>836</v>
      </c>
      <c r="H4557" s="61">
        <v>1</v>
      </c>
      <c r="I4557" s="60">
        <v>27.06</v>
      </c>
      <c r="J4557" s="60">
        <v>27.06</v>
      </c>
    </row>
    <row r="4558" spans="1:10" ht="26.1" customHeight="1" x14ac:dyDescent="0.2">
      <c r="A4558" s="191" t="s">
        <v>1148</v>
      </c>
      <c r="B4558" s="59" t="s">
        <v>1631</v>
      </c>
      <c r="C4558" s="191" t="s">
        <v>25</v>
      </c>
      <c r="D4558" s="191" t="s">
        <v>1630</v>
      </c>
      <c r="E4558" s="376" t="s">
        <v>1145</v>
      </c>
      <c r="F4558" s="376"/>
      <c r="G4558" s="58" t="s">
        <v>836</v>
      </c>
      <c r="H4558" s="57">
        <v>1</v>
      </c>
      <c r="I4558" s="56">
        <v>0.3</v>
      </c>
      <c r="J4558" s="56">
        <v>0.3</v>
      </c>
    </row>
    <row r="4559" spans="1:10" ht="24" customHeight="1" x14ac:dyDescent="0.2">
      <c r="A4559" s="192" t="s">
        <v>1142</v>
      </c>
      <c r="B4559" s="55" t="s">
        <v>1629</v>
      </c>
      <c r="C4559" s="192" t="s">
        <v>25</v>
      </c>
      <c r="D4559" s="192" t="s">
        <v>1628</v>
      </c>
      <c r="E4559" s="377" t="s">
        <v>1165</v>
      </c>
      <c r="F4559" s="377"/>
      <c r="G4559" s="54" t="s">
        <v>836</v>
      </c>
      <c r="H4559" s="53">
        <v>1</v>
      </c>
      <c r="I4559" s="52">
        <v>22.6</v>
      </c>
      <c r="J4559" s="52">
        <v>22.6</v>
      </c>
    </row>
    <row r="4560" spans="1:10" ht="26.1" customHeight="1" x14ac:dyDescent="0.2">
      <c r="A4560" s="192" t="s">
        <v>1142</v>
      </c>
      <c r="B4560" s="55" t="s">
        <v>1178</v>
      </c>
      <c r="C4560" s="192" t="s">
        <v>25</v>
      </c>
      <c r="D4560" s="192" t="s">
        <v>1177</v>
      </c>
      <c r="E4560" s="377" t="s">
        <v>1171</v>
      </c>
      <c r="F4560" s="377"/>
      <c r="G4560" s="54" t="s">
        <v>836</v>
      </c>
      <c r="H4560" s="53">
        <v>1</v>
      </c>
      <c r="I4560" s="52">
        <v>1.0900000000000001</v>
      </c>
      <c r="J4560" s="52">
        <v>1.0900000000000001</v>
      </c>
    </row>
    <row r="4561" spans="1:10" ht="26.1" customHeight="1" x14ac:dyDescent="0.2">
      <c r="A4561" s="192" t="s">
        <v>1142</v>
      </c>
      <c r="B4561" s="55" t="s">
        <v>1176</v>
      </c>
      <c r="C4561" s="192" t="s">
        <v>25</v>
      </c>
      <c r="D4561" s="192" t="s">
        <v>1175</v>
      </c>
      <c r="E4561" s="377" t="s">
        <v>1174</v>
      </c>
      <c r="F4561" s="377"/>
      <c r="G4561" s="54" t="s">
        <v>836</v>
      </c>
      <c r="H4561" s="53">
        <v>1</v>
      </c>
      <c r="I4561" s="52">
        <v>0.82</v>
      </c>
      <c r="J4561" s="52">
        <v>0.82</v>
      </c>
    </row>
    <row r="4562" spans="1:10" ht="26.1" customHeight="1" x14ac:dyDescent="0.2">
      <c r="A4562" s="192" t="s">
        <v>1142</v>
      </c>
      <c r="B4562" s="55" t="s">
        <v>1173</v>
      </c>
      <c r="C4562" s="192" t="s">
        <v>25</v>
      </c>
      <c r="D4562" s="192" t="s">
        <v>1172</v>
      </c>
      <c r="E4562" s="377" t="s">
        <v>1171</v>
      </c>
      <c r="F4562" s="377"/>
      <c r="G4562" s="54" t="s">
        <v>836</v>
      </c>
      <c r="H4562" s="53">
        <v>1</v>
      </c>
      <c r="I4562" s="52">
        <v>1.34</v>
      </c>
      <c r="J4562" s="52">
        <v>1.34</v>
      </c>
    </row>
    <row r="4563" spans="1:10" ht="26.1" customHeight="1" x14ac:dyDescent="0.2">
      <c r="A4563" s="192" t="s">
        <v>1142</v>
      </c>
      <c r="B4563" s="55" t="s">
        <v>1170</v>
      </c>
      <c r="C4563" s="192" t="s">
        <v>25</v>
      </c>
      <c r="D4563" s="192" t="s">
        <v>1169</v>
      </c>
      <c r="E4563" s="377" t="s">
        <v>1168</v>
      </c>
      <c r="F4563" s="377"/>
      <c r="G4563" s="54" t="s">
        <v>836</v>
      </c>
      <c r="H4563" s="53">
        <v>1</v>
      </c>
      <c r="I4563" s="52">
        <v>0.04</v>
      </c>
      <c r="J4563" s="52">
        <v>0.04</v>
      </c>
    </row>
    <row r="4564" spans="1:10" ht="26.1" customHeight="1" x14ac:dyDescent="0.2">
      <c r="A4564" s="192" t="s">
        <v>1142</v>
      </c>
      <c r="B4564" s="55" t="s">
        <v>1237</v>
      </c>
      <c r="C4564" s="192" t="s">
        <v>25</v>
      </c>
      <c r="D4564" s="192" t="s">
        <v>1236</v>
      </c>
      <c r="E4564" s="377" t="s">
        <v>1160</v>
      </c>
      <c r="F4564" s="377"/>
      <c r="G4564" s="54" t="s">
        <v>836</v>
      </c>
      <c r="H4564" s="53">
        <v>1</v>
      </c>
      <c r="I4564" s="52">
        <v>0.01</v>
      </c>
      <c r="J4564" s="52">
        <v>0.01</v>
      </c>
    </row>
    <row r="4565" spans="1:10" ht="26.1" customHeight="1" x14ac:dyDescent="0.2">
      <c r="A4565" s="192" t="s">
        <v>1142</v>
      </c>
      <c r="B4565" s="55" t="s">
        <v>1235</v>
      </c>
      <c r="C4565" s="192" t="s">
        <v>25</v>
      </c>
      <c r="D4565" s="192" t="s">
        <v>1234</v>
      </c>
      <c r="E4565" s="377" t="s">
        <v>1160</v>
      </c>
      <c r="F4565" s="377"/>
      <c r="G4565" s="54" t="s">
        <v>836</v>
      </c>
      <c r="H4565" s="53">
        <v>1</v>
      </c>
      <c r="I4565" s="52">
        <v>0.86</v>
      </c>
      <c r="J4565" s="52">
        <v>0.86</v>
      </c>
    </row>
    <row r="4566" spans="1:10" ht="25.5" x14ac:dyDescent="0.2">
      <c r="A4566" s="193"/>
      <c r="B4566" s="193"/>
      <c r="C4566" s="193"/>
      <c r="D4566" s="193"/>
      <c r="E4566" s="193" t="s">
        <v>1138</v>
      </c>
      <c r="F4566" s="51">
        <v>12.692606100000001</v>
      </c>
      <c r="G4566" s="193" t="s">
        <v>1137</v>
      </c>
      <c r="H4566" s="51">
        <v>10.210000000000001</v>
      </c>
      <c r="I4566" s="193" t="s">
        <v>1136</v>
      </c>
      <c r="J4566" s="51">
        <v>22.9</v>
      </c>
    </row>
    <row r="4567" spans="1:10" ht="15" thickBot="1" x14ac:dyDescent="0.25">
      <c r="A4567" s="193"/>
      <c r="B4567" s="193"/>
      <c r="C4567" s="193"/>
      <c r="D4567" s="193"/>
      <c r="E4567" s="193" t="s">
        <v>1135</v>
      </c>
      <c r="F4567" s="51">
        <v>6.36</v>
      </c>
      <c r="G4567" s="193"/>
      <c r="H4567" s="378" t="s">
        <v>1134</v>
      </c>
      <c r="I4567" s="378"/>
      <c r="J4567" s="51">
        <v>33.42</v>
      </c>
    </row>
    <row r="4568" spans="1:10" ht="0.95" customHeight="1" thickTop="1" x14ac:dyDescent="0.2">
      <c r="A4568" s="50"/>
      <c r="B4568" s="50"/>
      <c r="C4568" s="50"/>
      <c r="D4568" s="50"/>
      <c r="E4568" s="50"/>
      <c r="F4568" s="50"/>
      <c r="G4568" s="50"/>
      <c r="H4568" s="50"/>
      <c r="I4568" s="50"/>
      <c r="J4568" s="50"/>
    </row>
    <row r="4569" spans="1:10" ht="18" customHeight="1" x14ac:dyDescent="0.2">
      <c r="A4569" s="189"/>
      <c r="B4569" s="64" t="s">
        <v>9</v>
      </c>
      <c r="C4569" s="189" t="s">
        <v>10</v>
      </c>
      <c r="D4569" s="189" t="s">
        <v>11</v>
      </c>
      <c r="E4569" s="379" t="s">
        <v>1155</v>
      </c>
      <c r="F4569" s="379"/>
      <c r="G4569" s="65" t="s">
        <v>12</v>
      </c>
      <c r="H4569" s="64" t="s">
        <v>13</v>
      </c>
      <c r="I4569" s="64" t="s">
        <v>14</v>
      </c>
      <c r="J4569" s="64" t="s">
        <v>16</v>
      </c>
    </row>
    <row r="4570" spans="1:10" ht="39" customHeight="1" x14ac:dyDescent="0.2">
      <c r="A4570" s="187" t="s">
        <v>1154</v>
      </c>
      <c r="B4570" s="63" t="s">
        <v>1627</v>
      </c>
      <c r="C4570" s="187" t="s">
        <v>25</v>
      </c>
      <c r="D4570" s="187" t="s">
        <v>1626</v>
      </c>
      <c r="E4570" s="380" t="s">
        <v>1609</v>
      </c>
      <c r="F4570" s="380"/>
      <c r="G4570" s="62" t="s">
        <v>27</v>
      </c>
      <c r="H4570" s="61">
        <v>1</v>
      </c>
      <c r="I4570" s="60">
        <v>182.46</v>
      </c>
      <c r="J4570" s="60">
        <v>182.46</v>
      </c>
    </row>
    <row r="4571" spans="1:10" ht="26.1" customHeight="1" x14ac:dyDescent="0.2">
      <c r="A4571" s="191" t="s">
        <v>1148</v>
      </c>
      <c r="B4571" s="59" t="s">
        <v>1279</v>
      </c>
      <c r="C4571" s="191" t="s">
        <v>25</v>
      </c>
      <c r="D4571" s="191" t="s">
        <v>1278</v>
      </c>
      <c r="E4571" s="376" t="s">
        <v>1145</v>
      </c>
      <c r="F4571" s="376"/>
      <c r="G4571" s="58" t="s">
        <v>836</v>
      </c>
      <c r="H4571" s="57">
        <v>0.36470000000000002</v>
      </c>
      <c r="I4571" s="56">
        <v>30.61</v>
      </c>
      <c r="J4571" s="56">
        <v>11.16</v>
      </c>
    </row>
    <row r="4572" spans="1:10" ht="24" customHeight="1" x14ac:dyDescent="0.2">
      <c r="A4572" s="191" t="s">
        <v>1148</v>
      </c>
      <c r="B4572" s="59" t="s">
        <v>1277</v>
      </c>
      <c r="C4572" s="191" t="s">
        <v>25</v>
      </c>
      <c r="D4572" s="191" t="s">
        <v>1276</v>
      </c>
      <c r="E4572" s="376" t="s">
        <v>1145</v>
      </c>
      <c r="F4572" s="376"/>
      <c r="G4572" s="58" t="s">
        <v>836</v>
      </c>
      <c r="H4572" s="57">
        <v>1.0941000000000001</v>
      </c>
      <c r="I4572" s="56">
        <v>36.630000000000003</v>
      </c>
      <c r="J4572" s="56">
        <v>40.07</v>
      </c>
    </row>
    <row r="4573" spans="1:10" ht="39" customHeight="1" x14ac:dyDescent="0.2">
      <c r="A4573" s="191" t="s">
        <v>1148</v>
      </c>
      <c r="B4573" s="59" t="s">
        <v>1380</v>
      </c>
      <c r="C4573" s="191" t="s">
        <v>25</v>
      </c>
      <c r="D4573" s="191" t="s">
        <v>1379</v>
      </c>
      <c r="E4573" s="376" t="s">
        <v>1192</v>
      </c>
      <c r="F4573" s="376"/>
      <c r="G4573" s="58" t="s">
        <v>44</v>
      </c>
      <c r="H4573" s="57">
        <v>1.1900000000000001E-2</v>
      </c>
      <c r="I4573" s="56">
        <v>33.32</v>
      </c>
      <c r="J4573" s="56">
        <v>0.39</v>
      </c>
    </row>
    <row r="4574" spans="1:10" ht="39" customHeight="1" x14ac:dyDescent="0.2">
      <c r="A4574" s="191" t="s">
        <v>1148</v>
      </c>
      <c r="B4574" s="59" t="s">
        <v>1382</v>
      </c>
      <c r="C4574" s="191" t="s">
        <v>25</v>
      </c>
      <c r="D4574" s="191" t="s">
        <v>1381</v>
      </c>
      <c r="E4574" s="376" t="s">
        <v>1192</v>
      </c>
      <c r="F4574" s="376"/>
      <c r="G4574" s="58" t="s">
        <v>1205</v>
      </c>
      <c r="H4574" s="57">
        <v>5.1799999999999999E-2</v>
      </c>
      <c r="I4574" s="56">
        <v>31.8</v>
      </c>
      <c r="J4574" s="56">
        <v>1.64</v>
      </c>
    </row>
    <row r="4575" spans="1:10" ht="39" customHeight="1" x14ac:dyDescent="0.2">
      <c r="A4575" s="191" t="s">
        <v>1148</v>
      </c>
      <c r="B4575" s="59" t="s">
        <v>1619</v>
      </c>
      <c r="C4575" s="191" t="s">
        <v>25</v>
      </c>
      <c r="D4575" s="191" t="s">
        <v>1618</v>
      </c>
      <c r="E4575" s="376" t="s">
        <v>1548</v>
      </c>
      <c r="F4575" s="376"/>
      <c r="G4575" s="58" t="s">
        <v>49</v>
      </c>
      <c r="H4575" s="57">
        <v>2.0999999999999999E-3</v>
      </c>
      <c r="I4575" s="56">
        <v>568.71</v>
      </c>
      <c r="J4575" s="56">
        <v>1.19</v>
      </c>
    </row>
    <row r="4576" spans="1:10" ht="26.1" customHeight="1" x14ac:dyDescent="0.2">
      <c r="A4576" s="192" t="s">
        <v>1142</v>
      </c>
      <c r="B4576" s="55" t="s">
        <v>1608</v>
      </c>
      <c r="C4576" s="192" t="s">
        <v>25</v>
      </c>
      <c r="D4576" s="192" t="s">
        <v>1607</v>
      </c>
      <c r="E4576" s="377" t="s">
        <v>1139</v>
      </c>
      <c r="F4576" s="377"/>
      <c r="G4576" s="54" t="s">
        <v>31</v>
      </c>
      <c r="H4576" s="53">
        <v>1.8032999999999999</v>
      </c>
      <c r="I4576" s="52">
        <v>26.1</v>
      </c>
      <c r="J4576" s="52">
        <v>47.06</v>
      </c>
    </row>
    <row r="4577" spans="1:10" ht="39" customHeight="1" x14ac:dyDescent="0.2">
      <c r="A4577" s="192" t="s">
        <v>1142</v>
      </c>
      <c r="B4577" s="55" t="s">
        <v>1606</v>
      </c>
      <c r="C4577" s="192" t="s">
        <v>25</v>
      </c>
      <c r="D4577" s="192" t="s">
        <v>1605</v>
      </c>
      <c r="E4577" s="377" t="s">
        <v>1139</v>
      </c>
      <c r="F4577" s="377"/>
      <c r="G4577" s="54" t="s">
        <v>31</v>
      </c>
      <c r="H4577" s="53">
        <v>1.8032999999999999</v>
      </c>
      <c r="I4577" s="52">
        <v>22</v>
      </c>
      <c r="J4577" s="52">
        <v>39.67</v>
      </c>
    </row>
    <row r="4578" spans="1:10" ht="26.1" customHeight="1" x14ac:dyDescent="0.2">
      <c r="A4578" s="192" t="s">
        <v>1142</v>
      </c>
      <c r="B4578" s="55" t="s">
        <v>1604</v>
      </c>
      <c r="C4578" s="192" t="s">
        <v>25</v>
      </c>
      <c r="D4578" s="192" t="s">
        <v>1603</v>
      </c>
      <c r="E4578" s="377" t="s">
        <v>1139</v>
      </c>
      <c r="F4578" s="377"/>
      <c r="G4578" s="54" t="s">
        <v>62</v>
      </c>
      <c r="H4578" s="53">
        <v>6.2799999999999995E-2</v>
      </c>
      <c r="I4578" s="52">
        <v>18.399999999999999</v>
      </c>
      <c r="J4578" s="52">
        <v>1.1499999999999999</v>
      </c>
    </row>
    <row r="4579" spans="1:10" ht="39" customHeight="1" x14ac:dyDescent="0.2">
      <c r="A4579" s="192" t="s">
        <v>1142</v>
      </c>
      <c r="B4579" s="55" t="s">
        <v>1602</v>
      </c>
      <c r="C4579" s="192" t="s">
        <v>25</v>
      </c>
      <c r="D4579" s="192" t="s">
        <v>1601</v>
      </c>
      <c r="E4579" s="377" t="s">
        <v>1139</v>
      </c>
      <c r="F4579" s="377"/>
      <c r="G4579" s="54" t="s">
        <v>27</v>
      </c>
      <c r="H4579" s="53">
        <v>1.050038</v>
      </c>
      <c r="I4579" s="52">
        <v>38.22</v>
      </c>
      <c r="J4579" s="52">
        <v>40.130000000000003</v>
      </c>
    </row>
    <row r="4580" spans="1:10" ht="25.5" x14ac:dyDescent="0.2">
      <c r="A4580" s="193"/>
      <c r="B4580" s="193"/>
      <c r="C4580" s="193"/>
      <c r="D4580" s="193"/>
      <c r="E4580" s="193" t="s">
        <v>1138</v>
      </c>
      <c r="F4580" s="51">
        <v>25.318700809222925</v>
      </c>
      <c r="G4580" s="193" t="s">
        <v>1137</v>
      </c>
      <c r="H4580" s="51">
        <v>20.36</v>
      </c>
      <c r="I4580" s="193" t="s">
        <v>1136</v>
      </c>
      <c r="J4580" s="51">
        <v>45.68</v>
      </c>
    </row>
    <row r="4581" spans="1:10" ht="15" thickBot="1" x14ac:dyDescent="0.25">
      <c r="A4581" s="193"/>
      <c r="B4581" s="193"/>
      <c r="C4581" s="193"/>
      <c r="D4581" s="193"/>
      <c r="E4581" s="193" t="s">
        <v>1135</v>
      </c>
      <c r="F4581" s="51">
        <v>42.95</v>
      </c>
      <c r="G4581" s="193"/>
      <c r="H4581" s="378" t="s">
        <v>1134</v>
      </c>
      <c r="I4581" s="378"/>
      <c r="J4581" s="51">
        <v>225.41</v>
      </c>
    </row>
    <row r="4582" spans="1:10" ht="0.95" customHeight="1" thickTop="1" x14ac:dyDescent="0.2">
      <c r="A4582" s="50"/>
      <c r="B4582" s="50"/>
      <c r="C4582" s="50"/>
      <c r="D4582" s="50"/>
      <c r="E4582" s="50"/>
      <c r="F4582" s="50"/>
      <c r="G4582" s="50"/>
      <c r="H4582" s="50"/>
      <c r="I4582" s="50"/>
      <c r="J4582" s="50"/>
    </row>
    <row r="4583" spans="1:10" ht="18" customHeight="1" x14ac:dyDescent="0.2">
      <c r="A4583" s="189"/>
      <c r="B4583" s="64" t="s">
        <v>9</v>
      </c>
      <c r="C4583" s="189" t="s">
        <v>10</v>
      </c>
      <c r="D4583" s="189" t="s">
        <v>11</v>
      </c>
      <c r="E4583" s="379" t="s">
        <v>1155</v>
      </c>
      <c r="F4583" s="379"/>
      <c r="G4583" s="65" t="s">
        <v>12</v>
      </c>
      <c r="H4583" s="64" t="s">
        <v>13</v>
      </c>
      <c r="I4583" s="64" t="s">
        <v>14</v>
      </c>
      <c r="J4583" s="64" t="s">
        <v>16</v>
      </c>
    </row>
    <row r="4584" spans="1:10" ht="39" customHeight="1" x14ac:dyDescent="0.2">
      <c r="A4584" s="187" t="s">
        <v>1154</v>
      </c>
      <c r="B4584" s="63" t="s">
        <v>1625</v>
      </c>
      <c r="C4584" s="187" t="s">
        <v>25</v>
      </c>
      <c r="D4584" s="187" t="s">
        <v>1624</v>
      </c>
      <c r="E4584" s="380" t="s">
        <v>1609</v>
      </c>
      <c r="F4584" s="380"/>
      <c r="G4584" s="62" t="s">
        <v>27</v>
      </c>
      <c r="H4584" s="61">
        <v>1</v>
      </c>
      <c r="I4584" s="60">
        <v>149.85</v>
      </c>
      <c r="J4584" s="60">
        <v>149.85</v>
      </c>
    </row>
    <row r="4585" spans="1:10" ht="26.1" customHeight="1" x14ac:dyDescent="0.2">
      <c r="A4585" s="191" t="s">
        <v>1148</v>
      </c>
      <c r="B4585" s="59" t="s">
        <v>1279</v>
      </c>
      <c r="C4585" s="191" t="s">
        <v>25</v>
      </c>
      <c r="D4585" s="191" t="s">
        <v>1278</v>
      </c>
      <c r="E4585" s="376" t="s">
        <v>1145</v>
      </c>
      <c r="F4585" s="376"/>
      <c r="G4585" s="58" t="s">
        <v>836</v>
      </c>
      <c r="H4585" s="57">
        <v>0.25119999999999998</v>
      </c>
      <c r="I4585" s="56">
        <v>30.61</v>
      </c>
      <c r="J4585" s="56">
        <v>7.68</v>
      </c>
    </row>
    <row r="4586" spans="1:10" ht="24" customHeight="1" x14ac:dyDescent="0.2">
      <c r="A4586" s="191" t="s">
        <v>1148</v>
      </c>
      <c r="B4586" s="59" t="s">
        <v>1277</v>
      </c>
      <c r="C4586" s="191" t="s">
        <v>25</v>
      </c>
      <c r="D4586" s="191" t="s">
        <v>1276</v>
      </c>
      <c r="E4586" s="376" t="s">
        <v>1145</v>
      </c>
      <c r="F4586" s="376"/>
      <c r="G4586" s="58" t="s">
        <v>836</v>
      </c>
      <c r="H4586" s="57">
        <v>0.75349999999999995</v>
      </c>
      <c r="I4586" s="56">
        <v>36.630000000000003</v>
      </c>
      <c r="J4586" s="56">
        <v>27.6</v>
      </c>
    </row>
    <row r="4587" spans="1:10" ht="39" customHeight="1" x14ac:dyDescent="0.2">
      <c r="A4587" s="191" t="s">
        <v>1148</v>
      </c>
      <c r="B4587" s="59" t="s">
        <v>1380</v>
      </c>
      <c r="C4587" s="191" t="s">
        <v>25</v>
      </c>
      <c r="D4587" s="191" t="s">
        <v>1379</v>
      </c>
      <c r="E4587" s="376" t="s">
        <v>1192</v>
      </c>
      <c r="F4587" s="376"/>
      <c r="G4587" s="58" t="s">
        <v>44</v>
      </c>
      <c r="H4587" s="57">
        <v>8.2000000000000007E-3</v>
      </c>
      <c r="I4587" s="56">
        <v>33.32</v>
      </c>
      <c r="J4587" s="56">
        <v>0.27</v>
      </c>
    </row>
    <row r="4588" spans="1:10" ht="39" customHeight="1" x14ac:dyDescent="0.2">
      <c r="A4588" s="191" t="s">
        <v>1148</v>
      </c>
      <c r="B4588" s="59" t="s">
        <v>1382</v>
      </c>
      <c r="C4588" s="191" t="s">
        <v>25</v>
      </c>
      <c r="D4588" s="191" t="s">
        <v>1381</v>
      </c>
      <c r="E4588" s="376" t="s">
        <v>1192</v>
      </c>
      <c r="F4588" s="376"/>
      <c r="G4588" s="58" t="s">
        <v>1205</v>
      </c>
      <c r="H4588" s="57">
        <v>3.5900000000000001E-2</v>
      </c>
      <c r="I4588" s="56">
        <v>31.8</v>
      </c>
      <c r="J4588" s="56">
        <v>1.1399999999999999</v>
      </c>
    </row>
    <row r="4589" spans="1:10" ht="39" customHeight="1" x14ac:dyDescent="0.2">
      <c r="A4589" s="191" t="s">
        <v>1148</v>
      </c>
      <c r="B4589" s="59" t="s">
        <v>1619</v>
      </c>
      <c r="C4589" s="191" t="s">
        <v>25</v>
      </c>
      <c r="D4589" s="191" t="s">
        <v>1618</v>
      </c>
      <c r="E4589" s="376" t="s">
        <v>1548</v>
      </c>
      <c r="F4589" s="376"/>
      <c r="G4589" s="58" t="s">
        <v>49</v>
      </c>
      <c r="H4589" s="57">
        <v>1.5E-3</v>
      </c>
      <c r="I4589" s="56">
        <v>568.71</v>
      </c>
      <c r="J4589" s="56">
        <v>0.85</v>
      </c>
    </row>
    <row r="4590" spans="1:10" ht="26.1" customHeight="1" x14ac:dyDescent="0.2">
      <c r="A4590" s="192" t="s">
        <v>1142</v>
      </c>
      <c r="B4590" s="55" t="s">
        <v>1608</v>
      </c>
      <c r="C4590" s="192" t="s">
        <v>25</v>
      </c>
      <c r="D4590" s="192" t="s">
        <v>1607</v>
      </c>
      <c r="E4590" s="377" t="s">
        <v>1139</v>
      </c>
      <c r="F4590" s="377"/>
      <c r="G4590" s="54" t="s">
        <v>31</v>
      </c>
      <c r="H4590" s="53">
        <v>1.6922999999999999</v>
      </c>
      <c r="I4590" s="52">
        <v>26.1</v>
      </c>
      <c r="J4590" s="52">
        <v>44.16</v>
      </c>
    </row>
    <row r="4591" spans="1:10" ht="39" customHeight="1" x14ac:dyDescent="0.2">
      <c r="A4591" s="192" t="s">
        <v>1142</v>
      </c>
      <c r="B4591" s="55" t="s">
        <v>1606</v>
      </c>
      <c r="C4591" s="192" t="s">
        <v>25</v>
      </c>
      <c r="D4591" s="192" t="s">
        <v>1605</v>
      </c>
      <c r="E4591" s="377" t="s">
        <v>1139</v>
      </c>
      <c r="F4591" s="377"/>
      <c r="G4591" s="54" t="s">
        <v>31</v>
      </c>
      <c r="H4591" s="53">
        <v>1.2307999999999999</v>
      </c>
      <c r="I4591" s="52">
        <v>22</v>
      </c>
      <c r="J4591" s="52">
        <v>27.07</v>
      </c>
    </row>
    <row r="4592" spans="1:10" ht="26.1" customHeight="1" x14ac:dyDescent="0.2">
      <c r="A4592" s="192" t="s">
        <v>1142</v>
      </c>
      <c r="B4592" s="55" t="s">
        <v>1604</v>
      </c>
      <c r="C4592" s="192" t="s">
        <v>25</v>
      </c>
      <c r="D4592" s="192" t="s">
        <v>1603</v>
      </c>
      <c r="E4592" s="377" t="s">
        <v>1139</v>
      </c>
      <c r="F4592" s="377"/>
      <c r="G4592" s="54" t="s">
        <v>62</v>
      </c>
      <c r="H4592" s="53">
        <v>5.1700000000000003E-2</v>
      </c>
      <c r="I4592" s="52">
        <v>18.399999999999999</v>
      </c>
      <c r="J4592" s="52">
        <v>0.95</v>
      </c>
    </row>
    <row r="4593" spans="1:10" ht="39" customHeight="1" x14ac:dyDescent="0.2">
      <c r="A4593" s="192" t="s">
        <v>1142</v>
      </c>
      <c r="B4593" s="55" t="s">
        <v>1602</v>
      </c>
      <c r="C4593" s="192" t="s">
        <v>25</v>
      </c>
      <c r="D4593" s="192" t="s">
        <v>1601</v>
      </c>
      <c r="E4593" s="377" t="s">
        <v>1139</v>
      </c>
      <c r="F4593" s="377"/>
      <c r="G4593" s="54" t="s">
        <v>27</v>
      </c>
      <c r="H4593" s="53">
        <v>1.050038</v>
      </c>
      <c r="I4593" s="52">
        <v>38.22</v>
      </c>
      <c r="J4593" s="52">
        <v>40.130000000000003</v>
      </c>
    </row>
    <row r="4594" spans="1:10" ht="25.5" x14ac:dyDescent="0.2">
      <c r="A4594" s="193"/>
      <c r="B4594" s="193"/>
      <c r="C4594" s="193"/>
      <c r="D4594" s="193"/>
      <c r="E4594" s="193" t="s">
        <v>1138</v>
      </c>
      <c r="F4594" s="51">
        <v>17.442633854339874</v>
      </c>
      <c r="G4594" s="193" t="s">
        <v>1137</v>
      </c>
      <c r="H4594" s="51">
        <v>14.03</v>
      </c>
      <c r="I4594" s="193" t="s">
        <v>1136</v>
      </c>
      <c r="J4594" s="51">
        <v>31.47</v>
      </c>
    </row>
    <row r="4595" spans="1:10" ht="15" thickBot="1" x14ac:dyDescent="0.25">
      <c r="A4595" s="193"/>
      <c r="B4595" s="193"/>
      <c r="C4595" s="193"/>
      <c r="D4595" s="193"/>
      <c r="E4595" s="193" t="s">
        <v>1135</v>
      </c>
      <c r="F4595" s="51">
        <v>35.270000000000003</v>
      </c>
      <c r="G4595" s="193"/>
      <c r="H4595" s="378" t="s">
        <v>1134</v>
      </c>
      <c r="I4595" s="378"/>
      <c r="J4595" s="51">
        <v>185.12</v>
      </c>
    </row>
    <row r="4596" spans="1:10" ht="0.95" customHeight="1" thickTop="1" x14ac:dyDescent="0.2">
      <c r="A4596" s="50"/>
      <c r="B4596" s="50"/>
      <c r="C4596" s="50"/>
      <c r="D4596" s="50"/>
      <c r="E4596" s="50"/>
      <c r="F4596" s="50"/>
      <c r="G4596" s="50"/>
      <c r="H4596" s="50"/>
      <c r="I4596" s="50"/>
      <c r="J4596" s="50"/>
    </row>
    <row r="4597" spans="1:10" ht="18" customHeight="1" x14ac:dyDescent="0.2">
      <c r="A4597" s="189"/>
      <c r="B4597" s="64" t="s">
        <v>9</v>
      </c>
      <c r="C4597" s="189" t="s">
        <v>10</v>
      </c>
      <c r="D4597" s="189" t="s">
        <v>11</v>
      </c>
      <c r="E4597" s="379" t="s">
        <v>1155</v>
      </c>
      <c r="F4597" s="379"/>
      <c r="G4597" s="65" t="s">
        <v>12</v>
      </c>
      <c r="H4597" s="64" t="s">
        <v>13</v>
      </c>
      <c r="I4597" s="64" t="s">
        <v>14</v>
      </c>
      <c r="J4597" s="64" t="s">
        <v>16</v>
      </c>
    </row>
    <row r="4598" spans="1:10" ht="39" customHeight="1" x14ac:dyDescent="0.2">
      <c r="A4598" s="187" t="s">
        <v>1154</v>
      </c>
      <c r="B4598" s="63" t="s">
        <v>1623</v>
      </c>
      <c r="C4598" s="187" t="s">
        <v>25</v>
      </c>
      <c r="D4598" s="187" t="s">
        <v>1622</v>
      </c>
      <c r="E4598" s="380" t="s">
        <v>1609</v>
      </c>
      <c r="F4598" s="380"/>
      <c r="G4598" s="62" t="s">
        <v>27</v>
      </c>
      <c r="H4598" s="61">
        <v>1</v>
      </c>
      <c r="I4598" s="60">
        <v>239.45</v>
      </c>
      <c r="J4598" s="60">
        <v>239.45</v>
      </c>
    </row>
    <row r="4599" spans="1:10" ht="26.1" customHeight="1" x14ac:dyDescent="0.2">
      <c r="A4599" s="191" t="s">
        <v>1148</v>
      </c>
      <c r="B4599" s="59" t="s">
        <v>1279</v>
      </c>
      <c r="C4599" s="191" t="s">
        <v>25</v>
      </c>
      <c r="D4599" s="191" t="s">
        <v>1278</v>
      </c>
      <c r="E4599" s="376" t="s">
        <v>1145</v>
      </c>
      <c r="F4599" s="376"/>
      <c r="G4599" s="58" t="s">
        <v>836</v>
      </c>
      <c r="H4599" s="57">
        <v>0.6018</v>
      </c>
      <c r="I4599" s="56">
        <v>30.61</v>
      </c>
      <c r="J4599" s="56">
        <v>18.420000000000002</v>
      </c>
    </row>
    <row r="4600" spans="1:10" ht="24" customHeight="1" x14ac:dyDescent="0.2">
      <c r="A4600" s="191" t="s">
        <v>1148</v>
      </c>
      <c r="B4600" s="59" t="s">
        <v>1277</v>
      </c>
      <c r="C4600" s="191" t="s">
        <v>25</v>
      </c>
      <c r="D4600" s="191" t="s">
        <v>1276</v>
      </c>
      <c r="E4600" s="376" t="s">
        <v>1145</v>
      </c>
      <c r="F4600" s="376"/>
      <c r="G4600" s="58" t="s">
        <v>836</v>
      </c>
      <c r="H4600" s="57">
        <v>1.8052999999999999</v>
      </c>
      <c r="I4600" s="56">
        <v>36.630000000000003</v>
      </c>
      <c r="J4600" s="56">
        <v>66.12</v>
      </c>
    </row>
    <row r="4601" spans="1:10" ht="39" customHeight="1" x14ac:dyDescent="0.2">
      <c r="A4601" s="191" t="s">
        <v>1148</v>
      </c>
      <c r="B4601" s="59" t="s">
        <v>1380</v>
      </c>
      <c r="C4601" s="191" t="s">
        <v>25</v>
      </c>
      <c r="D4601" s="191" t="s">
        <v>1379</v>
      </c>
      <c r="E4601" s="376" t="s">
        <v>1192</v>
      </c>
      <c r="F4601" s="376"/>
      <c r="G4601" s="58" t="s">
        <v>44</v>
      </c>
      <c r="H4601" s="57">
        <v>1.7000000000000001E-2</v>
      </c>
      <c r="I4601" s="56">
        <v>33.32</v>
      </c>
      <c r="J4601" s="56">
        <v>0.56000000000000005</v>
      </c>
    </row>
    <row r="4602" spans="1:10" ht="39" customHeight="1" x14ac:dyDescent="0.2">
      <c r="A4602" s="191" t="s">
        <v>1148</v>
      </c>
      <c r="B4602" s="59" t="s">
        <v>1382</v>
      </c>
      <c r="C4602" s="191" t="s">
        <v>25</v>
      </c>
      <c r="D4602" s="191" t="s">
        <v>1381</v>
      </c>
      <c r="E4602" s="376" t="s">
        <v>1192</v>
      </c>
      <c r="F4602" s="376"/>
      <c r="G4602" s="58" t="s">
        <v>1205</v>
      </c>
      <c r="H4602" s="57">
        <v>7.4399999999999994E-2</v>
      </c>
      <c r="I4602" s="56">
        <v>31.8</v>
      </c>
      <c r="J4602" s="56">
        <v>2.36</v>
      </c>
    </row>
    <row r="4603" spans="1:10" ht="39" customHeight="1" x14ac:dyDescent="0.2">
      <c r="A4603" s="191" t="s">
        <v>1148</v>
      </c>
      <c r="B4603" s="59" t="s">
        <v>1619</v>
      </c>
      <c r="C4603" s="191" t="s">
        <v>25</v>
      </c>
      <c r="D4603" s="191" t="s">
        <v>1618</v>
      </c>
      <c r="E4603" s="376" t="s">
        <v>1548</v>
      </c>
      <c r="F4603" s="376"/>
      <c r="G4603" s="58" t="s">
        <v>49</v>
      </c>
      <c r="H4603" s="57">
        <v>3.0999999999999999E-3</v>
      </c>
      <c r="I4603" s="56">
        <v>568.71</v>
      </c>
      <c r="J4603" s="56">
        <v>1.76</v>
      </c>
    </row>
    <row r="4604" spans="1:10" ht="26.1" customHeight="1" x14ac:dyDescent="0.2">
      <c r="A4604" s="192" t="s">
        <v>1142</v>
      </c>
      <c r="B4604" s="55" t="s">
        <v>1608</v>
      </c>
      <c r="C4604" s="192" t="s">
        <v>25</v>
      </c>
      <c r="D4604" s="192" t="s">
        <v>1607</v>
      </c>
      <c r="E4604" s="377" t="s">
        <v>1139</v>
      </c>
      <c r="F4604" s="377"/>
      <c r="G4604" s="54" t="s">
        <v>31</v>
      </c>
      <c r="H4604" s="53">
        <v>1.9603999999999999</v>
      </c>
      <c r="I4604" s="52">
        <v>26.1</v>
      </c>
      <c r="J4604" s="52">
        <v>51.16</v>
      </c>
    </row>
    <row r="4605" spans="1:10" ht="39" customHeight="1" x14ac:dyDescent="0.2">
      <c r="A4605" s="192" t="s">
        <v>1142</v>
      </c>
      <c r="B4605" s="55" t="s">
        <v>1606</v>
      </c>
      <c r="C4605" s="192" t="s">
        <v>25</v>
      </c>
      <c r="D4605" s="192" t="s">
        <v>1605</v>
      </c>
      <c r="E4605" s="377" t="s">
        <v>1139</v>
      </c>
      <c r="F4605" s="377"/>
      <c r="G4605" s="54" t="s">
        <v>31</v>
      </c>
      <c r="H4605" s="53">
        <v>2.6139000000000001</v>
      </c>
      <c r="I4605" s="52">
        <v>22</v>
      </c>
      <c r="J4605" s="52">
        <v>57.5</v>
      </c>
    </row>
    <row r="4606" spans="1:10" ht="26.1" customHeight="1" x14ac:dyDescent="0.2">
      <c r="A4606" s="192" t="s">
        <v>1142</v>
      </c>
      <c r="B4606" s="55" t="s">
        <v>1604</v>
      </c>
      <c r="C4606" s="192" t="s">
        <v>25</v>
      </c>
      <c r="D4606" s="192" t="s">
        <v>1603</v>
      </c>
      <c r="E4606" s="377" t="s">
        <v>1139</v>
      </c>
      <c r="F4606" s="377"/>
      <c r="G4606" s="54" t="s">
        <v>62</v>
      </c>
      <c r="H4606" s="53">
        <v>7.8399999999999997E-2</v>
      </c>
      <c r="I4606" s="52">
        <v>18.399999999999999</v>
      </c>
      <c r="J4606" s="52">
        <v>1.44</v>
      </c>
    </row>
    <row r="4607" spans="1:10" ht="39" customHeight="1" x14ac:dyDescent="0.2">
      <c r="A4607" s="192" t="s">
        <v>1142</v>
      </c>
      <c r="B4607" s="55" t="s">
        <v>1602</v>
      </c>
      <c r="C4607" s="192" t="s">
        <v>25</v>
      </c>
      <c r="D4607" s="192" t="s">
        <v>1601</v>
      </c>
      <c r="E4607" s="377" t="s">
        <v>1139</v>
      </c>
      <c r="F4607" s="377"/>
      <c r="G4607" s="54" t="s">
        <v>27</v>
      </c>
      <c r="H4607" s="53">
        <v>1.050038</v>
      </c>
      <c r="I4607" s="52">
        <v>38.22</v>
      </c>
      <c r="J4607" s="52">
        <v>40.130000000000003</v>
      </c>
    </row>
    <row r="4608" spans="1:10" ht="25.5" x14ac:dyDescent="0.2">
      <c r="A4608" s="193"/>
      <c r="B4608" s="193"/>
      <c r="C4608" s="193"/>
      <c r="D4608" s="193"/>
      <c r="E4608" s="193" t="s">
        <v>1138</v>
      </c>
      <c r="F4608" s="51">
        <v>41.547500277131135</v>
      </c>
      <c r="G4608" s="193" t="s">
        <v>1137</v>
      </c>
      <c r="H4608" s="51">
        <v>33.409999999999997</v>
      </c>
      <c r="I4608" s="193" t="s">
        <v>1136</v>
      </c>
      <c r="J4608" s="51">
        <v>74.959999999999994</v>
      </c>
    </row>
    <row r="4609" spans="1:10" ht="15" thickBot="1" x14ac:dyDescent="0.25">
      <c r="A4609" s="193"/>
      <c r="B4609" s="193"/>
      <c r="C4609" s="193"/>
      <c r="D4609" s="193"/>
      <c r="E4609" s="193" t="s">
        <v>1135</v>
      </c>
      <c r="F4609" s="51">
        <v>56.36</v>
      </c>
      <c r="G4609" s="193"/>
      <c r="H4609" s="378" t="s">
        <v>1134</v>
      </c>
      <c r="I4609" s="378"/>
      <c r="J4609" s="51">
        <v>295.81</v>
      </c>
    </row>
    <row r="4610" spans="1:10" ht="0.95" customHeight="1" thickTop="1" x14ac:dyDescent="0.2">
      <c r="A4610" s="50"/>
      <c r="B4610" s="50"/>
      <c r="C4610" s="50"/>
      <c r="D4610" s="50"/>
      <c r="E4610" s="50"/>
      <c r="F4610" s="50"/>
      <c r="G4610" s="50"/>
      <c r="H4610" s="50"/>
      <c r="I4610" s="50"/>
      <c r="J4610" s="50"/>
    </row>
    <row r="4611" spans="1:10" ht="18" customHeight="1" x14ac:dyDescent="0.2">
      <c r="A4611" s="189"/>
      <c r="B4611" s="64" t="s">
        <v>9</v>
      </c>
      <c r="C4611" s="189" t="s">
        <v>10</v>
      </c>
      <c r="D4611" s="189" t="s">
        <v>11</v>
      </c>
      <c r="E4611" s="379" t="s">
        <v>1155</v>
      </c>
      <c r="F4611" s="379"/>
      <c r="G4611" s="65" t="s">
        <v>12</v>
      </c>
      <c r="H4611" s="64" t="s">
        <v>13</v>
      </c>
      <c r="I4611" s="64" t="s">
        <v>14</v>
      </c>
      <c r="J4611" s="64" t="s">
        <v>16</v>
      </c>
    </row>
    <row r="4612" spans="1:10" ht="39" customHeight="1" x14ac:dyDescent="0.2">
      <c r="A4612" s="187" t="s">
        <v>1154</v>
      </c>
      <c r="B4612" s="63" t="s">
        <v>1621</v>
      </c>
      <c r="C4612" s="187" t="s">
        <v>25</v>
      </c>
      <c r="D4612" s="187" t="s">
        <v>1620</v>
      </c>
      <c r="E4612" s="380" t="s">
        <v>1609</v>
      </c>
      <c r="F4612" s="380"/>
      <c r="G4612" s="62" t="s">
        <v>27</v>
      </c>
      <c r="H4612" s="61">
        <v>1</v>
      </c>
      <c r="I4612" s="60">
        <v>154.41</v>
      </c>
      <c r="J4612" s="60">
        <v>154.41</v>
      </c>
    </row>
    <row r="4613" spans="1:10" ht="26.1" customHeight="1" x14ac:dyDescent="0.2">
      <c r="A4613" s="191" t="s">
        <v>1148</v>
      </c>
      <c r="B4613" s="59" t="s">
        <v>1279</v>
      </c>
      <c r="C4613" s="191" t="s">
        <v>25</v>
      </c>
      <c r="D4613" s="191" t="s">
        <v>1278</v>
      </c>
      <c r="E4613" s="376" t="s">
        <v>1145</v>
      </c>
      <c r="F4613" s="376"/>
      <c r="G4613" s="58" t="s">
        <v>836</v>
      </c>
      <c r="H4613" s="57">
        <v>0.28439999999999999</v>
      </c>
      <c r="I4613" s="56">
        <v>30.61</v>
      </c>
      <c r="J4613" s="56">
        <v>8.6999999999999993</v>
      </c>
    </row>
    <row r="4614" spans="1:10" ht="24" customHeight="1" x14ac:dyDescent="0.2">
      <c r="A4614" s="191" t="s">
        <v>1148</v>
      </c>
      <c r="B4614" s="59" t="s">
        <v>1277</v>
      </c>
      <c r="C4614" s="191" t="s">
        <v>25</v>
      </c>
      <c r="D4614" s="191" t="s">
        <v>1276</v>
      </c>
      <c r="E4614" s="376" t="s">
        <v>1145</v>
      </c>
      <c r="F4614" s="376"/>
      <c r="G4614" s="58" t="s">
        <v>836</v>
      </c>
      <c r="H4614" s="57">
        <v>0.85319999999999996</v>
      </c>
      <c r="I4614" s="56">
        <v>36.630000000000003</v>
      </c>
      <c r="J4614" s="56">
        <v>31.25</v>
      </c>
    </row>
    <row r="4615" spans="1:10" ht="39" customHeight="1" x14ac:dyDescent="0.2">
      <c r="A4615" s="191" t="s">
        <v>1148</v>
      </c>
      <c r="B4615" s="59" t="s">
        <v>1380</v>
      </c>
      <c r="C4615" s="191" t="s">
        <v>25</v>
      </c>
      <c r="D4615" s="191" t="s">
        <v>1379</v>
      </c>
      <c r="E4615" s="376" t="s">
        <v>1192</v>
      </c>
      <c r="F4615" s="376"/>
      <c r="G4615" s="58" t="s">
        <v>44</v>
      </c>
      <c r="H4615" s="57">
        <v>7.6E-3</v>
      </c>
      <c r="I4615" s="56">
        <v>33.32</v>
      </c>
      <c r="J4615" s="56">
        <v>0.25</v>
      </c>
    </row>
    <row r="4616" spans="1:10" ht="39" customHeight="1" x14ac:dyDescent="0.2">
      <c r="A4616" s="191" t="s">
        <v>1148</v>
      </c>
      <c r="B4616" s="59" t="s">
        <v>1382</v>
      </c>
      <c r="C4616" s="191" t="s">
        <v>25</v>
      </c>
      <c r="D4616" s="191" t="s">
        <v>1381</v>
      </c>
      <c r="E4616" s="376" t="s">
        <v>1192</v>
      </c>
      <c r="F4616" s="376"/>
      <c r="G4616" s="58" t="s">
        <v>1205</v>
      </c>
      <c r="H4616" s="57">
        <v>3.32E-2</v>
      </c>
      <c r="I4616" s="56">
        <v>31.8</v>
      </c>
      <c r="J4616" s="56">
        <v>1.05</v>
      </c>
    </row>
    <row r="4617" spans="1:10" ht="39" customHeight="1" x14ac:dyDescent="0.2">
      <c r="A4617" s="191" t="s">
        <v>1148</v>
      </c>
      <c r="B4617" s="59" t="s">
        <v>1619</v>
      </c>
      <c r="C4617" s="191" t="s">
        <v>25</v>
      </c>
      <c r="D4617" s="191" t="s">
        <v>1618</v>
      </c>
      <c r="E4617" s="376" t="s">
        <v>1548</v>
      </c>
      <c r="F4617" s="376"/>
      <c r="G4617" s="58" t="s">
        <v>49</v>
      </c>
      <c r="H4617" s="57">
        <v>1.5E-3</v>
      </c>
      <c r="I4617" s="56">
        <v>568.71</v>
      </c>
      <c r="J4617" s="56">
        <v>0.85</v>
      </c>
    </row>
    <row r="4618" spans="1:10" ht="26.1" customHeight="1" x14ac:dyDescent="0.2">
      <c r="A4618" s="192" t="s">
        <v>1142</v>
      </c>
      <c r="B4618" s="55" t="s">
        <v>1608</v>
      </c>
      <c r="C4618" s="192" t="s">
        <v>25</v>
      </c>
      <c r="D4618" s="192" t="s">
        <v>1607</v>
      </c>
      <c r="E4618" s="377" t="s">
        <v>1139</v>
      </c>
      <c r="F4618" s="377"/>
      <c r="G4618" s="54" t="s">
        <v>31</v>
      </c>
      <c r="H4618" s="53">
        <v>1.6922999999999999</v>
      </c>
      <c r="I4618" s="52">
        <v>26.1</v>
      </c>
      <c r="J4618" s="52">
        <v>44.16</v>
      </c>
    </row>
    <row r="4619" spans="1:10" ht="39" customHeight="1" x14ac:dyDescent="0.2">
      <c r="A4619" s="192" t="s">
        <v>1142</v>
      </c>
      <c r="B4619" s="55" t="s">
        <v>1606</v>
      </c>
      <c r="C4619" s="192" t="s">
        <v>25</v>
      </c>
      <c r="D4619" s="192" t="s">
        <v>1605</v>
      </c>
      <c r="E4619" s="377" t="s">
        <v>1139</v>
      </c>
      <c r="F4619" s="377"/>
      <c r="G4619" s="54" t="s">
        <v>31</v>
      </c>
      <c r="H4619" s="53">
        <v>1.2307999999999999</v>
      </c>
      <c r="I4619" s="52">
        <v>22</v>
      </c>
      <c r="J4619" s="52">
        <v>27.07</v>
      </c>
    </row>
    <row r="4620" spans="1:10" ht="26.1" customHeight="1" x14ac:dyDescent="0.2">
      <c r="A4620" s="192" t="s">
        <v>1142</v>
      </c>
      <c r="B4620" s="55" t="s">
        <v>1604</v>
      </c>
      <c r="C4620" s="192" t="s">
        <v>25</v>
      </c>
      <c r="D4620" s="192" t="s">
        <v>1603</v>
      </c>
      <c r="E4620" s="377" t="s">
        <v>1139</v>
      </c>
      <c r="F4620" s="377"/>
      <c r="G4620" s="54" t="s">
        <v>62</v>
      </c>
      <c r="H4620" s="53">
        <v>5.1700000000000003E-2</v>
      </c>
      <c r="I4620" s="52">
        <v>18.399999999999999</v>
      </c>
      <c r="J4620" s="52">
        <v>0.95</v>
      </c>
    </row>
    <row r="4621" spans="1:10" ht="39" customHeight="1" x14ac:dyDescent="0.2">
      <c r="A4621" s="192" t="s">
        <v>1142</v>
      </c>
      <c r="B4621" s="55" t="s">
        <v>1602</v>
      </c>
      <c r="C4621" s="192" t="s">
        <v>25</v>
      </c>
      <c r="D4621" s="192" t="s">
        <v>1601</v>
      </c>
      <c r="E4621" s="377" t="s">
        <v>1139</v>
      </c>
      <c r="F4621" s="377"/>
      <c r="G4621" s="54" t="s">
        <v>27</v>
      </c>
      <c r="H4621" s="53">
        <v>1.050038</v>
      </c>
      <c r="I4621" s="52">
        <v>38.22</v>
      </c>
      <c r="J4621" s="52">
        <v>40.130000000000003</v>
      </c>
    </row>
    <row r="4622" spans="1:10" ht="25.5" x14ac:dyDescent="0.2">
      <c r="A4622" s="193"/>
      <c r="B4622" s="193"/>
      <c r="C4622" s="193"/>
      <c r="D4622" s="193"/>
      <c r="E4622" s="193" t="s">
        <v>1138</v>
      </c>
      <c r="F4622" s="51">
        <v>19.593171488748474</v>
      </c>
      <c r="G4622" s="193" t="s">
        <v>1137</v>
      </c>
      <c r="H4622" s="51">
        <v>15.76</v>
      </c>
      <c r="I4622" s="193" t="s">
        <v>1136</v>
      </c>
      <c r="J4622" s="51">
        <v>35.35</v>
      </c>
    </row>
    <row r="4623" spans="1:10" ht="15" thickBot="1" x14ac:dyDescent="0.25">
      <c r="A4623" s="193"/>
      <c r="B4623" s="193"/>
      <c r="C4623" s="193"/>
      <c r="D4623" s="193"/>
      <c r="E4623" s="193" t="s">
        <v>1135</v>
      </c>
      <c r="F4623" s="51">
        <v>36.340000000000003</v>
      </c>
      <c r="G4623" s="193"/>
      <c r="H4623" s="378" t="s">
        <v>1134</v>
      </c>
      <c r="I4623" s="378"/>
      <c r="J4623" s="51">
        <v>190.75</v>
      </c>
    </row>
    <row r="4624" spans="1:10" ht="0.95" customHeight="1" thickTop="1" x14ac:dyDescent="0.2">
      <c r="A4624" s="50"/>
      <c r="B4624" s="50"/>
      <c r="C4624" s="50"/>
      <c r="D4624" s="50"/>
      <c r="E4624" s="50"/>
      <c r="F4624" s="50"/>
      <c r="G4624" s="50"/>
      <c r="H4624" s="50"/>
      <c r="I4624" s="50"/>
      <c r="J4624" s="50"/>
    </row>
    <row r="4625" spans="1:10" ht="18" customHeight="1" x14ac:dyDescent="0.2">
      <c r="A4625" s="189"/>
      <c r="B4625" s="64" t="s">
        <v>9</v>
      </c>
      <c r="C4625" s="189" t="s">
        <v>10</v>
      </c>
      <c r="D4625" s="189" t="s">
        <v>11</v>
      </c>
      <c r="E4625" s="379" t="s">
        <v>1155</v>
      </c>
      <c r="F4625" s="379"/>
      <c r="G4625" s="65" t="s">
        <v>12</v>
      </c>
      <c r="H4625" s="64" t="s">
        <v>13</v>
      </c>
      <c r="I4625" s="64" t="s">
        <v>14</v>
      </c>
      <c r="J4625" s="64" t="s">
        <v>16</v>
      </c>
    </row>
    <row r="4626" spans="1:10" ht="39" customHeight="1" x14ac:dyDescent="0.2">
      <c r="A4626" s="187" t="s">
        <v>1154</v>
      </c>
      <c r="B4626" s="63" t="s">
        <v>1617</v>
      </c>
      <c r="C4626" s="187" t="s">
        <v>25</v>
      </c>
      <c r="D4626" s="187" t="s">
        <v>1616</v>
      </c>
      <c r="E4626" s="380" t="s">
        <v>1609</v>
      </c>
      <c r="F4626" s="380"/>
      <c r="G4626" s="62" t="s">
        <v>27</v>
      </c>
      <c r="H4626" s="61">
        <v>1</v>
      </c>
      <c r="I4626" s="60">
        <v>150.88999999999999</v>
      </c>
      <c r="J4626" s="60">
        <v>150.88999999999999</v>
      </c>
    </row>
    <row r="4627" spans="1:10" ht="26.1" customHeight="1" x14ac:dyDescent="0.2">
      <c r="A4627" s="191" t="s">
        <v>1148</v>
      </c>
      <c r="B4627" s="59" t="s">
        <v>1279</v>
      </c>
      <c r="C4627" s="191" t="s">
        <v>25</v>
      </c>
      <c r="D4627" s="191" t="s">
        <v>1278</v>
      </c>
      <c r="E4627" s="376" t="s">
        <v>1145</v>
      </c>
      <c r="F4627" s="376"/>
      <c r="G4627" s="58" t="s">
        <v>836</v>
      </c>
      <c r="H4627" s="57">
        <v>0.2014</v>
      </c>
      <c r="I4627" s="56">
        <v>30.61</v>
      </c>
      <c r="J4627" s="56">
        <v>6.16</v>
      </c>
    </row>
    <row r="4628" spans="1:10" ht="24" customHeight="1" x14ac:dyDescent="0.2">
      <c r="A4628" s="191" t="s">
        <v>1148</v>
      </c>
      <c r="B4628" s="59" t="s">
        <v>1277</v>
      </c>
      <c r="C4628" s="191" t="s">
        <v>25</v>
      </c>
      <c r="D4628" s="191" t="s">
        <v>1276</v>
      </c>
      <c r="E4628" s="376" t="s">
        <v>1145</v>
      </c>
      <c r="F4628" s="376"/>
      <c r="G4628" s="58" t="s">
        <v>836</v>
      </c>
      <c r="H4628" s="57">
        <v>0.60429999999999995</v>
      </c>
      <c r="I4628" s="56">
        <v>36.630000000000003</v>
      </c>
      <c r="J4628" s="56">
        <v>22.13</v>
      </c>
    </row>
    <row r="4629" spans="1:10" ht="39" customHeight="1" x14ac:dyDescent="0.2">
      <c r="A4629" s="191" t="s">
        <v>1148</v>
      </c>
      <c r="B4629" s="59" t="s">
        <v>1380</v>
      </c>
      <c r="C4629" s="191" t="s">
        <v>25</v>
      </c>
      <c r="D4629" s="191" t="s">
        <v>1379</v>
      </c>
      <c r="E4629" s="376" t="s">
        <v>1192</v>
      </c>
      <c r="F4629" s="376"/>
      <c r="G4629" s="58" t="s">
        <v>44</v>
      </c>
      <c r="H4629" s="57">
        <v>1.1900000000000001E-2</v>
      </c>
      <c r="I4629" s="56">
        <v>33.32</v>
      </c>
      <c r="J4629" s="56">
        <v>0.39</v>
      </c>
    </row>
    <row r="4630" spans="1:10" ht="39" customHeight="1" x14ac:dyDescent="0.2">
      <c r="A4630" s="191" t="s">
        <v>1148</v>
      </c>
      <c r="B4630" s="59" t="s">
        <v>1382</v>
      </c>
      <c r="C4630" s="191" t="s">
        <v>25</v>
      </c>
      <c r="D4630" s="191" t="s">
        <v>1381</v>
      </c>
      <c r="E4630" s="376" t="s">
        <v>1192</v>
      </c>
      <c r="F4630" s="376"/>
      <c r="G4630" s="58" t="s">
        <v>1205</v>
      </c>
      <c r="H4630" s="57">
        <v>5.1799999999999999E-2</v>
      </c>
      <c r="I4630" s="56">
        <v>31.8</v>
      </c>
      <c r="J4630" s="56">
        <v>1.64</v>
      </c>
    </row>
    <row r="4631" spans="1:10" ht="26.1" customHeight="1" x14ac:dyDescent="0.2">
      <c r="A4631" s="192" t="s">
        <v>1142</v>
      </c>
      <c r="B4631" s="55" t="s">
        <v>1608</v>
      </c>
      <c r="C4631" s="192" t="s">
        <v>25</v>
      </c>
      <c r="D4631" s="192" t="s">
        <v>1607</v>
      </c>
      <c r="E4631" s="377" t="s">
        <v>1139</v>
      </c>
      <c r="F4631" s="377"/>
      <c r="G4631" s="54" t="s">
        <v>31</v>
      </c>
      <c r="H4631" s="53">
        <v>1.8032999999999999</v>
      </c>
      <c r="I4631" s="52">
        <v>26.1</v>
      </c>
      <c r="J4631" s="52">
        <v>47.06</v>
      </c>
    </row>
    <row r="4632" spans="1:10" ht="39" customHeight="1" x14ac:dyDescent="0.2">
      <c r="A4632" s="192" t="s">
        <v>1142</v>
      </c>
      <c r="B4632" s="55" t="s">
        <v>1606</v>
      </c>
      <c r="C4632" s="192" t="s">
        <v>25</v>
      </c>
      <c r="D4632" s="192" t="s">
        <v>1605</v>
      </c>
      <c r="E4632" s="377" t="s">
        <v>1139</v>
      </c>
      <c r="F4632" s="377"/>
      <c r="G4632" s="54" t="s">
        <v>31</v>
      </c>
      <c r="H4632" s="53">
        <v>1.4652000000000001</v>
      </c>
      <c r="I4632" s="52">
        <v>22</v>
      </c>
      <c r="J4632" s="52">
        <v>32.229999999999997</v>
      </c>
    </row>
    <row r="4633" spans="1:10" ht="26.1" customHeight="1" x14ac:dyDescent="0.2">
      <c r="A4633" s="192" t="s">
        <v>1142</v>
      </c>
      <c r="B4633" s="55" t="s">
        <v>1604</v>
      </c>
      <c r="C4633" s="192" t="s">
        <v>25</v>
      </c>
      <c r="D4633" s="192" t="s">
        <v>1603</v>
      </c>
      <c r="E4633" s="377" t="s">
        <v>1139</v>
      </c>
      <c r="F4633" s="377"/>
      <c r="G4633" s="54" t="s">
        <v>62</v>
      </c>
      <c r="H4633" s="53">
        <v>6.2799999999999995E-2</v>
      </c>
      <c r="I4633" s="52">
        <v>18.399999999999999</v>
      </c>
      <c r="J4633" s="52">
        <v>1.1499999999999999</v>
      </c>
    </row>
    <row r="4634" spans="1:10" ht="39" customHeight="1" x14ac:dyDescent="0.2">
      <c r="A4634" s="192" t="s">
        <v>1142</v>
      </c>
      <c r="B4634" s="55" t="s">
        <v>1602</v>
      </c>
      <c r="C4634" s="192" t="s">
        <v>25</v>
      </c>
      <c r="D4634" s="192" t="s">
        <v>1601</v>
      </c>
      <c r="E4634" s="377" t="s">
        <v>1139</v>
      </c>
      <c r="F4634" s="377"/>
      <c r="G4634" s="54" t="s">
        <v>27</v>
      </c>
      <c r="H4634" s="53">
        <v>1.050038</v>
      </c>
      <c r="I4634" s="52">
        <v>38.22</v>
      </c>
      <c r="J4634" s="52">
        <v>40.130000000000003</v>
      </c>
    </row>
    <row r="4635" spans="1:10" ht="25.5" x14ac:dyDescent="0.2">
      <c r="A4635" s="193"/>
      <c r="B4635" s="193"/>
      <c r="C4635" s="193"/>
      <c r="D4635" s="193"/>
      <c r="E4635" s="193" t="s">
        <v>1138</v>
      </c>
      <c r="F4635" s="51">
        <v>14.316594612570668</v>
      </c>
      <c r="G4635" s="193" t="s">
        <v>1137</v>
      </c>
      <c r="H4635" s="51">
        <v>11.51</v>
      </c>
      <c r="I4635" s="193" t="s">
        <v>1136</v>
      </c>
      <c r="J4635" s="51">
        <v>25.83</v>
      </c>
    </row>
    <row r="4636" spans="1:10" ht="15" thickBot="1" x14ac:dyDescent="0.25">
      <c r="A4636" s="193"/>
      <c r="B4636" s="193"/>
      <c r="C4636" s="193"/>
      <c r="D4636" s="193"/>
      <c r="E4636" s="193" t="s">
        <v>1135</v>
      </c>
      <c r="F4636" s="51">
        <v>35.51</v>
      </c>
      <c r="G4636" s="193"/>
      <c r="H4636" s="378" t="s">
        <v>1134</v>
      </c>
      <c r="I4636" s="378"/>
      <c r="J4636" s="51">
        <v>186.4</v>
      </c>
    </row>
    <row r="4637" spans="1:10" ht="0.95" customHeight="1" thickTop="1" x14ac:dyDescent="0.2">
      <c r="A4637" s="50"/>
      <c r="B4637" s="50"/>
      <c r="C4637" s="50"/>
      <c r="D4637" s="50"/>
      <c r="E4637" s="50"/>
      <c r="F4637" s="50"/>
      <c r="G4637" s="50"/>
      <c r="H4637" s="50"/>
      <c r="I4637" s="50"/>
      <c r="J4637" s="50"/>
    </row>
    <row r="4638" spans="1:10" ht="18" customHeight="1" x14ac:dyDescent="0.2">
      <c r="A4638" s="189"/>
      <c r="B4638" s="64" t="s">
        <v>9</v>
      </c>
      <c r="C4638" s="189" t="s">
        <v>10</v>
      </c>
      <c r="D4638" s="189" t="s">
        <v>11</v>
      </c>
      <c r="E4638" s="379" t="s">
        <v>1155</v>
      </c>
      <c r="F4638" s="379"/>
      <c r="G4638" s="65" t="s">
        <v>12</v>
      </c>
      <c r="H4638" s="64" t="s">
        <v>13</v>
      </c>
      <c r="I4638" s="64" t="s">
        <v>14</v>
      </c>
      <c r="J4638" s="64" t="s">
        <v>16</v>
      </c>
    </row>
    <row r="4639" spans="1:10" ht="39" customHeight="1" x14ac:dyDescent="0.2">
      <c r="A4639" s="187" t="s">
        <v>1154</v>
      </c>
      <c r="B4639" s="63" t="s">
        <v>1615</v>
      </c>
      <c r="C4639" s="187" t="s">
        <v>25</v>
      </c>
      <c r="D4639" s="187" t="s">
        <v>1614</v>
      </c>
      <c r="E4639" s="380" t="s">
        <v>1609</v>
      </c>
      <c r="F4639" s="380"/>
      <c r="G4639" s="62" t="s">
        <v>27</v>
      </c>
      <c r="H4639" s="61">
        <v>1</v>
      </c>
      <c r="I4639" s="60">
        <v>127.03</v>
      </c>
      <c r="J4639" s="60">
        <v>127.03</v>
      </c>
    </row>
    <row r="4640" spans="1:10" ht="26.1" customHeight="1" x14ac:dyDescent="0.2">
      <c r="A4640" s="191" t="s">
        <v>1148</v>
      </c>
      <c r="B4640" s="59" t="s">
        <v>1279</v>
      </c>
      <c r="C4640" s="191" t="s">
        <v>25</v>
      </c>
      <c r="D4640" s="191" t="s">
        <v>1278</v>
      </c>
      <c r="E4640" s="376" t="s">
        <v>1145</v>
      </c>
      <c r="F4640" s="376"/>
      <c r="G4640" s="58" t="s">
        <v>836</v>
      </c>
      <c r="H4640" s="57">
        <v>0.13089999999999999</v>
      </c>
      <c r="I4640" s="56">
        <v>30.61</v>
      </c>
      <c r="J4640" s="56">
        <v>4</v>
      </c>
    </row>
    <row r="4641" spans="1:10" ht="24" customHeight="1" x14ac:dyDescent="0.2">
      <c r="A4641" s="191" t="s">
        <v>1148</v>
      </c>
      <c r="B4641" s="59" t="s">
        <v>1277</v>
      </c>
      <c r="C4641" s="191" t="s">
        <v>25</v>
      </c>
      <c r="D4641" s="191" t="s">
        <v>1276</v>
      </c>
      <c r="E4641" s="376" t="s">
        <v>1145</v>
      </c>
      <c r="F4641" s="376"/>
      <c r="G4641" s="58" t="s">
        <v>836</v>
      </c>
      <c r="H4641" s="57">
        <v>0.3926</v>
      </c>
      <c r="I4641" s="56">
        <v>36.630000000000003</v>
      </c>
      <c r="J4641" s="56">
        <v>14.38</v>
      </c>
    </row>
    <row r="4642" spans="1:10" ht="39" customHeight="1" x14ac:dyDescent="0.2">
      <c r="A4642" s="191" t="s">
        <v>1148</v>
      </c>
      <c r="B4642" s="59" t="s">
        <v>1380</v>
      </c>
      <c r="C4642" s="191" t="s">
        <v>25</v>
      </c>
      <c r="D4642" s="191" t="s">
        <v>1379</v>
      </c>
      <c r="E4642" s="376" t="s">
        <v>1192</v>
      </c>
      <c r="F4642" s="376"/>
      <c r="G4642" s="58" t="s">
        <v>44</v>
      </c>
      <c r="H4642" s="57">
        <v>8.2000000000000007E-3</v>
      </c>
      <c r="I4642" s="56">
        <v>33.32</v>
      </c>
      <c r="J4642" s="56">
        <v>0.27</v>
      </c>
    </row>
    <row r="4643" spans="1:10" ht="39" customHeight="1" x14ac:dyDescent="0.2">
      <c r="A4643" s="191" t="s">
        <v>1148</v>
      </c>
      <c r="B4643" s="59" t="s">
        <v>1382</v>
      </c>
      <c r="C4643" s="191" t="s">
        <v>25</v>
      </c>
      <c r="D4643" s="191" t="s">
        <v>1381</v>
      </c>
      <c r="E4643" s="376" t="s">
        <v>1192</v>
      </c>
      <c r="F4643" s="376"/>
      <c r="G4643" s="58" t="s">
        <v>1205</v>
      </c>
      <c r="H4643" s="57">
        <v>3.5900000000000001E-2</v>
      </c>
      <c r="I4643" s="56">
        <v>31.8</v>
      </c>
      <c r="J4643" s="56">
        <v>1.1399999999999999</v>
      </c>
    </row>
    <row r="4644" spans="1:10" ht="26.1" customHeight="1" x14ac:dyDescent="0.2">
      <c r="A4644" s="192" t="s">
        <v>1142</v>
      </c>
      <c r="B4644" s="55" t="s">
        <v>1608</v>
      </c>
      <c r="C4644" s="192" t="s">
        <v>25</v>
      </c>
      <c r="D4644" s="192" t="s">
        <v>1607</v>
      </c>
      <c r="E4644" s="377" t="s">
        <v>1139</v>
      </c>
      <c r="F4644" s="377"/>
      <c r="G4644" s="54" t="s">
        <v>31</v>
      </c>
      <c r="H4644" s="53">
        <v>1.6922999999999999</v>
      </c>
      <c r="I4644" s="52">
        <v>26.1</v>
      </c>
      <c r="J4644" s="52">
        <v>44.16</v>
      </c>
    </row>
    <row r="4645" spans="1:10" ht="39" customHeight="1" x14ac:dyDescent="0.2">
      <c r="A4645" s="192" t="s">
        <v>1142</v>
      </c>
      <c r="B4645" s="55" t="s">
        <v>1606</v>
      </c>
      <c r="C4645" s="192" t="s">
        <v>25</v>
      </c>
      <c r="D4645" s="192" t="s">
        <v>1605</v>
      </c>
      <c r="E4645" s="377" t="s">
        <v>1139</v>
      </c>
      <c r="F4645" s="377"/>
      <c r="G4645" s="54" t="s">
        <v>31</v>
      </c>
      <c r="H4645" s="53">
        <v>1</v>
      </c>
      <c r="I4645" s="52">
        <v>22</v>
      </c>
      <c r="J4645" s="52">
        <v>22</v>
      </c>
    </row>
    <row r="4646" spans="1:10" ht="26.1" customHeight="1" x14ac:dyDescent="0.2">
      <c r="A4646" s="192" t="s">
        <v>1142</v>
      </c>
      <c r="B4646" s="55" t="s">
        <v>1604</v>
      </c>
      <c r="C4646" s="192" t="s">
        <v>25</v>
      </c>
      <c r="D4646" s="192" t="s">
        <v>1603</v>
      </c>
      <c r="E4646" s="377" t="s">
        <v>1139</v>
      </c>
      <c r="F4646" s="377"/>
      <c r="G4646" s="54" t="s">
        <v>62</v>
      </c>
      <c r="H4646" s="53">
        <v>5.1700000000000003E-2</v>
      </c>
      <c r="I4646" s="52">
        <v>18.399999999999999</v>
      </c>
      <c r="J4646" s="52">
        <v>0.95</v>
      </c>
    </row>
    <row r="4647" spans="1:10" ht="39" customHeight="1" x14ac:dyDescent="0.2">
      <c r="A4647" s="192" t="s">
        <v>1142</v>
      </c>
      <c r="B4647" s="55" t="s">
        <v>1602</v>
      </c>
      <c r="C4647" s="192" t="s">
        <v>25</v>
      </c>
      <c r="D4647" s="192" t="s">
        <v>1601</v>
      </c>
      <c r="E4647" s="377" t="s">
        <v>1139</v>
      </c>
      <c r="F4647" s="377"/>
      <c r="G4647" s="54" t="s">
        <v>27</v>
      </c>
      <c r="H4647" s="53">
        <v>1.050038</v>
      </c>
      <c r="I4647" s="52">
        <v>38.22</v>
      </c>
      <c r="J4647" s="52">
        <v>40.130000000000003</v>
      </c>
    </row>
    <row r="4648" spans="1:10" ht="25.5" x14ac:dyDescent="0.2">
      <c r="A4648" s="193"/>
      <c r="B4648" s="193"/>
      <c r="C4648" s="193"/>
      <c r="D4648" s="193"/>
      <c r="E4648" s="193" t="s">
        <v>1138</v>
      </c>
      <c r="F4648" s="51">
        <v>9.3393193659239557</v>
      </c>
      <c r="G4648" s="193" t="s">
        <v>1137</v>
      </c>
      <c r="H4648" s="51">
        <v>7.51</v>
      </c>
      <c r="I4648" s="193" t="s">
        <v>1136</v>
      </c>
      <c r="J4648" s="51">
        <v>16.850000000000001</v>
      </c>
    </row>
    <row r="4649" spans="1:10" ht="15" thickBot="1" x14ac:dyDescent="0.25">
      <c r="A4649" s="193"/>
      <c r="B4649" s="193"/>
      <c r="C4649" s="193"/>
      <c r="D4649" s="193"/>
      <c r="E4649" s="193" t="s">
        <v>1135</v>
      </c>
      <c r="F4649" s="51">
        <v>29.9</v>
      </c>
      <c r="G4649" s="193"/>
      <c r="H4649" s="378" t="s">
        <v>1134</v>
      </c>
      <c r="I4649" s="378"/>
      <c r="J4649" s="51">
        <v>156.93</v>
      </c>
    </row>
    <row r="4650" spans="1:10" ht="0.95" customHeight="1" thickTop="1" x14ac:dyDescent="0.2">
      <c r="A4650" s="50"/>
      <c r="B4650" s="50"/>
      <c r="C4650" s="50"/>
      <c r="D4650" s="50"/>
      <c r="E4650" s="50"/>
      <c r="F4650" s="50"/>
      <c r="G4650" s="50"/>
      <c r="H4650" s="50"/>
      <c r="I4650" s="50"/>
      <c r="J4650" s="50"/>
    </row>
    <row r="4651" spans="1:10" ht="18" customHeight="1" x14ac:dyDescent="0.2">
      <c r="A4651" s="189"/>
      <c r="B4651" s="64" t="s">
        <v>9</v>
      </c>
      <c r="C4651" s="189" t="s">
        <v>10</v>
      </c>
      <c r="D4651" s="189" t="s">
        <v>11</v>
      </c>
      <c r="E4651" s="379" t="s">
        <v>1155</v>
      </c>
      <c r="F4651" s="379"/>
      <c r="G4651" s="65" t="s">
        <v>12</v>
      </c>
      <c r="H4651" s="64" t="s">
        <v>13</v>
      </c>
      <c r="I4651" s="64" t="s">
        <v>14</v>
      </c>
      <c r="J4651" s="64" t="s">
        <v>16</v>
      </c>
    </row>
    <row r="4652" spans="1:10" ht="39" customHeight="1" x14ac:dyDescent="0.2">
      <c r="A4652" s="187" t="s">
        <v>1154</v>
      </c>
      <c r="B4652" s="63" t="s">
        <v>1613</v>
      </c>
      <c r="C4652" s="187" t="s">
        <v>25</v>
      </c>
      <c r="D4652" s="187" t="s">
        <v>1612</v>
      </c>
      <c r="E4652" s="380" t="s">
        <v>1609</v>
      </c>
      <c r="F4652" s="380"/>
      <c r="G4652" s="62" t="s">
        <v>27</v>
      </c>
      <c r="H4652" s="61">
        <v>1</v>
      </c>
      <c r="I4652" s="60">
        <v>194.11</v>
      </c>
      <c r="J4652" s="60">
        <v>194.11</v>
      </c>
    </row>
    <row r="4653" spans="1:10" ht="26.1" customHeight="1" x14ac:dyDescent="0.2">
      <c r="A4653" s="191" t="s">
        <v>1148</v>
      </c>
      <c r="B4653" s="59" t="s">
        <v>1279</v>
      </c>
      <c r="C4653" s="191" t="s">
        <v>25</v>
      </c>
      <c r="D4653" s="191" t="s">
        <v>1278</v>
      </c>
      <c r="E4653" s="376" t="s">
        <v>1145</v>
      </c>
      <c r="F4653" s="376"/>
      <c r="G4653" s="58" t="s">
        <v>836</v>
      </c>
      <c r="H4653" s="57">
        <v>0.36830000000000002</v>
      </c>
      <c r="I4653" s="56">
        <v>30.61</v>
      </c>
      <c r="J4653" s="56">
        <v>11.27</v>
      </c>
    </row>
    <row r="4654" spans="1:10" ht="24" customHeight="1" x14ac:dyDescent="0.2">
      <c r="A4654" s="191" t="s">
        <v>1148</v>
      </c>
      <c r="B4654" s="59" t="s">
        <v>1277</v>
      </c>
      <c r="C4654" s="191" t="s">
        <v>25</v>
      </c>
      <c r="D4654" s="191" t="s">
        <v>1276</v>
      </c>
      <c r="E4654" s="376" t="s">
        <v>1145</v>
      </c>
      <c r="F4654" s="376"/>
      <c r="G4654" s="58" t="s">
        <v>836</v>
      </c>
      <c r="H4654" s="57">
        <v>1.105</v>
      </c>
      <c r="I4654" s="56">
        <v>36.630000000000003</v>
      </c>
      <c r="J4654" s="56">
        <v>40.47</v>
      </c>
    </row>
    <row r="4655" spans="1:10" ht="39" customHeight="1" x14ac:dyDescent="0.2">
      <c r="A4655" s="191" t="s">
        <v>1148</v>
      </c>
      <c r="B4655" s="59" t="s">
        <v>1380</v>
      </c>
      <c r="C4655" s="191" t="s">
        <v>25</v>
      </c>
      <c r="D4655" s="191" t="s">
        <v>1379</v>
      </c>
      <c r="E4655" s="376" t="s">
        <v>1192</v>
      </c>
      <c r="F4655" s="376"/>
      <c r="G4655" s="58" t="s">
        <v>44</v>
      </c>
      <c r="H4655" s="57">
        <v>1.7000000000000001E-2</v>
      </c>
      <c r="I4655" s="56">
        <v>33.32</v>
      </c>
      <c r="J4655" s="56">
        <v>0.56000000000000005</v>
      </c>
    </row>
    <row r="4656" spans="1:10" ht="39" customHeight="1" x14ac:dyDescent="0.2">
      <c r="A4656" s="191" t="s">
        <v>1148</v>
      </c>
      <c r="B4656" s="59" t="s">
        <v>1382</v>
      </c>
      <c r="C4656" s="191" t="s">
        <v>25</v>
      </c>
      <c r="D4656" s="191" t="s">
        <v>1381</v>
      </c>
      <c r="E4656" s="376" t="s">
        <v>1192</v>
      </c>
      <c r="F4656" s="376"/>
      <c r="G4656" s="58" t="s">
        <v>1205</v>
      </c>
      <c r="H4656" s="57">
        <v>7.4399999999999994E-2</v>
      </c>
      <c r="I4656" s="56">
        <v>31.8</v>
      </c>
      <c r="J4656" s="56">
        <v>2.36</v>
      </c>
    </row>
    <row r="4657" spans="1:10" ht="26.1" customHeight="1" x14ac:dyDescent="0.2">
      <c r="A4657" s="192" t="s">
        <v>1142</v>
      </c>
      <c r="B4657" s="55" t="s">
        <v>1608</v>
      </c>
      <c r="C4657" s="192" t="s">
        <v>25</v>
      </c>
      <c r="D4657" s="192" t="s">
        <v>1607</v>
      </c>
      <c r="E4657" s="377" t="s">
        <v>1139</v>
      </c>
      <c r="F4657" s="377"/>
      <c r="G4657" s="54" t="s">
        <v>31</v>
      </c>
      <c r="H4657" s="53">
        <v>1.9603999999999999</v>
      </c>
      <c r="I4657" s="52">
        <v>26.1</v>
      </c>
      <c r="J4657" s="52">
        <v>51.16</v>
      </c>
    </row>
    <row r="4658" spans="1:10" ht="39" customHeight="1" x14ac:dyDescent="0.2">
      <c r="A4658" s="192" t="s">
        <v>1142</v>
      </c>
      <c r="B4658" s="55" t="s">
        <v>1606</v>
      </c>
      <c r="C4658" s="192" t="s">
        <v>25</v>
      </c>
      <c r="D4658" s="192" t="s">
        <v>1605</v>
      </c>
      <c r="E4658" s="377" t="s">
        <v>1139</v>
      </c>
      <c r="F4658" s="377"/>
      <c r="G4658" s="54" t="s">
        <v>31</v>
      </c>
      <c r="H4658" s="53">
        <v>2.1238000000000001</v>
      </c>
      <c r="I4658" s="52">
        <v>22</v>
      </c>
      <c r="J4658" s="52">
        <v>46.72</v>
      </c>
    </row>
    <row r="4659" spans="1:10" ht="26.1" customHeight="1" x14ac:dyDescent="0.2">
      <c r="A4659" s="192" t="s">
        <v>1142</v>
      </c>
      <c r="B4659" s="55" t="s">
        <v>1604</v>
      </c>
      <c r="C4659" s="192" t="s">
        <v>25</v>
      </c>
      <c r="D4659" s="192" t="s">
        <v>1603</v>
      </c>
      <c r="E4659" s="377" t="s">
        <v>1139</v>
      </c>
      <c r="F4659" s="377"/>
      <c r="G4659" s="54" t="s">
        <v>62</v>
      </c>
      <c r="H4659" s="53">
        <v>7.8399999999999997E-2</v>
      </c>
      <c r="I4659" s="52">
        <v>18.399999999999999</v>
      </c>
      <c r="J4659" s="52">
        <v>1.44</v>
      </c>
    </row>
    <row r="4660" spans="1:10" ht="39" customHeight="1" x14ac:dyDescent="0.2">
      <c r="A4660" s="192" t="s">
        <v>1142</v>
      </c>
      <c r="B4660" s="55" t="s">
        <v>1602</v>
      </c>
      <c r="C4660" s="192" t="s">
        <v>25</v>
      </c>
      <c r="D4660" s="192" t="s">
        <v>1601</v>
      </c>
      <c r="E4660" s="377" t="s">
        <v>1139</v>
      </c>
      <c r="F4660" s="377"/>
      <c r="G4660" s="54" t="s">
        <v>27</v>
      </c>
      <c r="H4660" s="53">
        <v>1.050038</v>
      </c>
      <c r="I4660" s="52">
        <v>38.22</v>
      </c>
      <c r="J4660" s="52">
        <v>40.130000000000003</v>
      </c>
    </row>
    <row r="4661" spans="1:10" ht="25.5" x14ac:dyDescent="0.2">
      <c r="A4661" s="193"/>
      <c r="B4661" s="193"/>
      <c r="C4661" s="193"/>
      <c r="D4661" s="193"/>
      <c r="E4661" s="193" t="s">
        <v>1138</v>
      </c>
      <c r="F4661" s="51">
        <v>25.806451612903224</v>
      </c>
      <c r="G4661" s="193" t="s">
        <v>1137</v>
      </c>
      <c r="H4661" s="51">
        <v>20.75</v>
      </c>
      <c r="I4661" s="193" t="s">
        <v>1136</v>
      </c>
      <c r="J4661" s="51">
        <v>46.56</v>
      </c>
    </row>
    <row r="4662" spans="1:10" ht="15" thickBot="1" x14ac:dyDescent="0.25">
      <c r="A4662" s="193"/>
      <c r="B4662" s="193"/>
      <c r="C4662" s="193"/>
      <c r="D4662" s="193"/>
      <c r="E4662" s="193" t="s">
        <v>1135</v>
      </c>
      <c r="F4662" s="51">
        <v>45.69</v>
      </c>
      <c r="G4662" s="193"/>
      <c r="H4662" s="378" t="s">
        <v>1134</v>
      </c>
      <c r="I4662" s="378"/>
      <c r="J4662" s="51">
        <v>239.8</v>
      </c>
    </row>
    <row r="4663" spans="1:10" ht="0.95" customHeight="1" thickTop="1" x14ac:dyDescent="0.2">
      <c r="A4663" s="50"/>
      <c r="B4663" s="50"/>
      <c r="C4663" s="50"/>
      <c r="D4663" s="50"/>
      <c r="E4663" s="50"/>
      <c r="F4663" s="50"/>
      <c r="G4663" s="50"/>
      <c r="H4663" s="50"/>
      <c r="I4663" s="50"/>
      <c r="J4663" s="50"/>
    </row>
    <row r="4664" spans="1:10" ht="18" customHeight="1" x14ac:dyDescent="0.2">
      <c r="A4664" s="189"/>
      <c r="B4664" s="64" t="s">
        <v>9</v>
      </c>
      <c r="C4664" s="189" t="s">
        <v>10</v>
      </c>
      <c r="D4664" s="189" t="s">
        <v>11</v>
      </c>
      <c r="E4664" s="379" t="s">
        <v>1155</v>
      </c>
      <c r="F4664" s="379"/>
      <c r="G4664" s="65" t="s">
        <v>12</v>
      </c>
      <c r="H4664" s="64" t="s">
        <v>13</v>
      </c>
      <c r="I4664" s="64" t="s">
        <v>14</v>
      </c>
      <c r="J4664" s="64" t="s">
        <v>16</v>
      </c>
    </row>
    <row r="4665" spans="1:10" ht="39" customHeight="1" x14ac:dyDescent="0.2">
      <c r="A4665" s="187" t="s">
        <v>1154</v>
      </c>
      <c r="B4665" s="63" t="s">
        <v>1611</v>
      </c>
      <c r="C4665" s="187" t="s">
        <v>25</v>
      </c>
      <c r="D4665" s="187" t="s">
        <v>1610</v>
      </c>
      <c r="E4665" s="380" t="s">
        <v>1609</v>
      </c>
      <c r="F4665" s="380"/>
      <c r="G4665" s="62" t="s">
        <v>27</v>
      </c>
      <c r="H4665" s="61">
        <v>1</v>
      </c>
      <c r="I4665" s="60">
        <v>130.28</v>
      </c>
      <c r="J4665" s="60">
        <v>130.28</v>
      </c>
    </row>
    <row r="4666" spans="1:10" ht="26.1" customHeight="1" x14ac:dyDescent="0.2">
      <c r="A4666" s="191" t="s">
        <v>1148</v>
      </c>
      <c r="B4666" s="59" t="s">
        <v>1279</v>
      </c>
      <c r="C4666" s="191" t="s">
        <v>25</v>
      </c>
      <c r="D4666" s="191" t="s">
        <v>1278</v>
      </c>
      <c r="E4666" s="376" t="s">
        <v>1145</v>
      </c>
      <c r="F4666" s="376"/>
      <c r="G4666" s="58" t="s">
        <v>836</v>
      </c>
      <c r="H4666" s="57">
        <v>0.15479999999999999</v>
      </c>
      <c r="I4666" s="56">
        <v>30.61</v>
      </c>
      <c r="J4666" s="56">
        <v>4.7300000000000004</v>
      </c>
    </row>
    <row r="4667" spans="1:10" ht="24" customHeight="1" x14ac:dyDescent="0.2">
      <c r="A4667" s="191" t="s">
        <v>1148</v>
      </c>
      <c r="B4667" s="59" t="s">
        <v>1277</v>
      </c>
      <c r="C4667" s="191" t="s">
        <v>25</v>
      </c>
      <c r="D4667" s="191" t="s">
        <v>1276</v>
      </c>
      <c r="E4667" s="376" t="s">
        <v>1145</v>
      </c>
      <c r="F4667" s="376"/>
      <c r="G4667" s="58" t="s">
        <v>836</v>
      </c>
      <c r="H4667" s="57">
        <v>0.46439999999999998</v>
      </c>
      <c r="I4667" s="56">
        <v>36.630000000000003</v>
      </c>
      <c r="J4667" s="56">
        <v>17.010000000000002</v>
      </c>
    </row>
    <row r="4668" spans="1:10" ht="39" customHeight="1" x14ac:dyDescent="0.2">
      <c r="A4668" s="191" t="s">
        <v>1148</v>
      </c>
      <c r="B4668" s="59" t="s">
        <v>1380</v>
      </c>
      <c r="C4668" s="191" t="s">
        <v>25</v>
      </c>
      <c r="D4668" s="191" t="s">
        <v>1379</v>
      </c>
      <c r="E4668" s="376" t="s">
        <v>1192</v>
      </c>
      <c r="F4668" s="376"/>
      <c r="G4668" s="58" t="s">
        <v>44</v>
      </c>
      <c r="H4668" s="57">
        <v>7.6E-3</v>
      </c>
      <c r="I4668" s="56">
        <v>33.32</v>
      </c>
      <c r="J4668" s="56">
        <v>0.25</v>
      </c>
    </row>
    <row r="4669" spans="1:10" ht="39" customHeight="1" x14ac:dyDescent="0.2">
      <c r="A4669" s="191" t="s">
        <v>1148</v>
      </c>
      <c r="B4669" s="59" t="s">
        <v>1382</v>
      </c>
      <c r="C4669" s="191" t="s">
        <v>25</v>
      </c>
      <c r="D4669" s="191" t="s">
        <v>1381</v>
      </c>
      <c r="E4669" s="376" t="s">
        <v>1192</v>
      </c>
      <c r="F4669" s="376"/>
      <c r="G4669" s="58" t="s">
        <v>1205</v>
      </c>
      <c r="H4669" s="57">
        <v>3.32E-2</v>
      </c>
      <c r="I4669" s="56">
        <v>31.8</v>
      </c>
      <c r="J4669" s="56">
        <v>1.05</v>
      </c>
    </row>
    <row r="4670" spans="1:10" ht="26.1" customHeight="1" x14ac:dyDescent="0.2">
      <c r="A4670" s="192" t="s">
        <v>1142</v>
      </c>
      <c r="B4670" s="55" t="s">
        <v>1608</v>
      </c>
      <c r="C4670" s="192" t="s">
        <v>25</v>
      </c>
      <c r="D4670" s="192" t="s">
        <v>1607</v>
      </c>
      <c r="E4670" s="377" t="s">
        <v>1139</v>
      </c>
      <c r="F4670" s="377"/>
      <c r="G4670" s="54" t="s">
        <v>31</v>
      </c>
      <c r="H4670" s="53">
        <v>1.6922999999999999</v>
      </c>
      <c r="I4670" s="52">
        <v>26.1</v>
      </c>
      <c r="J4670" s="52">
        <v>44.16</v>
      </c>
    </row>
    <row r="4671" spans="1:10" ht="39" customHeight="1" x14ac:dyDescent="0.2">
      <c r="A4671" s="192" t="s">
        <v>1142</v>
      </c>
      <c r="B4671" s="55" t="s">
        <v>1606</v>
      </c>
      <c r="C4671" s="192" t="s">
        <v>25</v>
      </c>
      <c r="D4671" s="192" t="s">
        <v>1605</v>
      </c>
      <c r="E4671" s="377" t="s">
        <v>1139</v>
      </c>
      <c r="F4671" s="377"/>
      <c r="G4671" s="54" t="s">
        <v>31</v>
      </c>
      <c r="H4671" s="53">
        <v>1</v>
      </c>
      <c r="I4671" s="52">
        <v>22</v>
      </c>
      <c r="J4671" s="52">
        <v>22</v>
      </c>
    </row>
    <row r="4672" spans="1:10" ht="26.1" customHeight="1" x14ac:dyDescent="0.2">
      <c r="A4672" s="192" t="s">
        <v>1142</v>
      </c>
      <c r="B4672" s="55" t="s">
        <v>1604</v>
      </c>
      <c r="C4672" s="192" t="s">
        <v>25</v>
      </c>
      <c r="D4672" s="192" t="s">
        <v>1603</v>
      </c>
      <c r="E4672" s="377" t="s">
        <v>1139</v>
      </c>
      <c r="F4672" s="377"/>
      <c r="G4672" s="54" t="s">
        <v>62</v>
      </c>
      <c r="H4672" s="53">
        <v>5.1700000000000003E-2</v>
      </c>
      <c r="I4672" s="52">
        <v>18.399999999999999</v>
      </c>
      <c r="J4672" s="52">
        <v>0.95</v>
      </c>
    </row>
    <row r="4673" spans="1:10" ht="39" customHeight="1" x14ac:dyDescent="0.2">
      <c r="A4673" s="192" t="s">
        <v>1142</v>
      </c>
      <c r="B4673" s="55" t="s">
        <v>1602</v>
      </c>
      <c r="C4673" s="192" t="s">
        <v>25</v>
      </c>
      <c r="D4673" s="192" t="s">
        <v>1601</v>
      </c>
      <c r="E4673" s="377" t="s">
        <v>1139</v>
      </c>
      <c r="F4673" s="377"/>
      <c r="G4673" s="54" t="s">
        <v>27</v>
      </c>
      <c r="H4673" s="53">
        <v>1.050038</v>
      </c>
      <c r="I4673" s="52">
        <v>38.22</v>
      </c>
      <c r="J4673" s="52">
        <v>40.130000000000003</v>
      </c>
    </row>
    <row r="4674" spans="1:10" ht="25.5" x14ac:dyDescent="0.2">
      <c r="A4674" s="193"/>
      <c r="B4674" s="193"/>
      <c r="C4674" s="193"/>
      <c r="D4674" s="193"/>
      <c r="E4674" s="193" t="s">
        <v>1138</v>
      </c>
      <c r="F4674" s="51">
        <v>10.88016849573218</v>
      </c>
      <c r="G4674" s="193" t="s">
        <v>1137</v>
      </c>
      <c r="H4674" s="51">
        <v>8.75</v>
      </c>
      <c r="I4674" s="193" t="s">
        <v>1136</v>
      </c>
      <c r="J4674" s="51">
        <v>19.63</v>
      </c>
    </row>
    <row r="4675" spans="1:10" ht="15" thickBot="1" x14ac:dyDescent="0.25">
      <c r="A4675" s="193"/>
      <c r="B4675" s="193"/>
      <c r="C4675" s="193"/>
      <c r="D4675" s="193"/>
      <c r="E4675" s="193" t="s">
        <v>1135</v>
      </c>
      <c r="F4675" s="51">
        <v>30.66</v>
      </c>
      <c r="G4675" s="193"/>
      <c r="H4675" s="378" t="s">
        <v>1134</v>
      </c>
      <c r="I4675" s="378"/>
      <c r="J4675" s="51">
        <v>160.94</v>
      </c>
    </row>
    <row r="4676" spans="1:10" ht="0.95" customHeight="1" thickTop="1" x14ac:dyDescent="0.2">
      <c r="A4676" s="50"/>
      <c r="B4676" s="50"/>
      <c r="C4676" s="50"/>
      <c r="D4676" s="50"/>
      <c r="E4676" s="50"/>
      <c r="F4676" s="50"/>
      <c r="G4676" s="50"/>
      <c r="H4676" s="50"/>
      <c r="I4676" s="50"/>
      <c r="J4676" s="50"/>
    </row>
    <row r="4677" spans="1:10" ht="18" customHeight="1" x14ac:dyDescent="0.2">
      <c r="A4677" s="189"/>
      <c r="B4677" s="64" t="s">
        <v>9</v>
      </c>
      <c r="C4677" s="189" t="s">
        <v>10</v>
      </c>
      <c r="D4677" s="189" t="s">
        <v>11</v>
      </c>
      <c r="E4677" s="379" t="s">
        <v>1155</v>
      </c>
      <c r="F4677" s="379"/>
      <c r="G4677" s="65" t="s">
        <v>12</v>
      </c>
      <c r="H4677" s="64" t="s">
        <v>13</v>
      </c>
      <c r="I4677" s="64" t="s">
        <v>14</v>
      </c>
      <c r="J4677" s="64" t="s">
        <v>16</v>
      </c>
    </row>
    <row r="4678" spans="1:10" ht="24" customHeight="1" x14ac:dyDescent="0.2">
      <c r="A4678" s="187" t="s">
        <v>1154</v>
      </c>
      <c r="B4678" s="63" t="s">
        <v>1461</v>
      </c>
      <c r="C4678" s="187" t="s">
        <v>25</v>
      </c>
      <c r="D4678" s="187" t="s">
        <v>1460</v>
      </c>
      <c r="E4678" s="380" t="s">
        <v>1145</v>
      </c>
      <c r="F4678" s="380"/>
      <c r="G4678" s="62" t="s">
        <v>836</v>
      </c>
      <c r="H4678" s="61">
        <v>1</v>
      </c>
      <c r="I4678" s="60">
        <v>37.11</v>
      </c>
      <c r="J4678" s="60">
        <v>37.11</v>
      </c>
    </row>
    <row r="4679" spans="1:10" ht="26.1" customHeight="1" x14ac:dyDescent="0.2">
      <c r="A4679" s="191" t="s">
        <v>1148</v>
      </c>
      <c r="B4679" s="59" t="s">
        <v>1600</v>
      </c>
      <c r="C4679" s="191" t="s">
        <v>25</v>
      </c>
      <c r="D4679" s="191" t="s">
        <v>1599</v>
      </c>
      <c r="E4679" s="376" t="s">
        <v>1145</v>
      </c>
      <c r="F4679" s="376"/>
      <c r="G4679" s="58" t="s">
        <v>836</v>
      </c>
      <c r="H4679" s="57">
        <v>1</v>
      </c>
      <c r="I4679" s="56">
        <v>0.75</v>
      </c>
      <c r="J4679" s="56">
        <v>0.75</v>
      </c>
    </row>
    <row r="4680" spans="1:10" ht="24" customHeight="1" x14ac:dyDescent="0.2">
      <c r="A4680" s="192" t="s">
        <v>1142</v>
      </c>
      <c r="B4680" s="55" t="s">
        <v>1598</v>
      </c>
      <c r="C4680" s="192" t="s">
        <v>25</v>
      </c>
      <c r="D4680" s="192" t="s">
        <v>1597</v>
      </c>
      <c r="E4680" s="377" t="s">
        <v>1165</v>
      </c>
      <c r="F4680" s="377"/>
      <c r="G4680" s="54" t="s">
        <v>836</v>
      </c>
      <c r="H4680" s="53">
        <v>1</v>
      </c>
      <c r="I4680" s="52">
        <v>31.01</v>
      </c>
      <c r="J4680" s="52">
        <v>31.01</v>
      </c>
    </row>
    <row r="4681" spans="1:10" ht="26.1" customHeight="1" x14ac:dyDescent="0.2">
      <c r="A4681" s="192" t="s">
        <v>1142</v>
      </c>
      <c r="B4681" s="55" t="s">
        <v>1178</v>
      </c>
      <c r="C4681" s="192" t="s">
        <v>25</v>
      </c>
      <c r="D4681" s="192" t="s">
        <v>1177</v>
      </c>
      <c r="E4681" s="377" t="s">
        <v>1171</v>
      </c>
      <c r="F4681" s="377"/>
      <c r="G4681" s="54" t="s">
        <v>836</v>
      </c>
      <c r="H4681" s="53">
        <v>1</v>
      </c>
      <c r="I4681" s="52">
        <v>1.0900000000000001</v>
      </c>
      <c r="J4681" s="52">
        <v>1.0900000000000001</v>
      </c>
    </row>
    <row r="4682" spans="1:10" ht="26.1" customHeight="1" x14ac:dyDescent="0.2">
      <c r="A4682" s="192" t="s">
        <v>1142</v>
      </c>
      <c r="B4682" s="55" t="s">
        <v>1176</v>
      </c>
      <c r="C4682" s="192" t="s">
        <v>25</v>
      </c>
      <c r="D4682" s="192" t="s">
        <v>1175</v>
      </c>
      <c r="E4682" s="377" t="s">
        <v>1174</v>
      </c>
      <c r="F4682" s="377"/>
      <c r="G4682" s="54" t="s">
        <v>836</v>
      </c>
      <c r="H4682" s="53">
        <v>1</v>
      </c>
      <c r="I4682" s="52">
        <v>0.82</v>
      </c>
      <c r="J4682" s="52">
        <v>0.82</v>
      </c>
    </row>
    <row r="4683" spans="1:10" ht="26.1" customHeight="1" x14ac:dyDescent="0.2">
      <c r="A4683" s="192" t="s">
        <v>1142</v>
      </c>
      <c r="B4683" s="55" t="s">
        <v>1173</v>
      </c>
      <c r="C4683" s="192" t="s">
        <v>25</v>
      </c>
      <c r="D4683" s="192" t="s">
        <v>1172</v>
      </c>
      <c r="E4683" s="377" t="s">
        <v>1171</v>
      </c>
      <c r="F4683" s="377"/>
      <c r="G4683" s="54" t="s">
        <v>836</v>
      </c>
      <c r="H4683" s="53">
        <v>1</v>
      </c>
      <c r="I4683" s="52">
        <v>1.34</v>
      </c>
      <c r="J4683" s="52">
        <v>1.34</v>
      </c>
    </row>
    <row r="4684" spans="1:10" ht="26.1" customHeight="1" x14ac:dyDescent="0.2">
      <c r="A4684" s="192" t="s">
        <v>1142</v>
      </c>
      <c r="B4684" s="55" t="s">
        <v>1170</v>
      </c>
      <c r="C4684" s="192" t="s">
        <v>25</v>
      </c>
      <c r="D4684" s="192" t="s">
        <v>1169</v>
      </c>
      <c r="E4684" s="377" t="s">
        <v>1168</v>
      </c>
      <c r="F4684" s="377"/>
      <c r="G4684" s="54" t="s">
        <v>836</v>
      </c>
      <c r="H4684" s="53">
        <v>1</v>
      </c>
      <c r="I4684" s="52">
        <v>0.04</v>
      </c>
      <c r="J4684" s="52">
        <v>0.04</v>
      </c>
    </row>
    <row r="4685" spans="1:10" ht="26.1" customHeight="1" x14ac:dyDescent="0.2">
      <c r="A4685" s="192" t="s">
        <v>1142</v>
      </c>
      <c r="B4685" s="55" t="s">
        <v>1360</v>
      </c>
      <c r="C4685" s="192" t="s">
        <v>25</v>
      </c>
      <c r="D4685" s="192" t="s">
        <v>1359</v>
      </c>
      <c r="E4685" s="377" t="s">
        <v>1160</v>
      </c>
      <c r="F4685" s="377"/>
      <c r="G4685" s="54" t="s">
        <v>836</v>
      </c>
      <c r="H4685" s="53">
        <v>1</v>
      </c>
      <c r="I4685" s="52">
        <v>0.82</v>
      </c>
      <c r="J4685" s="52">
        <v>0.82</v>
      </c>
    </row>
    <row r="4686" spans="1:10" ht="26.1" customHeight="1" x14ac:dyDescent="0.2">
      <c r="A4686" s="192" t="s">
        <v>1142</v>
      </c>
      <c r="B4686" s="55" t="s">
        <v>1358</v>
      </c>
      <c r="C4686" s="192" t="s">
        <v>25</v>
      </c>
      <c r="D4686" s="192" t="s">
        <v>1357</v>
      </c>
      <c r="E4686" s="377" t="s">
        <v>1160</v>
      </c>
      <c r="F4686" s="377"/>
      <c r="G4686" s="54" t="s">
        <v>836</v>
      </c>
      <c r="H4686" s="53">
        <v>1</v>
      </c>
      <c r="I4686" s="52">
        <v>1.24</v>
      </c>
      <c r="J4686" s="52">
        <v>1.24</v>
      </c>
    </row>
    <row r="4687" spans="1:10" ht="25.5" x14ac:dyDescent="0.2">
      <c r="A4687" s="193"/>
      <c r="B4687" s="193"/>
      <c r="C4687" s="193"/>
      <c r="D4687" s="193"/>
      <c r="E4687" s="193" t="s">
        <v>1138</v>
      </c>
      <c r="F4687" s="51">
        <v>17.603369900000001</v>
      </c>
      <c r="G4687" s="193" t="s">
        <v>1137</v>
      </c>
      <c r="H4687" s="51">
        <v>14.16</v>
      </c>
      <c r="I4687" s="193" t="s">
        <v>1136</v>
      </c>
      <c r="J4687" s="51">
        <v>31.76</v>
      </c>
    </row>
    <row r="4688" spans="1:10" ht="15" thickBot="1" x14ac:dyDescent="0.25">
      <c r="A4688" s="193"/>
      <c r="B4688" s="193"/>
      <c r="C4688" s="193"/>
      <c r="D4688" s="193"/>
      <c r="E4688" s="193" t="s">
        <v>1135</v>
      </c>
      <c r="F4688" s="51">
        <v>8.73</v>
      </c>
      <c r="G4688" s="193"/>
      <c r="H4688" s="378" t="s">
        <v>1134</v>
      </c>
      <c r="I4688" s="378"/>
      <c r="J4688" s="51">
        <v>45.84</v>
      </c>
    </row>
    <row r="4689" spans="1:10" ht="0.95" customHeight="1" thickTop="1" x14ac:dyDescent="0.2">
      <c r="A4689" s="50"/>
      <c r="B4689" s="50"/>
      <c r="C4689" s="50"/>
      <c r="D4689" s="50"/>
      <c r="E4689" s="50"/>
      <c r="F4689" s="50"/>
      <c r="G4689" s="50"/>
      <c r="H4689" s="50"/>
      <c r="I4689" s="50"/>
      <c r="J4689" s="50"/>
    </row>
    <row r="4690" spans="1:10" ht="18" customHeight="1" x14ac:dyDescent="0.2">
      <c r="A4690" s="189"/>
      <c r="B4690" s="64" t="s">
        <v>9</v>
      </c>
      <c r="C4690" s="189" t="s">
        <v>10</v>
      </c>
      <c r="D4690" s="189" t="s">
        <v>11</v>
      </c>
      <c r="E4690" s="379" t="s">
        <v>1155</v>
      </c>
      <c r="F4690" s="379"/>
      <c r="G4690" s="65" t="s">
        <v>12</v>
      </c>
      <c r="H4690" s="64" t="s">
        <v>13</v>
      </c>
      <c r="I4690" s="64" t="s">
        <v>14</v>
      </c>
      <c r="J4690" s="64" t="s">
        <v>16</v>
      </c>
    </row>
    <row r="4691" spans="1:10" ht="65.099999999999994" customHeight="1" x14ac:dyDescent="0.2">
      <c r="A4691" s="187" t="s">
        <v>1154</v>
      </c>
      <c r="B4691" s="63" t="s">
        <v>1596</v>
      </c>
      <c r="C4691" s="187" t="s">
        <v>25</v>
      </c>
      <c r="D4691" s="187" t="s">
        <v>1595</v>
      </c>
      <c r="E4691" s="380" t="s">
        <v>1192</v>
      </c>
      <c r="F4691" s="380"/>
      <c r="G4691" s="62" t="s">
        <v>1205</v>
      </c>
      <c r="H4691" s="61">
        <v>1</v>
      </c>
      <c r="I4691" s="60">
        <v>182.21</v>
      </c>
      <c r="J4691" s="60">
        <v>182.21</v>
      </c>
    </row>
    <row r="4692" spans="1:10" ht="26.1" customHeight="1" x14ac:dyDescent="0.2">
      <c r="A4692" s="191" t="s">
        <v>1148</v>
      </c>
      <c r="B4692" s="59" t="s">
        <v>1378</v>
      </c>
      <c r="C4692" s="191" t="s">
        <v>25</v>
      </c>
      <c r="D4692" s="191" t="s">
        <v>1377</v>
      </c>
      <c r="E4692" s="376" t="s">
        <v>1145</v>
      </c>
      <c r="F4692" s="376"/>
      <c r="G4692" s="58" t="s">
        <v>836</v>
      </c>
      <c r="H4692" s="57">
        <v>1</v>
      </c>
      <c r="I4692" s="56">
        <v>31.67</v>
      </c>
      <c r="J4692" s="56">
        <v>31.67</v>
      </c>
    </row>
    <row r="4693" spans="1:10" ht="65.099999999999994" customHeight="1" x14ac:dyDescent="0.2">
      <c r="A4693" s="191" t="s">
        <v>1148</v>
      </c>
      <c r="B4693" s="59" t="s">
        <v>1592</v>
      </c>
      <c r="C4693" s="191" t="s">
        <v>25</v>
      </c>
      <c r="D4693" s="191" t="s">
        <v>1591</v>
      </c>
      <c r="E4693" s="376" t="s">
        <v>1192</v>
      </c>
      <c r="F4693" s="376"/>
      <c r="G4693" s="58" t="s">
        <v>836</v>
      </c>
      <c r="H4693" s="57">
        <v>1</v>
      </c>
      <c r="I4693" s="56">
        <v>105.78</v>
      </c>
      <c r="J4693" s="56">
        <v>105.78</v>
      </c>
    </row>
    <row r="4694" spans="1:10" ht="65.099999999999994" customHeight="1" x14ac:dyDescent="0.2">
      <c r="A4694" s="191" t="s">
        <v>1148</v>
      </c>
      <c r="B4694" s="59" t="s">
        <v>1588</v>
      </c>
      <c r="C4694" s="191" t="s">
        <v>25</v>
      </c>
      <c r="D4694" s="191" t="s">
        <v>1587</v>
      </c>
      <c r="E4694" s="376" t="s">
        <v>1192</v>
      </c>
      <c r="F4694" s="376"/>
      <c r="G4694" s="58" t="s">
        <v>836</v>
      </c>
      <c r="H4694" s="57">
        <v>1</v>
      </c>
      <c r="I4694" s="56">
        <v>31.86</v>
      </c>
      <c r="J4694" s="56">
        <v>31.86</v>
      </c>
    </row>
    <row r="4695" spans="1:10" ht="65.099999999999994" customHeight="1" x14ac:dyDescent="0.2">
      <c r="A4695" s="191" t="s">
        <v>1148</v>
      </c>
      <c r="B4695" s="59" t="s">
        <v>1590</v>
      </c>
      <c r="C4695" s="191" t="s">
        <v>25</v>
      </c>
      <c r="D4695" s="191" t="s">
        <v>1589</v>
      </c>
      <c r="E4695" s="376" t="s">
        <v>1192</v>
      </c>
      <c r="F4695" s="376"/>
      <c r="G4695" s="58" t="s">
        <v>836</v>
      </c>
      <c r="H4695" s="57">
        <v>1</v>
      </c>
      <c r="I4695" s="56">
        <v>12.9</v>
      </c>
      <c r="J4695" s="56">
        <v>12.9</v>
      </c>
    </row>
    <row r="4696" spans="1:10" ht="25.5" x14ac:dyDescent="0.2">
      <c r="A4696" s="193"/>
      <c r="B4696" s="193"/>
      <c r="C4696" s="193"/>
      <c r="D4696" s="193"/>
      <c r="E4696" s="193" t="s">
        <v>1138</v>
      </c>
      <c r="F4696" s="51">
        <v>15.2477552</v>
      </c>
      <c r="G4696" s="193" t="s">
        <v>1137</v>
      </c>
      <c r="H4696" s="51">
        <v>12.26</v>
      </c>
      <c r="I4696" s="193" t="s">
        <v>1136</v>
      </c>
      <c r="J4696" s="51">
        <v>27.51</v>
      </c>
    </row>
    <row r="4697" spans="1:10" ht="15" thickBot="1" x14ac:dyDescent="0.25">
      <c r="A4697" s="193"/>
      <c r="B4697" s="193"/>
      <c r="C4697" s="193"/>
      <c r="D4697" s="193"/>
      <c r="E4697" s="193" t="s">
        <v>1135</v>
      </c>
      <c r="F4697" s="51">
        <v>42.89</v>
      </c>
      <c r="G4697" s="193"/>
      <c r="H4697" s="378" t="s">
        <v>1134</v>
      </c>
      <c r="I4697" s="378"/>
      <c r="J4697" s="51">
        <v>225.1</v>
      </c>
    </row>
    <row r="4698" spans="1:10" ht="0.95" customHeight="1" thickTop="1" x14ac:dyDescent="0.2">
      <c r="A4698" s="50"/>
      <c r="B4698" s="50"/>
      <c r="C4698" s="50"/>
      <c r="D4698" s="50"/>
      <c r="E4698" s="50"/>
      <c r="F4698" s="50"/>
      <c r="G4698" s="50"/>
      <c r="H4698" s="50"/>
      <c r="I4698" s="50"/>
      <c r="J4698" s="50"/>
    </row>
    <row r="4699" spans="1:10" ht="18" customHeight="1" x14ac:dyDescent="0.2">
      <c r="A4699" s="189"/>
      <c r="B4699" s="64" t="s">
        <v>9</v>
      </c>
      <c r="C4699" s="189" t="s">
        <v>10</v>
      </c>
      <c r="D4699" s="189" t="s">
        <v>11</v>
      </c>
      <c r="E4699" s="379" t="s">
        <v>1155</v>
      </c>
      <c r="F4699" s="379"/>
      <c r="G4699" s="65" t="s">
        <v>12</v>
      </c>
      <c r="H4699" s="64" t="s">
        <v>13</v>
      </c>
      <c r="I4699" s="64" t="s">
        <v>14</v>
      </c>
      <c r="J4699" s="64" t="s">
        <v>16</v>
      </c>
    </row>
    <row r="4700" spans="1:10" ht="65.099999999999994" customHeight="1" x14ac:dyDescent="0.2">
      <c r="A4700" s="187" t="s">
        <v>1154</v>
      </c>
      <c r="B4700" s="63" t="s">
        <v>1594</v>
      </c>
      <c r="C4700" s="187" t="s">
        <v>25</v>
      </c>
      <c r="D4700" s="187" t="s">
        <v>1593</v>
      </c>
      <c r="E4700" s="380" t="s">
        <v>1192</v>
      </c>
      <c r="F4700" s="380"/>
      <c r="G4700" s="62" t="s">
        <v>44</v>
      </c>
      <c r="H4700" s="61">
        <v>1</v>
      </c>
      <c r="I4700" s="60">
        <v>421.56</v>
      </c>
      <c r="J4700" s="60">
        <v>421.56</v>
      </c>
    </row>
    <row r="4701" spans="1:10" ht="26.1" customHeight="1" x14ac:dyDescent="0.2">
      <c r="A4701" s="191" t="s">
        <v>1148</v>
      </c>
      <c r="B4701" s="59" t="s">
        <v>1378</v>
      </c>
      <c r="C4701" s="191" t="s">
        <v>25</v>
      </c>
      <c r="D4701" s="191" t="s">
        <v>1377</v>
      </c>
      <c r="E4701" s="376" t="s">
        <v>1145</v>
      </c>
      <c r="F4701" s="376"/>
      <c r="G4701" s="58" t="s">
        <v>836</v>
      </c>
      <c r="H4701" s="57">
        <v>1</v>
      </c>
      <c r="I4701" s="56">
        <v>31.67</v>
      </c>
      <c r="J4701" s="56">
        <v>31.67</v>
      </c>
    </row>
    <row r="4702" spans="1:10" ht="65.099999999999994" customHeight="1" x14ac:dyDescent="0.2">
      <c r="A4702" s="191" t="s">
        <v>1148</v>
      </c>
      <c r="B4702" s="59" t="s">
        <v>1592</v>
      </c>
      <c r="C4702" s="191" t="s">
        <v>25</v>
      </c>
      <c r="D4702" s="191" t="s">
        <v>1591</v>
      </c>
      <c r="E4702" s="376" t="s">
        <v>1192</v>
      </c>
      <c r="F4702" s="376"/>
      <c r="G4702" s="58" t="s">
        <v>836</v>
      </c>
      <c r="H4702" s="57">
        <v>1</v>
      </c>
      <c r="I4702" s="56">
        <v>105.78</v>
      </c>
      <c r="J4702" s="56">
        <v>105.78</v>
      </c>
    </row>
    <row r="4703" spans="1:10" ht="65.099999999999994" customHeight="1" x14ac:dyDescent="0.2">
      <c r="A4703" s="191" t="s">
        <v>1148</v>
      </c>
      <c r="B4703" s="59" t="s">
        <v>1588</v>
      </c>
      <c r="C4703" s="191" t="s">
        <v>25</v>
      </c>
      <c r="D4703" s="191" t="s">
        <v>1587</v>
      </c>
      <c r="E4703" s="376" t="s">
        <v>1192</v>
      </c>
      <c r="F4703" s="376"/>
      <c r="G4703" s="58" t="s">
        <v>836</v>
      </c>
      <c r="H4703" s="57">
        <v>1</v>
      </c>
      <c r="I4703" s="56">
        <v>31.86</v>
      </c>
      <c r="J4703" s="56">
        <v>31.86</v>
      </c>
    </row>
    <row r="4704" spans="1:10" ht="65.099999999999994" customHeight="1" x14ac:dyDescent="0.2">
      <c r="A4704" s="191" t="s">
        <v>1148</v>
      </c>
      <c r="B4704" s="59" t="s">
        <v>1586</v>
      </c>
      <c r="C4704" s="191" t="s">
        <v>25</v>
      </c>
      <c r="D4704" s="191" t="s">
        <v>1585</v>
      </c>
      <c r="E4704" s="376" t="s">
        <v>1192</v>
      </c>
      <c r="F4704" s="376"/>
      <c r="G4704" s="58" t="s">
        <v>836</v>
      </c>
      <c r="H4704" s="57">
        <v>1</v>
      </c>
      <c r="I4704" s="56">
        <v>147.53</v>
      </c>
      <c r="J4704" s="56">
        <v>147.53</v>
      </c>
    </row>
    <row r="4705" spans="1:10" ht="65.099999999999994" customHeight="1" x14ac:dyDescent="0.2">
      <c r="A4705" s="191" t="s">
        <v>1148</v>
      </c>
      <c r="B4705" s="59" t="s">
        <v>1580</v>
      </c>
      <c r="C4705" s="191" t="s">
        <v>25</v>
      </c>
      <c r="D4705" s="191" t="s">
        <v>1579</v>
      </c>
      <c r="E4705" s="376" t="s">
        <v>1192</v>
      </c>
      <c r="F4705" s="376"/>
      <c r="G4705" s="58" t="s">
        <v>836</v>
      </c>
      <c r="H4705" s="57">
        <v>1</v>
      </c>
      <c r="I4705" s="56">
        <v>91.82</v>
      </c>
      <c r="J4705" s="56">
        <v>91.82</v>
      </c>
    </row>
    <row r="4706" spans="1:10" ht="65.099999999999994" customHeight="1" x14ac:dyDescent="0.2">
      <c r="A4706" s="191" t="s">
        <v>1148</v>
      </c>
      <c r="B4706" s="59" t="s">
        <v>1590</v>
      </c>
      <c r="C4706" s="191" t="s">
        <v>25</v>
      </c>
      <c r="D4706" s="191" t="s">
        <v>1589</v>
      </c>
      <c r="E4706" s="376" t="s">
        <v>1192</v>
      </c>
      <c r="F4706" s="376"/>
      <c r="G4706" s="58" t="s">
        <v>836</v>
      </c>
      <c r="H4706" s="57">
        <v>1</v>
      </c>
      <c r="I4706" s="56">
        <v>12.9</v>
      </c>
      <c r="J4706" s="56">
        <v>12.9</v>
      </c>
    </row>
    <row r="4707" spans="1:10" ht="25.5" x14ac:dyDescent="0.2">
      <c r="A4707" s="193"/>
      <c r="B4707" s="193"/>
      <c r="C4707" s="193"/>
      <c r="D4707" s="193"/>
      <c r="E4707" s="193" t="s">
        <v>1138</v>
      </c>
      <c r="F4707" s="51">
        <v>15.2477552</v>
      </c>
      <c r="G4707" s="193" t="s">
        <v>1137</v>
      </c>
      <c r="H4707" s="51">
        <v>12.26</v>
      </c>
      <c r="I4707" s="193" t="s">
        <v>1136</v>
      </c>
      <c r="J4707" s="51">
        <v>27.51</v>
      </c>
    </row>
    <row r="4708" spans="1:10" ht="15" thickBot="1" x14ac:dyDescent="0.25">
      <c r="A4708" s="193"/>
      <c r="B4708" s="193"/>
      <c r="C4708" s="193"/>
      <c r="D4708" s="193"/>
      <c r="E4708" s="193" t="s">
        <v>1135</v>
      </c>
      <c r="F4708" s="51">
        <v>99.23</v>
      </c>
      <c r="G4708" s="193"/>
      <c r="H4708" s="378" t="s">
        <v>1134</v>
      </c>
      <c r="I4708" s="378"/>
      <c r="J4708" s="51">
        <v>520.79</v>
      </c>
    </row>
    <row r="4709" spans="1:10" ht="0.95" customHeight="1" thickTop="1" x14ac:dyDescent="0.2">
      <c r="A4709" s="50"/>
      <c r="B4709" s="50"/>
      <c r="C4709" s="50"/>
      <c r="D4709" s="50"/>
      <c r="E4709" s="50"/>
      <c r="F4709" s="50"/>
      <c r="G4709" s="50"/>
      <c r="H4709" s="50"/>
      <c r="I4709" s="50"/>
      <c r="J4709" s="50"/>
    </row>
    <row r="4710" spans="1:10" ht="18" customHeight="1" x14ac:dyDescent="0.2">
      <c r="A4710" s="189"/>
      <c r="B4710" s="64" t="s">
        <v>9</v>
      </c>
      <c r="C4710" s="189" t="s">
        <v>10</v>
      </c>
      <c r="D4710" s="189" t="s">
        <v>11</v>
      </c>
      <c r="E4710" s="379" t="s">
        <v>1155</v>
      </c>
      <c r="F4710" s="379"/>
      <c r="G4710" s="65" t="s">
        <v>12</v>
      </c>
      <c r="H4710" s="64" t="s">
        <v>13</v>
      </c>
      <c r="I4710" s="64" t="s">
        <v>14</v>
      </c>
      <c r="J4710" s="64" t="s">
        <v>16</v>
      </c>
    </row>
    <row r="4711" spans="1:10" ht="65.099999999999994" customHeight="1" x14ac:dyDescent="0.2">
      <c r="A4711" s="187" t="s">
        <v>1154</v>
      </c>
      <c r="B4711" s="63" t="s">
        <v>1592</v>
      </c>
      <c r="C4711" s="187" t="s">
        <v>25</v>
      </c>
      <c r="D4711" s="187" t="s">
        <v>1591</v>
      </c>
      <c r="E4711" s="380" t="s">
        <v>1192</v>
      </c>
      <c r="F4711" s="380"/>
      <c r="G4711" s="62" t="s">
        <v>836</v>
      </c>
      <c r="H4711" s="61">
        <v>1</v>
      </c>
      <c r="I4711" s="60">
        <v>105.78</v>
      </c>
      <c r="J4711" s="60">
        <v>105.78</v>
      </c>
    </row>
    <row r="4712" spans="1:10" ht="65.099999999999994" customHeight="1" x14ac:dyDescent="0.2">
      <c r="A4712" s="192" t="s">
        <v>1142</v>
      </c>
      <c r="B4712" s="55" t="s">
        <v>1584</v>
      </c>
      <c r="C4712" s="192" t="s">
        <v>25</v>
      </c>
      <c r="D4712" s="192" t="s">
        <v>1583</v>
      </c>
      <c r="E4712" s="377" t="s">
        <v>1160</v>
      </c>
      <c r="F4712" s="377"/>
      <c r="G4712" s="54" t="s">
        <v>156</v>
      </c>
      <c r="H4712" s="53">
        <v>5.3300000000000001E-5</v>
      </c>
      <c r="I4712" s="52">
        <v>1530670.05</v>
      </c>
      <c r="J4712" s="52">
        <v>81.58</v>
      </c>
    </row>
    <row r="4713" spans="1:10" ht="51.95" customHeight="1" x14ac:dyDescent="0.2">
      <c r="A4713" s="192" t="s">
        <v>1142</v>
      </c>
      <c r="B4713" s="55" t="s">
        <v>1582</v>
      </c>
      <c r="C4713" s="192" t="s">
        <v>25</v>
      </c>
      <c r="D4713" s="192" t="s">
        <v>1581</v>
      </c>
      <c r="E4713" s="377" t="s">
        <v>1160</v>
      </c>
      <c r="F4713" s="377"/>
      <c r="G4713" s="54" t="s">
        <v>156</v>
      </c>
      <c r="H4713" s="53">
        <v>3.4199999999999998E-5</v>
      </c>
      <c r="I4713" s="52">
        <v>707887.86</v>
      </c>
      <c r="J4713" s="52">
        <v>24.2</v>
      </c>
    </row>
    <row r="4714" spans="1:10" ht="25.5" x14ac:dyDescent="0.2">
      <c r="A4714" s="193"/>
      <c r="B4714" s="193"/>
      <c r="C4714" s="193"/>
      <c r="D4714" s="193"/>
      <c r="E4714" s="193" t="s">
        <v>1138</v>
      </c>
      <c r="F4714" s="51">
        <v>0</v>
      </c>
      <c r="G4714" s="193" t="s">
        <v>1137</v>
      </c>
      <c r="H4714" s="51">
        <v>0</v>
      </c>
      <c r="I4714" s="193" t="s">
        <v>1136</v>
      </c>
      <c r="J4714" s="51">
        <v>0</v>
      </c>
    </row>
    <row r="4715" spans="1:10" ht="15" thickBot="1" x14ac:dyDescent="0.25">
      <c r="A4715" s="193"/>
      <c r="B4715" s="193"/>
      <c r="C4715" s="193"/>
      <c r="D4715" s="193"/>
      <c r="E4715" s="193" t="s">
        <v>1135</v>
      </c>
      <c r="F4715" s="51">
        <v>24.9</v>
      </c>
      <c r="G4715" s="193"/>
      <c r="H4715" s="378" t="s">
        <v>1134</v>
      </c>
      <c r="I4715" s="378"/>
      <c r="J4715" s="51">
        <v>130.68</v>
      </c>
    </row>
    <row r="4716" spans="1:10" ht="0.95" customHeight="1" thickTop="1" x14ac:dyDescent="0.2">
      <c r="A4716" s="50"/>
      <c r="B4716" s="50"/>
      <c r="C4716" s="50"/>
      <c r="D4716" s="50"/>
      <c r="E4716" s="50"/>
      <c r="F4716" s="50"/>
      <c r="G4716" s="50"/>
      <c r="H4716" s="50"/>
      <c r="I4716" s="50"/>
      <c r="J4716" s="50"/>
    </row>
    <row r="4717" spans="1:10" ht="18" customHeight="1" x14ac:dyDescent="0.2">
      <c r="A4717" s="189"/>
      <c r="B4717" s="64" t="s">
        <v>9</v>
      </c>
      <c r="C4717" s="189" t="s">
        <v>10</v>
      </c>
      <c r="D4717" s="189" t="s">
        <v>11</v>
      </c>
      <c r="E4717" s="379" t="s">
        <v>1155</v>
      </c>
      <c r="F4717" s="379"/>
      <c r="G4717" s="65" t="s">
        <v>12</v>
      </c>
      <c r="H4717" s="64" t="s">
        <v>13</v>
      </c>
      <c r="I4717" s="64" t="s">
        <v>14</v>
      </c>
      <c r="J4717" s="64" t="s">
        <v>16</v>
      </c>
    </row>
    <row r="4718" spans="1:10" ht="65.099999999999994" customHeight="1" x14ac:dyDescent="0.2">
      <c r="A4718" s="187" t="s">
        <v>1154</v>
      </c>
      <c r="B4718" s="63" t="s">
        <v>1590</v>
      </c>
      <c r="C4718" s="187" t="s">
        <v>25</v>
      </c>
      <c r="D4718" s="187" t="s">
        <v>1589</v>
      </c>
      <c r="E4718" s="380" t="s">
        <v>1192</v>
      </c>
      <c r="F4718" s="380"/>
      <c r="G4718" s="62" t="s">
        <v>836</v>
      </c>
      <c r="H4718" s="61">
        <v>1</v>
      </c>
      <c r="I4718" s="60">
        <v>12.9</v>
      </c>
      <c r="J4718" s="60">
        <v>12.9</v>
      </c>
    </row>
    <row r="4719" spans="1:10" ht="65.099999999999994" customHeight="1" x14ac:dyDescent="0.2">
      <c r="A4719" s="192" t="s">
        <v>1142</v>
      </c>
      <c r="B4719" s="55" t="s">
        <v>1584</v>
      </c>
      <c r="C4719" s="192" t="s">
        <v>25</v>
      </c>
      <c r="D4719" s="192" t="s">
        <v>1583</v>
      </c>
      <c r="E4719" s="377" t="s">
        <v>1160</v>
      </c>
      <c r="F4719" s="377"/>
      <c r="G4719" s="54" t="s">
        <v>156</v>
      </c>
      <c r="H4719" s="53">
        <v>5.8000000000000004E-6</v>
      </c>
      <c r="I4719" s="52">
        <v>1530670.05</v>
      </c>
      <c r="J4719" s="52">
        <v>8.8699999999999992</v>
      </c>
    </row>
    <row r="4720" spans="1:10" ht="51.95" customHeight="1" x14ac:dyDescent="0.2">
      <c r="A4720" s="192" t="s">
        <v>1142</v>
      </c>
      <c r="B4720" s="55" t="s">
        <v>1582</v>
      </c>
      <c r="C4720" s="192" t="s">
        <v>25</v>
      </c>
      <c r="D4720" s="192" t="s">
        <v>1581</v>
      </c>
      <c r="E4720" s="377" t="s">
        <v>1160</v>
      </c>
      <c r="F4720" s="377"/>
      <c r="G4720" s="54" t="s">
        <v>156</v>
      </c>
      <c r="H4720" s="53">
        <v>5.6999999999999996E-6</v>
      </c>
      <c r="I4720" s="52">
        <v>707887.86</v>
      </c>
      <c r="J4720" s="52">
        <v>4.03</v>
      </c>
    </row>
    <row r="4721" spans="1:10" ht="25.5" x14ac:dyDescent="0.2">
      <c r="A4721" s="193"/>
      <c r="B4721" s="193"/>
      <c r="C4721" s="193"/>
      <c r="D4721" s="193"/>
      <c r="E4721" s="193" t="s">
        <v>1138</v>
      </c>
      <c r="F4721" s="51">
        <v>0</v>
      </c>
      <c r="G4721" s="193" t="s">
        <v>1137</v>
      </c>
      <c r="H4721" s="51">
        <v>0</v>
      </c>
      <c r="I4721" s="193" t="s">
        <v>1136</v>
      </c>
      <c r="J4721" s="51">
        <v>0</v>
      </c>
    </row>
    <row r="4722" spans="1:10" ht="15" thickBot="1" x14ac:dyDescent="0.25">
      <c r="A4722" s="193"/>
      <c r="B4722" s="193"/>
      <c r="C4722" s="193"/>
      <c r="D4722" s="193"/>
      <c r="E4722" s="193" t="s">
        <v>1135</v>
      </c>
      <c r="F4722" s="51">
        <v>3.03</v>
      </c>
      <c r="G4722" s="193"/>
      <c r="H4722" s="378" t="s">
        <v>1134</v>
      </c>
      <c r="I4722" s="378"/>
      <c r="J4722" s="51">
        <v>15.93</v>
      </c>
    </row>
    <row r="4723" spans="1:10" ht="0.95" customHeight="1" thickTop="1" x14ac:dyDescent="0.2">
      <c r="A4723" s="50"/>
      <c r="B4723" s="50"/>
      <c r="C4723" s="50"/>
      <c r="D4723" s="50"/>
      <c r="E4723" s="50"/>
      <c r="F4723" s="50"/>
      <c r="G4723" s="50"/>
      <c r="H4723" s="50"/>
      <c r="I4723" s="50"/>
      <c r="J4723" s="50"/>
    </row>
    <row r="4724" spans="1:10" ht="18" customHeight="1" x14ac:dyDescent="0.2">
      <c r="A4724" s="189"/>
      <c r="B4724" s="64" t="s">
        <v>9</v>
      </c>
      <c r="C4724" s="189" t="s">
        <v>10</v>
      </c>
      <c r="D4724" s="189" t="s">
        <v>11</v>
      </c>
      <c r="E4724" s="379" t="s">
        <v>1155</v>
      </c>
      <c r="F4724" s="379"/>
      <c r="G4724" s="65" t="s">
        <v>12</v>
      </c>
      <c r="H4724" s="64" t="s">
        <v>13</v>
      </c>
      <c r="I4724" s="64" t="s">
        <v>14</v>
      </c>
      <c r="J4724" s="64" t="s">
        <v>16</v>
      </c>
    </row>
    <row r="4725" spans="1:10" ht="65.099999999999994" customHeight="1" x14ac:dyDescent="0.2">
      <c r="A4725" s="187" t="s">
        <v>1154</v>
      </c>
      <c r="B4725" s="63" t="s">
        <v>1588</v>
      </c>
      <c r="C4725" s="187" t="s">
        <v>25</v>
      </c>
      <c r="D4725" s="187" t="s">
        <v>1587</v>
      </c>
      <c r="E4725" s="380" t="s">
        <v>1192</v>
      </c>
      <c r="F4725" s="380"/>
      <c r="G4725" s="62" t="s">
        <v>836</v>
      </c>
      <c r="H4725" s="61">
        <v>1</v>
      </c>
      <c r="I4725" s="60">
        <v>31.86</v>
      </c>
      <c r="J4725" s="60">
        <v>31.86</v>
      </c>
    </row>
    <row r="4726" spans="1:10" ht="65.099999999999994" customHeight="1" x14ac:dyDescent="0.2">
      <c r="A4726" s="192" t="s">
        <v>1142</v>
      </c>
      <c r="B4726" s="55" t="s">
        <v>1584</v>
      </c>
      <c r="C4726" s="192" t="s">
        <v>25</v>
      </c>
      <c r="D4726" s="192" t="s">
        <v>1583</v>
      </c>
      <c r="E4726" s="377" t="s">
        <v>1160</v>
      </c>
      <c r="F4726" s="377"/>
      <c r="G4726" s="54" t="s">
        <v>156</v>
      </c>
      <c r="H4726" s="53">
        <v>1.43E-5</v>
      </c>
      <c r="I4726" s="52">
        <v>1530670.05</v>
      </c>
      <c r="J4726" s="52">
        <v>21.88</v>
      </c>
    </row>
    <row r="4727" spans="1:10" ht="51.95" customHeight="1" x14ac:dyDescent="0.2">
      <c r="A4727" s="192" t="s">
        <v>1142</v>
      </c>
      <c r="B4727" s="55" t="s">
        <v>1582</v>
      </c>
      <c r="C4727" s="192" t="s">
        <v>25</v>
      </c>
      <c r="D4727" s="192" t="s">
        <v>1581</v>
      </c>
      <c r="E4727" s="377" t="s">
        <v>1160</v>
      </c>
      <c r="F4727" s="377"/>
      <c r="G4727" s="54" t="s">
        <v>156</v>
      </c>
      <c r="H4727" s="53">
        <v>1.4100000000000001E-5</v>
      </c>
      <c r="I4727" s="52">
        <v>707887.86</v>
      </c>
      <c r="J4727" s="52">
        <v>9.98</v>
      </c>
    </row>
    <row r="4728" spans="1:10" ht="25.5" x14ac:dyDescent="0.2">
      <c r="A4728" s="193"/>
      <c r="B4728" s="193"/>
      <c r="C4728" s="193"/>
      <c r="D4728" s="193"/>
      <c r="E4728" s="193" t="s">
        <v>1138</v>
      </c>
      <c r="F4728" s="51">
        <v>0</v>
      </c>
      <c r="G4728" s="193" t="s">
        <v>1137</v>
      </c>
      <c r="H4728" s="51">
        <v>0</v>
      </c>
      <c r="I4728" s="193" t="s">
        <v>1136</v>
      </c>
      <c r="J4728" s="51">
        <v>0</v>
      </c>
    </row>
    <row r="4729" spans="1:10" ht="15" thickBot="1" x14ac:dyDescent="0.25">
      <c r="A4729" s="193"/>
      <c r="B4729" s="193"/>
      <c r="C4729" s="193"/>
      <c r="D4729" s="193"/>
      <c r="E4729" s="193" t="s">
        <v>1135</v>
      </c>
      <c r="F4729" s="51">
        <v>7.49</v>
      </c>
      <c r="G4729" s="193"/>
      <c r="H4729" s="378" t="s">
        <v>1134</v>
      </c>
      <c r="I4729" s="378"/>
      <c r="J4729" s="51">
        <v>39.35</v>
      </c>
    </row>
    <row r="4730" spans="1:10" ht="0.95" customHeight="1" thickTop="1" x14ac:dyDescent="0.2">
      <c r="A4730" s="50"/>
      <c r="B4730" s="50"/>
      <c r="C4730" s="50"/>
      <c r="D4730" s="50"/>
      <c r="E4730" s="50"/>
      <c r="F4730" s="50"/>
      <c r="G4730" s="50"/>
      <c r="H4730" s="50"/>
      <c r="I4730" s="50"/>
      <c r="J4730" s="50"/>
    </row>
    <row r="4731" spans="1:10" ht="18" customHeight="1" x14ac:dyDescent="0.2">
      <c r="A4731" s="189"/>
      <c r="B4731" s="64" t="s">
        <v>9</v>
      </c>
      <c r="C4731" s="189" t="s">
        <v>10</v>
      </c>
      <c r="D4731" s="189" t="s">
        <v>11</v>
      </c>
      <c r="E4731" s="379" t="s">
        <v>1155</v>
      </c>
      <c r="F4731" s="379"/>
      <c r="G4731" s="65" t="s">
        <v>12</v>
      </c>
      <c r="H4731" s="64" t="s">
        <v>13</v>
      </c>
      <c r="I4731" s="64" t="s">
        <v>14</v>
      </c>
      <c r="J4731" s="64" t="s">
        <v>16</v>
      </c>
    </row>
    <row r="4732" spans="1:10" ht="65.099999999999994" customHeight="1" x14ac:dyDescent="0.2">
      <c r="A4732" s="187" t="s">
        <v>1154</v>
      </c>
      <c r="B4732" s="63" t="s">
        <v>1586</v>
      </c>
      <c r="C4732" s="187" t="s">
        <v>25</v>
      </c>
      <c r="D4732" s="187" t="s">
        <v>1585</v>
      </c>
      <c r="E4732" s="380" t="s">
        <v>1192</v>
      </c>
      <c r="F4732" s="380"/>
      <c r="G4732" s="62" t="s">
        <v>836</v>
      </c>
      <c r="H4732" s="61">
        <v>1</v>
      </c>
      <c r="I4732" s="60">
        <v>147.53</v>
      </c>
      <c r="J4732" s="60">
        <v>147.53</v>
      </c>
    </row>
    <row r="4733" spans="1:10" ht="65.099999999999994" customHeight="1" x14ac:dyDescent="0.2">
      <c r="A4733" s="192" t="s">
        <v>1142</v>
      </c>
      <c r="B4733" s="55" t="s">
        <v>1584</v>
      </c>
      <c r="C4733" s="192" t="s">
        <v>25</v>
      </c>
      <c r="D4733" s="192" t="s">
        <v>1583</v>
      </c>
      <c r="E4733" s="377" t="s">
        <v>1160</v>
      </c>
      <c r="F4733" s="377"/>
      <c r="G4733" s="54" t="s">
        <v>156</v>
      </c>
      <c r="H4733" s="53">
        <v>6.6699999999999995E-5</v>
      </c>
      <c r="I4733" s="52">
        <v>1530670.05</v>
      </c>
      <c r="J4733" s="52">
        <v>102.09</v>
      </c>
    </row>
    <row r="4734" spans="1:10" ht="51.95" customHeight="1" x14ac:dyDescent="0.2">
      <c r="A4734" s="192" t="s">
        <v>1142</v>
      </c>
      <c r="B4734" s="55" t="s">
        <v>1582</v>
      </c>
      <c r="C4734" s="192" t="s">
        <v>25</v>
      </c>
      <c r="D4734" s="192" t="s">
        <v>1581</v>
      </c>
      <c r="E4734" s="377" t="s">
        <v>1160</v>
      </c>
      <c r="F4734" s="377"/>
      <c r="G4734" s="54" t="s">
        <v>156</v>
      </c>
      <c r="H4734" s="53">
        <v>6.4200000000000002E-5</v>
      </c>
      <c r="I4734" s="52">
        <v>707887.86</v>
      </c>
      <c r="J4734" s="52">
        <v>45.44</v>
      </c>
    </row>
    <row r="4735" spans="1:10" ht="25.5" x14ac:dyDescent="0.2">
      <c r="A4735" s="193"/>
      <c r="B4735" s="193"/>
      <c r="C4735" s="193"/>
      <c r="D4735" s="193"/>
      <c r="E4735" s="193" t="s">
        <v>1138</v>
      </c>
      <c r="F4735" s="51">
        <v>0</v>
      </c>
      <c r="G4735" s="193" t="s">
        <v>1137</v>
      </c>
      <c r="H4735" s="51">
        <v>0</v>
      </c>
      <c r="I4735" s="193" t="s">
        <v>1136</v>
      </c>
      <c r="J4735" s="51">
        <v>0</v>
      </c>
    </row>
    <row r="4736" spans="1:10" ht="15" thickBot="1" x14ac:dyDescent="0.25">
      <c r="A4736" s="193"/>
      <c r="B4736" s="193"/>
      <c r="C4736" s="193"/>
      <c r="D4736" s="193"/>
      <c r="E4736" s="193" t="s">
        <v>1135</v>
      </c>
      <c r="F4736" s="51">
        <v>34.72</v>
      </c>
      <c r="G4736" s="193"/>
      <c r="H4736" s="378" t="s">
        <v>1134</v>
      </c>
      <c r="I4736" s="378"/>
      <c r="J4736" s="51">
        <v>182.25</v>
      </c>
    </row>
    <row r="4737" spans="1:10" ht="0.95" customHeight="1" thickTop="1" x14ac:dyDescent="0.2">
      <c r="A4737" s="50"/>
      <c r="B4737" s="50"/>
      <c r="C4737" s="50"/>
      <c r="D4737" s="50"/>
      <c r="E4737" s="50"/>
      <c r="F4737" s="50"/>
      <c r="G4737" s="50"/>
      <c r="H4737" s="50"/>
      <c r="I4737" s="50"/>
      <c r="J4737" s="50"/>
    </row>
    <row r="4738" spans="1:10" ht="18" customHeight="1" x14ac:dyDescent="0.2">
      <c r="A4738" s="189"/>
      <c r="B4738" s="64" t="s">
        <v>9</v>
      </c>
      <c r="C4738" s="189" t="s">
        <v>10</v>
      </c>
      <c r="D4738" s="189" t="s">
        <v>11</v>
      </c>
      <c r="E4738" s="379" t="s">
        <v>1155</v>
      </c>
      <c r="F4738" s="379"/>
      <c r="G4738" s="65" t="s">
        <v>12</v>
      </c>
      <c r="H4738" s="64" t="s">
        <v>13</v>
      </c>
      <c r="I4738" s="64" t="s">
        <v>14</v>
      </c>
      <c r="J4738" s="64" t="s">
        <v>16</v>
      </c>
    </row>
    <row r="4739" spans="1:10" ht="65.099999999999994" customHeight="1" x14ac:dyDescent="0.2">
      <c r="A4739" s="187" t="s">
        <v>1154</v>
      </c>
      <c r="B4739" s="63" t="s">
        <v>1580</v>
      </c>
      <c r="C4739" s="187" t="s">
        <v>25</v>
      </c>
      <c r="D4739" s="187" t="s">
        <v>1579</v>
      </c>
      <c r="E4739" s="380" t="s">
        <v>1192</v>
      </c>
      <c r="F4739" s="380"/>
      <c r="G4739" s="62" t="s">
        <v>836</v>
      </c>
      <c r="H4739" s="61">
        <v>1</v>
      </c>
      <c r="I4739" s="60">
        <v>91.82</v>
      </c>
      <c r="J4739" s="60">
        <v>91.82</v>
      </c>
    </row>
    <row r="4740" spans="1:10" ht="26.1" customHeight="1" x14ac:dyDescent="0.2">
      <c r="A4740" s="192" t="s">
        <v>1142</v>
      </c>
      <c r="B4740" s="55" t="s">
        <v>1245</v>
      </c>
      <c r="C4740" s="192" t="s">
        <v>25</v>
      </c>
      <c r="D4740" s="192" t="s">
        <v>1244</v>
      </c>
      <c r="E4740" s="377" t="s">
        <v>1139</v>
      </c>
      <c r="F4740" s="377"/>
      <c r="G4740" s="54" t="s">
        <v>358</v>
      </c>
      <c r="H4740" s="53">
        <v>15.33</v>
      </c>
      <c r="I4740" s="52">
        <v>5.99</v>
      </c>
      <c r="J4740" s="52">
        <v>91.82</v>
      </c>
    </row>
    <row r="4741" spans="1:10" ht="25.5" x14ac:dyDescent="0.2">
      <c r="A4741" s="193"/>
      <c r="B4741" s="193"/>
      <c r="C4741" s="193"/>
      <c r="D4741" s="193"/>
      <c r="E4741" s="193" t="s">
        <v>1138</v>
      </c>
      <c r="F4741" s="51">
        <v>0</v>
      </c>
      <c r="G4741" s="193" t="s">
        <v>1137</v>
      </c>
      <c r="H4741" s="51">
        <v>0</v>
      </c>
      <c r="I4741" s="193" t="s">
        <v>1136</v>
      </c>
      <c r="J4741" s="51">
        <v>0</v>
      </c>
    </row>
    <row r="4742" spans="1:10" ht="15" thickBot="1" x14ac:dyDescent="0.25">
      <c r="A4742" s="193"/>
      <c r="B4742" s="193"/>
      <c r="C4742" s="193"/>
      <c r="D4742" s="193"/>
      <c r="E4742" s="193" t="s">
        <v>1135</v>
      </c>
      <c r="F4742" s="51">
        <v>21.61</v>
      </c>
      <c r="G4742" s="193"/>
      <c r="H4742" s="378" t="s">
        <v>1134</v>
      </c>
      <c r="I4742" s="378"/>
      <c r="J4742" s="51">
        <v>113.43</v>
      </c>
    </row>
    <row r="4743" spans="1:10" ht="0.95" customHeight="1" thickTop="1" x14ac:dyDescent="0.2">
      <c r="A4743" s="50"/>
      <c r="B4743" s="50"/>
      <c r="C4743" s="50"/>
      <c r="D4743" s="50"/>
      <c r="E4743" s="50"/>
      <c r="F4743" s="50"/>
      <c r="G4743" s="50"/>
      <c r="H4743" s="50"/>
      <c r="I4743" s="50"/>
      <c r="J4743" s="50"/>
    </row>
    <row r="4744" spans="1:10" ht="18" customHeight="1" x14ac:dyDescent="0.2">
      <c r="A4744" s="189"/>
      <c r="B4744" s="64" t="s">
        <v>9</v>
      </c>
      <c r="C4744" s="189" t="s">
        <v>10</v>
      </c>
      <c r="D4744" s="189" t="s">
        <v>11</v>
      </c>
      <c r="E4744" s="379" t="s">
        <v>1155</v>
      </c>
      <c r="F4744" s="379"/>
      <c r="G4744" s="65" t="s">
        <v>12</v>
      </c>
      <c r="H4744" s="64" t="s">
        <v>13</v>
      </c>
      <c r="I4744" s="64" t="s">
        <v>14</v>
      </c>
      <c r="J4744" s="64" t="s">
        <v>16</v>
      </c>
    </row>
    <row r="4745" spans="1:10" ht="39" customHeight="1" x14ac:dyDescent="0.2">
      <c r="A4745" s="187" t="s">
        <v>1154</v>
      </c>
      <c r="B4745" s="63" t="s">
        <v>1578</v>
      </c>
      <c r="C4745" s="187" t="s">
        <v>25</v>
      </c>
      <c r="D4745" s="187" t="s">
        <v>1577</v>
      </c>
      <c r="E4745" s="380" t="s">
        <v>1548</v>
      </c>
      <c r="F4745" s="380"/>
      <c r="G4745" s="62" t="s">
        <v>49</v>
      </c>
      <c r="H4745" s="61">
        <v>1</v>
      </c>
      <c r="I4745" s="60">
        <v>2549.6</v>
      </c>
      <c r="J4745" s="60">
        <v>2549.6</v>
      </c>
    </row>
    <row r="4746" spans="1:10" ht="26.1" customHeight="1" x14ac:dyDescent="0.2">
      <c r="A4746" s="191" t="s">
        <v>1148</v>
      </c>
      <c r="B4746" s="59" t="s">
        <v>1279</v>
      </c>
      <c r="C4746" s="191" t="s">
        <v>25</v>
      </c>
      <c r="D4746" s="191" t="s">
        <v>1278</v>
      </c>
      <c r="E4746" s="376" t="s">
        <v>1145</v>
      </c>
      <c r="F4746" s="376"/>
      <c r="G4746" s="58" t="s">
        <v>836</v>
      </c>
      <c r="H4746" s="57">
        <v>0.86129999999999995</v>
      </c>
      <c r="I4746" s="56">
        <v>30.61</v>
      </c>
      <c r="J4746" s="56">
        <v>26.36</v>
      </c>
    </row>
    <row r="4747" spans="1:10" ht="26.1" customHeight="1" x14ac:dyDescent="0.2">
      <c r="A4747" s="191" t="s">
        <v>1148</v>
      </c>
      <c r="B4747" s="59" t="s">
        <v>1476</v>
      </c>
      <c r="C4747" s="191" t="s">
        <v>25</v>
      </c>
      <c r="D4747" s="191" t="s">
        <v>1475</v>
      </c>
      <c r="E4747" s="376" t="s">
        <v>1145</v>
      </c>
      <c r="F4747" s="376"/>
      <c r="G4747" s="58" t="s">
        <v>836</v>
      </c>
      <c r="H4747" s="57">
        <v>4.3066000000000004</v>
      </c>
      <c r="I4747" s="56">
        <v>34.89</v>
      </c>
      <c r="J4747" s="56">
        <v>150.25</v>
      </c>
    </row>
    <row r="4748" spans="1:10" ht="24" customHeight="1" x14ac:dyDescent="0.2">
      <c r="A4748" s="191" t="s">
        <v>1148</v>
      </c>
      <c r="B4748" s="59" t="s">
        <v>1461</v>
      </c>
      <c r="C4748" s="191" t="s">
        <v>25</v>
      </c>
      <c r="D4748" s="191" t="s">
        <v>1460</v>
      </c>
      <c r="E4748" s="376" t="s">
        <v>1145</v>
      </c>
      <c r="F4748" s="376"/>
      <c r="G4748" s="58" t="s">
        <v>836</v>
      </c>
      <c r="H4748" s="57">
        <v>7.8078000000000003</v>
      </c>
      <c r="I4748" s="56">
        <v>37.11</v>
      </c>
      <c r="J4748" s="56">
        <v>289.74</v>
      </c>
    </row>
    <row r="4749" spans="1:10" ht="24" customHeight="1" x14ac:dyDescent="0.2">
      <c r="A4749" s="191" t="s">
        <v>1148</v>
      </c>
      <c r="B4749" s="59" t="s">
        <v>1147</v>
      </c>
      <c r="C4749" s="191" t="s">
        <v>25</v>
      </c>
      <c r="D4749" s="191" t="s">
        <v>1146</v>
      </c>
      <c r="E4749" s="376" t="s">
        <v>1145</v>
      </c>
      <c r="F4749" s="376"/>
      <c r="G4749" s="58" t="s">
        <v>836</v>
      </c>
      <c r="H4749" s="57">
        <v>7.8078000000000003</v>
      </c>
      <c r="I4749" s="56">
        <v>28.88</v>
      </c>
      <c r="J4749" s="56">
        <v>225.48</v>
      </c>
    </row>
    <row r="4750" spans="1:10" ht="39" customHeight="1" x14ac:dyDescent="0.2">
      <c r="A4750" s="191" t="s">
        <v>1148</v>
      </c>
      <c r="B4750" s="59" t="s">
        <v>1204</v>
      </c>
      <c r="C4750" s="191" t="s">
        <v>25</v>
      </c>
      <c r="D4750" s="191" t="s">
        <v>1203</v>
      </c>
      <c r="E4750" s="376" t="s">
        <v>1192</v>
      </c>
      <c r="F4750" s="376"/>
      <c r="G4750" s="58" t="s">
        <v>44</v>
      </c>
      <c r="H4750" s="57">
        <v>1.1283000000000001</v>
      </c>
      <c r="I4750" s="56">
        <v>1.26</v>
      </c>
      <c r="J4750" s="56">
        <v>1.42</v>
      </c>
    </row>
    <row r="4751" spans="1:10" ht="39" customHeight="1" x14ac:dyDescent="0.2">
      <c r="A4751" s="191" t="s">
        <v>1148</v>
      </c>
      <c r="B4751" s="59" t="s">
        <v>1207</v>
      </c>
      <c r="C4751" s="191" t="s">
        <v>25</v>
      </c>
      <c r="D4751" s="191" t="s">
        <v>1206</v>
      </c>
      <c r="E4751" s="376" t="s">
        <v>1192</v>
      </c>
      <c r="F4751" s="376"/>
      <c r="G4751" s="58" t="s">
        <v>1205</v>
      </c>
      <c r="H4751" s="57">
        <v>3.1027999999999998</v>
      </c>
      <c r="I4751" s="56">
        <v>0.43</v>
      </c>
      <c r="J4751" s="56">
        <v>1.33</v>
      </c>
    </row>
    <row r="4752" spans="1:10" ht="39" customHeight="1" x14ac:dyDescent="0.2">
      <c r="A4752" s="191" t="s">
        <v>1148</v>
      </c>
      <c r="B4752" s="59" t="s">
        <v>1380</v>
      </c>
      <c r="C4752" s="191" t="s">
        <v>25</v>
      </c>
      <c r="D4752" s="191" t="s">
        <v>1379</v>
      </c>
      <c r="E4752" s="376" t="s">
        <v>1192</v>
      </c>
      <c r="F4752" s="376"/>
      <c r="G4752" s="58" t="s">
        <v>44</v>
      </c>
      <c r="H4752" s="57">
        <v>0.26750000000000002</v>
      </c>
      <c r="I4752" s="56">
        <v>33.32</v>
      </c>
      <c r="J4752" s="56">
        <v>8.91</v>
      </c>
    </row>
    <row r="4753" spans="1:10" ht="39" customHeight="1" x14ac:dyDescent="0.2">
      <c r="A4753" s="191" t="s">
        <v>1148</v>
      </c>
      <c r="B4753" s="59" t="s">
        <v>1382</v>
      </c>
      <c r="C4753" s="191" t="s">
        <v>25</v>
      </c>
      <c r="D4753" s="191" t="s">
        <v>1381</v>
      </c>
      <c r="E4753" s="376" t="s">
        <v>1192</v>
      </c>
      <c r="F4753" s="376"/>
      <c r="G4753" s="58" t="s">
        <v>1205</v>
      </c>
      <c r="H4753" s="57">
        <v>0.59379999999999999</v>
      </c>
      <c r="I4753" s="56">
        <v>31.8</v>
      </c>
      <c r="J4753" s="56">
        <v>18.88</v>
      </c>
    </row>
    <row r="4754" spans="1:10" ht="39" customHeight="1" x14ac:dyDescent="0.2">
      <c r="A4754" s="191" t="s">
        <v>1148</v>
      </c>
      <c r="B4754" s="59" t="s">
        <v>1576</v>
      </c>
      <c r="C4754" s="191" t="s">
        <v>25</v>
      </c>
      <c r="D4754" s="191" t="s">
        <v>1575</v>
      </c>
      <c r="E4754" s="376" t="s">
        <v>1548</v>
      </c>
      <c r="F4754" s="376"/>
      <c r="G4754" s="58" t="s">
        <v>62</v>
      </c>
      <c r="H4754" s="57">
        <v>32.6798</v>
      </c>
      <c r="I4754" s="56">
        <v>16.39</v>
      </c>
      <c r="J4754" s="56">
        <v>535.62</v>
      </c>
    </row>
    <row r="4755" spans="1:10" ht="39" customHeight="1" x14ac:dyDescent="0.2">
      <c r="A4755" s="191" t="s">
        <v>1148</v>
      </c>
      <c r="B4755" s="59" t="s">
        <v>1556</v>
      </c>
      <c r="C4755" s="191" t="s">
        <v>25</v>
      </c>
      <c r="D4755" s="191" t="s">
        <v>1555</v>
      </c>
      <c r="E4755" s="376" t="s">
        <v>1548</v>
      </c>
      <c r="F4755" s="376"/>
      <c r="G4755" s="58" t="s">
        <v>49</v>
      </c>
      <c r="H4755" s="57">
        <v>1.103</v>
      </c>
      <c r="I4755" s="56">
        <v>605.74</v>
      </c>
      <c r="J4755" s="56">
        <v>668.13</v>
      </c>
    </row>
    <row r="4756" spans="1:10" ht="39" customHeight="1" x14ac:dyDescent="0.2">
      <c r="A4756" s="192" t="s">
        <v>1142</v>
      </c>
      <c r="B4756" s="55" t="s">
        <v>1547</v>
      </c>
      <c r="C4756" s="192" t="s">
        <v>25</v>
      </c>
      <c r="D4756" s="192" t="s">
        <v>1546</v>
      </c>
      <c r="E4756" s="377" t="s">
        <v>1139</v>
      </c>
      <c r="F4756" s="377"/>
      <c r="G4756" s="54" t="s">
        <v>27</v>
      </c>
      <c r="H4756" s="53">
        <v>6.7614000000000001</v>
      </c>
      <c r="I4756" s="52">
        <v>60.66</v>
      </c>
      <c r="J4756" s="52">
        <v>410.14</v>
      </c>
    </row>
    <row r="4757" spans="1:10" ht="26.1" customHeight="1" x14ac:dyDescent="0.2">
      <c r="A4757" s="192" t="s">
        <v>1142</v>
      </c>
      <c r="B4757" s="55" t="s">
        <v>1545</v>
      </c>
      <c r="C4757" s="192" t="s">
        <v>25</v>
      </c>
      <c r="D4757" s="192" t="s">
        <v>1544</v>
      </c>
      <c r="E4757" s="377" t="s">
        <v>1139</v>
      </c>
      <c r="F4757" s="377"/>
      <c r="G4757" s="54" t="s">
        <v>358</v>
      </c>
      <c r="H4757" s="53">
        <v>3.5000000000000003E-2</v>
      </c>
      <c r="I4757" s="52">
        <v>7.21</v>
      </c>
      <c r="J4757" s="52">
        <v>0.25</v>
      </c>
    </row>
    <row r="4758" spans="1:10" ht="26.1" customHeight="1" x14ac:dyDescent="0.2">
      <c r="A4758" s="192" t="s">
        <v>1142</v>
      </c>
      <c r="B4758" s="55" t="s">
        <v>1574</v>
      </c>
      <c r="C4758" s="192" t="s">
        <v>25</v>
      </c>
      <c r="D4758" s="192" t="s">
        <v>1573</v>
      </c>
      <c r="E4758" s="377" t="s">
        <v>1139</v>
      </c>
      <c r="F4758" s="377"/>
      <c r="G4758" s="54" t="s">
        <v>31</v>
      </c>
      <c r="H4758" s="53">
        <v>1.4216</v>
      </c>
      <c r="I4758" s="52">
        <v>11.2</v>
      </c>
      <c r="J4758" s="52">
        <v>15.92</v>
      </c>
    </row>
    <row r="4759" spans="1:10" ht="26.1" customHeight="1" x14ac:dyDescent="0.2">
      <c r="A4759" s="192" t="s">
        <v>1142</v>
      </c>
      <c r="B4759" s="55" t="s">
        <v>1554</v>
      </c>
      <c r="C4759" s="192" t="s">
        <v>25</v>
      </c>
      <c r="D4759" s="192" t="s">
        <v>1553</v>
      </c>
      <c r="E4759" s="377" t="s">
        <v>1139</v>
      </c>
      <c r="F4759" s="377"/>
      <c r="G4759" s="54" t="s">
        <v>31</v>
      </c>
      <c r="H4759" s="53">
        <v>6.25</v>
      </c>
      <c r="I4759" s="52">
        <v>3.92</v>
      </c>
      <c r="J4759" s="52">
        <v>24.5</v>
      </c>
    </row>
    <row r="4760" spans="1:10" ht="26.1" customHeight="1" x14ac:dyDescent="0.2">
      <c r="A4760" s="192" t="s">
        <v>1142</v>
      </c>
      <c r="B4760" s="55" t="s">
        <v>1572</v>
      </c>
      <c r="C4760" s="192" t="s">
        <v>25</v>
      </c>
      <c r="D4760" s="192" t="s">
        <v>1571</v>
      </c>
      <c r="E4760" s="377" t="s">
        <v>1139</v>
      </c>
      <c r="F4760" s="377"/>
      <c r="G4760" s="54" t="s">
        <v>62</v>
      </c>
      <c r="H4760" s="53">
        <v>0.18429999999999999</v>
      </c>
      <c r="I4760" s="52">
        <v>19.079999999999998</v>
      </c>
      <c r="J4760" s="52">
        <v>3.51</v>
      </c>
    </row>
    <row r="4761" spans="1:10" ht="26.1" customHeight="1" x14ac:dyDescent="0.2">
      <c r="A4761" s="192" t="s">
        <v>1142</v>
      </c>
      <c r="B4761" s="55" t="s">
        <v>1543</v>
      </c>
      <c r="C4761" s="192" t="s">
        <v>25</v>
      </c>
      <c r="D4761" s="192" t="s">
        <v>1542</v>
      </c>
      <c r="E4761" s="377" t="s">
        <v>1139</v>
      </c>
      <c r="F4761" s="377"/>
      <c r="G4761" s="54" t="s">
        <v>62</v>
      </c>
      <c r="H4761" s="53">
        <v>0.2954</v>
      </c>
      <c r="I4761" s="52">
        <v>20.72</v>
      </c>
      <c r="J4761" s="52">
        <v>6.12</v>
      </c>
    </row>
    <row r="4762" spans="1:10" ht="26.1" customHeight="1" x14ac:dyDescent="0.2">
      <c r="A4762" s="192" t="s">
        <v>1142</v>
      </c>
      <c r="B4762" s="55" t="s">
        <v>1570</v>
      </c>
      <c r="C4762" s="192" t="s">
        <v>25</v>
      </c>
      <c r="D4762" s="192" t="s">
        <v>1569</v>
      </c>
      <c r="E4762" s="377" t="s">
        <v>1139</v>
      </c>
      <c r="F4762" s="377"/>
      <c r="G4762" s="54" t="s">
        <v>49</v>
      </c>
      <c r="H4762" s="53">
        <v>0.2475</v>
      </c>
      <c r="I4762" s="52">
        <v>586.86</v>
      </c>
      <c r="J4762" s="52">
        <v>145.24</v>
      </c>
    </row>
    <row r="4763" spans="1:10" ht="39" customHeight="1" x14ac:dyDescent="0.2">
      <c r="A4763" s="192" t="s">
        <v>1142</v>
      </c>
      <c r="B4763" s="55" t="s">
        <v>1562</v>
      </c>
      <c r="C4763" s="192" t="s">
        <v>25</v>
      </c>
      <c r="D4763" s="192" t="s">
        <v>1561</v>
      </c>
      <c r="E4763" s="377" t="s">
        <v>1139</v>
      </c>
      <c r="F4763" s="377"/>
      <c r="G4763" s="54" t="s">
        <v>27</v>
      </c>
      <c r="H4763" s="53">
        <v>0.77173800000000004</v>
      </c>
      <c r="I4763" s="52">
        <v>23.07</v>
      </c>
      <c r="J4763" s="52">
        <v>17.8</v>
      </c>
    </row>
    <row r="4764" spans="1:10" ht="25.5" x14ac:dyDescent="0.2">
      <c r="A4764" s="193"/>
      <c r="B4764" s="193"/>
      <c r="C4764" s="193"/>
      <c r="D4764" s="193"/>
      <c r="E4764" s="193" t="s">
        <v>1138</v>
      </c>
      <c r="F4764" s="51">
        <v>473.51734840926724</v>
      </c>
      <c r="G4764" s="193" t="s">
        <v>1137</v>
      </c>
      <c r="H4764" s="51">
        <v>380.8</v>
      </c>
      <c r="I4764" s="193" t="s">
        <v>1136</v>
      </c>
      <c r="J4764" s="51">
        <v>854.32</v>
      </c>
    </row>
    <row r="4765" spans="1:10" ht="15" thickBot="1" x14ac:dyDescent="0.25">
      <c r="A4765" s="193"/>
      <c r="B4765" s="193"/>
      <c r="C4765" s="193"/>
      <c r="D4765" s="193"/>
      <c r="E4765" s="193" t="s">
        <v>1135</v>
      </c>
      <c r="F4765" s="51">
        <v>600.16999999999996</v>
      </c>
      <c r="G4765" s="193"/>
      <c r="H4765" s="378" t="s">
        <v>1134</v>
      </c>
      <c r="I4765" s="378"/>
      <c r="J4765" s="51">
        <v>3149.77</v>
      </c>
    </row>
    <row r="4766" spans="1:10" ht="0.95" customHeight="1" thickTop="1" x14ac:dyDescent="0.2">
      <c r="A4766" s="50"/>
      <c r="B4766" s="50"/>
      <c r="C4766" s="50"/>
      <c r="D4766" s="50"/>
      <c r="E4766" s="50"/>
      <c r="F4766" s="50"/>
      <c r="G4766" s="50"/>
      <c r="H4766" s="50"/>
      <c r="I4766" s="50"/>
      <c r="J4766" s="50"/>
    </row>
    <row r="4767" spans="1:10" ht="18" customHeight="1" x14ac:dyDescent="0.2">
      <c r="A4767" s="189"/>
      <c r="B4767" s="64" t="s">
        <v>9</v>
      </c>
      <c r="C4767" s="189" t="s">
        <v>10</v>
      </c>
      <c r="D4767" s="189" t="s">
        <v>11</v>
      </c>
      <c r="E4767" s="379" t="s">
        <v>1155</v>
      </c>
      <c r="F4767" s="379"/>
      <c r="G4767" s="65" t="s">
        <v>12</v>
      </c>
      <c r="H4767" s="64" t="s">
        <v>13</v>
      </c>
      <c r="I4767" s="64" t="s">
        <v>14</v>
      </c>
      <c r="J4767" s="64" t="s">
        <v>16</v>
      </c>
    </row>
    <row r="4768" spans="1:10" ht="39" customHeight="1" x14ac:dyDescent="0.2">
      <c r="A4768" s="187" t="s">
        <v>1154</v>
      </c>
      <c r="B4768" s="63" t="s">
        <v>1568</v>
      </c>
      <c r="C4768" s="187" t="s">
        <v>25</v>
      </c>
      <c r="D4768" s="187" t="s">
        <v>1567</v>
      </c>
      <c r="E4768" s="380" t="s">
        <v>1548</v>
      </c>
      <c r="F4768" s="380"/>
      <c r="G4768" s="62" t="s">
        <v>49</v>
      </c>
      <c r="H4768" s="61">
        <v>1</v>
      </c>
      <c r="I4768" s="60">
        <v>6359.52</v>
      </c>
      <c r="J4768" s="60">
        <v>6359.52</v>
      </c>
    </row>
    <row r="4769" spans="1:10" ht="26.1" customHeight="1" x14ac:dyDescent="0.2">
      <c r="A4769" s="191" t="s">
        <v>1148</v>
      </c>
      <c r="B4769" s="59" t="s">
        <v>1279</v>
      </c>
      <c r="C4769" s="191" t="s">
        <v>25</v>
      </c>
      <c r="D4769" s="191" t="s">
        <v>1278</v>
      </c>
      <c r="E4769" s="376" t="s">
        <v>1145</v>
      </c>
      <c r="F4769" s="376"/>
      <c r="G4769" s="58" t="s">
        <v>836</v>
      </c>
      <c r="H4769" s="57">
        <v>4.3071999999999999</v>
      </c>
      <c r="I4769" s="56">
        <v>30.61</v>
      </c>
      <c r="J4769" s="56">
        <v>131.84</v>
      </c>
    </row>
    <row r="4770" spans="1:10" ht="26.1" customHeight="1" x14ac:dyDescent="0.2">
      <c r="A4770" s="191" t="s">
        <v>1148</v>
      </c>
      <c r="B4770" s="59" t="s">
        <v>1476</v>
      </c>
      <c r="C4770" s="191" t="s">
        <v>25</v>
      </c>
      <c r="D4770" s="191" t="s">
        <v>1475</v>
      </c>
      <c r="E4770" s="376" t="s">
        <v>1145</v>
      </c>
      <c r="F4770" s="376"/>
      <c r="G4770" s="58" t="s">
        <v>836</v>
      </c>
      <c r="H4770" s="57">
        <v>21.535799999999998</v>
      </c>
      <c r="I4770" s="56">
        <v>34.89</v>
      </c>
      <c r="J4770" s="56">
        <v>751.38</v>
      </c>
    </row>
    <row r="4771" spans="1:10" ht="24" customHeight="1" x14ac:dyDescent="0.2">
      <c r="A4771" s="191" t="s">
        <v>1148</v>
      </c>
      <c r="B4771" s="59" t="s">
        <v>1461</v>
      </c>
      <c r="C4771" s="191" t="s">
        <v>25</v>
      </c>
      <c r="D4771" s="191" t="s">
        <v>1460</v>
      </c>
      <c r="E4771" s="376" t="s">
        <v>1145</v>
      </c>
      <c r="F4771" s="376"/>
      <c r="G4771" s="58" t="s">
        <v>836</v>
      </c>
      <c r="H4771" s="57">
        <v>31.952999999999999</v>
      </c>
      <c r="I4771" s="56">
        <v>37.11</v>
      </c>
      <c r="J4771" s="56">
        <v>1185.77</v>
      </c>
    </row>
    <row r="4772" spans="1:10" ht="24" customHeight="1" x14ac:dyDescent="0.2">
      <c r="A4772" s="191" t="s">
        <v>1148</v>
      </c>
      <c r="B4772" s="59" t="s">
        <v>1147</v>
      </c>
      <c r="C4772" s="191" t="s">
        <v>25</v>
      </c>
      <c r="D4772" s="191" t="s">
        <v>1146</v>
      </c>
      <c r="E4772" s="376" t="s">
        <v>1145</v>
      </c>
      <c r="F4772" s="376"/>
      <c r="G4772" s="58" t="s">
        <v>836</v>
      </c>
      <c r="H4772" s="57">
        <v>31.952999999999999</v>
      </c>
      <c r="I4772" s="56">
        <v>28.88</v>
      </c>
      <c r="J4772" s="56">
        <v>922.8</v>
      </c>
    </row>
    <row r="4773" spans="1:10" ht="39" customHeight="1" x14ac:dyDescent="0.2">
      <c r="A4773" s="191" t="s">
        <v>1148</v>
      </c>
      <c r="B4773" s="59" t="s">
        <v>1204</v>
      </c>
      <c r="C4773" s="191" t="s">
        <v>25</v>
      </c>
      <c r="D4773" s="191" t="s">
        <v>1203</v>
      </c>
      <c r="E4773" s="376" t="s">
        <v>1192</v>
      </c>
      <c r="F4773" s="376"/>
      <c r="G4773" s="58" t="s">
        <v>44</v>
      </c>
      <c r="H4773" s="57">
        <v>6.6349999999999998</v>
      </c>
      <c r="I4773" s="56">
        <v>1.26</v>
      </c>
      <c r="J4773" s="56">
        <v>8.36</v>
      </c>
    </row>
    <row r="4774" spans="1:10" ht="39" customHeight="1" x14ac:dyDescent="0.2">
      <c r="A4774" s="191" t="s">
        <v>1148</v>
      </c>
      <c r="B4774" s="59" t="s">
        <v>1207</v>
      </c>
      <c r="C4774" s="191" t="s">
        <v>25</v>
      </c>
      <c r="D4774" s="191" t="s">
        <v>1206</v>
      </c>
      <c r="E4774" s="376" t="s">
        <v>1192</v>
      </c>
      <c r="F4774" s="376"/>
      <c r="G4774" s="58" t="s">
        <v>1205</v>
      </c>
      <c r="H4774" s="57">
        <v>18.246200000000002</v>
      </c>
      <c r="I4774" s="56">
        <v>0.43</v>
      </c>
      <c r="J4774" s="56">
        <v>7.84</v>
      </c>
    </row>
    <row r="4775" spans="1:10" ht="39" customHeight="1" x14ac:dyDescent="0.2">
      <c r="A4775" s="191" t="s">
        <v>1148</v>
      </c>
      <c r="B4775" s="59" t="s">
        <v>1380</v>
      </c>
      <c r="C4775" s="191" t="s">
        <v>25</v>
      </c>
      <c r="D4775" s="191" t="s">
        <v>1379</v>
      </c>
      <c r="E4775" s="376" t="s">
        <v>1192</v>
      </c>
      <c r="F4775" s="376"/>
      <c r="G4775" s="58" t="s">
        <v>44</v>
      </c>
      <c r="H4775" s="57">
        <v>0.88009999999999999</v>
      </c>
      <c r="I4775" s="56">
        <v>33.32</v>
      </c>
      <c r="J4775" s="56">
        <v>29.32</v>
      </c>
    </row>
    <row r="4776" spans="1:10" ht="39" customHeight="1" x14ac:dyDescent="0.2">
      <c r="A4776" s="191" t="s">
        <v>1148</v>
      </c>
      <c r="B4776" s="59" t="s">
        <v>1382</v>
      </c>
      <c r="C4776" s="191" t="s">
        <v>25</v>
      </c>
      <c r="D4776" s="191" t="s">
        <v>1381</v>
      </c>
      <c r="E4776" s="376" t="s">
        <v>1192</v>
      </c>
      <c r="F4776" s="376"/>
      <c r="G4776" s="58" t="s">
        <v>1205</v>
      </c>
      <c r="H4776" s="57">
        <v>3.4270999999999998</v>
      </c>
      <c r="I4776" s="56">
        <v>31.8</v>
      </c>
      <c r="J4776" s="56">
        <v>108.98</v>
      </c>
    </row>
    <row r="4777" spans="1:10" ht="39" customHeight="1" x14ac:dyDescent="0.2">
      <c r="A4777" s="191" t="s">
        <v>1148</v>
      </c>
      <c r="B4777" s="59" t="s">
        <v>73</v>
      </c>
      <c r="C4777" s="191" t="s">
        <v>25</v>
      </c>
      <c r="D4777" s="191" t="s">
        <v>74</v>
      </c>
      <c r="E4777" s="376" t="s">
        <v>1548</v>
      </c>
      <c r="F4777" s="376"/>
      <c r="G4777" s="58" t="s">
        <v>49</v>
      </c>
      <c r="H4777" s="57">
        <v>1.2</v>
      </c>
      <c r="I4777" s="56">
        <v>587.64</v>
      </c>
      <c r="J4777" s="56">
        <v>705.16</v>
      </c>
    </row>
    <row r="4778" spans="1:10" ht="26.1" customHeight="1" x14ac:dyDescent="0.2">
      <c r="A4778" s="192" t="s">
        <v>1142</v>
      </c>
      <c r="B4778" s="55" t="s">
        <v>1545</v>
      </c>
      <c r="C4778" s="192" t="s">
        <v>25</v>
      </c>
      <c r="D4778" s="192" t="s">
        <v>1544</v>
      </c>
      <c r="E4778" s="377" t="s">
        <v>1139</v>
      </c>
      <c r="F4778" s="377"/>
      <c r="G4778" s="54" t="s">
        <v>358</v>
      </c>
      <c r="H4778" s="53">
        <v>6.6699999999999995E-2</v>
      </c>
      <c r="I4778" s="52">
        <v>7.21</v>
      </c>
      <c r="J4778" s="52">
        <v>0.48</v>
      </c>
    </row>
    <row r="4779" spans="1:10" ht="26.1" customHeight="1" x14ac:dyDescent="0.2">
      <c r="A4779" s="192" t="s">
        <v>1142</v>
      </c>
      <c r="B4779" s="55" t="s">
        <v>1543</v>
      </c>
      <c r="C4779" s="192" t="s">
        <v>25</v>
      </c>
      <c r="D4779" s="192" t="s">
        <v>1542</v>
      </c>
      <c r="E4779" s="377" t="s">
        <v>1139</v>
      </c>
      <c r="F4779" s="377"/>
      <c r="G4779" s="54" t="s">
        <v>62</v>
      </c>
      <c r="H4779" s="53">
        <v>2.1276000000000002</v>
      </c>
      <c r="I4779" s="52">
        <v>20.72</v>
      </c>
      <c r="J4779" s="52">
        <v>44.08</v>
      </c>
    </row>
    <row r="4780" spans="1:10" ht="51.95" customHeight="1" x14ac:dyDescent="0.2">
      <c r="A4780" s="192" t="s">
        <v>1142</v>
      </c>
      <c r="B4780" s="55" t="s">
        <v>1566</v>
      </c>
      <c r="C4780" s="192" t="s">
        <v>25</v>
      </c>
      <c r="D4780" s="192" t="s">
        <v>1565</v>
      </c>
      <c r="E4780" s="377" t="s">
        <v>1139</v>
      </c>
      <c r="F4780" s="377"/>
      <c r="G4780" s="54" t="s">
        <v>62</v>
      </c>
      <c r="H4780" s="53">
        <v>6</v>
      </c>
      <c r="I4780" s="52">
        <v>8.76</v>
      </c>
      <c r="J4780" s="52">
        <v>52.56</v>
      </c>
    </row>
    <row r="4781" spans="1:10" ht="39" customHeight="1" x14ac:dyDescent="0.2">
      <c r="A4781" s="192" t="s">
        <v>1142</v>
      </c>
      <c r="B4781" s="55" t="s">
        <v>1564</v>
      </c>
      <c r="C4781" s="192" t="s">
        <v>25</v>
      </c>
      <c r="D4781" s="192" t="s">
        <v>1563</v>
      </c>
      <c r="E4781" s="377" t="s">
        <v>1139</v>
      </c>
      <c r="F4781" s="377"/>
      <c r="G4781" s="54" t="s">
        <v>27</v>
      </c>
      <c r="H4781" s="53">
        <v>31.584388000000001</v>
      </c>
      <c r="I4781" s="52">
        <v>75.260000000000005</v>
      </c>
      <c r="J4781" s="52">
        <v>2377.04</v>
      </c>
    </row>
    <row r="4782" spans="1:10" ht="39" customHeight="1" x14ac:dyDescent="0.2">
      <c r="A4782" s="192" t="s">
        <v>1142</v>
      </c>
      <c r="B4782" s="55" t="s">
        <v>1562</v>
      </c>
      <c r="C4782" s="192" t="s">
        <v>25</v>
      </c>
      <c r="D4782" s="192" t="s">
        <v>1561</v>
      </c>
      <c r="E4782" s="377" t="s">
        <v>1139</v>
      </c>
      <c r="F4782" s="377"/>
      <c r="G4782" s="54" t="s">
        <v>27</v>
      </c>
      <c r="H4782" s="53">
        <v>1.469908</v>
      </c>
      <c r="I4782" s="52">
        <v>23.07</v>
      </c>
      <c r="J4782" s="52">
        <v>33.909999999999997</v>
      </c>
    </row>
    <row r="4783" spans="1:10" ht="25.5" x14ac:dyDescent="0.2">
      <c r="A4783" s="193"/>
      <c r="B4783" s="193"/>
      <c r="C4783" s="193"/>
      <c r="D4783" s="193"/>
      <c r="E4783" s="193" t="s">
        <v>1138</v>
      </c>
      <c r="F4783" s="51">
        <v>1513.1304733399843</v>
      </c>
      <c r="G4783" s="193" t="s">
        <v>1137</v>
      </c>
      <c r="H4783" s="51">
        <v>1216.8599999999999</v>
      </c>
      <c r="I4783" s="193" t="s">
        <v>1136</v>
      </c>
      <c r="J4783" s="51">
        <v>2729.99</v>
      </c>
    </row>
    <row r="4784" spans="1:10" ht="15" thickBot="1" x14ac:dyDescent="0.25">
      <c r="A4784" s="193"/>
      <c r="B4784" s="193"/>
      <c r="C4784" s="193"/>
      <c r="D4784" s="193"/>
      <c r="E4784" s="193" t="s">
        <v>1135</v>
      </c>
      <c r="F4784" s="51">
        <v>1497.03</v>
      </c>
      <c r="G4784" s="193"/>
      <c r="H4784" s="378" t="s">
        <v>1134</v>
      </c>
      <c r="I4784" s="378"/>
      <c r="J4784" s="51">
        <v>7856.55</v>
      </c>
    </row>
    <row r="4785" spans="1:10" ht="0.95" customHeight="1" thickTop="1" x14ac:dyDescent="0.2">
      <c r="A4785" s="50"/>
      <c r="B4785" s="50"/>
      <c r="C4785" s="50"/>
      <c r="D4785" s="50"/>
      <c r="E4785" s="50"/>
      <c r="F4785" s="50"/>
      <c r="G4785" s="50"/>
      <c r="H4785" s="50"/>
      <c r="I4785" s="50"/>
      <c r="J4785" s="50"/>
    </row>
    <row r="4786" spans="1:10" ht="18" customHeight="1" x14ac:dyDescent="0.2">
      <c r="A4786" s="189"/>
      <c r="B4786" s="64" t="s">
        <v>9</v>
      </c>
      <c r="C4786" s="189" t="s">
        <v>10</v>
      </c>
      <c r="D4786" s="189" t="s">
        <v>11</v>
      </c>
      <c r="E4786" s="379" t="s">
        <v>1155</v>
      </c>
      <c r="F4786" s="379"/>
      <c r="G4786" s="65" t="s">
        <v>12</v>
      </c>
      <c r="H4786" s="64" t="s">
        <v>13</v>
      </c>
      <c r="I4786" s="64" t="s">
        <v>14</v>
      </c>
      <c r="J4786" s="64" t="s">
        <v>16</v>
      </c>
    </row>
    <row r="4787" spans="1:10" ht="39" customHeight="1" x14ac:dyDescent="0.2">
      <c r="A4787" s="187" t="s">
        <v>1154</v>
      </c>
      <c r="B4787" s="63" t="s">
        <v>1560</v>
      </c>
      <c r="C4787" s="187" t="s">
        <v>25</v>
      </c>
      <c r="D4787" s="187" t="s">
        <v>1559</v>
      </c>
      <c r="E4787" s="380" t="s">
        <v>1548</v>
      </c>
      <c r="F4787" s="380"/>
      <c r="G4787" s="62" t="s">
        <v>49</v>
      </c>
      <c r="H4787" s="61">
        <v>1</v>
      </c>
      <c r="I4787" s="60">
        <v>3763.36</v>
      </c>
      <c r="J4787" s="60">
        <v>3763.36</v>
      </c>
    </row>
    <row r="4788" spans="1:10" ht="26.1" customHeight="1" x14ac:dyDescent="0.2">
      <c r="A4788" s="191" t="s">
        <v>1148</v>
      </c>
      <c r="B4788" s="59" t="s">
        <v>1279</v>
      </c>
      <c r="C4788" s="191" t="s">
        <v>25</v>
      </c>
      <c r="D4788" s="191" t="s">
        <v>1278</v>
      </c>
      <c r="E4788" s="376" t="s">
        <v>1145</v>
      </c>
      <c r="F4788" s="376"/>
      <c r="G4788" s="58" t="s">
        <v>836</v>
      </c>
      <c r="H4788" s="57">
        <v>1.1919999999999999</v>
      </c>
      <c r="I4788" s="56">
        <v>30.61</v>
      </c>
      <c r="J4788" s="56">
        <v>36.479999999999997</v>
      </c>
    </row>
    <row r="4789" spans="1:10" ht="26.1" customHeight="1" x14ac:dyDescent="0.2">
      <c r="A4789" s="191" t="s">
        <v>1148</v>
      </c>
      <c r="B4789" s="59" t="s">
        <v>1476</v>
      </c>
      <c r="C4789" s="191" t="s">
        <v>25</v>
      </c>
      <c r="D4789" s="191" t="s">
        <v>1475</v>
      </c>
      <c r="E4789" s="376" t="s">
        <v>1145</v>
      </c>
      <c r="F4789" s="376"/>
      <c r="G4789" s="58" t="s">
        <v>836</v>
      </c>
      <c r="H4789" s="57">
        <v>5.96</v>
      </c>
      <c r="I4789" s="56">
        <v>34.89</v>
      </c>
      <c r="J4789" s="56">
        <v>207.94</v>
      </c>
    </row>
    <row r="4790" spans="1:10" ht="24" customHeight="1" x14ac:dyDescent="0.2">
      <c r="A4790" s="191" t="s">
        <v>1148</v>
      </c>
      <c r="B4790" s="59" t="s">
        <v>1461</v>
      </c>
      <c r="C4790" s="191" t="s">
        <v>25</v>
      </c>
      <c r="D4790" s="191" t="s">
        <v>1460</v>
      </c>
      <c r="E4790" s="376" t="s">
        <v>1145</v>
      </c>
      <c r="F4790" s="376"/>
      <c r="G4790" s="58" t="s">
        <v>836</v>
      </c>
      <c r="H4790" s="57">
        <v>31.5459</v>
      </c>
      <c r="I4790" s="56">
        <v>37.11</v>
      </c>
      <c r="J4790" s="56">
        <v>1170.6600000000001</v>
      </c>
    </row>
    <row r="4791" spans="1:10" ht="24" customHeight="1" x14ac:dyDescent="0.2">
      <c r="A4791" s="191" t="s">
        <v>1148</v>
      </c>
      <c r="B4791" s="59" t="s">
        <v>1147</v>
      </c>
      <c r="C4791" s="191" t="s">
        <v>25</v>
      </c>
      <c r="D4791" s="191" t="s">
        <v>1146</v>
      </c>
      <c r="E4791" s="376" t="s">
        <v>1145</v>
      </c>
      <c r="F4791" s="376"/>
      <c r="G4791" s="58" t="s">
        <v>836</v>
      </c>
      <c r="H4791" s="57">
        <v>31.5459</v>
      </c>
      <c r="I4791" s="56">
        <v>28.88</v>
      </c>
      <c r="J4791" s="56">
        <v>911.04</v>
      </c>
    </row>
    <row r="4792" spans="1:10" ht="39" customHeight="1" x14ac:dyDescent="0.2">
      <c r="A4792" s="191" t="s">
        <v>1148</v>
      </c>
      <c r="B4792" s="59" t="s">
        <v>1204</v>
      </c>
      <c r="C4792" s="191" t="s">
        <v>25</v>
      </c>
      <c r="D4792" s="191" t="s">
        <v>1203</v>
      </c>
      <c r="E4792" s="376" t="s">
        <v>1192</v>
      </c>
      <c r="F4792" s="376"/>
      <c r="G4792" s="58" t="s">
        <v>44</v>
      </c>
      <c r="H4792" s="57">
        <v>6.6349999999999998</v>
      </c>
      <c r="I4792" s="56">
        <v>1.26</v>
      </c>
      <c r="J4792" s="56">
        <v>8.36</v>
      </c>
    </row>
    <row r="4793" spans="1:10" ht="39" customHeight="1" x14ac:dyDescent="0.2">
      <c r="A4793" s="191" t="s">
        <v>1148</v>
      </c>
      <c r="B4793" s="59" t="s">
        <v>1207</v>
      </c>
      <c r="C4793" s="191" t="s">
        <v>25</v>
      </c>
      <c r="D4793" s="191" t="s">
        <v>1206</v>
      </c>
      <c r="E4793" s="376" t="s">
        <v>1192</v>
      </c>
      <c r="F4793" s="376"/>
      <c r="G4793" s="58" t="s">
        <v>1205</v>
      </c>
      <c r="H4793" s="57">
        <v>18.246200000000002</v>
      </c>
      <c r="I4793" s="56">
        <v>0.43</v>
      </c>
      <c r="J4793" s="56">
        <v>7.84</v>
      </c>
    </row>
    <row r="4794" spans="1:10" ht="39" customHeight="1" x14ac:dyDescent="0.2">
      <c r="A4794" s="191" t="s">
        <v>1148</v>
      </c>
      <c r="B4794" s="59" t="s">
        <v>1380</v>
      </c>
      <c r="C4794" s="191" t="s">
        <v>25</v>
      </c>
      <c r="D4794" s="191" t="s">
        <v>1379</v>
      </c>
      <c r="E4794" s="376" t="s">
        <v>1192</v>
      </c>
      <c r="F4794" s="376"/>
      <c r="G4794" s="58" t="s">
        <v>44</v>
      </c>
      <c r="H4794" s="57">
        <v>0.48770000000000002</v>
      </c>
      <c r="I4794" s="56">
        <v>33.32</v>
      </c>
      <c r="J4794" s="56">
        <v>16.25</v>
      </c>
    </row>
    <row r="4795" spans="1:10" ht="39" customHeight="1" x14ac:dyDescent="0.2">
      <c r="A4795" s="191" t="s">
        <v>1148</v>
      </c>
      <c r="B4795" s="59" t="s">
        <v>1382</v>
      </c>
      <c r="C4795" s="191" t="s">
        <v>25</v>
      </c>
      <c r="D4795" s="191" t="s">
        <v>1381</v>
      </c>
      <c r="E4795" s="376" t="s">
        <v>1192</v>
      </c>
      <c r="F4795" s="376"/>
      <c r="G4795" s="58" t="s">
        <v>1205</v>
      </c>
      <c r="H4795" s="57">
        <v>0.70430000000000004</v>
      </c>
      <c r="I4795" s="56">
        <v>31.8</v>
      </c>
      <c r="J4795" s="56">
        <v>22.39</v>
      </c>
    </row>
    <row r="4796" spans="1:10" ht="39" customHeight="1" x14ac:dyDescent="0.2">
      <c r="A4796" s="191" t="s">
        <v>1148</v>
      </c>
      <c r="B4796" s="59" t="s">
        <v>1550</v>
      </c>
      <c r="C4796" s="191" t="s">
        <v>25</v>
      </c>
      <c r="D4796" s="191" t="s">
        <v>1549</v>
      </c>
      <c r="E4796" s="376" t="s">
        <v>1548</v>
      </c>
      <c r="F4796" s="376"/>
      <c r="G4796" s="58" t="s">
        <v>62</v>
      </c>
      <c r="H4796" s="57">
        <v>27.898800000000001</v>
      </c>
      <c r="I4796" s="56">
        <v>18.920000000000002</v>
      </c>
      <c r="J4796" s="56">
        <v>527.84</v>
      </c>
    </row>
    <row r="4797" spans="1:10" ht="39" customHeight="1" x14ac:dyDescent="0.2">
      <c r="A4797" s="191" t="s">
        <v>1148</v>
      </c>
      <c r="B4797" s="59" t="s">
        <v>73</v>
      </c>
      <c r="C4797" s="191" t="s">
        <v>25</v>
      </c>
      <c r="D4797" s="191" t="s">
        <v>74</v>
      </c>
      <c r="E4797" s="376" t="s">
        <v>1548</v>
      </c>
      <c r="F4797" s="376"/>
      <c r="G4797" s="58" t="s">
        <v>49</v>
      </c>
      <c r="H4797" s="57">
        <v>1.2</v>
      </c>
      <c r="I4797" s="56">
        <v>587.64</v>
      </c>
      <c r="J4797" s="56">
        <v>705.16</v>
      </c>
    </row>
    <row r="4798" spans="1:10" ht="39" customHeight="1" x14ac:dyDescent="0.2">
      <c r="A4798" s="192" t="s">
        <v>1142</v>
      </c>
      <c r="B4798" s="55" t="s">
        <v>1547</v>
      </c>
      <c r="C4798" s="192" t="s">
        <v>25</v>
      </c>
      <c r="D4798" s="192" t="s">
        <v>1546</v>
      </c>
      <c r="E4798" s="377" t="s">
        <v>1139</v>
      </c>
      <c r="F4798" s="377"/>
      <c r="G4798" s="54" t="s">
        <v>27</v>
      </c>
      <c r="H4798" s="53">
        <v>1.9403999999999999</v>
      </c>
      <c r="I4798" s="52">
        <v>60.66</v>
      </c>
      <c r="J4798" s="52">
        <v>117.7</v>
      </c>
    </row>
    <row r="4799" spans="1:10" ht="26.1" customHeight="1" x14ac:dyDescent="0.2">
      <c r="A4799" s="192" t="s">
        <v>1142</v>
      </c>
      <c r="B4799" s="55" t="s">
        <v>1545</v>
      </c>
      <c r="C4799" s="192" t="s">
        <v>25</v>
      </c>
      <c r="D4799" s="192" t="s">
        <v>1544</v>
      </c>
      <c r="E4799" s="377" t="s">
        <v>1139</v>
      </c>
      <c r="F4799" s="377"/>
      <c r="G4799" s="54" t="s">
        <v>358</v>
      </c>
      <c r="H4799" s="53">
        <v>8.3299999999999999E-2</v>
      </c>
      <c r="I4799" s="52">
        <v>7.21</v>
      </c>
      <c r="J4799" s="52">
        <v>0.6</v>
      </c>
    </row>
    <row r="4800" spans="1:10" ht="26.1" customHeight="1" x14ac:dyDescent="0.2">
      <c r="A4800" s="192" t="s">
        <v>1142</v>
      </c>
      <c r="B4800" s="55" t="s">
        <v>1554</v>
      </c>
      <c r="C4800" s="192" t="s">
        <v>25</v>
      </c>
      <c r="D4800" s="192" t="s">
        <v>1553</v>
      </c>
      <c r="E4800" s="377" t="s">
        <v>1139</v>
      </c>
      <c r="F4800" s="377"/>
      <c r="G4800" s="54" t="s">
        <v>31</v>
      </c>
      <c r="H4800" s="53">
        <v>5.6283000000000003</v>
      </c>
      <c r="I4800" s="52">
        <v>3.92</v>
      </c>
      <c r="J4800" s="52">
        <v>22.06</v>
      </c>
    </row>
    <row r="4801" spans="1:10" ht="26.1" customHeight="1" x14ac:dyDescent="0.2">
      <c r="A4801" s="192" t="s">
        <v>1142</v>
      </c>
      <c r="B4801" s="55" t="s">
        <v>1543</v>
      </c>
      <c r="C4801" s="192" t="s">
        <v>25</v>
      </c>
      <c r="D4801" s="192" t="s">
        <v>1542</v>
      </c>
      <c r="E4801" s="377" t="s">
        <v>1139</v>
      </c>
      <c r="F4801" s="377"/>
      <c r="G4801" s="54" t="s">
        <v>62</v>
      </c>
      <c r="H4801" s="53">
        <v>0.4365</v>
      </c>
      <c r="I4801" s="52">
        <v>20.72</v>
      </c>
      <c r="J4801" s="52">
        <v>9.0399999999999991</v>
      </c>
    </row>
    <row r="4802" spans="1:10" ht="25.5" x14ac:dyDescent="0.2">
      <c r="A4802" s="193"/>
      <c r="B4802" s="193"/>
      <c r="C4802" s="193"/>
      <c r="D4802" s="193"/>
      <c r="E4802" s="193" t="s">
        <v>1138</v>
      </c>
      <c r="F4802" s="51">
        <v>1262.0552045227801</v>
      </c>
      <c r="G4802" s="193" t="s">
        <v>1137</v>
      </c>
      <c r="H4802" s="51">
        <v>1014.94</v>
      </c>
      <c r="I4802" s="193" t="s">
        <v>1136</v>
      </c>
      <c r="J4802" s="51">
        <v>2277</v>
      </c>
    </row>
    <row r="4803" spans="1:10" ht="15" thickBot="1" x14ac:dyDescent="0.25">
      <c r="A4803" s="193"/>
      <c r="B4803" s="193"/>
      <c r="C4803" s="193"/>
      <c r="D4803" s="193"/>
      <c r="E4803" s="193" t="s">
        <v>1135</v>
      </c>
      <c r="F4803" s="51">
        <v>885.89</v>
      </c>
      <c r="G4803" s="193"/>
      <c r="H4803" s="378" t="s">
        <v>1134</v>
      </c>
      <c r="I4803" s="378"/>
      <c r="J4803" s="51">
        <v>4649.25</v>
      </c>
    </row>
    <row r="4804" spans="1:10" ht="0.95" customHeight="1" thickTop="1" x14ac:dyDescent="0.2">
      <c r="A4804" s="50"/>
      <c r="B4804" s="50"/>
      <c r="C4804" s="50"/>
      <c r="D4804" s="50"/>
      <c r="E4804" s="50"/>
      <c r="F4804" s="50"/>
      <c r="G4804" s="50"/>
      <c r="H4804" s="50"/>
      <c r="I4804" s="50"/>
      <c r="J4804" s="50"/>
    </row>
    <row r="4805" spans="1:10" ht="18" customHeight="1" x14ac:dyDescent="0.2">
      <c r="A4805" s="189"/>
      <c r="B4805" s="64" t="s">
        <v>9</v>
      </c>
      <c r="C4805" s="189" t="s">
        <v>10</v>
      </c>
      <c r="D4805" s="189" t="s">
        <v>11</v>
      </c>
      <c r="E4805" s="379" t="s">
        <v>1155</v>
      </c>
      <c r="F4805" s="379"/>
      <c r="G4805" s="65" t="s">
        <v>12</v>
      </c>
      <c r="H4805" s="64" t="s">
        <v>13</v>
      </c>
      <c r="I4805" s="64" t="s">
        <v>14</v>
      </c>
      <c r="J4805" s="64" t="s">
        <v>16</v>
      </c>
    </row>
    <row r="4806" spans="1:10" ht="39" customHeight="1" x14ac:dyDescent="0.2">
      <c r="A4806" s="187" t="s">
        <v>1154</v>
      </c>
      <c r="B4806" s="63" t="s">
        <v>1558</v>
      </c>
      <c r="C4806" s="187" t="s">
        <v>25</v>
      </c>
      <c r="D4806" s="187" t="s">
        <v>1557</v>
      </c>
      <c r="E4806" s="380" t="s">
        <v>1548</v>
      </c>
      <c r="F4806" s="380"/>
      <c r="G4806" s="62" t="s">
        <v>49</v>
      </c>
      <c r="H4806" s="61">
        <v>1</v>
      </c>
      <c r="I4806" s="60">
        <v>3073.92</v>
      </c>
      <c r="J4806" s="60">
        <v>3073.92</v>
      </c>
    </row>
    <row r="4807" spans="1:10" ht="26.1" customHeight="1" x14ac:dyDescent="0.2">
      <c r="A4807" s="191" t="s">
        <v>1148</v>
      </c>
      <c r="B4807" s="59" t="s">
        <v>1279</v>
      </c>
      <c r="C4807" s="191" t="s">
        <v>25</v>
      </c>
      <c r="D4807" s="191" t="s">
        <v>1278</v>
      </c>
      <c r="E4807" s="376" t="s">
        <v>1145</v>
      </c>
      <c r="F4807" s="376"/>
      <c r="G4807" s="58" t="s">
        <v>836</v>
      </c>
      <c r="H4807" s="57">
        <v>0.73560000000000003</v>
      </c>
      <c r="I4807" s="56">
        <v>30.61</v>
      </c>
      <c r="J4807" s="56">
        <v>22.51</v>
      </c>
    </row>
    <row r="4808" spans="1:10" ht="26.1" customHeight="1" x14ac:dyDescent="0.2">
      <c r="A4808" s="191" t="s">
        <v>1148</v>
      </c>
      <c r="B4808" s="59" t="s">
        <v>1476</v>
      </c>
      <c r="C4808" s="191" t="s">
        <v>25</v>
      </c>
      <c r="D4808" s="191" t="s">
        <v>1475</v>
      </c>
      <c r="E4808" s="376" t="s">
        <v>1145</v>
      </c>
      <c r="F4808" s="376"/>
      <c r="G4808" s="58" t="s">
        <v>836</v>
      </c>
      <c r="H4808" s="57">
        <v>3.6779999999999999</v>
      </c>
      <c r="I4808" s="56">
        <v>34.89</v>
      </c>
      <c r="J4808" s="56">
        <v>128.32</v>
      </c>
    </row>
    <row r="4809" spans="1:10" ht="24" customHeight="1" x14ac:dyDescent="0.2">
      <c r="A4809" s="191" t="s">
        <v>1148</v>
      </c>
      <c r="B4809" s="59" t="s">
        <v>1461</v>
      </c>
      <c r="C4809" s="191" t="s">
        <v>25</v>
      </c>
      <c r="D4809" s="191" t="s">
        <v>1460</v>
      </c>
      <c r="E4809" s="376" t="s">
        <v>1145</v>
      </c>
      <c r="F4809" s="376"/>
      <c r="G4809" s="58" t="s">
        <v>836</v>
      </c>
      <c r="H4809" s="57">
        <v>22.888400000000001</v>
      </c>
      <c r="I4809" s="56">
        <v>37.11</v>
      </c>
      <c r="J4809" s="56">
        <v>849.38</v>
      </c>
    </row>
    <row r="4810" spans="1:10" ht="24" customHeight="1" x14ac:dyDescent="0.2">
      <c r="A4810" s="191" t="s">
        <v>1148</v>
      </c>
      <c r="B4810" s="59" t="s">
        <v>1147</v>
      </c>
      <c r="C4810" s="191" t="s">
        <v>25</v>
      </c>
      <c r="D4810" s="191" t="s">
        <v>1146</v>
      </c>
      <c r="E4810" s="376" t="s">
        <v>1145</v>
      </c>
      <c r="F4810" s="376"/>
      <c r="G4810" s="58" t="s">
        <v>836</v>
      </c>
      <c r="H4810" s="57">
        <v>22.888400000000001</v>
      </c>
      <c r="I4810" s="56">
        <v>28.88</v>
      </c>
      <c r="J4810" s="56">
        <v>661.01</v>
      </c>
    </row>
    <row r="4811" spans="1:10" ht="39" customHeight="1" x14ac:dyDescent="0.2">
      <c r="A4811" s="191" t="s">
        <v>1148</v>
      </c>
      <c r="B4811" s="59" t="s">
        <v>1204</v>
      </c>
      <c r="C4811" s="191" t="s">
        <v>25</v>
      </c>
      <c r="D4811" s="191" t="s">
        <v>1203</v>
      </c>
      <c r="E4811" s="376" t="s">
        <v>1192</v>
      </c>
      <c r="F4811" s="376"/>
      <c r="G4811" s="58" t="s">
        <v>44</v>
      </c>
      <c r="H4811" s="57">
        <v>4.7533000000000003</v>
      </c>
      <c r="I4811" s="56">
        <v>1.26</v>
      </c>
      <c r="J4811" s="56">
        <v>5.98</v>
      </c>
    </row>
    <row r="4812" spans="1:10" ht="39" customHeight="1" x14ac:dyDescent="0.2">
      <c r="A4812" s="191" t="s">
        <v>1148</v>
      </c>
      <c r="B4812" s="59" t="s">
        <v>1207</v>
      </c>
      <c r="C4812" s="191" t="s">
        <v>25</v>
      </c>
      <c r="D4812" s="191" t="s">
        <v>1206</v>
      </c>
      <c r="E4812" s="376" t="s">
        <v>1192</v>
      </c>
      <c r="F4812" s="376"/>
      <c r="G4812" s="58" t="s">
        <v>1205</v>
      </c>
      <c r="H4812" s="57">
        <v>13.0715</v>
      </c>
      <c r="I4812" s="56">
        <v>0.43</v>
      </c>
      <c r="J4812" s="56">
        <v>5.62</v>
      </c>
    </row>
    <row r="4813" spans="1:10" ht="39" customHeight="1" x14ac:dyDescent="0.2">
      <c r="A4813" s="191" t="s">
        <v>1148</v>
      </c>
      <c r="B4813" s="59" t="s">
        <v>1380</v>
      </c>
      <c r="C4813" s="191" t="s">
        <v>25</v>
      </c>
      <c r="D4813" s="191" t="s">
        <v>1379</v>
      </c>
      <c r="E4813" s="376" t="s">
        <v>1192</v>
      </c>
      <c r="F4813" s="376"/>
      <c r="G4813" s="58" t="s">
        <v>44</v>
      </c>
      <c r="H4813" s="57">
        <v>0.313</v>
      </c>
      <c r="I4813" s="56">
        <v>33.32</v>
      </c>
      <c r="J4813" s="56">
        <v>10.42</v>
      </c>
    </row>
    <row r="4814" spans="1:10" ht="39" customHeight="1" x14ac:dyDescent="0.2">
      <c r="A4814" s="191" t="s">
        <v>1148</v>
      </c>
      <c r="B4814" s="59" t="s">
        <v>1382</v>
      </c>
      <c r="C4814" s="191" t="s">
        <v>25</v>
      </c>
      <c r="D4814" s="191" t="s">
        <v>1381</v>
      </c>
      <c r="E4814" s="376" t="s">
        <v>1192</v>
      </c>
      <c r="F4814" s="376"/>
      <c r="G4814" s="58" t="s">
        <v>1205</v>
      </c>
      <c r="H4814" s="57">
        <v>0.42259999999999998</v>
      </c>
      <c r="I4814" s="56">
        <v>31.8</v>
      </c>
      <c r="J4814" s="56">
        <v>13.43</v>
      </c>
    </row>
    <row r="4815" spans="1:10" ht="39" customHeight="1" x14ac:dyDescent="0.2">
      <c r="A4815" s="191" t="s">
        <v>1148</v>
      </c>
      <c r="B4815" s="59" t="s">
        <v>1550</v>
      </c>
      <c r="C4815" s="191" t="s">
        <v>25</v>
      </c>
      <c r="D4815" s="191" t="s">
        <v>1549</v>
      </c>
      <c r="E4815" s="376" t="s">
        <v>1548</v>
      </c>
      <c r="F4815" s="376"/>
      <c r="G4815" s="58" t="s">
        <v>62</v>
      </c>
      <c r="H4815" s="57">
        <v>28.936900000000001</v>
      </c>
      <c r="I4815" s="56">
        <v>18.920000000000002</v>
      </c>
      <c r="J4815" s="56">
        <v>547.48</v>
      </c>
    </row>
    <row r="4816" spans="1:10" ht="39" customHeight="1" x14ac:dyDescent="0.2">
      <c r="A4816" s="191" t="s">
        <v>1148</v>
      </c>
      <c r="B4816" s="59" t="s">
        <v>1556</v>
      </c>
      <c r="C4816" s="191" t="s">
        <v>25</v>
      </c>
      <c r="D4816" s="191" t="s">
        <v>1555</v>
      </c>
      <c r="E4816" s="376" t="s">
        <v>1548</v>
      </c>
      <c r="F4816" s="376"/>
      <c r="G4816" s="58" t="s">
        <v>49</v>
      </c>
      <c r="H4816" s="57">
        <v>1.2</v>
      </c>
      <c r="I4816" s="56">
        <v>605.74</v>
      </c>
      <c r="J4816" s="56">
        <v>726.88</v>
      </c>
    </row>
    <row r="4817" spans="1:10" ht="39" customHeight="1" x14ac:dyDescent="0.2">
      <c r="A4817" s="192" t="s">
        <v>1142</v>
      </c>
      <c r="B4817" s="55" t="s">
        <v>1547</v>
      </c>
      <c r="C4817" s="192" t="s">
        <v>25</v>
      </c>
      <c r="D4817" s="192" t="s">
        <v>1546</v>
      </c>
      <c r="E4817" s="377" t="s">
        <v>1139</v>
      </c>
      <c r="F4817" s="377"/>
      <c r="G4817" s="54" t="s">
        <v>27</v>
      </c>
      <c r="H4817" s="53">
        <v>1.3111999999999999</v>
      </c>
      <c r="I4817" s="52">
        <v>60.66</v>
      </c>
      <c r="J4817" s="52">
        <v>79.53</v>
      </c>
    </row>
    <row r="4818" spans="1:10" ht="26.1" customHeight="1" x14ac:dyDescent="0.2">
      <c r="A4818" s="192" t="s">
        <v>1142</v>
      </c>
      <c r="B4818" s="55" t="s">
        <v>1545</v>
      </c>
      <c r="C4818" s="192" t="s">
        <v>25</v>
      </c>
      <c r="D4818" s="192" t="s">
        <v>1544</v>
      </c>
      <c r="E4818" s="377" t="s">
        <v>1139</v>
      </c>
      <c r="F4818" s="377"/>
      <c r="G4818" s="54" t="s">
        <v>358</v>
      </c>
      <c r="H4818" s="53">
        <v>5.67E-2</v>
      </c>
      <c r="I4818" s="52">
        <v>7.21</v>
      </c>
      <c r="J4818" s="52">
        <v>0.4</v>
      </c>
    </row>
    <row r="4819" spans="1:10" ht="26.1" customHeight="1" x14ac:dyDescent="0.2">
      <c r="A4819" s="192" t="s">
        <v>1142</v>
      </c>
      <c r="B4819" s="55" t="s">
        <v>1554</v>
      </c>
      <c r="C4819" s="192" t="s">
        <v>25</v>
      </c>
      <c r="D4819" s="192" t="s">
        <v>1553</v>
      </c>
      <c r="E4819" s="377" t="s">
        <v>1139</v>
      </c>
      <c r="F4819" s="377"/>
      <c r="G4819" s="54" t="s">
        <v>31</v>
      </c>
      <c r="H4819" s="53">
        <v>4.4770000000000003</v>
      </c>
      <c r="I4819" s="52">
        <v>3.92</v>
      </c>
      <c r="J4819" s="52">
        <v>17.54</v>
      </c>
    </row>
    <row r="4820" spans="1:10" ht="26.1" customHeight="1" x14ac:dyDescent="0.2">
      <c r="A4820" s="192" t="s">
        <v>1142</v>
      </c>
      <c r="B4820" s="55" t="s">
        <v>1543</v>
      </c>
      <c r="C4820" s="192" t="s">
        <v>25</v>
      </c>
      <c r="D4820" s="192" t="s">
        <v>1542</v>
      </c>
      <c r="E4820" s="377" t="s">
        <v>1139</v>
      </c>
      <c r="F4820" s="377"/>
      <c r="G4820" s="54" t="s">
        <v>62</v>
      </c>
      <c r="H4820" s="53">
        <v>0.26190000000000002</v>
      </c>
      <c r="I4820" s="52">
        <v>20.72</v>
      </c>
      <c r="J4820" s="52">
        <v>5.42</v>
      </c>
    </row>
    <row r="4821" spans="1:10" ht="25.5" x14ac:dyDescent="0.2">
      <c r="A4821" s="193"/>
      <c r="B4821" s="193"/>
      <c r="C4821" s="193"/>
      <c r="D4821" s="193"/>
      <c r="E4821" s="193" t="s">
        <v>1138</v>
      </c>
      <c r="F4821" s="51">
        <v>948.90256069171926</v>
      </c>
      <c r="G4821" s="193" t="s">
        <v>1137</v>
      </c>
      <c r="H4821" s="51">
        <v>763.11</v>
      </c>
      <c r="I4821" s="193" t="s">
        <v>1136</v>
      </c>
      <c r="J4821" s="51">
        <v>1712.0099999999998</v>
      </c>
    </row>
    <row r="4822" spans="1:10" ht="15" thickBot="1" x14ac:dyDescent="0.25">
      <c r="A4822" s="193"/>
      <c r="B4822" s="193"/>
      <c r="C4822" s="193"/>
      <c r="D4822" s="193"/>
      <c r="E4822" s="193" t="s">
        <v>1135</v>
      </c>
      <c r="F4822" s="51">
        <v>723.6</v>
      </c>
      <c r="G4822" s="193"/>
      <c r="H4822" s="378" t="s">
        <v>1134</v>
      </c>
      <c r="I4822" s="378"/>
      <c r="J4822" s="51">
        <v>3797.52</v>
      </c>
    </row>
    <row r="4823" spans="1:10" ht="0.95" customHeight="1" thickTop="1" x14ac:dyDescent="0.2">
      <c r="A4823" s="50"/>
      <c r="B4823" s="50"/>
      <c r="C4823" s="50"/>
      <c r="D4823" s="50"/>
      <c r="E4823" s="50"/>
      <c r="F4823" s="50"/>
      <c r="G4823" s="50"/>
      <c r="H4823" s="50"/>
      <c r="I4823" s="50"/>
      <c r="J4823" s="50"/>
    </row>
    <row r="4824" spans="1:10" ht="18" customHeight="1" x14ac:dyDescent="0.2">
      <c r="A4824" s="189"/>
      <c r="B4824" s="64" t="s">
        <v>9</v>
      </c>
      <c r="C4824" s="189" t="s">
        <v>10</v>
      </c>
      <c r="D4824" s="189" t="s">
        <v>11</v>
      </c>
      <c r="E4824" s="379" t="s">
        <v>1155</v>
      </c>
      <c r="F4824" s="379"/>
      <c r="G4824" s="65" t="s">
        <v>12</v>
      </c>
      <c r="H4824" s="64" t="s">
        <v>13</v>
      </c>
      <c r="I4824" s="64" t="s">
        <v>14</v>
      </c>
      <c r="J4824" s="64" t="s">
        <v>16</v>
      </c>
    </row>
    <row r="4825" spans="1:10" ht="39" customHeight="1" x14ac:dyDescent="0.2">
      <c r="A4825" s="187" t="s">
        <v>1154</v>
      </c>
      <c r="B4825" s="63" t="s">
        <v>1552</v>
      </c>
      <c r="C4825" s="187" t="s">
        <v>25</v>
      </c>
      <c r="D4825" s="187" t="s">
        <v>1551</v>
      </c>
      <c r="E4825" s="380" t="s">
        <v>1548</v>
      </c>
      <c r="F4825" s="380"/>
      <c r="G4825" s="62" t="s">
        <v>49</v>
      </c>
      <c r="H4825" s="61">
        <v>1</v>
      </c>
      <c r="I4825" s="60">
        <v>4278.2700000000004</v>
      </c>
      <c r="J4825" s="60">
        <v>4278.2700000000004</v>
      </c>
    </row>
    <row r="4826" spans="1:10" ht="26.1" customHeight="1" x14ac:dyDescent="0.2">
      <c r="A4826" s="191" t="s">
        <v>1148</v>
      </c>
      <c r="B4826" s="59" t="s">
        <v>1279</v>
      </c>
      <c r="C4826" s="191" t="s">
        <v>25</v>
      </c>
      <c r="D4826" s="191" t="s">
        <v>1278</v>
      </c>
      <c r="E4826" s="376" t="s">
        <v>1145</v>
      </c>
      <c r="F4826" s="376"/>
      <c r="G4826" s="58" t="s">
        <v>836</v>
      </c>
      <c r="H4826" s="57">
        <v>1.8137000000000001</v>
      </c>
      <c r="I4826" s="56">
        <v>30.61</v>
      </c>
      <c r="J4826" s="56">
        <v>55.51</v>
      </c>
    </row>
    <row r="4827" spans="1:10" ht="26.1" customHeight="1" x14ac:dyDescent="0.2">
      <c r="A4827" s="191" t="s">
        <v>1148</v>
      </c>
      <c r="B4827" s="59" t="s">
        <v>1476</v>
      </c>
      <c r="C4827" s="191" t="s">
        <v>25</v>
      </c>
      <c r="D4827" s="191" t="s">
        <v>1475</v>
      </c>
      <c r="E4827" s="376" t="s">
        <v>1145</v>
      </c>
      <c r="F4827" s="376"/>
      <c r="G4827" s="58" t="s">
        <v>836</v>
      </c>
      <c r="H4827" s="57">
        <v>9.0685000000000002</v>
      </c>
      <c r="I4827" s="56">
        <v>34.89</v>
      </c>
      <c r="J4827" s="56">
        <v>316.39</v>
      </c>
    </row>
    <row r="4828" spans="1:10" ht="24" customHeight="1" x14ac:dyDescent="0.2">
      <c r="A4828" s="191" t="s">
        <v>1148</v>
      </c>
      <c r="B4828" s="59" t="s">
        <v>1461</v>
      </c>
      <c r="C4828" s="191" t="s">
        <v>25</v>
      </c>
      <c r="D4828" s="191" t="s">
        <v>1460</v>
      </c>
      <c r="E4828" s="376" t="s">
        <v>1145</v>
      </c>
      <c r="F4828" s="376"/>
      <c r="G4828" s="58" t="s">
        <v>836</v>
      </c>
      <c r="H4828" s="57">
        <v>32.192999999999998</v>
      </c>
      <c r="I4828" s="56">
        <v>37.11</v>
      </c>
      <c r="J4828" s="56">
        <v>1194.68</v>
      </c>
    </row>
    <row r="4829" spans="1:10" ht="24" customHeight="1" x14ac:dyDescent="0.2">
      <c r="A4829" s="191" t="s">
        <v>1148</v>
      </c>
      <c r="B4829" s="59" t="s">
        <v>1147</v>
      </c>
      <c r="C4829" s="191" t="s">
        <v>25</v>
      </c>
      <c r="D4829" s="191" t="s">
        <v>1146</v>
      </c>
      <c r="E4829" s="376" t="s">
        <v>1145</v>
      </c>
      <c r="F4829" s="376"/>
      <c r="G4829" s="58" t="s">
        <v>836</v>
      </c>
      <c r="H4829" s="57">
        <v>32.192999999999998</v>
      </c>
      <c r="I4829" s="56">
        <v>28.88</v>
      </c>
      <c r="J4829" s="56">
        <v>929.73</v>
      </c>
    </row>
    <row r="4830" spans="1:10" ht="39" customHeight="1" x14ac:dyDescent="0.2">
      <c r="A4830" s="191" t="s">
        <v>1148</v>
      </c>
      <c r="B4830" s="59" t="s">
        <v>1204</v>
      </c>
      <c r="C4830" s="191" t="s">
        <v>25</v>
      </c>
      <c r="D4830" s="191" t="s">
        <v>1203</v>
      </c>
      <c r="E4830" s="376" t="s">
        <v>1192</v>
      </c>
      <c r="F4830" s="376"/>
      <c r="G4830" s="58" t="s">
        <v>44</v>
      </c>
      <c r="H4830" s="57">
        <v>6.6319999999999997</v>
      </c>
      <c r="I4830" s="56">
        <v>1.26</v>
      </c>
      <c r="J4830" s="56">
        <v>8.35</v>
      </c>
    </row>
    <row r="4831" spans="1:10" ht="39" customHeight="1" x14ac:dyDescent="0.2">
      <c r="A4831" s="191" t="s">
        <v>1148</v>
      </c>
      <c r="B4831" s="59" t="s">
        <v>1207</v>
      </c>
      <c r="C4831" s="191" t="s">
        <v>25</v>
      </c>
      <c r="D4831" s="191" t="s">
        <v>1206</v>
      </c>
      <c r="E4831" s="376" t="s">
        <v>1192</v>
      </c>
      <c r="F4831" s="376"/>
      <c r="G4831" s="58" t="s">
        <v>1205</v>
      </c>
      <c r="H4831" s="57">
        <v>18.246200000000002</v>
      </c>
      <c r="I4831" s="56">
        <v>0.43</v>
      </c>
      <c r="J4831" s="56">
        <v>7.84</v>
      </c>
    </row>
    <row r="4832" spans="1:10" ht="39" customHeight="1" x14ac:dyDescent="0.2">
      <c r="A4832" s="191" t="s">
        <v>1148</v>
      </c>
      <c r="B4832" s="59" t="s">
        <v>1380</v>
      </c>
      <c r="C4832" s="191" t="s">
        <v>25</v>
      </c>
      <c r="D4832" s="191" t="s">
        <v>1379</v>
      </c>
      <c r="E4832" s="376" t="s">
        <v>1192</v>
      </c>
      <c r="F4832" s="376"/>
      <c r="G4832" s="58" t="s">
        <v>44</v>
      </c>
      <c r="H4832" s="57">
        <v>0.77359999999999995</v>
      </c>
      <c r="I4832" s="56">
        <v>33.32</v>
      </c>
      <c r="J4832" s="56">
        <v>25.77</v>
      </c>
    </row>
    <row r="4833" spans="1:10" ht="39" customHeight="1" x14ac:dyDescent="0.2">
      <c r="A4833" s="191" t="s">
        <v>1148</v>
      </c>
      <c r="B4833" s="59" t="s">
        <v>1382</v>
      </c>
      <c r="C4833" s="191" t="s">
        <v>25</v>
      </c>
      <c r="D4833" s="191" t="s">
        <v>1381</v>
      </c>
      <c r="E4833" s="376" t="s">
        <v>1192</v>
      </c>
      <c r="F4833" s="376"/>
      <c r="G4833" s="58" t="s">
        <v>1205</v>
      </c>
      <c r="H4833" s="57">
        <v>1.0401</v>
      </c>
      <c r="I4833" s="56">
        <v>31.8</v>
      </c>
      <c r="J4833" s="56">
        <v>33.07</v>
      </c>
    </row>
    <row r="4834" spans="1:10" ht="39" customHeight="1" x14ac:dyDescent="0.2">
      <c r="A4834" s="191" t="s">
        <v>1148</v>
      </c>
      <c r="B4834" s="59" t="s">
        <v>1550</v>
      </c>
      <c r="C4834" s="191" t="s">
        <v>25</v>
      </c>
      <c r="D4834" s="191" t="s">
        <v>1549</v>
      </c>
      <c r="E4834" s="376" t="s">
        <v>1548</v>
      </c>
      <c r="F4834" s="376"/>
      <c r="G4834" s="58" t="s">
        <v>62</v>
      </c>
      <c r="H4834" s="57">
        <v>42.646299999999997</v>
      </c>
      <c r="I4834" s="56">
        <v>18.920000000000002</v>
      </c>
      <c r="J4834" s="56">
        <v>806.86</v>
      </c>
    </row>
    <row r="4835" spans="1:10" ht="39" customHeight="1" x14ac:dyDescent="0.2">
      <c r="A4835" s="191" t="s">
        <v>1148</v>
      </c>
      <c r="B4835" s="59" t="s">
        <v>73</v>
      </c>
      <c r="C4835" s="191" t="s">
        <v>25</v>
      </c>
      <c r="D4835" s="191" t="s">
        <v>74</v>
      </c>
      <c r="E4835" s="376" t="s">
        <v>1548</v>
      </c>
      <c r="F4835" s="376"/>
      <c r="G4835" s="58" t="s">
        <v>49</v>
      </c>
      <c r="H4835" s="57">
        <v>1.2</v>
      </c>
      <c r="I4835" s="56">
        <v>587.64</v>
      </c>
      <c r="J4835" s="56">
        <v>705.16</v>
      </c>
    </row>
    <row r="4836" spans="1:10" ht="39" customHeight="1" x14ac:dyDescent="0.2">
      <c r="A4836" s="192" t="s">
        <v>1142</v>
      </c>
      <c r="B4836" s="55" t="s">
        <v>1547</v>
      </c>
      <c r="C4836" s="192" t="s">
        <v>25</v>
      </c>
      <c r="D4836" s="192" t="s">
        <v>1546</v>
      </c>
      <c r="E4836" s="377" t="s">
        <v>1139</v>
      </c>
      <c r="F4836" s="377"/>
      <c r="G4836" s="54" t="s">
        <v>27</v>
      </c>
      <c r="H4836" s="53">
        <v>2.9790000000000001</v>
      </c>
      <c r="I4836" s="52">
        <v>60.66</v>
      </c>
      <c r="J4836" s="52">
        <v>180.7</v>
      </c>
    </row>
    <row r="4837" spans="1:10" ht="26.1" customHeight="1" x14ac:dyDescent="0.2">
      <c r="A4837" s="192" t="s">
        <v>1142</v>
      </c>
      <c r="B4837" s="55" t="s">
        <v>1545</v>
      </c>
      <c r="C4837" s="192" t="s">
        <v>25</v>
      </c>
      <c r="D4837" s="192" t="s">
        <v>1544</v>
      </c>
      <c r="E4837" s="377" t="s">
        <v>1139</v>
      </c>
      <c r="F4837" s="377"/>
      <c r="G4837" s="54" t="s">
        <v>358</v>
      </c>
      <c r="H4837" s="53">
        <v>0.12</v>
      </c>
      <c r="I4837" s="52">
        <v>7.21</v>
      </c>
      <c r="J4837" s="52">
        <v>0.86</v>
      </c>
    </row>
    <row r="4838" spans="1:10" ht="26.1" customHeight="1" x14ac:dyDescent="0.2">
      <c r="A4838" s="192" t="s">
        <v>1142</v>
      </c>
      <c r="B4838" s="55" t="s">
        <v>1543</v>
      </c>
      <c r="C4838" s="192" t="s">
        <v>25</v>
      </c>
      <c r="D4838" s="192" t="s">
        <v>1542</v>
      </c>
      <c r="E4838" s="377" t="s">
        <v>1139</v>
      </c>
      <c r="F4838" s="377"/>
      <c r="G4838" s="54" t="s">
        <v>62</v>
      </c>
      <c r="H4838" s="53">
        <v>0.64449999999999996</v>
      </c>
      <c r="I4838" s="52">
        <v>20.72</v>
      </c>
      <c r="J4838" s="52">
        <v>13.35</v>
      </c>
    </row>
    <row r="4839" spans="1:10" ht="25.5" x14ac:dyDescent="0.2">
      <c r="A4839" s="193"/>
      <c r="B4839" s="193"/>
      <c r="C4839" s="193"/>
      <c r="D4839" s="193"/>
      <c r="E4839" s="193" t="s">
        <v>1138</v>
      </c>
      <c r="F4839" s="51">
        <v>1408.9236226582418</v>
      </c>
      <c r="G4839" s="193" t="s">
        <v>1137</v>
      </c>
      <c r="H4839" s="51">
        <v>1133.06</v>
      </c>
      <c r="I4839" s="193" t="s">
        <v>1136</v>
      </c>
      <c r="J4839" s="51">
        <v>2541.98</v>
      </c>
    </row>
    <row r="4840" spans="1:10" ht="15" thickBot="1" x14ac:dyDescent="0.25">
      <c r="A4840" s="193"/>
      <c r="B4840" s="193"/>
      <c r="C4840" s="193"/>
      <c r="D4840" s="193"/>
      <c r="E4840" s="193" t="s">
        <v>1135</v>
      </c>
      <c r="F4840" s="51">
        <v>1007.1</v>
      </c>
      <c r="G4840" s="193"/>
      <c r="H4840" s="378" t="s">
        <v>1134</v>
      </c>
      <c r="I4840" s="378"/>
      <c r="J4840" s="51">
        <v>5285.37</v>
      </c>
    </row>
    <row r="4841" spans="1:10" ht="0.95" customHeight="1" thickTop="1" x14ac:dyDescent="0.2">
      <c r="A4841" s="50"/>
      <c r="B4841" s="50"/>
      <c r="C4841" s="50"/>
      <c r="D4841" s="50"/>
      <c r="E4841" s="50"/>
      <c r="F4841" s="50"/>
      <c r="G4841" s="50"/>
      <c r="H4841" s="50"/>
      <c r="I4841" s="50"/>
      <c r="J4841" s="50"/>
    </row>
    <row r="4842" spans="1:10" ht="18" customHeight="1" x14ac:dyDescent="0.2">
      <c r="A4842" s="189"/>
      <c r="B4842" s="64" t="s">
        <v>9</v>
      </c>
      <c r="C4842" s="189" t="s">
        <v>10</v>
      </c>
      <c r="D4842" s="189" t="s">
        <v>11</v>
      </c>
      <c r="E4842" s="379" t="s">
        <v>1155</v>
      </c>
      <c r="F4842" s="379"/>
      <c r="G4842" s="65" t="s">
        <v>12</v>
      </c>
      <c r="H4842" s="64" t="s">
        <v>13</v>
      </c>
      <c r="I4842" s="64" t="s">
        <v>14</v>
      </c>
      <c r="J4842" s="64" t="s">
        <v>16</v>
      </c>
    </row>
    <row r="4843" spans="1:10" ht="24" customHeight="1" x14ac:dyDescent="0.2">
      <c r="A4843" s="187" t="s">
        <v>1154</v>
      </c>
      <c r="B4843" s="63" t="s">
        <v>1541</v>
      </c>
      <c r="C4843" s="187" t="s">
        <v>25</v>
      </c>
      <c r="D4843" s="187" t="s">
        <v>1540</v>
      </c>
      <c r="E4843" s="380" t="s">
        <v>1145</v>
      </c>
      <c r="F4843" s="380"/>
      <c r="G4843" s="62" t="s">
        <v>836</v>
      </c>
      <c r="H4843" s="61">
        <v>1</v>
      </c>
      <c r="I4843" s="60">
        <v>38.520000000000003</v>
      </c>
      <c r="J4843" s="60">
        <v>38.520000000000003</v>
      </c>
    </row>
    <row r="4844" spans="1:10" ht="26.1" customHeight="1" x14ac:dyDescent="0.2">
      <c r="A4844" s="191" t="s">
        <v>1148</v>
      </c>
      <c r="B4844" s="59" t="s">
        <v>1539</v>
      </c>
      <c r="C4844" s="191" t="s">
        <v>25</v>
      </c>
      <c r="D4844" s="191" t="s">
        <v>1538</v>
      </c>
      <c r="E4844" s="376" t="s">
        <v>1145</v>
      </c>
      <c r="F4844" s="376"/>
      <c r="G4844" s="58" t="s">
        <v>836</v>
      </c>
      <c r="H4844" s="57">
        <v>1</v>
      </c>
      <c r="I4844" s="56">
        <v>0.52</v>
      </c>
      <c r="J4844" s="56">
        <v>0.52</v>
      </c>
    </row>
    <row r="4845" spans="1:10" ht="24" customHeight="1" x14ac:dyDescent="0.2">
      <c r="A4845" s="192" t="s">
        <v>1142</v>
      </c>
      <c r="B4845" s="55" t="s">
        <v>1537</v>
      </c>
      <c r="C4845" s="192" t="s">
        <v>25</v>
      </c>
      <c r="D4845" s="192" t="s">
        <v>1536</v>
      </c>
      <c r="E4845" s="377" t="s">
        <v>1165</v>
      </c>
      <c r="F4845" s="377"/>
      <c r="G4845" s="54" t="s">
        <v>836</v>
      </c>
      <c r="H4845" s="53">
        <v>1</v>
      </c>
      <c r="I4845" s="52">
        <v>31.01</v>
      </c>
      <c r="J4845" s="52">
        <v>31.01</v>
      </c>
    </row>
    <row r="4846" spans="1:10" ht="26.1" customHeight="1" x14ac:dyDescent="0.2">
      <c r="A4846" s="192" t="s">
        <v>1142</v>
      </c>
      <c r="B4846" s="55" t="s">
        <v>1178</v>
      </c>
      <c r="C4846" s="192" t="s">
        <v>25</v>
      </c>
      <c r="D4846" s="192" t="s">
        <v>1177</v>
      </c>
      <c r="E4846" s="377" t="s">
        <v>1171</v>
      </c>
      <c r="F4846" s="377"/>
      <c r="G4846" s="54" t="s">
        <v>836</v>
      </c>
      <c r="H4846" s="53">
        <v>1</v>
      </c>
      <c r="I4846" s="52">
        <v>1.0900000000000001</v>
      </c>
      <c r="J4846" s="52">
        <v>1.0900000000000001</v>
      </c>
    </row>
    <row r="4847" spans="1:10" ht="26.1" customHeight="1" x14ac:dyDescent="0.2">
      <c r="A4847" s="192" t="s">
        <v>1142</v>
      </c>
      <c r="B4847" s="55" t="s">
        <v>1176</v>
      </c>
      <c r="C4847" s="192" t="s">
        <v>25</v>
      </c>
      <c r="D4847" s="192" t="s">
        <v>1175</v>
      </c>
      <c r="E4847" s="377" t="s">
        <v>1174</v>
      </c>
      <c r="F4847" s="377"/>
      <c r="G4847" s="54" t="s">
        <v>836</v>
      </c>
      <c r="H4847" s="53">
        <v>1</v>
      </c>
      <c r="I4847" s="52">
        <v>0.82</v>
      </c>
      <c r="J4847" s="52">
        <v>0.82</v>
      </c>
    </row>
    <row r="4848" spans="1:10" ht="26.1" customHeight="1" x14ac:dyDescent="0.2">
      <c r="A4848" s="192" t="s">
        <v>1142</v>
      </c>
      <c r="B4848" s="55" t="s">
        <v>1173</v>
      </c>
      <c r="C4848" s="192" t="s">
        <v>25</v>
      </c>
      <c r="D4848" s="192" t="s">
        <v>1172</v>
      </c>
      <c r="E4848" s="377" t="s">
        <v>1171</v>
      </c>
      <c r="F4848" s="377"/>
      <c r="G4848" s="54" t="s">
        <v>836</v>
      </c>
      <c r="H4848" s="53">
        <v>1</v>
      </c>
      <c r="I4848" s="52">
        <v>1.34</v>
      </c>
      <c r="J4848" s="52">
        <v>1.34</v>
      </c>
    </row>
    <row r="4849" spans="1:10" ht="26.1" customHeight="1" x14ac:dyDescent="0.2">
      <c r="A4849" s="192" t="s">
        <v>1142</v>
      </c>
      <c r="B4849" s="55" t="s">
        <v>1170</v>
      </c>
      <c r="C4849" s="192" t="s">
        <v>25</v>
      </c>
      <c r="D4849" s="192" t="s">
        <v>1169</v>
      </c>
      <c r="E4849" s="377" t="s">
        <v>1168</v>
      </c>
      <c r="F4849" s="377"/>
      <c r="G4849" s="54" t="s">
        <v>836</v>
      </c>
      <c r="H4849" s="53">
        <v>1</v>
      </c>
      <c r="I4849" s="52">
        <v>0.04</v>
      </c>
      <c r="J4849" s="52">
        <v>0.04</v>
      </c>
    </row>
    <row r="4850" spans="1:10" ht="26.1" customHeight="1" x14ac:dyDescent="0.2">
      <c r="A4850" s="192" t="s">
        <v>1142</v>
      </c>
      <c r="B4850" s="55" t="s">
        <v>1531</v>
      </c>
      <c r="C4850" s="192" t="s">
        <v>25</v>
      </c>
      <c r="D4850" s="192" t="s">
        <v>1530</v>
      </c>
      <c r="E4850" s="377" t="s">
        <v>1160</v>
      </c>
      <c r="F4850" s="377"/>
      <c r="G4850" s="54" t="s">
        <v>836</v>
      </c>
      <c r="H4850" s="53">
        <v>1</v>
      </c>
      <c r="I4850" s="52">
        <v>1.97</v>
      </c>
      <c r="J4850" s="52">
        <v>1.97</v>
      </c>
    </row>
    <row r="4851" spans="1:10" ht="26.1" customHeight="1" x14ac:dyDescent="0.2">
      <c r="A4851" s="192" t="s">
        <v>1142</v>
      </c>
      <c r="B4851" s="55" t="s">
        <v>1529</v>
      </c>
      <c r="C4851" s="192" t="s">
        <v>25</v>
      </c>
      <c r="D4851" s="192" t="s">
        <v>1528</v>
      </c>
      <c r="E4851" s="377" t="s">
        <v>1160</v>
      </c>
      <c r="F4851" s="377"/>
      <c r="G4851" s="54" t="s">
        <v>836</v>
      </c>
      <c r="H4851" s="53">
        <v>1</v>
      </c>
      <c r="I4851" s="52">
        <v>1.73</v>
      </c>
      <c r="J4851" s="52">
        <v>1.73</v>
      </c>
    </row>
    <row r="4852" spans="1:10" ht="25.5" x14ac:dyDescent="0.2">
      <c r="A4852" s="193"/>
      <c r="B4852" s="193"/>
      <c r="C4852" s="193"/>
      <c r="D4852" s="193"/>
      <c r="E4852" s="193" t="s">
        <v>1138</v>
      </c>
      <c r="F4852" s="51">
        <v>17.475889599999999</v>
      </c>
      <c r="G4852" s="193" t="s">
        <v>1137</v>
      </c>
      <c r="H4852" s="51">
        <v>14.05</v>
      </c>
      <c r="I4852" s="193" t="s">
        <v>1136</v>
      </c>
      <c r="J4852" s="51">
        <v>31.53</v>
      </c>
    </row>
    <row r="4853" spans="1:10" ht="15" thickBot="1" x14ac:dyDescent="0.25">
      <c r="A4853" s="193"/>
      <c r="B4853" s="193"/>
      <c r="C4853" s="193"/>
      <c r="D4853" s="193"/>
      <c r="E4853" s="193" t="s">
        <v>1135</v>
      </c>
      <c r="F4853" s="51">
        <v>9.06</v>
      </c>
      <c r="G4853" s="193"/>
      <c r="H4853" s="378" t="s">
        <v>1134</v>
      </c>
      <c r="I4853" s="378"/>
      <c r="J4853" s="51">
        <v>47.58</v>
      </c>
    </row>
    <row r="4854" spans="1:10" ht="0.95" customHeight="1" thickTop="1" x14ac:dyDescent="0.2">
      <c r="A4854" s="50"/>
      <c r="B4854" s="50"/>
      <c r="C4854" s="50"/>
      <c r="D4854" s="50"/>
      <c r="E4854" s="50"/>
      <c r="F4854" s="50"/>
      <c r="G4854" s="50"/>
      <c r="H4854" s="50"/>
      <c r="I4854" s="50"/>
      <c r="J4854" s="50"/>
    </row>
    <row r="4855" spans="1:10" ht="18" customHeight="1" x14ac:dyDescent="0.2">
      <c r="A4855" s="189"/>
      <c r="B4855" s="64" t="s">
        <v>9</v>
      </c>
      <c r="C4855" s="189" t="s">
        <v>10</v>
      </c>
      <c r="D4855" s="189" t="s">
        <v>11</v>
      </c>
      <c r="E4855" s="379" t="s">
        <v>1155</v>
      </c>
      <c r="F4855" s="379"/>
      <c r="G4855" s="65" t="s">
        <v>12</v>
      </c>
      <c r="H4855" s="64" t="s">
        <v>13</v>
      </c>
      <c r="I4855" s="64" t="s">
        <v>14</v>
      </c>
      <c r="J4855" s="64" t="s">
        <v>16</v>
      </c>
    </row>
    <row r="4856" spans="1:10" ht="26.1" customHeight="1" x14ac:dyDescent="0.2">
      <c r="A4856" s="187" t="s">
        <v>1154</v>
      </c>
      <c r="B4856" s="63" t="s">
        <v>1524</v>
      </c>
      <c r="C4856" s="187" t="s">
        <v>25</v>
      </c>
      <c r="D4856" s="187" t="s">
        <v>1523</v>
      </c>
      <c r="E4856" s="380" t="s">
        <v>1145</v>
      </c>
      <c r="F4856" s="380"/>
      <c r="G4856" s="62" t="s">
        <v>836</v>
      </c>
      <c r="H4856" s="61">
        <v>1</v>
      </c>
      <c r="I4856" s="60">
        <v>38.520000000000003</v>
      </c>
      <c r="J4856" s="60">
        <v>38.520000000000003</v>
      </c>
    </row>
    <row r="4857" spans="1:10" ht="26.1" customHeight="1" x14ac:dyDescent="0.2">
      <c r="A4857" s="191" t="s">
        <v>1148</v>
      </c>
      <c r="B4857" s="59" t="s">
        <v>1535</v>
      </c>
      <c r="C4857" s="191" t="s">
        <v>25</v>
      </c>
      <c r="D4857" s="191" t="s">
        <v>1534</v>
      </c>
      <c r="E4857" s="376" t="s">
        <v>1145</v>
      </c>
      <c r="F4857" s="376"/>
      <c r="G4857" s="58" t="s">
        <v>836</v>
      </c>
      <c r="H4857" s="57">
        <v>1</v>
      </c>
      <c r="I4857" s="56">
        <v>0.52</v>
      </c>
      <c r="J4857" s="56">
        <v>0.52</v>
      </c>
    </row>
    <row r="4858" spans="1:10" ht="24" customHeight="1" x14ac:dyDescent="0.2">
      <c r="A4858" s="192" t="s">
        <v>1142</v>
      </c>
      <c r="B4858" s="55" t="s">
        <v>1533</v>
      </c>
      <c r="C4858" s="192" t="s">
        <v>25</v>
      </c>
      <c r="D4858" s="192" t="s">
        <v>1532</v>
      </c>
      <c r="E4858" s="377" t="s">
        <v>1165</v>
      </c>
      <c r="F4858" s="377"/>
      <c r="G4858" s="54" t="s">
        <v>836</v>
      </c>
      <c r="H4858" s="53">
        <v>1</v>
      </c>
      <c r="I4858" s="52">
        <v>31.01</v>
      </c>
      <c r="J4858" s="52">
        <v>31.01</v>
      </c>
    </row>
    <row r="4859" spans="1:10" ht="26.1" customHeight="1" x14ac:dyDescent="0.2">
      <c r="A4859" s="192" t="s">
        <v>1142</v>
      </c>
      <c r="B4859" s="55" t="s">
        <v>1178</v>
      </c>
      <c r="C4859" s="192" t="s">
        <v>25</v>
      </c>
      <c r="D4859" s="192" t="s">
        <v>1177</v>
      </c>
      <c r="E4859" s="377" t="s">
        <v>1171</v>
      </c>
      <c r="F4859" s="377"/>
      <c r="G4859" s="54" t="s">
        <v>836</v>
      </c>
      <c r="H4859" s="53">
        <v>1</v>
      </c>
      <c r="I4859" s="52">
        <v>1.0900000000000001</v>
      </c>
      <c r="J4859" s="52">
        <v>1.0900000000000001</v>
      </c>
    </row>
    <row r="4860" spans="1:10" ht="26.1" customHeight="1" x14ac:dyDescent="0.2">
      <c r="A4860" s="192" t="s">
        <v>1142</v>
      </c>
      <c r="B4860" s="55" t="s">
        <v>1176</v>
      </c>
      <c r="C4860" s="192" t="s">
        <v>25</v>
      </c>
      <c r="D4860" s="192" t="s">
        <v>1175</v>
      </c>
      <c r="E4860" s="377" t="s">
        <v>1174</v>
      </c>
      <c r="F4860" s="377"/>
      <c r="G4860" s="54" t="s">
        <v>836</v>
      </c>
      <c r="H4860" s="53">
        <v>1</v>
      </c>
      <c r="I4860" s="52">
        <v>0.82</v>
      </c>
      <c r="J4860" s="52">
        <v>0.82</v>
      </c>
    </row>
    <row r="4861" spans="1:10" ht="26.1" customHeight="1" x14ac:dyDescent="0.2">
      <c r="A4861" s="192" t="s">
        <v>1142</v>
      </c>
      <c r="B4861" s="55" t="s">
        <v>1173</v>
      </c>
      <c r="C4861" s="192" t="s">
        <v>25</v>
      </c>
      <c r="D4861" s="192" t="s">
        <v>1172</v>
      </c>
      <c r="E4861" s="377" t="s">
        <v>1171</v>
      </c>
      <c r="F4861" s="377"/>
      <c r="G4861" s="54" t="s">
        <v>836</v>
      </c>
      <c r="H4861" s="53">
        <v>1</v>
      </c>
      <c r="I4861" s="52">
        <v>1.34</v>
      </c>
      <c r="J4861" s="52">
        <v>1.34</v>
      </c>
    </row>
    <row r="4862" spans="1:10" ht="26.1" customHeight="1" x14ac:dyDescent="0.2">
      <c r="A4862" s="192" t="s">
        <v>1142</v>
      </c>
      <c r="B4862" s="55" t="s">
        <v>1170</v>
      </c>
      <c r="C4862" s="192" t="s">
        <v>25</v>
      </c>
      <c r="D4862" s="192" t="s">
        <v>1169</v>
      </c>
      <c r="E4862" s="377" t="s">
        <v>1168</v>
      </c>
      <c r="F4862" s="377"/>
      <c r="G4862" s="54" t="s">
        <v>836</v>
      </c>
      <c r="H4862" s="53">
        <v>1</v>
      </c>
      <c r="I4862" s="52">
        <v>0.04</v>
      </c>
      <c r="J4862" s="52">
        <v>0.04</v>
      </c>
    </row>
    <row r="4863" spans="1:10" ht="26.1" customHeight="1" x14ac:dyDescent="0.2">
      <c r="A4863" s="192" t="s">
        <v>1142</v>
      </c>
      <c r="B4863" s="55" t="s">
        <v>1531</v>
      </c>
      <c r="C4863" s="192" t="s">
        <v>25</v>
      </c>
      <c r="D4863" s="192" t="s">
        <v>1530</v>
      </c>
      <c r="E4863" s="377" t="s">
        <v>1160</v>
      </c>
      <c r="F4863" s="377"/>
      <c r="G4863" s="54" t="s">
        <v>836</v>
      </c>
      <c r="H4863" s="53">
        <v>1</v>
      </c>
      <c r="I4863" s="52">
        <v>1.97</v>
      </c>
      <c r="J4863" s="52">
        <v>1.97</v>
      </c>
    </row>
    <row r="4864" spans="1:10" ht="26.1" customHeight="1" x14ac:dyDescent="0.2">
      <c r="A4864" s="192" t="s">
        <v>1142</v>
      </c>
      <c r="B4864" s="55" t="s">
        <v>1529</v>
      </c>
      <c r="C4864" s="192" t="s">
        <v>25</v>
      </c>
      <c r="D4864" s="192" t="s">
        <v>1528</v>
      </c>
      <c r="E4864" s="377" t="s">
        <v>1160</v>
      </c>
      <c r="F4864" s="377"/>
      <c r="G4864" s="54" t="s">
        <v>836</v>
      </c>
      <c r="H4864" s="53">
        <v>1</v>
      </c>
      <c r="I4864" s="52">
        <v>1.73</v>
      </c>
      <c r="J4864" s="52">
        <v>1.73</v>
      </c>
    </row>
    <row r="4865" spans="1:10" ht="25.5" x14ac:dyDescent="0.2">
      <c r="A4865" s="193"/>
      <c r="B4865" s="193"/>
      <c r="C4865" s="193"/>
      <c r="D4865" s="193"/>
      <c r="E4865" s="193" t="s">
        <v>1138</v>
      </c>
      <c r="F4865" s="51">
        <v>17.475889599999999</v>
      </c>
      <c r="G4865" s="193" t="s">
        <v>1137</v>
      </c>
      <c r="H4865" s="51">
        <v>14.05</v>
      </c>
      <c r="I4865" s="193" t="s">
        <v>1136</v>
      </c>
      <c r="J4865" s="51">
        <v>31.53</v>
      </c>
    </row>
    <row r="4866" spans="1:10" ht="15" thickBot="1" x14ac:dyDescent="0.25">
      <c r="A4866" s="193"/>
      <c r="B4866" s="193"/>
      <c r="C4866" s="193"/>
      <c r="D4866" s="193"/>
      <c r="E4866" s="193" t="s">
        <v>1135</v>
      </c>
      <c r="F4866" s="51">
        <v>9.06</v>
      </c>
      <c r="G4866" s="193"/>
      <c r="H4866" s="378" t="s">
        <v>1134</v>
      </c>
      <c r="I4866" s="378"/>
      <c r="J4866" s="51">
        <v>47.58</v>
      </c>
    </row>
    <row r="4867" spans="1:10" ht="0.95" customHeight="1" thickTop="1" x14ac:dyDescent="0.2">
      <c r="A4867" s="50"/>
      <c r="B4867" s="50"/>
      <c r="C4867" s="50"/>
      <c r="D4867" s="50"/>
      <c r="E4867" s="50"/>
      <c r="F4867" s="50"/>
      <c r="G4867" s="50"/>
      <c r="H4867" s="50"/>
      <c r="I4867" s="50"/>
      <c r="J4867" s="50"/>
    </row>
    <row r="4868" spans="1:10" ht="18" customHeight="1" x14ac:dyDescent="0.2">
      <c r="A4868" s="189"/>
      <c r="B4868" s="64" t="s">
        <v>9</v>
      </c>
      <c r="C4868" s="189" t="s">
        <v>10</v>
      </c>
      <c r="D4868" s="189" t="s">
        <v>11</v>
      </c>
      <c r="E4868" s="379" t="s">
        <v>1155</v>
      </c>
      <c r="F4868" s="379"/>
      <c r="G4868" s="65" t="s">
        <v>12</v>
      </c>
      <c r="H4868" s="64" t="s">
        <v>13</v>
      </c>
      <c r="I4868" s="64" t="s">
        <v>14</v>
      </c>
      <c r="J4868" s="64" t="s">
        <v>16</v>
      </c>
    </row>
    <row r="4869" spans="1:10" ht="39" customHeight="1" x14ac:dyDescent="0.2">
      <c r="A4869" s="187" t="s">
        <v>1154</v>
      </c>
      <c r="B4869" s="63" t="s">
        <v>1527</v>
      </c>
      <c r="C4869" s="187" t="s">
        <v>25</v>
      </c>
      <c r="D4869" s="187" t="s">
        <v>1526</v>
      </c>
      <c r="E4869" s="380" t="s">
        <v>1525</v>
      </c>
      <c r="F4869" s="380"/>
      <c r="G4869" s="62" t="s">
        <v>27</v>
      </c>
      <c r="H4869" s="61">
        <v>1</v>
      </c>
      <c r="I4869" s="60">
        <v>19.16</v>
      </c>
      <c r="J4869" s="60">
        <v>19.16</v>
      </c>
    </row>
    <row r="4870" spans="1:10" ht="26.1" customHeight="1" x14ac:dyDescent="0.2">
      <c r="A4870" s="191" t="s">
        <v>1148</v>
      </c>
      <c r="B4870" s="59" t="s">
        <v>1524</v>
      </c>
      <c r="C4870" s="191" t="s">
        <v>25</v>
      </c>
      <c r="D4870" s="191" t="s">
        <v>1523</v>
      </c>
      <c r="E4870" s="376" t="s">
        <v>1145</v>
      </c>
      <c r="F4870" s="376"/>
      <c r="G4870" s="58" t="s">
        <v>836</v>
      </c>
      <c r="H4870" s="57">
        <v>6.3500000000000001E-2</v>
      </c>
      <c r="I4870" s="56">
        <v>38.520000000000003</v>
      </c>
      <c r="J4870" s="56">
        <v>2.44</v>
      </c>
    </row>
    <row r="4871" spans="1:10" ht="24" customHeight="1" x14ac:dyDescent="0.2">
      <c r="A4871" s="192" t="s">
        <v>1142</v>
      </c>
      <c r="B4871" s="55" t="s">
        <v>1522</v>
      </c>
      <c r="C4871" s="192" t="s">
        <v>25</v>
      </c>
      <c r="D4871" s="192" t="s">
        <v>1521</v>
      </c>
      <c r="E4871" s="377" t="s">
        <v>1139</v>
      </c>
      <c r="F4871" s="377"/>
      <c r="G4871" s="54" t="s">
        <v>358</v>
      </c>
      <c r="H4871" s="53">
        <v>4.1500000000000002E-2</v>
      </c>
      <c r="I4871" s="52">
        <v>45.13</v>
      </c>
      <c r="J4871" s="52">
        <v>1.87</v>
      </c>
    </row>
    <row r="4872" spans="1:10" ht="24" customHeight="1" x14ac:dyDescent="0.2">
      <c r="A4872" s="192" t="s">
        <v>1142</v>
      </c>
      <c r="B4872" s="55" t="s">
        <v>1520</v>
      </c>
      <c r="C4872" s="192" t="s">
        <v>25</v>
      </c>
      <c r="D4872" s="192" t="s">
        <v>1519</v>
      </c>
      <c r="E4872" s="377" t="s">
        <v>1139</v>
      </c>
      <c r="F4872" s="377"/>
      <c r="G4872" s="54" t="s">
        <v>358</v>
      </c>
      <c r="H4872" s="53">
        <v>0.20749999999999999</v>
      </c>
      <c r="I4872" s="52">
        <v>71.59</v>
      </c>
      <c r="J4872" s="52">
        <v>14.85</v>
      </c>
    </row>
    <row r="4873" spans="1:10" ht="25.5" x14ac:dyDescent="0.2">
      <c r="A4873" s="193"/>
      <c r="B4873" s="193"/>
      <c r="C4873" s="193"/>
      <c r="D4873" s="193"/>
      <c r="E4873" s="193" t="s">
        <v>1138</v>
      </c>
      <c r="F4873" s="51">
        <v>1.1085245538188671</v>
      </c>
      <c r="G4873" s="193" t="s">
        <v>1137</v>
      </c>
      <c r="H4873" s="51">
        <v>0.89</v>
      </c>
      <c r="I4873" s="193" t="s">
        <v>1136</v>
      </c>
      <c r="J4873" s="51">
        <v>2</v>
      </c>
    </row>
    <row r="4874" spans="1:10" ht="15" thickBot="1" x14ac:dyDescent="0.25">
      <c r="A4874" s="193"/>
      <c r="B4874" s="193"/>
      <c r="C4874" s="193"/>
      <c r="D4874" s="193"/>
      <c r="E4874" s="193" t="s">
        <v>1135</v>
      </c>
      <c r="F4874" s="51">
        <v>4.51</v>
      </c>
      <c r="G4874" s="193"/>
      <c r="H4874" s="378" t="s">
        <v>1134</v>
      </c>
      <c r="I4874" s="378"/>
      <c r="J4874" s="51">
        <v>23.67</v>
      </c>
    </row>
    <row r="4875" spans="1:10" ht="0.95" customHeight="1" thickTop="1" x14ac:dyDescent="0.2">
      <c r="A4875" s="50"/>
      <c r="B4875" s="50"/>
      <c r="C4875" s="50"/>
      <c r="D4875" s="50"/>
      <c r="E4875" s="50"/>
      <c r="F4875" s="50"/>
      <c r="G4875" s="50"/>
      <c r="H4875" s="50"/>
      <c r="I4875" s="50"/>
      <c r="J4875" s="50"/>
    </row>
    <row r="4876" spans="1:10" ht="18" customHeight="1" x14ac:dyDescent="0.2">
      <c r="A4876" s="189"/>
      <c r="B4876" s="64" t="s">
        <v>9</v>
      </c>
      <c r="C4876" s="189" t="s">
        <v>10</v>
      </c>
      <c r="D4876" s="189" t="s">
        <v>11</v>
      </c>
      <c r="E4876" s="379" t="s">
        <v>1155</v>
      </c>
      <c r="F4876" s="379"/>
      <c r="G4876" s="65" t="s">
        <v>12</v>
      </c>
      <c r="H4876" s="64" t="s">
        <v>13</v>
      </c>
      <c r="I4876" s="64" t="s">
        <v>14</v>
      </c>
      <c r="J4876" s="64" t="s">
        <v>16</v>
      </c>
    </row>
    <row r="4877" spans="1:10" ht="39" customHeight="1" x14ac:dyDescent="0.2">
      <c r="A4877" s="187" t="s">
        <v>1154</v>
      </c>
      <c r="B4877" s="63" t="s">
        <v>1518</v>
      </c>
      <c r="C4877" s="187" t="s">
        <v>25</v>
      </c>
      <c r="D4877" s="187" t="s">
        <v>1517</v>
      </c>
      <c r="E4877" s="380" t="s">
        <v>1192</v>
      </c>
      <c r="F4877" s="380"/>
      <c r="G4877" s="62" t="s">
        <v>1205</v>
      </c>
      <c r="H4877" s="61">
        <v>1</v>
      </c>
      <c r="I4877" s="60">
        <v>0.61</v>
      </c>
      <c r="J4877" s="60">
        <v>0.61</v>
      </c>
    </row>
    <row r="4878" spans="1:10" ht="39" customHeight="1" x14ac:dyDescent="0.2">
      <c r="A4878" s="191" t="s">
        <v>1148</v>
      </c>
      <c r="B4878" s="59" t="s">
        <v>1514</v>
      </c>
      <c r="C4878" s="191" t="s">
        <v>25</v>
      </c>
      <c r="D4878" s="191" t="s">
        <v>1513</v>
      </c>
      <c r="E4878" s="376" t="s">
        <v>1192</v>
      </c>
      <c r="F4878" s="376"/>
      <c r="G4878" s="58" t="s">
        <v>836</v>
      </c>
      <c r="H4878" s="57">
        <v>1</v>
      </c>
      <c r="I4878" s="56">
        <v>0.48</v>
      </c>
      <c r="J4878" s="56">
        <v>0.48</v>
      </c>
    </row>
    <row r="4879" spans="1:10" ht="39" customHeight="1" x14ac:dyDescent="0.2">
      <c r="A4879" s="191" t="s">
        <v>1148</v>
      </c>
      <c r="B4879" s="59" t="s">
        <v>1512</v>
      </c>
      <c r="C4879" s="191" t="s">
        <v>25</v>
      </c>
      <c r="D4879" s="191" t="s">
        <v>1511</v>
      </c>
      <c r="E4879" s="376" t="s">
        <v>1192</v>
      </c>
      <c r="F4879" s="376"/>
      <c r="G4879" s="58" t="s">
        <v>836</v>
      </c>
      <c r="H4879" s="57">
        <v>1</v>
      </c>
      <c r="I4879" s="56">
        <v>0.13</v>
      </c>
      <c r="J4879" s="56">
        <v>0.13</v>
      </c>
    </row>
    <row r="4880" spans="1:10" ht="25.5" x14ac:dyDescent="0.2">
      <c r="A4880" s="193"/>
      <c r="B4880" s="193"/>
      <c r="C4880" s="193"/>
      <c r="D4880" s="193"/>
      <c r="E4880" s="193" t="s">
        <v>1138</v>
      </c>
      <c r="F4880" s="51">
        <v>0</v>
      </c>
      <c r="G4880" s="193" t="s">
        <v>1137</v>
      </c>
      <c r="H4880" s="51">
        <v>0</v>
      </c>
      <c r="I4880" s="193" t="s">
        <v>1136</v>
      </c>
      <c r="J4880" s="51">
        <v>0</v>
      </c>
    </row>
    <row r="4881" spans="1:10" ht="15" thickBot="1" x14ac:dyDescent="0.25">
      <c r="A4881" s="193"/>
      <c r="B4881" s="193"/>
      <c r="C4881" s="193"/>
      <c r="D4881" s="193"/>
      <c r="E4881" s="193" t="s">
        <v>1135</v>
      </c>
      <c r="F4881" s="51">
        <v>0.14000000000000001</v>
      </c>
      <c r="G4881" s="193"/>
      <c r="H4881" s="378" t="s">
        <v>1134</v>
      </c>
      <c r="I4881" s="378"/>
      <c r="J4881" s="51">
        <v>0.75</v>
      </c>
    </row>
    <row r="4882" spans="1:10" ht="0.95" customHeight="1" thickTop="1" x14ac:dyDescent="0.2">
      <c r="A4882" s="50"/>
      <c r="B4882" s="50"/>
      <c r="C4882" s="50"/>
      <c r="D4882" s="50"/>
      <c r="E4882" s="50"/>
      <c r="F4882" s="50"/>
      <c r="G4882" s="50"/>
      <c r="H4882" s="50"/>
      <c r="I4882" s="50"/>
      <c r="J4882" s="50"/>
    </row>
    <row r="4883" spans="1:10" ht="18" customHeight="1" x14ac:dyDescent="0.2">
      <c r="A4883" s="189"/>
      <c r="B4883" s="64" t="s">
        <v>9</v>
      </c>
      <c r="C4883" s="189" t="s">
        <v>10</v>
      </c>
      <c r="D4883" s="189" t="s">
        <v>11</v>
      </c>
      <c r="E4883" s="379" t="s">
        <v>1155</v>
      </c>
      <c r="F4883" s="379"/>
      <c r="G4883" s="65" t="s">
        <v>12</v>
      </c>
      <c r="H4883" s="64" t="s">
        <v>13</v>
      </c>
      <c r="I4883" s="64" t="s">
        <v>14</v>
      </c>
      <c r="J4883" s="64" t="s">
        <v>16</v>
      </c>
    </row>
    <row r="4884" spans="1:10" ht="39" customHeight="1" x14ac:dyDescent="0.2">
      <c r="A4884" s="187" t="s">
        <v>1154</v>
      </c>
      <c r="B4884" s="63" t="s">
        <v>1516</v>
      </c>
      <c r="C4884" s="187" t="s">
        <v>25</v>
      </c>
      <c r="D4884" s="187" t="s">
        <v>1515</v>
      </c>
      <c r="E4884" s="380" t="s">
        <v>1192</v>
      </c>
      <c r="F4884" s="380"/>
      <c r="G4884" s="62" t="s">
        <v>44</v>
      </c>
      <c r="H4884" s="61">
        <v>1</v>
      </c>
      <c r="I4884" s="60">
        <v>9.35</v>
      </c>
      <c r="J4884" s="60">
        <v>9.35</v>
      </c>
    </row>
    <row r="4885" spans="1:10" ht="39" customHeight="1" x14ac:dyDescent="0.2">
      <c r="A4885" s="191" t="s">
        <v>1148</v>
      </c>
      <c r="B4885" s="59" t="s">
        <v>1514</v>
      </c>
      <c r="C4885" s="191" t="s">
        <v>25</v>
      </c>
      <c r="D4885" s="191" t="s">
        <v>1513</v>
      </c>
      <c r="E4885" s="376" t="s">
        <v>1192</v>
      </c>
      <c r="F4885" s="376"/>
      <c r="G4885" s="58" t="s">
        <v>836</v>
      </c>
      <c r="H4885" s="57">
        <v>1</v>
      </c>
      <c r="I4885" s="56">
        <v>0.48</v>
      </c>
      <c r="J4885" s="56">
        <v>0.48</v>
      </c>
    </row>
    <row r="4886" spans="1:10" ht="39" customHeight="1" x14ac:dyDescent="0.2">
      <c r="A4886" s="191" t="s">
        <v>1148</v>
      </c>
      <c r="B4886" s="59" t="s">
        <v>1512</v>
      </c>
      <c r="C4886" s="191" t="s">
        <v>25</v>
      </c>
      <c r="D4886" s="191" t="s">
        <v>1511</v>
      </c>
      <c r="E4886" s="376" t="s">
        <v>1192</v>
      </c>
      <c r="F4886" s="376"/>
      <c r="G4886" s="58" t="s">
        <v>836</v>
      </c>
      <c r="H4886" s="57">
        <v>1</v>
      </c>
      <c r="I4886" s="56">
        <v>0.13</v>
      </c>
      <c r="J4886" s="56">
        <v>0.13</v>
      </c>
    </row>
    <row r="4887" spans="1:10" ht="39" customHeight="1" x14ac:dyDescent="0.2">
      <c r="A4887" s="191" t="s">
        <v>1148</v>
      </c>
      <c r="B4887" s="59" t="s">
        <v>1510</v>
      </c>
      <c r="C4887" s="191" t="s">
        <v>25</v>
      </c>
      <c r="D4887" s="191" t="s">
        <v>1509</v>
      </c>
      <c r="E4887" s="376" t="s">
        <v>1192</v>
      </c>
      <c r="F4887" s="376"/>
      <c r="G4887" s="58" t="s">
        <v>836</v>
      </c>
      <c r="H4887" s="57">
        <v>1</v>
      </c>
      <c r="I4887" s="56">
        <v>0.61</v>
      </c>
      <c r="J4887" s="56">
        <v>0.61</v>
      </c>
    </row>
    <row r="4888" spans="1:10" ht="39" customHeight="1" x14ac:dyDescent="0.2">
      <c r="A4888" s="191" t="s">
        <v>1148</v>
      </c>
      <c r="B4888" s="59" t="s">
        <v>1506</v>
      </c>
      <c r="C4888" s="191" t="s">
        <v>25</v>
      </c>
      <c r="D4888" s="191" t="s">
        <v>1505</v>
      </c>
      <c r="E4888" s="376" t="s">
        <v>1192</v>
      </c>
      <c r="F4888" s="376"/>
      <c r="G4888" s="58" t="s">
        <v>836</v>
      </c>
      <c r="H4888" s="57">
        <v>1</v>
      </c>
      <c r="I4888" s="56">
        <v>8.1300000000000008</v>
      </c>
      <c r="J4888" s="56">
        <v>8.1300000000000008</v>
      </c>
    </row>
    <row r="4889" spans="1:10" ht="25.5" x14ac:dyDescent="0.2">
      <c r="A4889" s="193"/>
      <c r="B4889" s="193"/>
      <c r="C4889" s="193"/>
      <c r="D4889" s="193"/>
      <c r="E4889" s="193" t="s">
        <v>1138</v>
      </c>
      <c r="F4889" s="51">
        <v>0</v>
      </c>
      <c r="G4889" s="193" t="s">
        <v>1137</v>
      </c>
      <c r="H4889" s="51">
        <v>0</v>
      </c>
      <c r="I4889" s="193" t="s">
        <v>1136</v>
      </c>
      <c r="J4889" s="51">
        <v>0</v>
      </c>
    </row>
    <row r="4890" spans="1:10" ht="15" thickBot="1" x14ac:dyDescent="0.25">
      <c r="A4890" s="193"/>
      <c r="B4890" s="193"/>
      <c r="C4890" s="193"/>
      <c r="D4890" s="193"/>
      <c r="E4890" s="193" t="s">
        <v>1135</v>
      </c>
      <c r="F4890" s="51">
        <v>2.2000000000000002</v>
      </c>
      <c r="G4890" s="193"/>
      <c r="H4890" s="378" t="s">
        <v>1134</v>
      </c>
      <c r="I4890" s="378"/>
      <c r="J4890" s="51">
        <v>11.55</v>
      </c>
    </row>
    <row r="4891" spans="1:10" ht="0.95" customHeight="1" thickTop="1" x14ac:dyDescent="0.2">
      <c r="A4891" s="50"/>
      <c r="B4891" s="50"/>
      <c r="C4891" s="50"/>
      <c r="D4891" s="50"/>
      <c r="E4891" s="50"/>
      <c r="F4891" s="50"/>
      <c r="G4891" s="50"/>
      <c r="H4891" s="50"/>
      <c r="I4891" s="50"/>
      <c r="J4891" s="50"/>
    </row>
    <row r="4892" spans="1:10" ht="18" customHeight="1" x14ac:dyDescent="0.2">
      <c r="A4892" s="189"/>
      <c r="B4892" s="64" t="s">
        <v>9</v>
      </c>
      <c r="C4892" s="189" t="s">
        <v>10</v>
      </c>
      <c r="D4892" s="189" t="s">
        <v>11</v>
      </c>
      <c r="E4892" s="379" t="s">
        <v>1155</v>
      </c>
      <c r="F4892" s="379"/>
      <c r="G4892" s="65" t="s">
        <v>12</v>
      </c>
      <c r="H4892" s="64" t="s">
        <v>13</v>
      </c>
      <c r="I4892" s="64" t="s">
        <v>14</v>
      </c>
      <c r="J4892" s="64" t="s">
        <v>16</v>
      </c>
    </row>
    <row r="4893" spans="1:10" ht="39" customHeight="1" x14ac:dyDescent="0.2">
      <c r="A4893" s="187" t="s">
        <v>1154</v>
      </c>
      <c r="B4893" s="63" t="s">
        <v>1514</v>
      </c>
      <c r="C4893" s="187" t="s">
        <v>25</v>
      </c>
      <c r="D4893" s="187" t="s">
        <v>1513</v>
      </c>
      <c r="E4893" s="380" t="s">
        <v>1192</v>
      </c>
      <c r="F4893" s="380"/>
      <c r="G4893" s="62" t="s">
        <v>836</v>
      </c>
      <c r="H4893" s="61">
        <v>1</v>
      </c>
      <c r="I4893" s="60">
        <v>0.48</v>
      </c>
      <c r="J4893" s="60">
        <v>0.48</v>
      </c>
    </row>
    <row r="4894" spans="1:10" ht="65.099999999999994" customHeight="1" x14ac:dyDescent="0.2">
      <c r="A4894" s="192" t="s">
        <v>1142</v>
      </c>
      <c r="B4894" s="55" t="s">
        <v>1508</v>
      </c>
      <c r="C4894" s="192" t="s">
        <v>25</v>
      </c>
      <c r="D4894" s="192" t="s">
        <v>1507</v>
      </c>
      <c r="E4894" s="377" t="s">
        <v>1160</v>
      </c>
      <c r="F4894" s="377"/>
      <c r="G4894" s="54" t="s">
        <v>156</v>
      </c>
      <c r="H4894" s="53">
        <v>5.3300000000000001E-5</v>
      </c>
      <c r="I4894" s="52">
        <v>9166.7900000000009</v>
      </c>
      <c r="J4894" s="52">
        <v>0.48</v>
      </c>
    </row>
    <row r="4895" spans="1:10" ht="25.5" x14ac:dyDescent="0.2">
      <c r="A4895" s="193"/>
      <c r="B4895" s="193"/>
      <c r="C4895" s="193"/>
      <c r="D4895" s="193"/>
      <c r="E4895" s="193" t="s">
        <v>1138</v>
      </c>
      <c r="F4895" s="51">
        <v>0</v>
      </c>
      <c r="G4895" s="193" t="s">
        <v>1137</v>
      </c>
      <c r="H4895" s="51">
        <v>0</v>
      </c>
      <c r="I4895" s="193" t="s">
        <v>1136</v>
      </c>
      <c r="J4895" s="51">
        <v>0</v>
      </c>
    </row>
    <row r="4896" spans="1:10" ht="15" thickBot="1" x14ac:dyDescent="0.25">
      <c r="A4896" s="193"/>
      <c r="B4896" s="193"/>
      <c r="C4896" s="193"/>
      <c r="D4896" s="193"/>
      <c r="E4896" s="193" t="s">
        <v>1135</v>
      </c>
      <c r="F4896" s="51">
        <v>0.11</v>
      </c>
      <c r="G4896" s="193"/>
      <c r="H4896" s="378" t="s">
        <v>1134</v>
      </c>
      <c r="I4896" s="378"/>
      <c r="J4896" s="51">
        <v>0.59</v>
      </c>
    </row>
    <row r="4897" spans="1:10" ht="0.95" customHeight="1" thickTop="1" x14ac:dyDescent="0.2">
      <c r="A4897" s="50"/>
      <c r="B4897" s="50"/>
      <c r="C4897" s="50"/>
      <c r="D4897" s="50"/>
      <c r="E4897" s="50"/>
      <c r="F4897" s="50"/>
      <c r="G4897" s="50"/>
      <c r="H4897" s="50"/>
      <c r="I4897" s="50"/>
      <c r="J4897" s="50"/>
    </row>
    <row r="4898" spans="1:10" ht="18" customHeight="1" x14ac:dyDescent="0.2">
      <c r="A4898" s="189"/>
      <c r="B4898" s="64" t="s">
        <v>9</v>
      </c>
      <c r="C4898" s="189" t="s">
        <v>10</v>
      </c>
      <c r="D4898" s="189" t="s">
        <v>11</v>
      </c>
      <c r="E4898" s="379" t="s">
        <v>1155</v>
      </c>
      <c r="F4898" s="379"/>
      <c r="G4898" s="65" t="s">
        <v>12</v>
      </c>
      <c r="H4898" s="64" t="s">
        <v>13</v>
      </c>
      <c r="I4898" s="64" t="s">
        <v>14</v>
      </c>
      <c r="J4898" s="64" t="s">
        <v>16</v>
      </c>
    </row>
    <row r="4899" spans="1:10" ht="39" customHeight="1" x14ac:dyDescent="0.2">
      <c r="A4899" s="187" t="s">
        <v>1154</v>
      </c>
      <c r="B4899" s="63" t="s">
        <v>1512</v>
      </c>
      <c r="C4899" s="187" t="s">
        <v>25</v>
      </c>
      <c r="D4899" s="187" t="s">
        <v>1511</v>
      </c>
      <c r="E4899" s="380" t="s">
        <v>1192</v>
      </c>
      <c r="F4899" s="380"/>
      <c r="G4899" s="62" t="s">
        <v>836</v>
      </c>
      <c r="H4899" s="61">
        <v>1</v>
      </c>
      <c r="I4899" s="60">
        <v>0.13</v>
      </c>
      <c r="J4899" s="60">
        <v>0.13</v>
      </c>
    </row>
    <row r="4900" spans="1:10" ht="65.099999999999994" customHeight="1" x14ac:dyDescent="0.2">
      <c r="A4900" s="192" t="s">
        <v>1142</v>
      </c>
      <c r="B4900" s="55" t="s">
        <v>1508</v>
      </c>
      <c r="C4900" s="192" t="s">
        <v>25</v>
      </c>
      <c r="D4900" s="192" t="s">
        <v>1507</v>
      </c>
      <c r="E4900" s="377" t="s">
        <v>1160</v>
      </c>
      <c r="F4900" s="377"/>
      <c r="G4900" s="54" t="s">
        <v>156</v>
      </c>
      <c r="H4900" s="53">
        <v>1.43E-5</v>
      </c>
      <c r="I4900" s="52">
        <v>9166.7900000000009</v>
      </c>
      <c r="J4900" s="52">
        <v>0.13</v>
      </c>
    </row>
    <row r="4901" spans="1:10" ht="25.5" x14ac:dyDescent="0.2">
      <c r="A4901" s="193"/>
      <c r="B4901" s="193"/>
      <c r="C4901" s="193"/>
      <c r="D4901" s="193"/>
      <c r="E4901" s="193" t="s">
        <v>1138</v>
      </c>
      <c r="F4901" s="51">
        <v>0</v>
      </c>
      <c r="G4901" s="193" t="s">
        <v>1137</v>
      </c>
      <c r="H4901" s="51">
        <v>0</v>
      </c>
      <c r="I4901" s="193" t="s">
        <v>1136</v>
      </c>
      <c r="J4901" s="51">
        <v>0</v>
      </c>
    </row>
    <row r="4902" spans="1:10" ht="15" thickBot="1" x14ac:dyDescent="0.25">
      <c r="A4902" s="193"/>
      <c r="B4902" s="193"/>
      <c r="C4902" s="193"/>
      <c r="D4902" s="193"/>
      <c r="E4902" s="193" t="s">
        <v>1135</v>
      </c>
      <c r="F4902" s="51">
        <v>0.03</v>
      </c>
      <c r="G4902" s="193"/>
      <c r="H4902" s="378" t="s">
        <v>1134</v>
      </c>
      <c r="I4902" s="378"/>
      <c r="J4902" s="51">
        <v>0.16</v>
      </c>
    </row>
    <row r="4903" spans="1:10" ht="0.95" customHeight="1" thickTop="1" x14ac:dyDescent="0.2">
      <c r="A4903" s="50"/>
      <c r="B4903" s="50"/>
      <c r="C4903" s="50"/>
      <c r="D4903" s="50"/>
      <c r="E4903" s="50"/>
      <c r="F4903" s="50"/>
      <c r="G4903" s="50"/>
      <c r="H4903" s="50"/>
      <c r="I4903" s="50"/>
      <c r="J4903" s="50"/>
    </row>
    <row r="4904" spans="1:10" ht="18" customHeight="1" x14ac:dyDescent="0.2">
      <c r="A4904" s="189"/>
      <c r="B4904" s="64" t="s">
        <v>9</v>
      </c>
      <c r="C4904" s="189" t="s">
        <v>10</v>
      </c>
      <c r="D4904" s="189" t="s">
        <v>11</v>
      </c>
      <c r="E4904" s="379" t="s">
        <v>1155</v>
      </c>
      <c r="F4904" s="379"/>
      <c r="G4904" s="65" t="s">
        <v>12</v>
      </c>
      <c r="H4904" s="64" t="s">
        <v>13</v>
      </c>
      <c r="I4904" s="64" t="s">
        <v>14</v>
      </c>
      <c r="J4904" s="64" t="s">
        <v>16</v>
      </c>
    </row>
    <row r="4905" spans="1:10" ht="39" customHeight="1" x14ac:dyDescent="0.2">
      <c r="A4905" s="187" t="s">
        <v>1154</v>
      </c>
      <c r="B4905" s="63" t="s">
        <v>1510</v>
      </c>
      <c r="C4905" s="187" t="s">
        <v>25</v>
      </c>
      <c r="D4905" s="187" t="s">
        <v>1509</v>
      </c>
      <c r="E4905" s="380" t="s">
        <v>1192</v>
      </c>
      <c r="F4905" s="380"/>
      <c r="G4905" s="62" t="s">
        <v>836</v>
      </c>
      <c r="H4905" s="61">
        <v>1</v>
      </c>
      <c r="I4905" s="60">
        <v>0.61</v>
      </c>
      <c r="J4905" s="60">
        <v>0.61</v>
      </c>
    </row>
    <row r="4906" spans="1:10" ht="65.099999999999994" customHeight="1" x14ac:dyDescent="0.2">
      <c r="A4906" s="192" t="s">
        <v>1142</v>
      </c>
      <c r="B4906" s="55" t="s">
        <v>1508</v>
      </c>
      <c r="C4906" s="192" t="s">
        <v>25</v>
      </c>
      <c r="D4906" s="192" t="s">
        <v>1507</v>
      </c>
      <c r="E4906" s="377" t="s">
        <v>1160</v>
      </c>
      <c r="F4906" s="377"/>
      <c r="G4906" s="54" t="s">
        <v>156</v>
      </c>
      <c r="H4906" s="53">
        <v>6.6699999999999995E-5</v>
      </c>
      <c r="I4906" s="52">
        <v>9166.7900000000009</v>
      </c>
      <c r="J4906" s="52">
        <v>0.61</v>
      </c>
    </row>
    <row r="4907" spans="1:10" ht="25.5" x14ac:dyDescent="0.2">
      <c r="A4907" s="193"/>
      <c r="B4907" s="193"/>
      <c r="C4907" s="193"/>
      <c r="D4907" s="193"/>
      <c r="E4907" s="193" t="s">
        <v>1138</v>
      </c>
      <c r="F4907" s="51">
        <v>0</v>
      </c>
      <c r="G4907" s="193" t="s">
        <v>1137</v>
      </c>
      <c r="H4907" s="51">
        <v>0</v>
      </c>
      <c r="I4907" s="193" t="s">
        <v>1136</v>
      </c>
      <c r="J4907" s="51">
        <v>0</v>
      </c>
    </row>
    <row r="4908" spans="1:10" ht="15" thickBot="1" x14ac:dyDescent="0.25">
      <c r="A4908" s="193"/>
      <c r="B4908" s="193"/>
      <c r="C4908" s="193"/>
      <c r="D4908" s="193"/>
      <c r="E4908" s="193" t="s">
        <v>1135</v>
      </c>
      <c r="F4908" s="51">
        <v>0.14000000000000001</v>
      </c>
      <c r="G4908" s="193"/>
      <c r="H4908" s="378" t="s">
        <v>1134</v>
      </c>
      <c r="I4908" s="378"/>
      <c r="J4908" s="51">
        <v>0.75</v>
      </c>
    </row>
    <row r="4909" spans="1:10" ht="0.95" customHeight="1" thickTop="1" x14ac:dyDescent="0.2">
      <c r="A4909" s="50"/>
      <c r="B4909" s="50"/>
      <c r="C4909" s="50"/>
      <c r="D4909" s="50"/>
      <c r="E4909" s="50"/>
      <c r="F4909" s="50"/>
      <c r="G4909" s="50"/>
      <c r="H4909" s="50"/>
      <c r="I4909" s="50"/>
      <c r="J4909" s="50"/>
    </row>
    <row r="4910" spans="1:10" ht="18" customHeight="1" x14ac:dyDescent="0.2">
      <c r="A4910" s="189"/>
      <c r="B4910" s="64" t="s">
        <v>9</v>
      </c>
      <c r="C4910" s="189" t="s">
        <v>10</v>
      </c>
      <c r="D4910" s="189" t="s">
        <v>11</v>
      </c>
      <c r="E4910" s="379" t="s">
        <v>1155</v>
      </c>
      <c r="F4910" s="379"/>
      <c r="G4910" s="65" t="s">
        <v>12</v>
      </c>
      <c r="H4910" s="64" t="s">
        <v>13</v>
      </c>
      <c r="I4910" s="64" t="s">
        <v>14</v>
      </c>
      <c r="J4910" s="64" t="s">
        <v>16</v>
      </c>
    </row>
    <row r="4911" spans="1:10" ht="39" customHeight="1" x14ac:dyDescent="0.2">
      <c r="A4911" s="187" t="s">
        <v>1154</v>
      </c>
      <c r="B4911" s="63" t="s">
        <v>1506</v>
      </c>
      <c r="C4911" s="187" t="s">
        <v>25</v>
      </c>
      <c r="D4911" s="187" t="s">
        <v>1505</v>
      </c>
      <c r="E4911" s="380" t="s">
        <v>1192</v>
      </c>
      <c r="F4911" s="380"/>
      <c r="G4911" s="62" t="s">
        <v>836</v>
      </c>
      <c r="H4911" s="61">
        <v>1</v>
      </c>
      <c r="I4911" s="60">
        <v>8.1300000000000008</v>
      </c>
      <c r="J4911" s="60">
        <v>8.1300000000000008</v>
      </c>
    </row>
    <row r="4912" spans="1:10" ht="24" customHeight="1" x14ac:dyDescent="0.2">
      <c r="A4912" s="192" t="s">
        <v>1142</v>
      </c>
      <c r="B4912" s="55" t="s">
        <v>1504</v>
      </c>
      <c r="C4912" s="192" t="s">
        <v>25</v>
      </c>
      <c r="D4912" s="192" t="s">
        <v>1503</v>
      </c>
      <c r="E4912" s="377" t="s">
        <v>1139</v>
      </c>
      <c r="F4912" s="377"/>
      <c r="G4912" s="54" t="s">
        <v>358</v>
      </c>
      <c r="H4912" s="53">
        <v>1.44</v>
      </c>
      <c r="I4912" s="52">
        <v>5.65</v>
      </c>
      <c r="J4912" s="52">
        <v>8.1300000000000008</v>
      </c>
    </row>
    <row r="4913" spans="1:10" ht="25.5" x14ac:dyDescent="0.2">
      <c r="A4913" s="193"/>
      <c r="B4913" s="193"/>
      <c r="C4913" s="193"/>
      <c r="D4913" s="193"/>
      <c r="E4913" s="193" t="s">
        <v>1138</v>
      </c>
      <c r="F4913" s="51">
        <v>0</v>
      </c>
      <c r="G4913" s="193" t="s">
        <v>1137</v>
      </c>
      <c r="H4913" s="51">
        <v>0</v>
      </c>
      <c r="I4913" s="193" t="s">
        <v>1136</v>
      </c>
      <c r="J4913" s="51">
        <v>0</v>
      </c>
    </row>
    <row r="4914" spans="1:10" ht="15" thickBot="1" x14ac:dyDescent="0.25">
      <c r="A4914" s="193"/>
      <c r="B4914" s="193"/>
      <c r="C4914" s="193"/>
      <c r="D4914" s="193"/>
      <c r="E4914" s="193" t="s">
        <v>1135</v>
      </c>
      <c r="F4914" s="51">
        <v>1.91</v>
      </c>
      <c r="G4914" s="193"/>
      <c r="H4914" s="378" t="s">
        <v>1134</v>
      </c>
      <c r="I4914" s="378"/>
      <c r="J4914" s="51">
        <v>10.039999999999999</v>
      </c>
    </row>
    <row r="4915" spans="1:10" ht="0.95" customHeight="1" thickTop="1" x14ac:dyDescent="0.2">
      <c r="A4915" s="50"/>
      <c r="B4915" s="50"/>
      <c r="C4915" s="50"/>
      <c r="D4915" s="50"/>
      <c r="E4915" s="50"/>
      <c r="F4915" s="50"/>
      <c r="G4915" s="50"/>
      <c r="H4915" s="50"/>
      <c r="I4915" s="50"/>
      <c r="J4915" s="50"/>
    </row>
    <row r="4916" spans="1:10" ht="18" customHeight="1" x14ac:dyDescent="0.2">
      <c r="A4916" s="189"/>
      <c r="B4916" s="64" t="s">
        <v>9</v>
      </c>
      <c r="C4916" s="189" t="s">
        <v>10</v>
      </c>
      <c r="D4916" s="189" t="s">
        <v>11</v>
      </c>
      <c r="E4916" s="379" t="s">
        <v>1155</v>
      </c>
      <c r="F4916" s="379"/>
      <c r="G4916" s="65" t="s">
        <v>12</v>
      </c>
      <c r="H4916" s="64" t="s">
        <v>13</v>
      </c>
      <c r="I4916" s="64" t="s">
        <v>14</v>
      </c>
      <c r="J4916" s="64" t="s">
        <v>16</v>
      </c>
    </row>
    <row r="4917" spans="1:10" ht="39" customHeight="1" x14ac:dyDescent="0.2">
      <c r="A4917" s="187" t="s">
        <v>1154</v>
      </c>
      <c r="B4917" s="63" t="s">
        <v>1502</v>
      </c>
      <c r="C4917" s="187" t="s">
        <v>25</v>
      </c>
      <c r="D4917" s="187" t="s">
        <v>1501</v>
      </c>
      <c r="E4917" s="380" t="s">
        <v>1192</v>
      </c>
      <c r="F4917" s="380"/>
      <c r="G4917" s="62" t="s">
        <v>1205</v>
      </c>
      <c r="H4917" s="61">
        <v>1</v>
      </c>
      <c r="I4917" s="60">
        <v>0.5</v>
      </c>
      <c r="J4917" s="60">
        <v>0.5</v>
      </c>
    </row>
    <row r="4918" spans="1:10" ht="39" customHeight="1" x14ac:dyDescent="0.2">
      <c r="A4918" s="191" t="s">
        <v>1148</v>
      </c>
      <c r="B4918" s="59" t="s">
        <v>1498</v>
      </c>
      <c r="C4918" s="191" t="s">
        <v>25</v>
      </c>
      <c r="D4918" s="191" t="s">
        <v>1497</v>
      </c>
      <c r="E4918" s="376" t="s">
        <v>1192</v>
      </c>
      <c r="F4918" s="376"/>
      <c r="G4918" s="58" t="s">
        <v>836</v>
      </c>
      <c r="H4918" s="57">
        <v>1</v>
      </c>
      <c r="I4918" s="56">
        <v>0.4</v>
      </c>
      <c r="J4918" s="56">
        <v>0.4</v>
      </c>
    </row>
    <row r="4919" spans="1:10" ht="39" customHeight="1" x14ac:dyDescent="0.2">
      <c r="A4919" s="191" t="s">
        <v>1148</v>
      </c>
      <c r="B4919" s="59" t="s">
        <v>1496</v>
      </c>
      <c r="C4919" s="191" t="s">
        <v>25</v>
      </c>
      <c r="D4919" s="191" t="s">
        <v>1495</v>
      </c>
      <c r="E4919" s="376" t="s">
        <v>1192</v>
      </c>
      <c r="F4919" s="376"/>
      <c r="G4919" s="58" t="s">
        <v>836</v>
      </c>
      <c r="H4919" s="57">
        <v>1</v>
      </c>
      <c r="I4919" s="56">
        <v>0.1</v>
      </c>
      <c r="J4919" s="56">
        <v>0.1</v>
      </c>
    </row>
    <row r="4920" spans="1:10" ht="25.5" x14ac:dyDescent="0.2">
      <c r="A4920" s="193"/>
      <c r="B4920" s="193"/>
      <c r="C4920" s="193"/>
      <c r="D4920" s="193"/>
      <c r="E4920" s="193" t="s">
        <v>1138</v>
      </c>
      <c r="F4920" s="51">
        <v>0</v>
      </c>
      <c r="G4920" s="193" t="s">
        <v>1137</v>
      </c>
      <c r="H4920" s="51">
        <v>0</v>
      </c>
      <c r="I4920" s="193" t="s">
        <v>1136</v>
      </c>
      <c r="J4920" s="51">
        <v>0</v>
      </c>
    </row>
    <row r="4921" spans="1:10" ht="15" thickBot="1" x14ac:dyDescent="0.25">
      <c r="A4921" s="193"/>
      <c r="B4921" s="193"/>
      <c r="C4921" s="193"/>
      <c r="D4921" s="193"/>
      <c r="E4921" s="193" t="s">
        <v>1135</v>
      </c>
      <c r="F4921" s="51">
        <v>0.11</v>
      </c>
      <c r="G4921" s="193"/>
      <c r="H4921" s="378" t="s">
        <v>1134</v>
      </c>
      <c r="I4921" s="378"/>
      <c r="J4921" s="51">
        <v>0.61</v>
      </c>
    </row>
    <row r="4922" spans="1:10" ht="0.95" customHeight="1" thickTop="1" x14ac:dyDescent="0.2">
      <c r="A4922" s="50"/>
      <c r="B4922" s="50"/>
      <c r="C4922" s="50"/>
      <c r="D4922" s="50"/>
      <c r="E4922" s="50"/>
      <c r="F4922" s="50"/>
      <c r="G4922" s="50"/>
      <c r="H4922" s="50"/>
      <c r="I4922" s="50"/>
      <c r="J4922" s="50"/>
    </row>
    <row r="4923" spans="1:10" ht="18" customHeight="1" x14ac:dyDescent="0.2">
      <c r="A4923" s="189"/>
      <c r="B4923" s="64" t="s">
        <v>9</v>
      </c>
      <c r="C4923" s="189" t="s">
        <v>10</v>
      </c>
      <c r="D4923" s="189" t="s">
        <v>11</v>
      </c>
      <c r="E4923" s="379" t="s">
        <v>1155</v>
      </c>
      <c r="F4923" s="379"/>
      <c r="G4923" s="65" t="s">
        <v>12</v>
      </c>
      <c r="H4923" s="64" t="s">
        <v>13</v>
      </c>
      <c r="I4923" s="64" t="s">
        <v>14</v>
      </c>
      <c r="J4923" s="64" t="s">
        <v>16</v>
      </c>
    </row>
    <row r="4924" spans="1:10" ht="39" customHeight="1" x14ac:dyDescent="0.2">
      <c r="A4924" s="187" t="s">
        <v>1154</v>
      </c>
      <c r="B4924" s="63" t="s">
        <v>1500</v>
      </c>
      <c r="C4924" s="187" t="s">
        <v>25</v>
      </c>
      <c r="D4924" s="187" t="s">
        <v>1499</v>
      </c>
      <c r="E4924" s="380" t="s">
        <v>1192</v>
      </c>
      <c r="F4924" s="380"/>
      <c r="G4924" s="62" t="s">
        <v>44</v>
      </c>
      <c r="H4924" s="61">
        <v>1</v>
      </c>
      <c r="I4924" s="60">
        <v>3.54</v>
      </c>
      <c r="J4924" s="60">
        <v>3.54</v>
      </c>
    </row>
    <row r="4925" spans="1:10" ht="39" customHeight="1" x14ac:dyDescent="0.2">
      <c r="A4925" s="191" t="s">
        <v>1148</v>
      </c>
      <c r="B4925" s="59" t="s">
        <v>1498</v>
      </c>
      <c r="C4925" s="191" t="s">
        <v>25</v>
      </c>
      <c r="D4925" s="191" t="s">
        <v>1497</v>
      </c>
      <c r="E4925" s="376" t="s">
        <v>1192</v>
      </c>
      <c r="F4925" s="376"/>
      <c r="G4925" s="58" t="s">
        <v>836</v>
      </c>
      <c r="H4925" s="57">
        <v>1</v>
      </c>
      <c r="I4925" s="56">
        <v>0.4</v>
      </c>
      <c r="J4925" s="56">
        <v>0.4</v>
      </c>
    </row>
    <row r="4926" spans="1:10" ht="39" customHeight="1" x14ac:dyDescent="0.2">
      <c r="A4926" s="191" t="s">
        <v>1148</v>
      </c>
      <c r="B4926" s="59" t="s">
        <v>1496</v>
      </c>
      <c r="C4926" s="191" t="s">
        <v>25</v>
      </c>
      <c r="D4926" s="191" t="s">
        <v>1495</v>
      </c>
      <c r="E4926" s="376" t="s">
        <v>1192</v>
      </c>
      <c r="F4926" s="376"/>
      <c r="G4926" s="58" t="s">
        <v>836</v>
      </c>
      <c r="H4926" s="57">
        <v>1</v>
      </c>
      <c r="I4926" s="56">
        <v>0.1</v>
      </c>
      <c r="J4926" s="56">
        <v>0.1</v>
      </c>
    </row>
    <row r="4927" spans="1:10" ht="39" customHeight="1" x14ac:dyDescent="0.2">
      <c r="A4927" s="191" t="s">
        <v>1148</v>
      </c>
      <c r="B4927" s="59" t="s">
        <v>1494</v>
      </c>
      <c r="C4927" s="191" t="s">
        <v>25</v>
      </c>
      <c r="D4927" s="191" t="s">
        <v>1493</v>
      </c>
      <c r="E4927" s="376" t="s">
        <v>1192</v>
      </c>
      <c r="F4927" s="376"/>
      <c r="G4927" s="58" t="s">
        <v>836</v>
      </c>
      <c r="H4927" s="57">
        <v>1</v>
      </c>
      <c r="I4927" s="56">
        <v>0.33</v>
      </c>
      <c r="J4927" s="56">
        <v>0.33</v>
      </c>
    </row>
    <row r="4928" spans="1:10" ht="39" customHeight="1" x14ac:dyDescent="0.2">
      <c r="A4928" s="191" t="s">
        <v>1148</v>
      </c>
      <c r="B4928" s="59" t="s">
        <v>1490</v>
      </c>
      <c r="C4928" s="191" t="s">
        <v>25</v>
      </c>
      <c r="D4928" s="191" t="s">
        <v>1489</v>
      </c>
      <c r="E4928" s="376" t="s">
        <v>1192</v>
      </c>
      <c r="F4928" s="376"/>
      <c r="G4928" s="58" t="s">
        <v>836</v>
      </c>
      <c r="H4928" s="57">
        <v>1</v>
      </c>
      <c r="I4928" s="56">
        <v>2.71</v>
      </c>
      <c r="J4928" s="56">
        <v>2.71</v>
      </c>
    </row>
    <row r="4929" spans="1:10" ht="25.5" x14ac:dyDescent="0.2">
      <c r="A4929" s="193"/>
      <c r="B4929" s="193"/>
      <c r="C4929" s="193"/>
      <c r="D4929" s="193"/>
      <c r="E4929" s="193" t="s">
        <v>1138</v>
      </c>
      <c r="F4929" s="51">
        <v>0</v>
      </c>
      <c r="G4929" s="193" t="s">
        <v>1137</v>
      </c>
      <c r="H4929" s="51">
        <v>0</v>
      </c>
      <c r="I4929" s="193" t="s">
        <v>1136</v>
      </c>
      <c r="J4929" s="51">
        <v>0</v>
      </c>
    </row>
    <row r="4930" spans="1:10" ht="15" thickBot="1" x14ac:dyDescent="0.25">
      <c r="A4930" s="193"/>
      <c r="B4930" s="193"/>
      <c r="C4930" s="193"/>
      <c r="D4930" s="193"/>
      <c r="E4930" s="193" t="s">
        <v>1135</v>
      </c>
      <c r="F4930" s="51">
        <v>0.83</v>
      </c>
      <c r="G4930" s="193"/>
      <c r="H4930" s="378" t="s">
        <v>1134</v>
      </c>
      <c r="I4930" s="378"/>
      <c r="J4930" s="51">
        <v>4.37</v>
      </c>
    </row>
    <row r="4931" spans="1:10" ht="0.95" customHeight="1" thickTop="1" x14ac:dyDescent="0.2">
      <c r="A4931" s="50"/>
      <c r="B4931" s="50"/>
      <c r="C4931" s="50"/>
      <c r="D4931" s="50"/>
      <c r="E4931" s="50"/>
      <c r="F4931" s="50"/>
      <c r="G4931" s="50"/>
      <c r="H4931" s="50"/>
      <c r="I4931" s="50"/>
      <c r="J4931" s="50"/>
    </row>
    <row r="4932" spans="1:10" ht="18" customHeight="1" x14ac:dyDescent="0.2">
      <c r="A4932" s="189"/>
      <c r="B4932" s="64" t="s">
        <v>9</v>
      </c>
      <c r="C4932" s="189" t="s">
        <v>10</v>
      </c>
      <c r="D4932" s="189" t="s">
        <v>11</v>
      </c>
      <c r="E4932" s="379" t="s">
        <v>1155</v>
      </c>
      <c r="F4932" s="379"/>
      <c r="G4932" s="65" t="s">
        <v>12</v>
      </c>
      <c r="H4932" s="64" t="s">
        <v>13</v>
      </c>
      <c r="I4932" s="64" t="s">
        <v>14</v>
      </c>
      <c r="J4932" s="64" t="s">
        <v>16</v>
      </c>
    </row>
    <row r="4933" spans="1:10" ht="39" customHeight="1" x14ac:dyDescent="0.2">
      <c r="A4933" s="187" t="s">
        <v>1154</v>
      </c>
      <c r="B4933" s="63" t="s">
        <v>1498</v>
      </c>
      <c r="C4933" s="187" t="s">
        <v>25</v>
      </c>
      <c r="D4933" s="187" t="s">
        <v>1497</v>
      </c>
      <c r="E4933" s="380" t="s">
        <v>1192</v>
      </c>
      <c r="F4933" s="380"/>
      <c r="G4933" s="62" t="s">
        <v>836</v>
      </c>
      <c r="H4933" s="61">
        <v>1</v>
      </c>
      <c r="I4933" s="60">
        <v>0.4</v>
      </c>
      <c r="J4933" s="60">
        <v>0.4</v>
      </c>
    </row>
    <row r="4934" spans="1:10" ht="39" customHeight="1" x14ac:dyDescent="0.2">
      <c r="A4934" s="192" t="s">
        <v>1142</v>
      </c>
      <c r="B4934" s="55" t="s">
        <v>1492</v>
      </c>
      <c r="C4934" s="192" t="s">
        <v>25</v>
      </c>
      <c r="D4934" s="192" t="s">
        <v>1491</v>
      </c>
      <c r="E4934" s="377" t="s">
        <v>1160</v>
      </c>
      <c r="F4934" s="377"/>
      <c r="G4934" s="54" t="s">
        <v>156</v>
      </c>
      <c r="H4934" s="53">
        <v>6.0000000000000002E-5</v>
      </c>
      <c r="I4934" s="52">
        <v>6768.76</v>
      </c>
      <c r="J4934" s="52">
        <v>0.4</v>
      </c>
    </row>
    <row r="4935" spans="1:10" ht="25.5" x14ac:dyDescent="0.2">
      <c r="A4935" s="193"/>
      <c r="B4935" s="193"/>
      <c r="C4935" s="193"/>
      <c r="D4935" s="193"/>
      <c r="E4935" s="193" t="s">
        <v>1138</v>
      </c>
      <c r="F4935" s="51">
        <v>0</v>
      </c>
      <c r="G4935" s="193" t="s">
        <v>1137</v>
      </c>
      <c r="H4935" s="51">
        <v>0</v>
      </c>
      <c r="I4935" s="193" t="s">
        <v>1136</v>
      </c>
      <c r="J4935" s="51">
        <v>0</v>
      </c>
    </row>
    <row r="4936" spans="1:10" ht="15" thickBot="1" x14ac:dyDescent="0.25">
      <c r="A4936" s="193"/>
      <c r="B4936" s="193"/>
      <c r="C4936" s="193"/>
      <c r="D4936" s="193"/>
      <c r="E4936" s="193" t="s">
        <v>1135</v>
      </c>
      <c r="F4936" s="51">
        <v>0.09</v>
      </c>
      <c r="G4936" s="193"/>
      <c r="H4936" s="378" t="s">
        <v>1134</v>
      </c>
      <c r="I4936" s="378"/>
      <c r="J4936" s="51">
        <v>0.49</v>
      </c>
    </row>
    <row r="4937" spans="1:10" ht="0.95" customHeight="1" thickTop="1" x14ac:dyDescent="0.2">
      <c r="A4937" s="50"/>
      <c r="B4937" s="50"/>
      <c r="C4937" s="50"/>
      <c r="D4937" s="50"/>
      <c r="E4937" s="50"/>
      <c r="F4937" s="50"/>
      <c r="G4937" s="50"/>
      <c r="H4937" s="50"/>
      <c r="I4937" s="50"/>
      <c r="J4937" s="50"/>
    </row>
    <row r="4938" spans="1:10" ht="18" customHeight="1" x14ac:dyDescent="0.2">
      <c r="A4938" s="189"/>
      <c r="B4938" s="64" t="s">
        <v>9</v>
      </c>
      <c r="C4938" s="189" t="s">
        <v>10</v>
      </c>
      <c r="D4938" s="189" t="s">
        <v>11</v>
      </c>
      <c r="E4938" s="379" t="s">
        <v>1155</v>
      </c>
      <c r="F4938" s="379"/>
      <c r="G4938" s="65" t="s">
        <v>12</v>
      </c>
      <c r="H4938" s="64" t="s">
        <v>13</v>
      </c>
      <c r="I4938" s="64" t="s">
        <v>14</v>
      </c>
      <c r="J4938" s="64" t="s">
        <v>16</v>
      </c>
    </row>
    <row r="4939" spans="1:10" ht="39" customHeight="1" x14ac:dyDescent="0.2">
      <c r="A4939" s="187" t="s">
        <v>1154</v>
      </c>
      <c r="B4939" s="63" t="s">
        <v>1496</v>
      </c>
      <c r="C4939" s="187" t="s">
        <v>25</v>
      </c>
      <c r="D4939" s="187" t="s">
        <v>1495</v>
      </c>
      <c r="E4939" s="380" t="s">
        <v>1192</v>
      </c>
      <c r="F4939" s="380"/>
      <c r="G4939" s="62" t="s">
        <v>836</v>
      </c>
      <c r="H4939" s="61">
        <v>1</v>
      </c>
      <c r="I4939" s="60">
        <v>0.1</v>
      </c>
      <c r="J4939" s="60">
        <v>0.1</v>
      </c>
    </row>
    <row r="4940" spans="1:10" ht="39" customHeight="1" x14ac:dyDescent="0.2">
      <c r="A4940" s="192" t="s">
        <v>1142</v>
      </c>
      <c r="B4940" s="55" t="s">
        <v>1492</v>
      </c>
      <c r="C4940" s="192" t="s">
        <v>25</v>
      </c>
      <c r="D4940" s="192" t="s">
        <v>1491</v>
      </c>
      <c r="E4940" s="377" t="s">
        <v>1160</v>
      </c>
      <c r="F4940" s="377"/>
      <c r="G4940" s="54" t="s">
        <v>156</v>
      </c>
      <c r="H4940" s="53">
        <v>1.4800000000000001E-5</v>
      </c>
      <c r="I4940" s="52">
        <v>6768.76</v>
      </c>
      <c r="J4940" s="52">
        <v>0.1</v>
      </c>
    </row>
    <row r="4941" spans="1:10" ht="25.5" x14ac:dyDescent="0.2">
      <c r="A4941" s="193"/>
      <c r="B4941" s="193"/>
      <c r="C4941" s="193"/>
      <c r="D4941" s="193"/>
      <c r="E4941" s="193" t="s">
        <v>1138</v>
      </c>
      <c r="F4941" s="51">
        <v>0</v>
      </c>
      <c r="G4941" s="193" t="s">
        <v>1137</v>
      </c>
      <c r="H4941" s="51">
        <v>0</v>
      </c>
      <c r="I4941" s="193" t="s">
        <v>1136</v>
      </c>
      <c r="J4941" s="51">
        <v>0</v>
      </c>
    </row>
    <row r="4942" spans="1:10" ht="15" thickBot="1" x14ac:dyDescent="0.25">
      <c r="A4942" s="193"/>
      <c r="B4942" s="193"/>
      <c r="C4942" s="193"/>
      <c r="D4942" s="193"/>
      <c r="E4942" s="193" t="s">
        <v>1135</v>
      </c>
      <c r="F4942" s="51">
        <v>0.02</v>
      </c>
      <c r="G4942" s="193"/>
      <c r="H4942" s="378" t="s">
        <v>1134</v>
      </c>
      <c r="I4942" s="378"/>
      <c r="J4942" s="51">
        <v>0.12</v>
      </c>
    </row>
    <row r="4943" spans="1:10" ht="0.95" customHeight="1" thickTop="1" x14ac:dyDescent="0.2">
      <c r="A4943" s="50"/>
      <c r="B4943" s="50"/>
      <c r="C4943" s="50"/>
      <c r="D4943" s="50"/>
      <c r="E4943" s="50"/>
      <c r="F4943" s="50"/>
      <c r="G4943" s="50"/>
      <c r="H4943" s="50"/>
      <c r="I4943" s="50"/>
      <c r="J4943" s="50"/>
    </row>
    <row r="4944" spans="1:10" ht="18" customHeight="1" x14ac:dyDescent="0.2">
      <c r="A4944" s="189"/>
      <c r="B4944" s="64" t="s">
        <v>9</v>
      </c>
      <c r="C4944" s="189" t="s">
        <v>10</v>
      </c>
      <c r="D4944" s="189" t="s">
        <v>11</v>
      </c>
      <c r="E4944" s="379" t="s">
        <v>1155</v>
      </c>
      <c r="F4944" s="379"/>
      <c r="G4944" s="65" t="s">
        <v>12</v>
      </c>
      <c r="H4944" s="64" t="s">
        <v>13</v>
      </c>
      <c r="I4944" s="64" t="s">
        <v>14</v>
      </c>
      <c r="J4944" s="64" t="s">
        <v>16</v>
      </c>
    </row>
    <row r="4945" spans="1:10" ht="39" customHeight="1" x14ac:dyDescent="0.2">
      <c r="A4945" s="187" t="s">
        <v>1154</v>
      </c>
      <c r="B4945" s="63" t="s">
        <v>1494</v>
      </c>
      <c r="C4945" s="187" t="s">
        <v>25</v>
      </c>
      <c r="D4945" s="187" t="s">
        <v>1493</v>
      </c>
      <c r="E4945" s="380" t="s">
        <v>1192</v>
      </c>
      <c r="F4945" s="380"/>
      <c r="G4945" s="62" t="s">
        <v>836</v>
      </c>
      <c r="H4945" s="61">
        <v>1</v>
      </c>
      <c r="I4945" s="60">
        <v>0.33</v>
      </c>
      <c r="J4945" s="60">
        <v>0.33</v>
      </c>
    </row>
    <row r="4946" spans="1:10" ht="39" customHeight="1" x14ac:dyDescent="0.2">
      <c r="A4946" s="192" t="s">
        <v>1142</v>
      </c>
      <c r="B4946" s="55" t="s">
        <v>1492</v>
      </c>
      <c r="C4946" s="192" t="s">
        <v>25</v>
      </c>
      <c r="D4946" s="192" t="s">
        <v>1491</v>
      </c>
      <c r="E4946" s="377" t="s">
        <v>1160</v>
      </c>
      <c r="F4946" s="377"/>
      <c r="G4946" s="54" t="s">
        <v>156</v>
      </c>
      <c r="H4946" s="53">
        <v>5.0000000000000002E-5</v>
      </c>
      <c r="I4946" s="52">
        <v>6768.76</v>
      </c>
      <c r="J4946" s="52">
        <v>0.33</v>
      </c>
    </row>
    <row r="4947" spans="1:10" ht="25.5" x14ac:dyDescent="0.2">
      <c r="A4947" s="193"/>
      <c r="B4947" s="193"/>
      <c r="C4947" s="193"/>
      <c r="D4947" s="193"/>
      <c r="E4947" s="193" t="s">
        <v>1138</v>
      </c>
      <c r="F4947" s="51">
        <v>0</v>
      </c>
      <c r="G4947" s="193" t="s">
        <v>1137</v>
      </c>
      <c r="H4947" s="51">
        <v>0</v>
      </c>
      <c r="I4947" s="193" t="s">
        <v>1136</v>
      </c>
      <c r="J4947" s="51">
        <v>0</v>
      </c>
    </row>
    <row r="4948" spans="1:10" ht="15" thickBot="1" x14ac:dyDescent="0.25">
      <c r="A4948" s="193"/>
      <c r="B4948" s="193"/>
      <c r="C4948" s="193"/>
      <c r="D4948" s="193"/>
      <c r="E4948" s="193" t="s">
        <v>1135</v>
      </c>
      <c r="F4948" s="51">
        <v>7.0000000000000007E-2</v>
      </c>
      <c r="G4948" s="193"/>
      <c r="H4948" s="378" t="s">
        <v>1134</v>
      </c>
      <c r="I4948" s="378"/>
      <c r="J4948" s="51">
        <v>0.4</v>
      </c>
    </row>
    <row r="4949" spans="1:10" ht="0.95" customHeight="1" thickTop="1" x14ac:dyDescent="0.2">
      <c r="A4949" s="50"/>
      <c r="B4949" s="50"/>
      <c r="C4949" s="50"/>
      <c r="D4949" s="50"/>
      <c r="E4949" s="50"/>
      <c r="F4949" s="50"/>
      <c r="G4949" s="50"/>
      <c r="H4949" s="50"/>
      <c r="I4949" s="50"/>
      <c r="J4949" s="50"/>
    </row>
    <row r="4950" spans="1:10" ht="18" customHeight="1" x14ac:dyDescent="0.2">
      <c r="A4950" s="189"/>
      <c r="B4950" s="64" t="s">
        <v>9</v>
      </c>
      <c r="C4950" s="189" t="s">
        <v>10</v>
      </c>
      <c r="D4950" s="189" t="s">
        <v>11</v>
      </c>
      <c r="E4950" s="379" t="s">
        <v>1155</v>
      </c>
      <c r="F4950" s="379"/>
      <c r="G4950" s="65" t="s">
        <v>12</v>
      </c>
      <c r="H4950" s="64" t="s">
        <v>13</v>
      </c>
      <c r="I4950" s="64" t="s">
        <v>14</v>
      </c>
      <c r="J4950" s="64" t="s">
        <v>16</v>
      </c>
    </row>
    <row r="4951" spans="1:10" ht="39" customHeight="1" x14ac:dyDescent="0.2">
      <c r="A4951" s="187" t="s">
        <v>1154</v>
      </c>
      <c r="B4951" s="63" t="s">
        <v>1490</v>
      </c>
      <c r="C4951" s="187" t="s">
        <v>25</v>
      </c>
      <c r="D4951" s="187" t="s">
        <v>1489</v>
      </c>
      <c r="E4951" s="380" t="s">
        <v>1192</v>
      </c>
      <c r="F4951" s="380"/>
      <c r="G4951" s="62" t="s">
        <v>836</v>
      </c>
      <c r="H4951" s="61">
        <v>1</v>
      </c>
      <c r="I4951" s="60">
        <v>2.71</v>
      </c>
      <c r="J4951" s="60">
        <v>2.71</v>
      </c>
    </row>
    <row r="4952" spans="1:10" ht="26.1" customHeight="1" x14ac:dyDescent="0.2">
      <c r="A4952" s="192" t="s">
        <v>1142</v>
      </c>
      <c r="B4952" s="55" t="s">
        <v>1191</v>
      </c>
      <c r="C4952" s="192" t="s">
        <v>25</v>
      </c>
      <c r="D4952" s="192" t="s">
        <v>1190</v>
      </c>
      <c r="E4952" s="377" t="s">
        <v>1139</v>
      </c>
      <c r="F4952" s="377"/>
      <c r="G4952" s="54" t="s">
        <v>1189</v>
      </c>
      <c r="H4952" s="53">
        <v>2.5364800000000001</v>
      </c>
      <c r="I4952" s="52">
        <v>1.07</v>
      </c>
      <c r="J4952" s="52">
        <v>2.71</v>
      </c>
    </row>
    <row r="4953" spans="1:10" ht="25.5" x14ac:dyDescent="0.2">
      <c r="A4953" s="193"/>
      <c r="B4953" s="193"/>
      <c r="C4953" s="193"/>
      <c r="D4953" s="193"/>
      <c r="E4953" s="193" t="s">
        <v>1138</v>
      </c>
      <c r="F4953" s="51">
        <v>0</v>
      </c>
      <c r="G4953" s="193" t="s">
        <v>1137</v>
      </c>
      <c r="H4953" s="51">
        <v>0</v>
      </c>
      <c r="I4953" s="193" t="s">
        <v>1136</v>
      </c>
      <c r="J4953" s="51">
        <v>0</v>
      </c>
    </row>
    <row r="4954" spans="1:10" ht="15" thickBot="1" x14ac:dyDescent="0.25">
      <c r="A4954" s="193"/>
      <c r="B4954" s="193"/>
      <c r="C4954" s="193"/>
      <c r="D4954" s="193"/>
      <c r="E4954" s="193" t="s">
        <v>1135</v>
      </c>
      <c r="F4954" s="51">
        <v>0.63</v>
      </c>
      <c r="G4954" s="193"/>
      <c r="H4954" s="378" t="s">
        <v>1134</v>
      </c>
      <c r="I4954" s="378"/>
      <c r="J4954" s="51">
        <v>3.34</v>
      </c>
    </row>
    <row r="4955" spans="1:10" ht="0.95" customHeight="1" thickTop="1" x14ac:dyDescent="0.2">
      <c r="A4955" s="50"/>
      <c r="B4955" s="50"/>
      <c r="C4955" s="50"/>
      <c r="D4955" s="50"/>
      <c r="E4955" s="50"/>
      <c r="F4955" s="50"/>
      <c r="G4955" s="50"/>
      <c r="H4955" s="50"/>
      <c r="I4955" s="50"/>
      <c r="J4955" s="50"/>
    </row>
    <row r="4956" spans="1:10" ht="18" customHeight="1" x14ac:dyDescent="0.2">
      <c r="A4956" s="189"/>
      <c r="B4956" s="64" t="s">
        <v>9</v>
      </c>
      <c r="C4956" s="189" t="s">
        <v>10</v>
      </c>
      <c r="D4956" s="189" t="s">
        <v>11</v>
      </c>
      <c r="E4956" s="379" t="s">
        <v>1155</v>
      </c>
      <c r="F4956" s="379"/>
      <c r="G4956" s="65" t="s">
        <v>12</v>
      </c>
      <c r="H4956" s="64" t="s">
        <v>13</v>
      </c>
      <c r="I4956" s="64" t="s">
        <v>14</v>
      </c>
      <c r="J4956" s="64" t="s">
        <v>16</v>
      </c>
    </row>
    <row r="4957" spans="1:10" ht="51.95" customHeight="1" x14ac:dyDescent="0.2">
      <c r="A4957" s="187" t="s">
        <v>1154</v>
      </c>
      <c r="B4957" s="63" t="s">
        <v>1488</v>
      </c>
      <c r="C4957" s="187" t="s">
        <v>25</v>
      </c>
      <c r="D4957" s="187" t="s">
        <v>1487</v>
      </c>
      <c r="E4957" s="380" t="s">
        <v>1151</v>
      </c>
      <c r="F4957" s="380"/>
      <c r="G4957" s="62" t="s">
        <v>156</v>
      </c>
      <c r="H4957" s="61">
        <v>1</v>
      </c>
      <c r="I4957" s="60">
        <v>179.26</v>
      </c>
      <c r="J4957" s="60">
        <v>179.26</v>
      </c>
    </row>
    <row r="4958" spans="1:10" ht="39" customHeight="1" x14ac:dyDescent="0.2">
      <c r="A4958" s="191" t="s">
        <v>1148</v>
      </c>
      <c r="B4958" s="59" t="s">
        <v>1229</v>
      </c>
      <c r="C4958" s="191" t="s">
        <v>25</v>
      </c>
      <c r="D4958" s="191" t="s">
        <v>1228</v>
      </c>
      <c r="E4958" s="376" t="s">
        <v>1151</v>
      </c>
      <c r="F4958" s="376"/>
      <c r="G4958" s="58" t="s">
        <v>31</v>
      </c>
      <c r="H4958" s="57">
        <v>2.14</v>
      </c>
      <c r="I4958" s="56">
        <v>30.24</v>
      </c>
      <c r="J4958" s="56">
        <v>64.709999999999994</v>
      </c>
    </row>
    <row r="4959" spans="1:10" ht="39" customHeight="1" x14ac:dyDescent="0.2">
      <c r="A4959" s="191" t="s">
        <v>1148</v>
      </c>
      <c r="B4959" s="59" t="s">
        <v>1486</v>
      </c>
      <c r="C4959" s="191" t="s">
        <v>25</v>
      </c>
      <c r="D4959" s="191" t="s">
        <v>1485</v>
      </c>
      <c r="E4959" s="376" t="s">
        <v>1151</v>
      </c>
      <c r="F4959" s="376"/>
      <c r="G4959" s="58" t="s">
        <v>156</v>
      </c>
      <c r="H4959" s="57">
        <v>1.18</v>
      </c>
      <c r="I4959" s="56">
        <v>12.31</v>
      </c>
      <c r="J4959" s="56">
        <v>14.52</v>
      </c>
    </row>
    <row r="4960" spans="1:10" ht="39" customHeight="1" x14ac:dyDescent="0.2">
      <c r="A4960" s="191" t="s">
        <v>1148</v>
      </c>
      <c r="B4960" s="59" t="s">
        <v>408</v>
      </c>
      <c r="C4960" s="191" t="s">
        <v>25</v>
      </c>
      <c r="D4960" s="191" t="s">
        <v>409</v>
      </c>
      <c r="E4960" s="376" t="s">
        <v>1151</v>
      </c>
      <c r="F4960" s="376"/>
      <c r="G4960" s="58" t="s">
        <v>156</v>
      </c>
      <c r="H4960" s="57">
        <v>1</v>
      </c>
      <c r="I4960" s="56">
        <v>18.75</v>
      </c>
      <c r="J4960" s="56">
        <v>18.75</v>
      </c>
    </row>
    <row r="4961" spans="1:10" ht="39" customHeight="1" x14ac:dyDescent="0.2">
      <c r="A4961" s="191" t="s">
        <v>1148</v>
      </c>
      <c r="B4961" s="59" t="s">
        <v>439</v>
      </c>
      <c r="C4961" s="191" t="s">
        <v>25</v>
      </c>
      <c r="D4961" s="191" t="s">
        <v>440</v>
      </c>
      <c r="E4961" s="376" t="s">
        <v>1151</v>
      </c>
      <c r="F4961" s="376"/>
      <c r="G4961" s="58" t="s">
        <v>156</v>
      </c>
      <c r="H4961" s="57">
        <v>0.89</v>
      </c>
      <c r="I4961" s="56">
        <v>16.850000000000001</v>
      </c>
      <c r="J4961" s="56">
        <v>14.99</v>
      </c>
    </row>
    <row r="4962" spans="1:10" ht="39" customHeight="1" x14ac:dyDescent="0.2">
      <c r="A4962" s="191" t="s">
        <v>1148</v>
      </c>
      <c r="B4962" s="59" t="s">
        <v>1431</v>
      </c>
      <c r="C4962" s="191" t="s">
        <v>25</v>
      </c>
      <c r="D4962" s="191" t="s">
        <v>1430</v>
      </c>
      <c r="E4962" s="376" t="s">
        <v>1151</v>
      </c>
      <c r="F4962" s="376"/>
      <c r="G4962" s="58" t="s">
        <v>31</v>
      </c>
      <c r="H4962" s="57">
        <v>2.14</v>
      </c>
      <c r="I4962" s="56">
        <v>10.75</v>
      </c>
      <c r="J4962" s="56">
        <v>23</v>
      </c>
    </row>
    <row r="4963" spans="1:10" ht="39" customHeight="1" x14ac:dyDescent="0.2">
      <c r="A4963" s="191" t="s">
        <v>1148</v>
      </c>
      <c r="B4963" s="59" t="s">
        <v>720</v>
      </c>
      <c r="C4963" s="191" t="s">
        <v>25</v>
      </c>
      <c r="D4963" s="191" t="s">
        <v>1484</v>
      </c>
      <c r="E4963" s="376" t="s">
        <v>1151</v>
      </c>
      <c r="F4963" s="376"/>
      <c r="G4963" s="58" t="s">
        <v>31</v>
      </c>
      <c r="H4963" s="57">
        <v>2.14</v>
      </c>
      <c r="I4963" s="56">
        <v>20.23</v>
      </c>
      <c r="J4963" s="56">
        <v>43.29</v>
      </c>
    </row>
    <row r="4964" spans="1:10" ht="25.5" x14ac:dyDescent="0.2">
      <c r="A4964" s="193"/>
      <c r="B4964" s="193"/>
      <c r="C4964" s="193"/>
      <c r="D4964" s="193"/>
      <c r="E4964" s="193" t="s">
        <v>1138</v>
      </c>
      <c r="F4964" s="51">
        <v>71.366810774858664</v>
      </c>
      <c r="G4964" s="193" t="s">
        <v>1137</v>
      </c>
      <c r="H4964" s="51">
        <v>57.39</v>
      </c>
      <c r="I4964" s="193" t="s">
        <v>1136</v>
      </c>
      <c r="J4964" s="51">
        <v>128.76</v>
      </c>
    </row>
    <row r="4965" spans="1:10" ht="15" thickBot="1" x14ac:dyDescent="0.25">
      <c r="A4965" s="193"/>
      <c r="B4965" s="193"/>
      <c r="C4965" s="193"/>
      <c r="D4965" s="193"/>
      <c r="E4965" s="193" t="s">
        <v>1135</v>
      </c>
      <c r="F4965" s="51">
        <v>42.19</v>
      </c>
      <c r="G4965" s="193"/>
      <c r="H4965" s="378" t="s">
        <v>1134</v>
      </c>
      <c r="I4965" s="378"/>
      <c r="J4965" s="51">
        <v>221.45</v>
      </c>
    </row>
    <row r="4966" spans="1:10" ht="0.95" customHeight="1" thickTop="1" x14ac:dyDescent="0.2">
      <c r="A4966" s="50"/>
      <c r="B4966" s="50"/>
      <c r="C4966" s="50"/>
      <c r="D4966" s="50"/>
      <c r="E4966" s="50"/>
      <c r="F4966" s="50"/>
      <c r="G4966" s="50"/>
      <c r="H4966" s="50"/>
      <c r="I4966" s="50"/>
      <c r="J4966" s="50"/>
    </row>
    <row r="4967" spans="1:10" ht="18" customHeight="1" x14ac:dyDescent="0.2">
      <c r="A4967" s="189"/>
      <c r="B4967" s="64" t="s">
        <v>9</v>
      </c>
      <c r="C4967" s="189" t="s">
        <v>10</v>
      </c>
      <c r="D4967" s="189" t="s">
        <v>11</v>
      </c>
      <c r="E4967" s="379" t="s">
        <v>1155</v>
      </c>
      <c r="F4967" s="379"/>
      <c r="G4967" s="65" t="s">
        <v>12</v>
      </c>
      <c r="H4967" s="64" t="s">
        <v>13</v>
      </c>
      <c r="I4967" s="64" t="s">
        <v>14</v>
      </c>
      <c r="J4967" s="64" t="s">
        <v>16</v>
      </c>
    </row>
    <row r="4968" spans="1:10" ht="39" customHeight="1" x14ac:dyDescent="0.2">
      <c r="A4968" s="187" t="s">
        <v>1154</v>
      </c>
      <c r="B4968" s="63" t="s">
        <v>1483</v>
      </c>
      <c r="C4968" s="187" t="s">
        <v>25</v>
      </c>
      <c r="D4968" s="187" t="s">
        <v>1482</v>
      </c>
      <c r="E4968" s="380" t="s">
        <v>1477</v>
      </c>
      <c r="F4968" s="380"/>
      <c r="G4968" s="62" t="s">
        <v>156</v>
      </c>
      <c r="H4968" s="61">
        <v>1</v>
      </c>
      <c r="I4968" s="60">
        <v>392.04</v>
      </c>
      <c r="J4968" s="60">
        <v>392.04</v>
      </c>
    </row>
    <row r="4969" spans="1:10" ht="26.1" customHeight="1" x14ac:dyDescent="0.2">
      <c r="A4969" s="191" t="s">
        <v>1148</v>
      </c>
      <c r="B4969" s="59" t="s">
        <v>1476</v>
      </c>
      <c r="C4969" s="191" t="s">
        <v>25</v>
      </c>
      <c r="D4969" s="191" t="s">
        <v>1475</v>
      </c>
      <c r="E4969" s="376" t="s">
        <v>1145</v>
      </c>
      <c r="F4969" s="376"/>
      <c r="G4969" s="58" t="s">
        <v>836</v>
      </c>
      <c r="H4969" s="57">
        <v>1.282</v>
      </c>
      <c r="I4969" s="56">
        <v>34.89</v>
      </c>
      <c r="J4969" s="56">
        <v>44.72</v>
      </c>
    </row>
    <row r="4970" spans="1:10" ht="24" customHeight="1" x14ac:dyDescent="0.2">
      <c r="A4970" s="191" t="s">
        <v>1148</v>
      </c>
      <c r="B4970" s="59" t="s">
        <v>1147</v>
      </c>
      <c r="C4970" s="191" t="s">
        <v>25</v>
      </c>
      <c r="D4970" s="191" t="s">
        <v>1146</v>
      </c>
      <c r="E4970" s="376" t="s">
        <v>1145</v>
      </c>
      <c r="F4970" s="376"/>
      <c r="G4970" s="58" t="s">
        <v>836</v>
      </c>
      <c r="H4970" s="57">
        <v>0.64100000000000001</v>
      </c>
      <c r="I4970" s="56">
        <v>28.88</v>
      </c>
      <c r="J4970" s="56">
        <v>18.510000000000002</v>
      </c>
    </row>
    <row r="4971" spans="1:10" ht="39" customHeight="1" x14ac:dyDescent="0.2">
      <c r="A4971" s="192" t="s">
        <v>1142</v>
      </c>
      <c r="B4971" s="55" t="s">
        <v>1474</v>
      </c>
      <c r="C4971" s="192" t="s">
        <v>25</v>
      </c>
      <c r="D4971" s="192" t="s">
        <v>1473</v>
      </c>
      <c r="E4971" s="377" t="s">
        <v>1139</v>
      </c>
      <c r="F4971" s="377"/>
      <c r="G4971" s="54" t="s">
        <v>156</v>
      </c>
      <c r="H4971" s="53">
        <v>3</v>
      </c>
      <c r="I4971" s="52">
        <v>21.51</v>
      </c>
      <c r="J4971" s="52">
        <v>64.53</v>
      </c>
    </row>
    <row r="4972" spans="1:10" ht="51.95" customHeight="1" x14ac:dyDescent="0.2">
      <c r="A4972" s="192" t="s">
        <v>1142</v>
      </c>
      <c r="B4972" s="55" t="s">
        <v>1481</v>
      </c>
      <c r="C4972" s="192" t="s">
        <v>25</v>
      </c>
      <c r="D4972" s="192" t="s">
        <v>1480</v>
      </c>
      <c r="E4972" s="377" t="s">
        <v>1139</v>
      </c>
      <c r="F4972" s="377"/>
      <c r="G4972" s="54" t="s">
        <v>156</v>
      </c>
      <c r="H4972" s="53">
        <v>1</v>
      </c>
      <c r="I4972" s="52">
        <v>262.89999999999998</v>
      </c>
      <c r="J4972" s="52">
        <v>262.89999999999998</v>
      </c>
    </row>
    <row r="4973" spans="1:10" ht="26.1" customHeight="1" x14ac:dyDescent="0.2">
      <c r="A4973" s="192" t="s">
        <v>1142</v>
      </c>
      <c r="B4973" s="55" t="s">
        <v>1470</v>
      </c>
      <c r="C4973" s="192" t="s">
        <v>25</v>
      </c>
      <c r="D4973" s="192" t="s">
        <v>1469</v>
      </c>
      <c r="E4973" s="377" t="s">
        <v>1139</v>
      </c>
      <c r="F4973" s="377"/>
      <c r="G4973" s="54" t="s">
        <v>156</v>
      </c>
      <c r="H4973" s="53">
        <v>19.8</v>
      </c>
      <c r="I4973" s="52">
        <v>7.0000000000000007E-2</v>
      </c>
      <c r="J4973" s="52">
        <v>1.38</v>
      </c>
    </row>
    <row r="4974" spans="1:10" ht="25.5" x14ac:dyDescent="0.2">
      <c r="A4974" s="193"/>
      <c r="B4974" s="193"/>
      <c r="C4974" s="193"/>
      <c r="D4974" s="193"/>
      <c r="E4974" s="193" t="s">
        <v>1138</v>
      </c>
      <c r="F4974" s="51">
        <v>29.481210508812769</v>
      </c>
      <c r="G4974" s="193" t="s">
        <v>1137</v>
      </c>
      <c r="H4974" s="51">
        <v>23.71</v>
      </c>
      <c r="I4974" s="193" t="s">
        <v>1136</v>
      </c>
      <c r="J4974" s="51">
        <v>53.19</v>
      </c>
    </row>
    <row r="4975" spans="1:10" ht="15" thickBot="1" x14ac:dyDescent="0.25">
      <c r="A4975" s="193"/>
      <c r="B4975" s="193"/>
      <c r="C4975" s="193"/>
      <c r="D4975" s="193"/>
      <c r="E4975" s="193" t="s">
        <v>1135</v>
      </c>
      <c r="F4975" s="51">
        <v>92.28</v>
      </c>
      <c r="G4975" s="193"/>
      <c r="H4975" s="378" t="s">
        <v>1134</v>
      </c>
      <c r="I4975" s="378"/>
      <c r="J4975" s="51">
        <v>484.32</v>
      </c>
    </row>
    <row r="4976" spans="1:10" ht="0.95" customHeight="1" thickTop="1" x14ac:dyDescent="0.2">
      <c r="A4976" s="50"/>
      <c r="B4976" s="50"/>
      <c r="C4976" s="50"/>
      <c r="D4976" s="50"/>
      <c r="E4976" s="50"/>
      <c r="F4976" s="50"/>
      <c r="G4976" s="50"/>
      <c r="H4976" s="50"/>
      <c r="I4976" s="50"/>
      <c r="J4976" s="50"/>
    </row>
    <row r="4977" spans="1:10" ht="18" customHeight="1" x14ac:dyDescent="0.2">
      <c r="A4977" s="189"/>
      <c r="B4977" s="64" t="s">
        <v>9</v>
      </c>
      <c r="C4977" s="189" t="s">
        <v>10</v>
      </c>
      <c r="D4977" s="189" t="s">
        <v>11</v>
      </c>
      <c r="E4977" s="379" t="s">
        <v>1155</v>
      </c>
      <c r="F4977" s="379"/>
      <c r="G4977" s="65" t="s">
        <v>12</v>
      </c>
      <c r="H4977" s="64" t="s">
        <v>13</v>
      </c>
      <c r="I4977" s="64" t="s">
        <v>14</v>
      </c>
      <c r="J4977" s="64" t="s">
        <v>16</v>
      </c>
    </row>
    <row r="4978" spans="1:10" ht="39" customHeight="1" x14ac:dyDescent="0.2">
      <c r="A4978" s="187" t="s">
        <v>1154</v>
      </c>
      <c r="B4978" s="63" t="s">
        <v>1479</v>
      </c>
      <c r="C4978" s="187" t="s">
        <v>25</v>
      </c>
      <c r="D4978" s="187" t="s">
        <v>1478</v>
      </c>
      <c r="E4978" s="380" t="s">
        <v>1477</v>
      </c>
      <c r="F4978" s="380"/>
      <c r="G4978" s="62" t="s">
        <v>156</v>
      </c>
      <c r="H4978" s="61">
        <v>1</v>
      </c>
      <c r="I4978" s="60">
        <v>431.4</v>
      </c>
      <c r="J4978" s="60">
        <v>431.4</v>
      </c>
    </row>
    <row r="4979" spans="1:10" ht="26.1" customHeight="1" x14ac:dyDescent="0.2">
      <c r="A4979" s="191" t="s">
        <v>1148</v>
      </c>
      <c r="B4979" s="59" t="s">
        <v>1476</v>
      </c>
      <c r="C4979" s="191" t="s">
        <v>25</v>
      </c>
      <c r="D4979" s="191" t="s">
        <v>1475</v>
      </c>
      <c r="E4979" s="376" t="s">
        <v>1145</v>
      </c>
      <c r="F4979" s="376"/>
      <c r="G4979" s="58" t="s">
        <v>836</v>
      </c>
      <c r="H4979" s="57">
        <v>1.546</v>
      </c>
      <c r="I4979" s="56">
        <v>34.89</v>
      </c>
      <c r="J4979" s="56">
        <v>53.93</v>
      </c>
    </row>
    <row r="4980" spans="1:10" ht="24" customHeight="1" x14ac:dyDescent="0.2">
      <c r="A4980" s="191" t="s">
        <v>1148</v>
      </c>
      <c r="B4980" s="59" t="s">
        <v>1147</v>
      </c>
      <c r="C4980" s="191" t="s">
        <v>25</v>
      </c>
      <c r="D4980" s="191" t="s">
        <v>1146</v>
      </c>
      <c r="E4980" s="376" t="s">
        <v>1145</v>
      </c>
      <c r="F4980" s="376"/>
      <c r="G4980" s="58" t="s">
        <v>836</v>
      </c>
      <c r="H4980" s="57">
        <v>0.77300000000000002</v>
      </c>
      <c r="I4980" s="56">
        <v>28.88</v>
      </c>
      <c r="J4980" s="56">
        <v>22.32</v>
      </c>
    </row>
    <row r="4981" spans="1:10" ht="39" customHeight="1" x14ac:dyDescent="0.2">
      <c r="A4981" s="192" t="s">
        <v>1142</v>
      </c>
      <c r="B4981" s="55" t="s">
        <v>1474</v>
      </c>
      <c r="C4981" s="192" t="s">
        <v>25</v>
      </c>
      <c r="D4981" s="192" t="s">
        <v>1473</v>
      </c>
      <c r="E4981" s="377" t="s">
        <v>1139</v>
      </c>
      <c r="F4981" s="377"/>
      <c r="G4981" s="54" t="s">
        <v>156</v>
      </c>
      <c r="H4981" s="53">
        <v>3</v>
      </c>
      <c r="I4981" s="52">
        <v>21.51</v>
      </c>
      <c r="J4981" s="52">
        <v>64.53</v>
      </c>
    </row>
    <row r="4982" spans="1:10" ht="51.95" customHeight="1" x14ac:dyDescent="0.2">
      <c r="A4982" s="192" t="s">
        <v>1142</v>
      </c>
      <c r="B4982" s="55" t="s">
        <v>1472</v>
      </c>
      <c r="C4982" s="192" t="s">
        <v>25</v>
      </c>
      <c r="D4982" s="192" t="s">
        <v>1471</v>
      </c>
      <c r="E4982" s="377" t="s">
        <v>1139</v>
      </c>
      <c r="F4982" s="377"/>
      <c r="G4982" s="54" t="s">
        <v>156</v>
      </c>
      <c r="H4982" s="53">
        <v>1</v>
      </c>
      <c r="I4982" s="52">
        <v>289.24</v>
      </c>
      <c r="J4982" s="52">
        <v>289.24</v>
      </c>
    </row>
    <row r="4983" spans="1:10" ht="26.1" customHeight="1" x14ac:dyDescent="0.2">
      <c r="A4983" s="192" t="s">
        <v>1142</v>
      </c>
      <c r="B4983" s="55" t="s">
        <v>1470</v>
      </c>
      <c r="C4983" s="192" t="s">
        <v>25</v>
      </c>
      <c r="D4983" s="192" t="s">
        <v>1469</v>
      </c>
      <c r="E4983" s="377" t="s">
        <v>1139</v>
      </c>
      <c r="F4983" s="377"/>
      <c r="G4983" s="54" t="s">
        <v>156</v>
      </c>
      <c r="H4983" s="53">
        <v>19.8</v>
      </c>
      <c r="I4983" s="52">
        <v>7.0000000000000007E-2</v>
      </c>
      <c r="J4983" s="52">
        <v>1.38</v>
      </c>
    </row>
    <row r="4984" spans="1:10" ht="25.5" x14ac:dyDescent="0.2">
      <c r="A4984" s="193"/>
      <c r="B4984" s="193"/>
      <c r="C4984" s="193"/>
      <c r="D4984" s="193"/>
      <c r="E4984" s="193" t="s">
        <v>1138</v>
      </c>
      <c r="F4984" s="51">
        <v>35.561467686509253</v>
      </c>
      <c r="G4984" s="193" t="s">
        <v>1137</v>
      </c>
      <c r="H4984" s="51">
        <v>28.6</v>
      </c>
      <c r="I4984" s="193" t="s">
        <v>1136</v>
      </c>
      <c r="J4984" s="51">
        <v>64.16</v>
      </c>
    </row>
    <row r="4985" spans="1:10" ht="15" thickBot="1" x14ac:dyDescent="0.25">
      <c r="A4985" s="193"/>
      <c r="B4985" s="193"/>
      <c r="C4985" s="193"/>
      <c r="D4985" s="193"/>
      <c r="E4985" s="193" t="s">
        <v>1135</v>
      </c>
      <c r="F4985" s="51">
        <v>101.55</v>
      </c>
      <c r="G4985" s="193"/>
      <c r="H4985" s="378" t="s">
        <v>1134</v>
      </c>
      <c r="I4985" s="378"/>
      <c r="J4985" s="51">
        <v>532.95000000000005</v>
      </c>
    </row>
    <row r="4986" spans="1:10" ht="0.95" customHeight="1" thickTop="1" x14ac:dyDescent="0.2">
      <c r="A4986" s="50"/>
      <c r="B4986" s="50"/>
      <c r="C4986" s="50"/>
      <c r="D4986" s="50"/>
      <c r="E4986" s="50"/>
      <c r="F4986" s="50"/>
      <c r="G4986" s="50"/>
      <c r="H4986" s="50"/>
      <c r="I4986" s="50"/>
      <c r="J4986" s="50"/>
    </row>
    <row r="4987" spans="1:10" ht="18" customHeight="1" x14ac:dyDescent="0.2">
      <c r="A4987" s="189"/>
      <c r="B4987" s="64" t="s">
        <v>9</v>
      </c>
      <c r="C4987" s="189" t="s">
        <v>10</v>
      </c>
      <c r="D4987" s="189" t="s">
        <v>11</v>
      </c>
      <c r="E4987" s="379" t="s">
        <v>1155</v>
      </c>
      <c r="F4987" s="379"/>
      <c r="G4987" s="65" t="s">
        <v>12</v>
      </c>
      <c r="H4987" s="64" t="s">
        <v>13</v>
      </c>
      <c r="I4987" s="64" t="s">
        <v>14</v>
      </c>
      <c r="J4987" s="64" t="s">
        <v>16</v>
      </c>
    </row>
    <row r="4988" spans="1:10" ht="39" customHeight="1" x14ac:dyDescent="0.2">
      <c r="A4988" s="187" t="s">
        <v>1154</v>
      </c>
      <c r="B4988" s="63" t="s">
        <v>1468</v>
      </c>
      <c r="C4988" s="187" t="s">
        <v>25</v>
      </c>
      <c r="D4988" s="187" t="s">
        <v>1467</v>
      </c>
      <c r="E4988" s="380" t="s">
        <v>1462</v>
      </c>
      <c r="F4988" s="380"/>
      <c r="G4988" s="62" t="s">
        <v>49</v>
      </c>
      <c r="H4988" s="61">
        <v>1</v>
      </c>
      <c r="I4988" s="60">
        <v>327.10000000000002</v>
      </c>
      <c r="J4988" s="60">
        <v>327.10000000000002</v>
      </c>
    </row>
    <row r="4989" spans="1:10" ht="24" customHeight="1" x14ac:dyDescent="0.2">
      <c r="A4989" s="191" t="s">
        <v>1148</v>
      </c>
      <c r="B4989" s="59" t="s">
        <v>1461</v>
      </c>
      <c r="C4989" s="191" t="s">
        <v>25</v>
      </c>
      <c r="D4989" s="191" t="s">
        <v>1460</v>
      </c>
      <c r="E4989" s="376" t="s">
        <v>1145</v>
      </c>
      <c r="F4989" s="376"/>
      <c r="G4989" s="58" t="s">
        <v>836</v>
      </c>
      <c r="H4989" s="57">
        <v>2.0219</v>
      </c>
      <c r="I4989" s="56">
        <v>37.11</v>
      </c>
      <c r="J4989" s="56">
        <v>75.03</v>
      </c>
    </row>
    <row r="4990" spans="1:10" ht="24" customHeight="1" x14ac:dyDescent="0.2">
      <c r="A4990" s="191" t="s">
        <v>1148</v>
      </c>
      <c r="B4990" s="59" t="s">
        <v>1147</v>
      </c>
      <c r="C4990" s="191" t="s">
        <v>25</v>
      </c>
      <c r="D4990" s="191" t="s">
        <v>1146</v>
      </c>
      <c r="E4990" s="376" t="s">
        <v>1145</v>
      </c>
      <c r="F4990" s="376"/>
      <c r="G4990" s="58" t="s">
        <v>836</v>
      </c>
      <c r="H4990" s="57">
        <v>3.0329000000000002</v>
      </c>
      <c r="I4990" s="56">
        <v>28.88</v>
      </c>
      <c r="J4990" s="56">
        <v>87.59</v>
      </c>
    </row>
    <row r="4991" spans="1:10" ht="39" customHeight="1" x14ac:dyDescent="0.2">
      <c r="A4991" s="191" t="s">
        <v>1148</v>
      </c>
      <c r="B4991" s="59" t="s">
        <v>1459</v>
      </c>
      <c r="C4991" s="191" t="s">
        <v>25</v>
      </c>
      <c r="D4991" s="191" t="s">
        <v>1458</v>
      </c>
      <c r="E4991" s="376" t="s">
        <v>1192</v>
      </c>
      <c r="F4991" s="376"/>
      <c r="G4991" s="58" t="s">
        <v>44</v>
      </c>
      <c r="H4991" s="57">
        <v>7.1800000000000003E-2</v>
      </c>
      <c r="I4991" s="56">
        <v>39.29</v>
      </c>
      <c r="J4991" s="56">
        <v>2.82</v>
      </c>
    </row>
    <row r="4992" spans="1:10" ht="39" customHeight="1" x14ac:dyDescent="0.2">
      <c r="A4992" s="191" t="s">
        <v>1148</v>
      </c>
      <c r="B4992" s="59" t="s">
        <v>1457</v>
      </c>
      <c r="C4992" s="191" t="s">
        <v>25</v>
      </c>
      <c r="D4992" s="191" t="s">
        <v>1456</v>
      </c>
      <c r="E4992" s="376" t="s">
        <v>1192</v>
      </c>
      <c r="F4992" s="376"/>
      <c r="G4992" s="58" t="s">
        <v>1205</v>
      </c>
      <c r="H4992" s="57">
        <v>6.6600000000000006E-2</v>
      </c>
      <c r="I4992" s="56">
        <v>32.58</v>
      </c>
      <c r="J4992" s="56">
        <v>2.16</v>
      </c>
    </row>
    <row r="4993" spans="1:10" ht="26.1" customHeight="1" x14ac:dyDescent="0.2">
      <c r="A4993" s="192" t="s">
        <v>1142</v>
      </c>
      <c r="B4993" s="55" t="s">
        <v>1466</v>
      </c>
      <c r="C4993" s="192" t="s">
        <v>25</v>
      </c>
      <c r="D4993" s="192" t="s">
        <v>1465</v>
      </c>
      <c r="E4993" s="377" t="s">
        <v>1139</v>
      </c>
      <c r="F4993" s="377"/>
      <c r="G4993" s="54" t="s">
        <v>49</v>
      </c>
      <c r="H4993" s="53">
        <v>1.1000000000000001</v>
      </c>
      <c r="I4993" s="52">
        <v>145</v>
      </c>
      <c r="J4993" s="52">
        <v>159.5</v>
      </c>
    </row>
    <row r="4994" spans="1:10" ht="25.5" x14ac:dyDescent="0.2">
      <c r="A4994" s="193"/>
      <c r="B4994" s="193"/>
      <c r="C4994" s="193"/>
      <c r="D4994" s="193"/>
      <c r="E4994" s="193" t="s">
        <v>1138</v>
      </c>
      <c r="F4994" s="51">
        <v>77.447067952555145</v>
      </c>
      <c r="G4994" s="193" t="s">
        <v>1137</v>
      </c>
      <c r="H4994" s="51">
        <v>62.28</v>
      </c>
      <c r="I4994" s="193" t="s">
        <v>1136</v>
      </c>
      <c r="J4994" s="51">
        <v>139.72999999999999</v>
      </c>
    </row>
    <row r="4995" spans="1:10" ht="15" thickBot="1" x14ac:dyDescent="0.25">
      <c r="A4995" s="193"/>
      <c r="B4995" s="193"/>
      <c r="C4995" s="193"/>
      <c r="D4995" s="193"/>
      <c r="E4995" s="193" t="s">
        <v>1135</v>
      </c>
      <c r="F4995" s="51">
        <v>76.989999999999995</v>
      </c>
      <c r="G4995" s="193"/>
      <c r="H4995" s="378" t="s">
        <v>1134</v>
      </c>
      <c r="I4995" s="378"/>
      <c r="J4995" s="51">
        <v>404.09</v>
      </c>
    </row>
    <row r="4996" spans="1:10" ht="0.95" customHeight="1" thickTop="1" x14ac:dyDescent="0.2">
      <c r="A4996" s="50"/>
      <c r="B4996" s="50"/>
      <c r="C4996" s="50"/>
      <c r="D4996" s="50"/>
      <c r="E4996" s="50"/>
      <c r="F4996" s="50"/>
      <c r="G4996" s="50"/>
      <c r="H4996" s="50"/>
      <c r="I4996" s="50"/>
      <c r="J4996" s="50"/>
    </row>
    <row r="4997" spans="1:10" ht="18" customHeight="1" x14ac:dyDescent="0.2">
      <c r="A4997" s="189"/>
      <c r="B4997" s="64" t="s">
        <v>9</v>
      </c>
      <c r="C4997" s="189" t="s">
        <v>10</v>
      </c>
      <c r="D4997" s="189" t="s">
        <v>11</v>
      </c>
      <c r="E4997" s="379" t="s">
        <v>1155</v>
      </c>
      <c r="F4997" s="379"/>
      <c r="G4997" s="65" t="s">
        <v>12</v>
      </c>
      <c r="H4997" s="64" t="s">
        <v>13</v>
      </c>
      <c r="I4997" s="64" t="s">
        <v>14</v>
      </c>
      <c r="J4997" s="64" t="s">
        <v>16</v>
      </c>
    </row>
    <row r="4998" spans="1:10" ht="39" customHeight="1" x14ac:dyDescent="0.2">
      <c r="A4998" s="187" t="s">
        <v>1154</v>
      </c>
      <c r="B4998" s="63" t="s">
        <v>1464</v>
      </c>
      <c r="C4998" s="187" t="s">
        <v>25</v>
      </c>
      <c r="D4998" s="187" t="s">
        <v>1463</v>
      </c>
      <c r="E4998" s="380" t="s">
        <v>1462</v>
      </c>
      <c r="F4998" s="380"/>
      <c r="G4998" s="62" t="s">
        <v>49</v>
      </c>
      <c r="H4998" s="61">
        <v>1</v>
      </c>
      <c r="I4998" s="60">
        <v>379.25</v>
      </c>
      <c r="J4998" s="60">
        <v>379.25</v>
      </c>
    </row>
    <row r="4999" spans="1:10" ht="24" customHeight="1" x14ac:dyDescent="0.2">
      <c r="A4999" s="191" t="s">
        <v>1148</v>
      </c>
      <c r="B4999" s="59" t="s">
        <v>1461</v>
      </c>
      <c r="C4999" s="191" t="s">
        <v>25</v>
      </c>
      <c r="D4999" s="191" t="s">
        <v>1460</v>
      </c>
      <c r="E4999" s="376" t="s">
        <v>1145</v>
      </c>
      <c r="F4999" s="376"/>
      <c r="G4999" s="58" t="s">
        <v>836</v>
      </c>
      <c r="H4999" s="57">
        <v>2.4937999999999998</v>
      </c>
      <c r="I4999" s="56">
        <v>37.11</v>
      </c>
      <c r="J4999" s="56">
        <v>92.54</v>
      </c>
    </row>
    <row r="5000" spans="1:10" ht="24" customHeight="1" x14ac:dyDescent="0.2">
      <c r="A5000" s="191" t="s">
        <v>1148</v>
      </c>
      <c r="B5000" s="59" t="s">
        <v>1147</v>
      </c>
      <c r="C5000" s="191" t="s">
        <v>25</v>
      </c>
      <c r="D5000" s="191" t="s">
        <v>1146</v>
      </c>
      <c r="E5000" s="376" t="s">
        <v>1145</v>
      </c>
      <c r="F5000" s="376"/>
      <c r="G5000" s="58" t="s">
        <v>836</v>
      </c>
      <c r="H5000" s="57">
        <v>3.7406999999999999</v>
      </c>
      <c r="I5000" s="56">
        <v>28.88</v>
      </c>
      <c r="J5000" s="56">
        <v>108.03</v>
      </c>
    </row>
    <row r="5001" spans="1:10" ht="39" customHeight="1" x14ac:dyDescent="0.2">
      <c r="A5001" s="191" t="s">
        <v>1148</v>
      </c>
      <c r="B5001" s="59" t="s">
        <v>1459</v>
      </c>
      <c r="C5001" s="191" t="s">
        <v>25</v>
      </c>
      <c r="D5001" s="191" t="s">
        <v>1458</v>
      </c>
      <c r="E5001" s="376" t="s">
        <v>1192</v>
      </c>
      <c r="F5001" s="376"/>
      <c r="G5001" s="58" t="s">
        <v>44</v>
      </c>
      <c r="H5001" s="57">
        <v>7.1800000000000003E-2</v>
      </c>
      <c r="I5001" s="56">
        <v>39.29</v>
      </c>
      <c r="J5001" s="56">
        <v>2.82</v>
      </c>
    </row>
    <row r="5002" spans="1:10" ht="39" customHeight="1" x14ac:dyDescent="0.2">
      <c r="A5002" s="191" t="s">
        <v>1148</v>
      </c>
      <c r="B5002" s="59" t="s">
        <v>1457</v>
      </c>
      <c r="C5002" s="191" t="s">
        <v>25</v>
      </c>
      <c r="D5002" s="191" t="s">
        <v>1456</v>
      </c>
      <c r="E5002" s="376" t="s">
        <v>1192</v>
      </c>
      <c r="F5002" s="376"/>
      <c r="G5002" s="58" t="s">
        <v>1205</v>
      </c>
      <c r="H5002" s="57">
        <v>6.6600000000000006E-2</v>
      </c>
      <c r="I5002" s="56">
        <v>32.58</v>
      </c>
      <c r="J5002" s="56">
        <v>2.16</v>
      </c>
    </row>
    <row r="5003" spans="1:10" ht="26.1" customHeight="1" x14ac:dyDescent="0.2">
      <c r="A5003" s="192" t="s">
        <v>1142</v>
      </c>
      <c r="B5003" s="55" t="s">
        <v>1455</v>
      </c>
      <c r="C5003" s="192" t="s">
        <v>25</v>
      </c>
      <c r="D5003" s="192" t="s">
        <v>1454</v>
      </c>
      <c r="E5003" s="377" t="s">
        <v>1139</v>
      </c>
      <c r="F5003" s="377"/>
      <c r="G5003" s="54" t="s">
        <v>49</v>
      </c>
      <c r="H5003" s="53">
        <v>1.1000000000000001</v>
      </c>
      <c r="I5003" s="52">
        <v>157.91</v>
      </c>
      <c r="J5003" s="52">
        <v>173.7</v>
      </c>
    </row>
    <row r="5004" spans="1:10" ht="25.5" x14ac:dyDescent="0.2">
      <c r="A5004" s="193"/>
      <c r="B5004" s="193"/>
      <c r="C5004" s="193"/>
      <c r="D5004" s="193"/>
      <c r="E5004" s="193" t="s">
        <v>1138</v>
      </c>
      <c r="F5004" s="51">
        <v>95.033809998891471</v>
      </c>
      <c r="G5004" s="193" t="s">
        <v>1137</v>
      </c>
      <c r="H5004" s="51">
        <v>76.430000000000007</v>
      </c>
      <c r="I5004" s="193" t="s">
        <v>1136</v>
      </c>
      <c r="J5004" s="51">
        <v>171.45999999999998</v>
      </c>
    </row>
    <row r="5005" spans="1:10" ht="15" thickBot="1" x14ac:dyDescent="0.25">
      <c r="A5005" s="193"/>
      <c r="B5005" s="193"/>
      <c r="C5005" s="193"/>
      <c r="D5005" s="193"/>
      <c r="E5005" s="193" t="s">
        <v>1135</v>
      </c>
      <c r="F5005" s="51">
        <v>89.27</v>
      </c>
      <c r="G5005" s="193"/>
      <c r="H5005" s="378" t="s">
        <v>1134</v>
      </c>
      <c r="I5005" s="378"/>
      <c r="J5005" s="51">
        <v>468.52</v>
      </c>
    </row>
    <row r="5006" spans="1:10" ht="0.95" customHeight="1" thickTop="1" x14ac:dyDescent="0.2">
      <c r="A5006" s="50"/>
      <c r="B5006" s="50"/>
      <c r="C5006" s="50"/>
      <c r="D5006" s="50"/>
      <c r="E5006" s="50"/>
      <c r="F5006" s="50"/>
      <c r="G5006" s="50"/>
      <c r="H5006" s="50"/>
      <c r="I5006" s="50"/>
      <c r="J5006" s="50"/>
    </row>
    <row r="5007" spans="1:10" ht="18" customHeight="1" x14ac:dyDescent="0.2">
      <c r="A5007" s="189"/>
      <c r="B5007" s="64" t="s">
        <v>9</v>
      </c>
      <c r="C5007" s="189" t="s">
        <v>10</v>
      </c>
      <c r="D5007" s="189" t="s">
        <v>11</v>
      </c>
      <c r="E5007" s="379" t="s">
        <v>1155</v>
      </c>
      <c r="F5007" s="379"/>
      <c r="G5007" s="65" t="s">
        <v>12</v>
      </c>
      <c r="H5007" s="64" t="s">
        <v>13</v>
      </c>
      <c r="I5007" s="64" t="s">
        <v>14</v>
      </c>
      <c r="J5007" s="64" t="s">
        <v>16</v>
      </c>
    </row>
    <row r="5008" spans="1:10" ht="39" customHeight="1" x14ac:dyDescent="0.2">
      <c r="A5008" s="187" t="s">
        <v>1154</v>
      </c>
      <c r="B5008" s="63" t="s">
        <v>1453</v>
      </c>
      <c r="C5008" s="187" t="s">
        <v>25</v>
      </c>
      <c r="D5008" s="187" t="s">
        <v>1452</v>
      </c>
      <c r="E5008" s="380" t="s">
        <v>1192</v>
      </c>
      <c r="F5008" s="380"/>
      <c r="G5008" s="62" t="s">
        <v>1205</v>
      </c>
      <c r="H5008" s="61">
        <v>1</v>
      </c>
      <c r="I5008" s="60">
        <v>76.45</v>
      </c>
      <c r="J5008" s="60">
        <v>76.45</v>
      </c>
    </row>
    <row r="5009" spans="1:10" ht="26.1" customHeight="1" x14ac:dyDescent="0.2">
      <c r="A5009" s="191" t="s">
        <v>1148</v>
      </c>
      <c r="B5009" s="59" t="s">
        <v>1449</v>
      </c>
      <c r="C5009" s="191" t="s">
        <v>25</v>
      </c>
      <c r="D5009" s="191" t="s">
        <v>1448</v>
      </c>
      <c r="E5009" s="376" t="s">
        <v>1145</v>
      </c>
      <c r="F5009" s="376"/>
      <c r="G5009" s="58" t="s">
        <v>836</v>
      </c>
      <c r="H5009" s="57">
        <v>1</v>
      </c>
      <c r="I5009" s="56">
        <v>31.14</v>
      </c>
      <c r="J5009" s="56">
        <v>31.14</v>
      </c>
    </row>
    <row r="5010" spans="1:10" ht="39" customHeight="1" x14ac:dyDescent="0.2">
      <c r="A5010" s="191" t="s">
        <v>1148</v>
      </c>
      <c r="B5010" s="59" t="s">
        <v>1447</v>
      </c>
      <c r="C5010" s="191" t="s">
        <v>25</v>
      </c>
      <c r="D5010" s="191" t="s">
        <v>1446</v>
      </c>
      <c r="E5010" s="376" t="s">
        <v>1192</v>
      </c>
      <c r="F5010" s="376"/>
      <c r="G5010" s="58" t="s">
        <v>836</v>
      </c>
      <c r="H5010" s="57">
        <v>1</v>
      </c>
      <c r="I5010" s="56">
        <v>35.840000000000003</v>
      </c>
      <c r="J5010" s="56">
        <v>35.840000000000003</v>
      </c>
    </row>
    <row r="5011" spans="1:10" ht="39" customHeight="1" x14ac:dyDescent="0.2">
      <c r="A5011" s="191" t="s">
        <v>1148</v>
      </c>
      <c r="B5011" s="59" t="s">
        <v>1445</v>
      </c>
      <c r="C5011" s="191" t="s">
        <v>25</v>
      </c>
      <c r="D5011" s="191" t="s">
        <v>1444</v>
      </c>
      <c r="E5011" s="376" t="s">
        <v>1192</v>
      </c>
      <c r="F5011" s="376"/>
      <c r="G5011" s="58" t="s">
        <v>836</v>
      </c>
      <c r="H5011" s="57">
        <v>1</v>
      </c>
      <c r="I5011" s="56">
        <v>9.4700000000000006</v>
      </c>
      <c r="J5011" s="56">
        <v>9.4700000000000006</v>
      </c>
    </row>
    <row r="5012" spans="1:10" ht="25.5" x14ac:dyDescent="0.2">
      <c r="A5012" s="193"/>
      <c r="B5012" s="193"/>
      <c r="C5012" s="193"/>
      <c r="D5012" s="193"/>
      <c r="E5012" s="193" t="s">
        <v>1138</v>
      </c>
      <c r="F5012" s="51">
        <v>14.953996200000001</v>
      </c>
      <c r="G5012" s="193" t="s">
        <v>1137</v>
      </c>
      <c r="H5012" s="51">
        <v>12.03</v>
      </c>
      <c r="I5012" s="193" t="s">
        <v>1136</v>
      </c>
      <c r="J5012" s="51">
        <v>26.98</v>
      </c>
    </row>
    <row r="5013" spans="1:10" ht="15" thickBot="1" x14ac:dyDescent="0.25">
      <c r="A5013" s="193"/>
      <c r="B5013" s="193"/>
      <c r="C5013" s="193"/>
      <c r="D5013" s="193"/>
      <c r="E5013" s="193" t="s">
        <v>1135</v>
      </c>
      <c r="F5013" s="51">
        <v>17.989999999999998</v>
      </c>
      <c r="G5013" s="193"/>
      <c r="H5013" s="378" t="s">
        <v>1134</v>
      </c>
      <c r="I5013" s="378"/>
      <c r="J5013" s="51">
        <v>94.44</v>
      </c>
    </row>
    <row r="5014" spans="1:10" ht="0.95" customHeight="1" thickTop="1" x14ac:dyDescent="0.2">
      <c r="A5014" s="50"/>
      <c r="B5014" s="50"/>
      <c r="C5014" s="50"/>
      <c r="D5014" s="50"/>
      <c r="E5014" s="50"/>
      <c r="F5014" s="50"/>
      <c r="G5014" s="50"/>
      <c r="H5014" s="50"/>
      <c r="I5014" s="50"/>
      <c r="J5014" s="50"/>
    </row>
    <row r="5015" spans="1:10" ht="18" customHeight="1" x14ac:dyDescent="0.2">
      <c r="A5015" s="189"/>
      <c r="B5015" s="64" t="s">
        <v>9</v>
      </c>
      <c r="C5015" s="189" t="s">
        <v>10</v>
      </c>
      <c r="D5015" s="189" t="s">
        <v>11</v>
      </c>
      <c r="E5015" s="379" t="s">
        <v>1155</v>
      </c>
      <c r="F5015" s="379"/>
      <c r="G5015" s="65" t="s">
        <v>12</v>
      </c>
      <c r="H5015" s="64" t="s">
        <v>13</v>
      </c>
      <c r="I5015" s="64" t="s">
        <v>14</v>
      </c>
      <c r="J5015" s="64" t="s">
        <v>16</v>
      </c>
    </row>
    <row r="5016" spans="1:10" ht="39" customHeight="1" x14ac:dyDescent="0.2">
      <c r="A5016" s="187" t="s">
        <v>1154</v>
      </c>
      <c r="B5016" s="63" t="s">
        <v>1451</v>
      </c>
      <c r="C5016" s="187" t="s">
        <v>25</v>
      </c>
      <c r="D5016" s="187" t="s">
        <v>1450</v>
      </c>
      <c r="E5016" s="380" t="s">
        <v>1192</v>
      </c>
      <c r="F5016" s="380"/>
      <c r="G5016" s="62" t="s">
        <v>44</v>
      </c>
      <c r="H5016" s="61">
        <v>1</v>
      </c>
      <c r="I5016" s="60">
        <v>186.21</v>
      </c>
      <c r="J5016" s="60">
        <v>186.21</v>
      </c>
    </row>
    <row r="5017" spans="1:10" ht="39" customHeight="1" x14ac:dyDescent="0.2">
      <c r="A5017" s="191" t="s">
        <v>1148</v>
      </c>
      <c r="B5017" s="59" t="s">
        <v>1443</v>
      </c>
      <c r="C5017" s="191" t="s">
        <v>25</v>
      </c>
      <c r="D5017" s="191" t="s">
        <v>1442</v>
      </c>
      <c r="E5017" s="376" t="s">
        <v>1192</v>
      </c>
      <c r="F5017" s="376"/>
      <c r="G5017" s="58" t="s">
        <v>836</v>
      </c>
      <c r="H5017" s="57">
        <v>1</v>
      </c>
      <c r="I5017" s="56">
        <v>64</v>
      </c>
      <c r="J5017" s="56">
        <v>64</v>
      </c>
    </row>
    <row r="5018" spans="1:10" ht="51.95" customHeight="1" x14ac:dyDescent="0.2">
      <c r="A5018" s="191" t="s">
        <v>1148</v>
      </c>
      <c r="B5018" s="59" t="s">
        <v>1439</v>
      </c>
      <c r="C5018" s="191" t="s">
        <v>25</v>
      </c>
      <c r="D5018" s="191" t="s">
        <v>1438</v>
      </c>
      <c r="E5018" s="376" t="s">
        <v>1192</v>
      </c>
      <c r="F5018" s="376"/>
      <c r="G5018" s="58" t="s">
        <v>836</v>
      </c>
      <c r="H5018" s="57">
        <v>1</v>
      </c>
      <c r="I5018" s="56">
        <v>45.76</v>
      </c>
      <c r="J5018" s="56">
        <v>45.76</v>
      </c>
    </row>
    <row r="5019" spans="1:10" ht="26.1" customHeight="1" x14ac:dyDescent="0.2">
      <c r="A5019" s="191" t="s">
        <v>1148</v>
      </c>
      <c r="B5019" s="59" t="s">
        <v>1449</v>
      </c>
      <c r="C5019" s="191" t="s">
        <v>25</v>
      </c>
      <c r="D5019" s="191" t="s">
        <v>1448</v>
      </c>
      <c r="E5019" s="376" t="s">
        <v>1145</v>
      </c>
      <c r="F5019" s="376"/>
      <c r="G5019" s="58" t="s">
        <v>836</v>
      </c>
      <c r="H5019" s="57">
        <v>1</v>
      </c>
      <c r="I5019" s="56">
        <v>31.14</v>
      </c>
      <c r="J5019" s="56">
        <v>31.14</v>
      </c>
    </row>
    <row r="5020" spans="1:10" ht="39" customHeight="1" x14ac:dyDescent="0.2">
      <c r="A5020" s="191" t="s">
        <v>1148</v>
      </c>
      <c r="B5020" s="59" t="s">
        <v>1447</v>
      </c>
      <c r="C5020" s="191" t="s">
        <v>25</v>
      </c>
      <c r="D5020" s="191" t="s">
        <v>1446</v>
      </c>
      <c r="E5020" s="376" t="s">
        <v>1192</v>
      </c>
      <c r="F5020" s="376"/>
      <c r="G5020" s="58" t="s">
        <v>836</v>
      </c>
      <c r="H5020" s="57">
        <v>1</v>
      </c>
      <c r="I5020" s="56">
        <v>35.840000000000003</v>
      </c>
      <c r="J5020" s="56">
        <v>35.840000000000003</v>
      </c>
    </row>
    <row r="5021" spans="1:10" ht="39" customHeight="1" x14ac:dyDescent="0.2">
      <c r="A5021" s="191" t="s">
        <v>1148</v>
      </c>
      <c r="B5021" s="59" t="s">
        <v>1445</v>
      </c>
      <c r="C5021" s="191" t="s">
        <v>25</v>
      </c>
      <c r="D5021" s="191" t="s">
        <v>1444</v>
      </c>
      <c r="E5021" s="376" t="s">
        <v>1192</v>
      </c>
      <c r="F5021" s="376"/>
      <c r="G5021" s="58" t="s">
        <v>836</v>
      </c>
      <c r="H5021" s="57">
        <v>1</v>
      </c>
      <c r="I5021" s="56">
        <v>9.4700000000000006</v>
      </c>
      <c r="J5021" s="56">
        <v>9.4700000000000006</v>
      </c>
    </row>
    <row r="5022" spans="1:10" ht="25.5" x14ac:dyDescent="0.2">
      <c r="A5022" s="193"/>
      <c r="B5022" s="193"/>
      <c r="C5022" s="193"/>
      <c r="D5022" s="193"/>
      <c r="E5022" s="193" t="s">
        <v>1138</v>
      </c>
      <c r="F5022" s="51">
        <v>14.953996200000001</v>
      </c>
      <c r="G5022" s="193" t="s">
        <v>1137</v>
      </c>
      <c r="H5022" s="51">
        <v>12.03</v>
      </c>
      <c r="I5022" s="193" t="s">
        <v>1136</v>
      </c>
      <c r="J5022" s="51">
        <v>26.98</v>
      </c>
    </row>
    <row r="5023" spans="1:10" ht="15" thickBot="1" x14ac:dyDescent="0.25">
      <c r="A5023" s="193"/>
      <c r="B5023" s="193"/>
      <c r="C5023" s="193"/>
      <c r="D5023" s="193"/>
      <c r="E5023" s="193" t="s">
        <v>1135</v>
      </c>
      <c r="F5023" s="51">
        <v>43.83</v>
      </c>
      <c r="G5023" s="193"/>
      <c r="H5023" s="378" t="s">
        <v>1134</v>
      </c>
      <c r="I5023" s="378"/>
      <c r="J5023" s="51">
        <v>230.04</v>
      </c>
    </row>
    <row r="5024" spans="1:10" ht="0.95" customHeight="1" thickTop="1" x14ac:dyDescent="0.2">
      <c r="A5024" s="50"/>
      <c r="B5024" s="50"/>
      <c r="C5024" s="50"/>
      <c r="D5024" s="50"/>
      <c r="E5024" s="50"/>
      <c r="F5024" s="50"/>
      <c r="G5024" s="50"/>
      <c r="H5024" s="50"/>
      <c r="I5024" s="50"/>
      <c r="J5024" s="50"/>
    </row>
    <row r="5025" spans="1:10" ht="18" customHeight="1" x14ac:dyDescent="0.2">
      <c r="A5025" s="189"/>
      <c r="B5025" s="64" t="s">
        <v>9</v>
      </c>
      <c r="C5025" s="189" t="s">
        <v>10</v>
      </c>
      <c r="D5025" s="189" t="s">
        <v>11</v>
      </c>
      <c r="E5025" s="379" t="s">
        <v>1155</v>
      </c>
      <c r="F5025" s="379"/>
      <c r="G5025" s="65" t="s">
        <v>12</v>
      </c>
      <c r="H5025" s="64" t="s">
        <v>13</v>
      </c>
      <c r="I5025" s="64" t="s">
        <v>14</v>
      </c>
      <c r="J5025" s="64" t="s">
        <v>16</v>
      </c>
    </row>
    <row r="5026" spans="1:10" ht="39" customHeight="1" x14ac:dyDescent="0.2">
      <c r="A5026" s="187" t="s">
        <v>1154</v>
      </c>
      <c r="B5026" s="63" t="s">
        <v>1447</v>
      </c>
      <c r="C5026" s="187" t="s">
        <v>25</v>
      </c>
      <c r="D5026" s="187" t="s">
        <v>1446</v>
      </c>
      <c r="E5026" s="380" t="s">
        <v>1192</v>
      </c>
      <c r="F5026" s="380"/>
      <c r="G5026" s="62" t="s">
        <v>836</v>
      </c>
      <c r="H5026" s="61">
        <v>1</v>
      </c>
      <c r="I5026" s="60">
        <v>35.840000000000003</v>
      </c>
      <c r="J5026" s="60">
        <v>35.840000000000003</v>
      </c>
    </row>
    <row r="5027" spans="1:10" ht="39" customHeight="1" x14ac:dyDescent="0.2">
      <c r="A5027" s="192" t="s">
        <v>1142</v>
      </c>
      <c r="B5027" s="55" t="s">
        <v>1441</v>
      </c>
      <c r="C5027" s="192" t="s">
        <v>25</v>
      </c>
      <c r="D5027" s="192" t="s">
        <v>1440</v>
      </c>
      <c r="E5027" s="377" t="s">
        <v>1160</v>
      </c>
      <c r="F5027" s="377"/>
      <c r="G5027" s="54" t="s">
        <v>156</v>
      </c>
      <c r="H5027" s="53">
        <v>5.5999999999999999E-5</v>
      </c>
      <c r="I5027" s="52">
        <v>640000</v>
      </c>
      <c r="J5027" s="52">
        <v>35.840000000000003</v>
      </c>
    </row>
    <row r="5028" spans="1:10" ht="25.5" x14ac:dyDescent="0.2">
      <c r="A5028" s="193"/>
      <c r="B5028" s="193"/>
      <c r="C5028" s="193"/>
      <c r="D5028" s="193"/>
      <c r="E5028" s="193" t="s">
        <v>1138</v>
      </c>
      <c r="F5028" s="51">
        <v>0</v>
      </c>
      <c r="G5028" s="193" t="s">
        <v>1137</v>
      </c>
      <c r="H5028" s="51">
        <v>0</v>
      </c>
      <c r="I5028" s="193" t="s">
        <v>1136</v>
      </c>
      <c r="J5028" s="51">
        <v>0</v>
      </c>
    </row>
    <row r="5029" spans="1:10" ht="15" thickBot="1" x14ac:dyDescent="0.25">
      <c r="A5029" s="193"/>
      <c r="B5029" s="193"/>
      <c r="C5029" s="193"/>
      <c r="D5029" s="193"/>
      <c r="E5029" s="193" t="s">
        <v>1135</v>
      </c>
      <c r="F5029" s="51">
        <v>8.43</v>
      </c>
      <c r="G5029" s="193"/>
      <c r="H5029" s="378" t="s">
        <v>1134</v>
      </c>
      <c r="I5029" s="378"/>
      <c r="J5029" s="51">
        <v>44.27</v>
      </c>
    </row>
    <row r="5030" spans="1:10" ht="0.95" customHeight="1" thickTop="1" x14ac:dyDescent="0.2">
      <c r="A5030" s="50"/>
      <c r="B5030" s="50"/>
      <c r="C5030" s="50"/>
      <c r="D5030" s="50"/>
      <c r="E5030" s="50"/>
      <c r="F5030" s="50"/>
      <c r="G5030" s="50"/>
      <c r="H5030" s="50"/>
      <c r="I5030" s="50"/>
      <c r="J5030" s="50"/>
    </row>
    <row r="5031" spans="1:10" ht="18" customHeight="1" x14ac:dyDescent="0.2">
      <c r="A5031" s="189"/>
      <c r="B5031" s="64" t="s">
        <v>9</v>
      </c>
      <c r="C5031" s="189" t="s">
        <v>10</v>
      </c>
      <c r="D5031" s="189" t="s">
        <v>11</v>
      </c>
      <c r="E5031" s="379" t="s">
        <v>1155</v>
      </c>
      <c r="F5031" s="379"/>
      <c r="G5031" s="65" t="s">
        <v>12</v>
      </c>
      <c r="H5031" s="64" t="s">
        <v>13</v>
      </c>
      <c r="I5031" s="64" t="s">
        <v>14</v>
      </c>
      <c r="J5031" s="64" t="s">
        <v>16</v>
      </c>
    </row>
    <row r="5032" spans="1:10" ht="39" customHeight="1" x14ac:dyDescent="0.2">
      <c r="A5032" s="187" t="s">
        <v>1154</v>
      </c>
      <c r="B5032" s="63" t="s">
        <v>1445</v>
      </c>
      <c r="C5032" s="187" t="s">
        <v>25</v>
      </c>
      <c r="D5032" s="187" t="s">
        <v>1444</v>
      </c>
      <c r="E5032" s="380" t="s">
        <v>1192</v>
      </c>
      <c r="F5032" s="380"/>
      <c r="G5032" s="62" t="s">
        <v>836</v>
      </c>
      <c r="H5032" s="61">
        <v>1</v>
      </c>
      <c r="I5032" s="60">
        <v>9.4700000000000006</v>
      </c>
      <c r="J5032" s="60">
        <v>9.4700000000000006</v>
      </c>
    </row>
    <row r="5033" spans="1:10" ht="39" customHeight="1" x14ac:dyDescent="0.2">
      <c r="A5033" s="192" t="s">
        <v>1142</v>
      </c>
      <c r="B5033" s="55" t="s">
        <v>1441</v>
      </c>
      <c r="C5033" s="192" t="s">
        <v>25</v>
      </c>
      <c r="D5033" s="192" t="s">
        <v>1440</v>
      </c>
      <c r="E5033" s="377" t="s">
        <v>1160</v>
      </c>
      <c r="F5033" s="377"/>
      <c r="G5033" s="54" t="s">
        <v>156</v>
      </c>
      <c r="H5033" s="53">
        <v>1.4800000000000001E-5</v>
      </c>
      <c r="I5033" s="52">
        <v>640000</v>
      </c>
      <c r="J5033" s="52">
        <v>9.4700000000000006</v>
      </c>
    </row>
    <row r="5034" spans="1:10" ht="25.5" x14ac:dyDescent="0.2">
      <c r="A5034" s="193"/>
      <c r="B5034" s="193"/>
      <c r="C5034" s="193"/>
      <c r="D5034" s="193"/>
      <c r="E5034" s="193" t="s">
        <v>1138</v>
      </c>
      <c r="F5034" s="51">
        <v>0</v>
      </c>
      <c r="G5034" s="193" t="s">
        <v>1137</v>
      </c>
      <c r="H5034" s="51">
        <v>0</v>
      </c>
      <c r="I5034" s="193" t="s">
        <v>1136</v>
      </c>
      <c r="J5034" s="51">
        <v>0</v>
      </c>
    </row>
    <row r="5035" spans="1:10" ht="15" thickBot="1" x14ac:dyDescent="0.25">
      <c r="A5035" s="193"/>
      <c r="B5035" s="193"/>
      <c r="C5035" s="193"/>
      <c r="D5035" s="193"/>
      <c r="E5035" s="193" t="s">
        <v>1135</v>
      </c>
      <c r="F5035" s="51">
        <v>2.2200000000000002</v>
      </c>
      <c r="G5035" s="193"/>
      <c r="H5035" s="378" t="s">
        <v>1134</v>
      </c>
      <c r="I5035" s="378"/>
      <c r="J5035" s="51">
        <v>11.69</v>
      </c>
    </row>
    <row r="5036" spans="1:10" ht="0.95" customHeight="1" thickTop="1" x14ac:dyDescent="0.2">
      <c r="A5036" s="50"/>
      <c r="B5036" s="50"/>
      <c r="C5036" s="50"/>
      <c r="D5036" s="50"/>
      <c r="E5036" s="50"/>
      <c r="F5036" s="50"/>
      <c r="G5036" s="50"/>
      <c r="H5036" s="50"/>
      <c r="I5036" s="50"/>
      <c r="J5036" s="50"/>
    </row>
    <row r="5037" spans="1:10" ht="18" customHeight="1" x14ac:dyDescent="0.2">
      <c r="A5037" s="189"/>
      <c r="B5037" s="64" t="s">
        <v>9</v>
      </c>
      <c r="C5037" s="189" t="s">
        <v>10</v>
      </c>
      <c r="D5037" s="189" t="s">
        <v>11</v>
      </c>
      <c r="E5037" s="379" t="s">
        <v>1155</v>
      </c>
      <c r="F5037" s="379"/>
      <c r="G5037" s="65" t="s">
        <v>12</v>
      </c>
      <c r="H5037" s="64" t="s">
        <v>13</v>
      </c>
      <c r="I5037" s="64" t="s">
        <v>14</v>
      </c>
      <c r="J5037" s="64" t="s">
        <v>16</v>
      </c>
    </row>
    <row r="5038" spans="1:10" ht="39" customHeight="1" x14ac:dyDescent="0.2">
      <c r="A5038" s="187" t="s">
        <v>1154</v>
      </c>
      <c r="B5038" s="63" t="s">
        <v>1443</v>
      </c>
      <c r="C5038" s="187" t="s">
        <v>25</v>
      </c>
      <c r="D5038" s="187" t="s">
        <v>1442</v>
      </c>
      <c r="E5038" s="380" t="s">
        <v>1192</v>
      </c>
      <c r="F5038" s="380"/>
      <c r="G5038" s="62" t="s">
        <v>836</v>
      </c>
      <c r="H5038" s="61">
        <v>1</v>
      </c>
      <c r="I5038" s="60">
        <v>64</v>
      </c>
      <c r="J5038" s="60">
        <v>64</v>
      </c>
    </row>
    <row r="5039" spans="1:10" ht="39" customHeight="1" x14ac:dyDescent="0.2">
      <c r="A5039" s="192" t="s">
        <v>1142</v>
      </c>
      <c r="B5039" s="55" t="s">
        <v>1441</v>
      </c>
      <c r="C5039" s="192" t="s">
        <v>25</v>
      </c>
      <c r="D5039" s="192" t="s">
        <v>1440</v>
      </c>
      <c r="E5039" s="377" t="s">
        <v>1160</v>
      </c>
      <c r="F5039" s="377"/>
      <c r="G5039" s="54" t="s">
        <v>156</v>
      </c>
      <c r="H5039" s="53">
        <v>1E-4</v>
      </c>
      <c r="I5039" s="52">
        <v>640000</v>
      </c>
      <c r="J5039" s="52">
        <v>64</v>
      </c>
    </row>
    <row r="5040" spans="1:10" ht="25.5" x14ac:dyDescent="0.2">
      <c r="A5040" s="193"/>
      <c r="B5040" s="193"/>
      <c r="C5040" s="193"/>
      <c r="D5040" s="193"/>
      <c r="E5040" s="193" t="s">
        <v>1138</v>
      </c>
      <c r="F5040" s="51">
        <v>0</v>
      </c>
      <c r="G5040" s="193" t="s">
        <v>1137</v>
      </c>
      <c r="H5040" s="51">
        <v>0</v>
      </c>
      <c r="I5040" s="193" t="s">
        <v>1136</v>
      </c>
      <c r="J5040" s="51">
        <v>0</v>
      </c>
    </row>
    <row r="5041" spans="1:10" ht="15" thickBot="1" x14ac:dyDescent="0.25">
      <c r="A5041" s="193"/>
      <c r="B5041" s="193"/>
      <c r="C5041" s="193"/>
      <c r="D5041" s="193"/>
      <c r="E5041" s="193" t="s">
        <v>1135</v>
      </c>
      <c r="F5041" s="51">
        <v>15.06</v>
      </c>
      <c r="G5041" s="193"/>
      <c r="H5041" s="378" t="s">
        <v>1134</v>
      </c>
      <c r="I5041" s="378"/>
      <c r="J5041" s="51">
        <v>79.06</v>
      </c>
    </row>
    <row r="5042" spans="1:10" ht="0.95" customHeight="1" thickTop="1" x14ac:dyDescent="0.2">
      <c r="A5042" s="50"/>
      <c r="B5042" s="50"/>
      <c r="C5042" s="50"/>
      <c r="D5042" s="50"/>
      <c r="E5042" s="50"/>
      <c r="F5042" s="50"/>
      <c r="G5042" s="50"/>
      <c r="H5042" s="50"/>
      <c r="I5042" s="50"/>
      <c r="J5042" s="50"/>
    </row>
    <row r="5043" spans="1:10" ht="18" customHeight="1" x14ac:dyDescent="0.2">
      <c r="A5043" s="189"/>
      <c r="B5043" s="64" t="s">
        <v>9</v>
      </c>
      <c r="C5043" s="189" t="s">
        <v>10</v>
      </c>
      <c r="D5043" s="189" t="s">
        <v>11</v>
      </c>
      <c r="E5043" s="379" t="s">
        <v>1155</v>
      </c>
      <c r="F5043" s="379"/>
      <c r="G5043" s="65" t="s">
        <v>12</v>
      </c>
      <c r="H5043" s="64" t="s">
        <v>13</v>
      </c>
      <c r="I5043" s="64" t="s">
        <v>14</v>
      </c>
      <c r="J5043" s="64" t="s">
        <v>16</v>
      </c>
    </row>
    <row r="5044" spans="1:10" ht="51.95" customHeight="1" x14ac:dyDescent="0.2">
      <c r="A5044" s="187" t="s">
        <v>1154</v>
      </c>
      <c r="B5044" s="63" t="s">
        <v>1439</v>
      </c>
      <c r="C5044" s="187" t="s">
        <v>25</v>
      </c>
      <c r="D5044" s="187" t="s">
        <v>1438</v>
      </c>
      <c r="E5044" s="380" t="s">
        <v>1192</v>
      </c>
      <c r="F5044" s="380"/>
      <c r="G5044" s="62" t="s">
        <v>836</v>
      </c>
      <c r="H5044" s="61">
        <v>1</v>
      </c>
      <c r="I5044" s="60">
        <v>45.76</v>
      </c>
      <c r="J5044" s="60">
        <v>45.76</v>
      </c>
    </row>
    <row r="5045" spans="1:10" ht="26.1" customHeight="1" x14ac:dyDescent="0.2">
      <c r="A5045" s="192" t="s">
        <v>1142</v>
      </c>
      <c r="B5045" s="55" t="s">
        <v>1245</v>
      </c>
      <c r="C5045" s="192" t="s">
        <v>25</v>
      </c>
      <c r="D5045" s="192" t="s">
        <v>1244</v>
      </c>
      <c r="E5045" s="377" t="s">
        <v>1139</v>
      </c>
      <c r="F5045" s="377"/>
      <c r="G5045" s="54" t="s">
        <v>358</v>
      </c>
      <c r="H5045" s="53">
        <v>7.64</v>
      </c>
      <c r="I5045" s="52">
        <v>5.99</v>
      </c>
      <c r="J5045" s="52">
        <v>45.76</v>
      </c>
    </row>
    <row r="5046" spans="1:10" ht="25.5" x14ac:dyDescent="0.2">
      <c r="A5046" s="193"/>
      <c r="B5046" s="193"/>
      <c r="C5046" s="193"/>
      <c r="D5046" s="193"/>
      <c r="E5046" s="193" t="s">
        <v>1138</v>
      </c>
      <c r="F5046" s="51">
        <v>0</v>
      </c>
      <c r="G5046" s="193" t="s">
        <v>1137</v>
      </c>
      <c r="H5046" s="51">
        <v>0</v>
      </c>
      <c r="I5046" s="193" t="s">
        <v>1136</v>
      </c>
      <c r="J5046" s="51">
        <v>0</v>
      </c>
    </row>
    <row r="5047" spans="1:10" ht="15" thickBot="1" x14ac:dyDescent="0.25">
      <c r="A5047" s="193"/>
      <c r="B5047" s="193"/>
      <c r="C5047" s="193"/>
      <c r="D5047" s="193"/>
      <c r="E5047" s="193" t="s">
        <v>1135</v>
      </c>
      <c r="F5047" s="51">
        <v>10.77</v>
      </c>
      <c r="G5047" s="193"/>
      <c r="H5047" s="378" t="s">
        <v>1134</v>
      </c>
      <c r="I5047" s="378"/>
      <c r="J5047" s="51">
        <v>56.53</v>
      </c>
    </row>
    <row r="5048" spans="1:10" ht="0.95" customHeight="1" thickTop="1" x14ac:dyDescent="0.2">
      <c r="A5048" s="50"/>
      <c r="B5048" s="50"/>
      <c r="C5048" s="50"/>
      <c r="D5048" s="50"/>
      <c r="E5048" s="50"/>
      <c r="F5048" s="50"/>
      <c r="G5048" s="50"/>
      <c r="H5048" s="50"/>
      <c r="I5048" s="50"/>
      <c r="J5048" s="50"/>
    </row>
    <row r="5049" spans="1:10" ht="18" customHeight="1" x14ac:dyDescent="0.2">
      <c r="A5049" s="189"/>
      <c r="B5049" s="64" t="s">
        <v>9</v>
      </c>
      <c r="C5049" s="189" t="s">
        <v>10</v>
      </c>
      <c r="D5049" s="189" t="s">
        <v>11</v>
      </c>
      <c r="E5049" s="379" t="s">
        <v>1155</v>
      </c>
      <c r="F5049" s="379"/>
      <c r="G5049" s="65" t="s">
        <v>12</v>
      </c>
      <c r="H5049" s="64" t="s">
        <v>13</v>
      </c>
      <c r="I5049" s="64" t="s">
        <v>14</v>
      </c>
      <c r="J5049" s="64" t="s">
        <v>16</v>
      </c>
    </row>
    <row r="5050" spans="1:10" ht="51.95" customHeight="1" x14ac:dyDescent="0.2">
      <c r="A5050" s="187" t="s">
        <v>1154</v>
      </c>
      <c r="B5050" s="63" t="s">
        <v>1437</v>
      </c>
      <c r="C5050" s="187" t="s">
        <v>25</v>
      </c>
      <c r="D5050" s="187" t="s">
        <v>1436</v>
      </c>
      <c r="E5050" s="380" t="s">
        <v>1297</v>
      </c>
      <c r="F5050" s="380"/>
      <c r="G5050" s="62" t="s">
        <v>156</v>
      </c>
      <c r="H5050" s="61">
        <v>1</v>
      </c>
      <c r="I5050" s="60">
        <v>463.8</v>
      </c>
      <c r="J5050" s="60">
        <v>463.8</v>
      </c>
    </row>
    <row r="5051" spans="1:10" ht="51.95" customHeight="1" x14ac:dyDescent="0.2">
      <c r="A5051" s="191" t="s">
        <v>1148</v>
      </c>
      <c r="B5051" s="59" t="s">
        <v>1435</v>
      </c>
      <c r="C5051" s="191" t="s">
        <v>25</v>
      </c>
      <c r="D5051" s="191" t="s">
        <v>1434</v>
      </c>
      <c r="E5051" s="376" t="s">
        <v>1145</v>
      </c>
      <c r="F5051" s="376"/>
      <c r="G5051" s="58" t="s">
        <v>49</v>
      </c>
      <c r="H5051" s="57">
        <v>1.17E-2</v>
      </c>
      <c r="I5051" s="56">
        <v>826.28</v>
      </c>
      <c r="J5051" s="56">
        <v>9.66</v>
      </c>
    </row>
    <row r="5052" spans="1:10" ht="26.1" customHeight="1" x14ac:dyDescent="0.2">
      <c r="A5052" s="191" t="s">
        <v>1148</v>
      </c>
      <c r="B5052" s="59" t="s">
        <v>1296</v>
      </c>
      <c r="C5052" s="191" t="s">
        <v>25</v>
      </c>
      <c r="D5052" s="191" t="s">
        <v>1295</v>
      </c>
      <c r="E5052" s="376" t="s">
        <v>1145</v>
      </c>
      <c r="F5052" s="376"/>
      <c r="G5052" s="58" t="s">
        <v>836</v>
      </c>
      <c r="H5052" s="57">
        <v>0.48110000000000003</v>
      </c>
      <c r="I5052" s="56">
        <v>31.39</v>
      </c>
      <c r="J5052" s="56">
        <v>15.1</v>
      </c>
    </row>
    <row r="5053" spans="1:10" ht="24" customHeight="1" x14ac:dyDescent="0.2">
      <c r="A5053" s="191" t="s">
        <v>1148</v>
      </c>
      <c r="B5053" s="59" t="s">
        <v>1294</v>
      </c>
      <c r="C5053" s="191" t="s">
        <v>25</v>
      </c>
      <c r="D5053" s="191" t="s">
        <v>1293</v>
      </c>
      <c r="E5053" s="376" t="s">
        <v>1145</v>
      </c>
      <c r="F5053" s="376"/>
      <c r="G5053" s="58" t="s">
        <v>836</v>
      </c>
      <c r="H5053" s="57">
        <v>0.48110000000000003</v>
      </c>
      <c r="I5053" s="56">
        <v>38.78</v>
      </c>
      <c r="J5053" s="56">
        <v>18.649999999999999</v>
      </c>
    </row>
    <row r="5054" spans="1:10" ht="39" customHeight="1" x14ac:dyDescent="0.2">
      <c r="A5054" s="192" t="s">
        <v>1142</v>
      </c>
      <c r="B5054" s="55" t="s">
        <v>1433</v>
      </c>
      <c r="C5054" s="192" t="s">
        <v>25</v>
      </c>
      <c r="D5054" s="192" t="s">
        <v>1432</v>
      </c>
      <c r="E5054" s="377" t="s">
        <v>1139</v>
      </c>
      <c r="F5054" s="377"/>
      <c r="G5054" s="54" t="s">
        <v>156</v>
      </c>
      <c r="H5054" s="53">
        <v>1</v>
      </c>
      <c r="I5054" s="52">
        <v>420.39</v>
      </c>
      <c r="J5054" s="52">
        <v>420.39</v>
      </c>
    </row>
    <row r="5055" spans="1:10" ht="25.5" x14ac:dyDescent="0.2">
      <c r="A5055" s="193"/>
      <c r="B5055" s="193"/>
      <c r="C5055" s="193"/>
      <c r="D5055" s="193"/>
      <c r="E5055" s="193" t="s">
        <v>1138</v>
      </c>
      <c r="F5055" s="51">
        <v>17.575656800798139</v>
      </c>
      <c r="G5055" s="193" t="s">
        <v>1137</v>
      </c>
      <c r="H5055" s="51">
        <v>14.13</v>
      </c>
      <c r="I5055" s="193" t="s">
        <v>1136</v>
      </c>
      <c r="J5055" s="51">
        <v>31.71</v>
      </c>
    </row>
    <row r="5056" spans="1:10" ht="15" thickBot="1" x14ac:dyDescent="0.25">
      <c r="A5056" s="193"/>
      <c r="B5056" s="193"/>
      <c r="C5056" s="193"/>
      <c r="D5056" s="193"/>
      <c r="E5056" s="193" t="s">
        <v>1135</v>
      </c>
      <c r="F5056" s="51">
        <v>109.17</v>
      </c>
      <c r="G5056" s="193"/>
      <c r="H5056" s="378" t="s">
        <v>1134</v>
      </c>
      <c r="I5056" s="378"/>
      <c r="J5056" s="51">
        <v>572.97</v>
      </c>
    </row>
    <row r="5057" spans="1:10" ht="0.95" customHeight="1" thickTop="1" x14ac:dyDescent="0.2">
      <c r="A5057" s="50"/>
      <c r="B5057" s="50"/>
      <c r="C5057" s="50"/>
      <c r="D5057" s="50"/>
      <c r="E5057" s="50"/>
      <c r="F5057" s="50"/>
      <c r="G5057" s="50"/>
      <c r="H5057" s="50"/>
      <c r="I5057" s="50"/>
      <c r="J5057" s="50"/>
    </row>
    <row r="5058" spans="1:10" ht="18" customHeight="1" x14ac:dyDescent="0.2">
      <c r="A5058" s="189"/>
      <c r="B5058" s="64" t="s">
        <v>9</v>
      </c>
      <c r="C5058" s="189" t="s">
        <v>10</v>
      </c>
      <c r="D5058" s="189" t="s">
        <v>11</v>
      </c>
      <c r="E5058" s="379" t="s">
        <v>1155</v>
      </c>
      <c r="F5058" s="379"/>
      <c r="G5058" s="65" t="s">
        <v>12</v>
      </c>
      <c r="H5058" s="64" t="s">
        <v>13</v>
      </c>
      <c r="I5058" s="64" t="s">
        <v>14</v>
      </c>
      <c r="J5058" s="64" t="s">
        <v>16</v>
      </c>
    </row>
    <row r="5059" spans="1:10" ht="39" customHeight="1" x14ac:dyDescent="0.2">
      <c r="A5059" s="187" t="s">
        <v>1154</v>
      </c>
      <c r="B5059" s="63" t="s">
        <v>1431</v>
      </c>
      <c r="C5059" s="187" t="s">
        <v>25</v>
      </c>
      <c r="D5059" s="187" t="s">
        <v>1430</v>
      </c>
      <c r="E5059" s="380" t="s">
        <v>1151</v>
      </c>
      <c r="F5059" s="380"/>
      <c r="G5059" s="62" t="s">
        <v>31</v>
      </c>
      <c r="H5059" s="61">
        <v>1</v>
      </c>
      <c r="I5059" s="60">
        <v>10.75</v>
      </c>
      <c r="J5059" s="60">
        <v>10.75</v>
      </c>
    </row>
    <row r="5060" spans="1:10" ht="26.1" customHeight="1" x14ac:dyDescent="0.2">
      <c r="A5060" s="191" t="s">
        <v>1148</v>
      </c>
      <c r="B5060" s="59" t="s">
        <v>1227</v>
      </c>
      <c r="C5060" s="191" t="s">
        <v>25</v>
      </c>
      <c r="D5060" s="191" t="s">
        <v>1226</v>
      </c>
      <c r="E5060" s="376" t="s">
        <v>1145</v>
      </c>
      <c r="F5060" s="376"/>
      <c r="G5060" s="58" t="s">
        <v>836</v>
      </c>
      <c r="H5060" s="57">
        <v>6.6000000000000003E-2</v>
      </c>
      <c r="I5060" s="56">
        <v>30.15</v>
      </c>
      <c r="J5060" s="56">
        <v>1.98</v>
      </c>
    </row>
    <row r="5061" spans="1:10" ht="26.1" customHeight="1" x14ac:dyDescent="0.2">
      <c r="A5061" s="191" t="s">
        <v>1148</v>
      </c>
      <c r="B5061" s="59" t="s">
        <v>1150</v>
      </c>
      <c r="C5061" s="191" t="s">
        <v>25</v>
      </c>
      <c r="D5061" s="191" t="s">
        <v>1149</v>
      </c>
      <c r="E5061" s="376" t="s">
        <v>1145</v>
      </c>
      <c r="F5061" s="376"/>
      <c r="G5061" s="58" t="s">
        <v>836</v>
      </c>
      <c r="H5061" s="57">
        <v>0.23480000000000001</v>
      </c>
      <c r="I5061" s="56">
        <v>37.39</v>
      </c>
      <c r="J5061" s="56">
        <v>8.77</v>
      </c>
    </row>
    <row r="5062" spans="1:10" ht="25.5" x14ac:dyDescent="0.2">
      <c r="A5062" s="193"/>
      <c r="B5062" s="193"/>
      <c r="C5062" s="193"/>
      <c r="D5062" s="193"/>
      <c r="E5062" s="193" t="s">
        <v>1138</v>
      </c>
      <c r="F5062" s="51">
        <v>5.1878949118722977</v>
      </c>
      <c r="G5062" s="193" t="s">
        <v>1137</v>
      </c>
      <c r="H5062" s="51">
        <v>4.17</v>
      </c>
      <c r="I5062" s="193" t="s">
        <v>1136</v>
      </c>
      <c r="J5062" s="51">
        <v>9.36</v>
      </c>
    </row>
    <row r="5063" spans="1:10" ht="15" thickBot="1" x14ac:dyDescent="0.25">
      <c r="A5063" s="193"/>
      <c r="B5063" s="193"/>
      <c r="C5063" s="193"/>
      <c r="D5063" s="193"/>
      <c r="E5063" s="193" t="s">
        <v>1135</v>
      </c>
      <c r="F5063" s="51">
        <v>2.5299999999999998</v>
      </c>
      <c r="G5063" s="193"/>
      <c r="H5063" s="378" t="s">
        <v>1134</v>
      </c>
      <c r="I5063" s="378"/>
      <c r="J5063" s="51">
        <v>13.28</v>
      </c>
    </row>
    <row r="5064" spans="1:10" ht="0.95" customHeight="1" thickTop="1" x14ac:dyDescent="0.2">
      <c r="A5064" s="50"/>
      <c r="B5064" s="50"/>
      <c r="C5064" s="50"/>
      <c r="D5064" s="50"/>
      <c r="E5064" s="50"/>
      <c r="F5064" s="50"/>
      <c r="G5064" s="50"/>
      <c r="H5064" s="50"/>
      <c r="I5064" s="50"/>
      <c r="J5064" s="50"/>
    </row>
    <row r="5065" spans="1:10" ht="18" customHeight="1" x14ac:dyDescent="0.2">
      <c r="A5065" s="189"/>
      <c r="B5065" s="64" t="s">
        <v>9</v>
      </c>
      <c r="C5065" s="189" t="s">
        <v>10</v>
      </c>
      <c r="D5065" s="189" t="s">
        <v>11</v>
      </c>
      <c r="E5065" s="379" t="s">
        <v>1155</v>
      </c>
      <c r="F5065" s="379"/>
      <c r="G5065" s="65" t="s">
        <v>12</v>
      </c>
      <c r="H5065" s="64" t="s">
        <v>13</v>
      </c>
      <c r="I5065" s="64" t="s">
        <v>14</v>
      </c>
      <c r="J5065" s="64" t="s">
        <v>16</v>
      </c>
    </row>
    <row r="5066" spans="1:10" ht="65.099999999999994" customHeight="1" x14ac:dyDescent="0.2">
      <c r="A5066" s="187" t="s">
        <v>1154</v>
      </c>
      <c r="B5066" s="63" t="s">
        <v>1429</v>
      </c>
      <c r="C5066" s="187" t="s">
        <v>25</v>
      </c>
      <c r="D5066" s="187" t="s">
        <v>1428</v>
      </c>
      <c r="E5066" s="380" t="s">
        <v>1192</v>
      </c>
      <c r="F5066" s="380"/>
      <c r="G5066" s="62" t="s">
        <v>1205</v>
      </c>
      <c r="H5066" s="61">
        <v>1</v>
      </c>
      <c r="I5066" s="60">
        <v>66.400000000000006</v>
      </c>
      <c r="J5066" s="60">
        <v>66.400000000000006</v>
      </c>
    </row>
    <row r="5067" spans="1:10" ht="26.1" customHeight="1" x14ac:dyDescent="0.2">
      <c r="A5067" s="191" t="s">
        <v>1148</v>
      </c>
      <c r="B5067" s="59" t="s">
        <v>1425</v>
      </c>
      <c r="C5067" s="191" t="s">
        <v>25</v>
      </c>
      <c r="D5067" s="191" t="s">
        <v>1424</v>
      </c>
      <c r="E5067" s="376" t="s">
        <v>1145</v>
      </c>
      <c r="F5067" s="376"/>
      <c r="G5067" s="58" t="s">
        <v>836</v>
      </c>
      <c r="H5067" s="57">
        <v>1</v>
      </c>
      <c r="I5067" s="56">
        <v>35.58</v>
      </c>
      <c r="J5067" s="56">
        <v>35.58</v>
      </c>
    </row>
    <row r="5068" spans="1:10" ht="65.099999999999994" customHeight="1" x14ac:dyDescent="0.2">
      <c r="A5068" s="191" t="s">
        <v>1148</v>
      </c>
      <c r="B5068" s="59" t="s">
        <v>1423</v>
      </c>
      <c r="C5068" s="191" t="s">
        <v>25</v>
      </c>
      <c r="D5068" s="191" t="s">
        <v>1422</v>
      </c>
      <c r="E5068" s="376" t="s">
        <v>1192</v>
      </c>
      <c r="F5068" s="376"/>
      <c r="G5068" s="58" t="s">
        <v>836</v>
      </c>
      <c r="H5068" s="57">
        <v>1</v>
      </c>
      <c r="I5068" s="56">
        <v>24.38</v>
      </c>
      <c r="J5068" s="56">
        <v>24.38</v>
      </c>
    </row>
    <row r="5069" spans="1:10" ht="65.099999999999994" customHeight="1" x14ac:dyDescent="0.2">
      <c r="A5069" s="191" t="s">
        <v>1148</v>
      </c>
      <c r="B5069" s="59" t="s">
        <v>1421</v>
      </c>
      <c r="C5069" s="191" t="s">
        <v>25</v>
      </c>
      <c r="D5069" s="191" t="s">
        <v>1420</v>
      </c>
      <c r="E5069" s="376" t="s">
        <v>1192</v>
      </c>
      <c r="F5069" s="376"/>
      <c r="G5069" s="58" t="s">
        <v>836</v>
      </c>
      <c r="H5069" s="57">
        <v>1</v>
      </c>
      <c r="I5069" s="56">
        <v>6.44</v>
      </c>
      <c r="J5069" s="56">
        <v>6.44</v>
      </c>
    </row>
    <row r="5070" spans="1:10" ht="25.5" x14ac:dyDescent="0.2">
      <c r="A5070" s="193"/>
      <c r="B5070" s="193"/>
      <c r="C5070" s="193"/>
      <c r="D5070" s="193"/>
      <c r="E5070" s="193" t="s">
        <v>1138</v>
      </c>
      <c r="F5070" s="51">
        <v>17.4149207</v>
      </c>
      <c r="G5070" s="193" t="s">
        <v>1137</v>
      </c>
      <c r="H5070" s="51">
        <v>14.01</v>
      </c>
      <c r="I5070" s="193" t="s">
        <v>1136</v>
      </c>
      <c r="J5070" s="51">
        <v>31.42</v>
      </c>
    </row>
    <row r="5071" spans="1:10" ht="15" thickBot="1" x14ac:dyDescent="0.25">
      <c r="A5071" s="193"/>
      <c r="B5071" s="193"/>
      <c r="C5071" s="193"/>
      <c r="D5071" s="193"/>
      <c r="E5071" s="193" t="s">
        <v>1135</v>
      </c>
      <c r="F5071" s="51">
        <v>15.63</v>
      </c>
      <c r="G5071" s="193"/>
      <c r="H5071" s="378" t="s">
        <v>1134</v>
      </c>
      <c r="I5071" s="378"/>
      <c r="J5071" s="51">
        <v>82.03</v>
      </c>
    </row>
    <row r="5072" spans="1:10" ht="0.95" customHeight="1" thickTop="1" x14ac:dyDescent="0.2">
      <c r="A5072" s="50"/>
      <c r="B5072" s="50"/>
      <c r="C5072" s="50"/>
      <c r="D5072" s="50"/>
      <c r="E5072" s="50"/>
      <c r="F5072" s="50"/>
      <c r="G5072" s="50"/>
      <c r="H5072" s="50"/>
      <c r="I5072" s="50"/>
      <c r="J5072" s="50"/>
    </row>
    <row r="5073" spans="1:10" ht="18" customHeight="1" x14ac:dyDescent="0.2">
      <c r="A5073" s="189"/>
      <c r="B5073" s="64" t="s">
        <v>9</v>
      </c>
      <c r="C5073" s="189" t="s">
        <v>10</v>
      </c>
      <c r="D5073" s="189" t="s">
        <v>11</v>
      </c>
      <c r="E5073" s="379" t="s">
        <v>1155</v>
      </c>
      <c r="F5073" s="379"/>
      <c r="G5073" s="65" t="s">
        <v>12</v>
      </c>
      <c r="H5073" s="64" t="s">
        <v>13</v>
      </c>
      <c r="I5073" s="64" t="s">
        <v>14</v>
      </c>
      <c r="J5073" s="64" t="s">
        <v>16</v>
      </c>
    </row>
    <row r="5074" spans="1:10" ht="65.099999999999994" customHeight="1" x14ac:dyDescent="0.2">
      <c r="A5074" s="187" t="s">
        <v>1154</v>
      </c>
      <c r="B5074" s="63" t="s">
        <v>1427</v>
      </c>
      <c r="C5074" s="187" t="s">
        <v>25</v>
      </c>
      <c r="D5074" s="187" t="s">
        <v>1426</v>
      </c>
      <c r="E5074" s="380" t="s">
        <v>1192</v>
      </c>
      <c r="F5074" s="380"/>
      <c r="G5074" s="62" t="s">
        <v>44</v>
      </c>
      <c r="H5074" s="61">
        <v>1</v>
      </c>
      <c r="I5074" s="60">
        <v>147.96</v>
      </c>
      <c r="J5074" s="60">
        <v>147.96</v>
      </c>
    </row>
    <row r="5075" spans="1:10" ht="65.099999999999994" customHeight="1" x14ac:dyDescent="0.2">
      <c r="A5075" s="191" t="s">
        <v>1148</v>
      </c>
      <c r="B5075" s="59" t="s">
        <v>1415</v>
      </c>
      <c r="C5075" s="191" t="s">
        <v>25</v>
      </c>
      <c r="D5075" s="191" t="s">
        <v>1414</v>
      </c>
      <c r="E5075" s="376" t="s">
        <v>1192</v>
      </c>
      <c r="F5075" s="376"/>
      <c r="G5075" s="58" t="s">
        <v>836</v>
      </c>
      <c r="H5075" s="57">
        <v>1</v>
      </c>
      <c r="I5075" s="56">
        <v>51.09</v>
      </c>
      <c r="J5075" s="56">
        <v>51.09</v>
      </c>
    </row>
    <row r="5076" spans="1:10" ht="65.099999999999994" customHeight="1" x14ac:dyDescent="0.2">
      <c r="A5076" s="191" t="s">
        <v>1148</v>
      </c>
      <c r="B5076" s="59" t="s">
        <v>1419</v>
      </c>
      <c r="C5076" s="191" t="s">
        <v>25</v>
      </c>
      <c r="D5076" s="191" t="s">
        <v>1418</v>
      </c>
      <c r="E5076" s="376" t="s">
        <v>1192</v>
      </c>
      <c r="F5076" s="376"/>
      <c r="G5076" s="58" t="s">
        <v>836</v>
      </c>
      <c r="H5076" s="57">
        <v>1</v>
      </c>
      <c r="I5076" s="56">
        <v>30.47</v>
      </c>
      <c r="J5076" s="56">
        <v>30.47</v>
      </c>
    </row>
    <row r="5077" spans="1:10" ht="26.1" customHeight="1" x14ac:dyDescent="0.2">
      <c r="A5077" s="191" t="s">
        <v>1148</v>
      </c>
      <c r="B5077" s="59" t="s">
        <v>1425</v>
      </c>
      <c r="C5077" s="191" t="s">
        <v>25</v>
      </c>
      <c r="D5077" s="191" t="s">
        <v>1424</v>
      </c>
      <c r="E5077" s="376" t="s">
        <v>1145</v>
      </c>
      <c r="F5077" s="376"/>
      <c r="G5077" s="58" t="s">
        <v>836</v>
      </c>
      <c r="H5077" s="57">
        <v>1</v>
      </c>
      <c r="I5077" s="56">
        <v>35.58</v>
      </c>
      <c r="J5077" s="56">
        <v>35.58</v>
      </c>
    </row>
    <row r="5078" spans="1:10" ht="65.099999999999994" customHeight="1" x14ac:dyDescent="0.2">
      <c r="A5078" s="191" t="s">
        <v>1148</v>
      </c>
      <c r="B5078" s="59" t="s">
        <v>1423</v>
      </c>
      <c r="C5078" s="191" t="s">
        <v>25</v>
      </c>
      <c r="D5078" s="191" t="s">
        <v>1422</v>
      </c>
      <c r="E5078" s="376" t="s">
        <v>1192</v>
      </c>
      <c r="F5078" s="376"/>
      <c r="G5078" s="58" t="s">
        <v>836</v>
      </c>
      <c r="H5078" s="57">
        <v>1</v>
      </c>
      <c r="I5078" s="56">
        <v>24.38</v>
      </c>
      <c r="J5078" s="56">
        <v>24.38</v>
      </c>
    </row>
    <row r="5079" spans="1:10" ht="65.099999999999994" customHeight="1" x14ac:dyDescent="0.2">
      <c r="A5079" s="191" t="s">
        <v>1148</v>
      </c>
      <c r="B5079" s="59" t="s">
        <v>1421</v>
      </c>
      <c r="C5079" s="191" t="s">
        <v>25</v>
      </c>
      <c r="D5079" s="191" t="s">
        <v>1420</v>
      </c>
      <c r="E5079" s="376" t="s">
        <v>1192</v>
      </c>
      <c r="F5079" s="376"/>
      <c r="G5079" s="58" t="s">
        <v>836</v>
      </c>
      <c r="H5079" s="57">
        <v>1</v>
      </c>
      <c r="I5079" s="56">
        <v>6.44</v>
      </c>
      <c r="J5079" s="56">
        <v>6.44</v>
      </c>
    </row>
    <row r="5080" spans="1:10" ht="25.5" x14ac:dyDescent="0.2">
      <c r="A5080" s="193"/>
      <c r="B5080" s="193"/>
      <c r="C5080" s="193"/>
      <c r="D5080" s="193"/>
      <c r="E5080" s="193" t="s">
        <v>1138</v>
      </c>
      <c r="F5080" s="51">
        <v>17.4149207</v>
      </c>
      <c r="G5080" s="193" t="s">
        <v>1137</v>
      </c>
      <c r="H5080" s="51">
        <v>14.01</v>
      </c>
      <c r="I5080" s="193" t="s">
        <v>1136</v>
      </c>
      <c r="J5080" s="51">
        <v>31.42</v>
      </c>
    </row>
    <row r="5081" spans="1:10" ht="15" thickBot="1" x14ac:dyDescent="0.25">
      <c r="A5081" s="193"/>
      <c r="B5081" s="193"/>
      <c r="C5081" s="193"/>
      <c r="D5081" s="193"/>
      <c r="E5081" s="193" t="s">
        <v>1135</v>
      </c>
      <c r="F5081" s="51">
        <v>34.82</v>
      </c>
      <c r="G5081" s="193"/>
      <c r="H5081" s="378" t="s">
        <v>1134</v>
      </c>
      <c r="I5081" s="378"/>
      <c r="J5081" s="51">
        <v>182.78</v>
      </c>
    </row>
    <row r="5082" spans="1:10" ht="0.95" customHeight="1" thickTop="1" x14ac:dyDescent="0.2">
      <c r="A5082" s="50"/>
      <c r="B5082" s="50"/>
      <c r="C5082" s="50"/>
      <c r="D5082" s="50"/>
      <c r="E5082" s="50"/>
      <c r="F5082" s="50"/>
      <c r="G5082" s="50"/>
      <c r="H5082" s="50"/>
      <c r="I5082" s="50"/>
      <c r="J5082" s="50"/>
    </row>
    <row r="5083" spans="1:10" ht="18" customHeight="1" x14ac:dyDescent="0.2">
      <c r="A5083" s="189"/>
      <c r="B5083" s="64" t="s">
        <v>9</v>
      </c>
      <c r="C5083" s="189" t="s">
        <v>10</v>
      </c>
      <c r="D5083" s="189" t="s">
        <v>11</v>
      </c>
      <c r="E5083" s="379" t="s">
        <v>1155</v>
      </c>
      <c r="F5083" s="379"/>
      <c r="G5083" s="65" t="s">
        <v>12</v>
      </c>
      <c r="H5083" s="64" t="s">
        <v>13</v>
      </c>
      <c r="I5083" s="64" t="s">
        <v>14</v>
      </c>
      <c r="J5083" s="64" t="s">
        <v>16</v>
      </c>
    </row>
    <row r="5084" spans="1:10" ht="65.099999999999994" customHeight="1" x14ac:dyDescent="0.2">
      <c r="A5084" s="187" t="s">
        <v>1154</v>
      </c>
      <c r="B5084" s="63" t="s">
        <v>1423</v>
      </c>
      <c r="C5084" s="187" t="s">
        <v>25</v>
      </c>
      <c r="D5084" s="187" t="s">
        <v>1422</v>
      </c>
      <c r="E5084" s="380" t="s">
        <v>1192</v>
      </c>
      <c r="F5084" s="380"/>
      <c r="G5084" s="62" t="s">
        <v>836</v>
      </c>
      <c r="H5084" s="61">
        <v>1</v>
      </c>
      <c r="I5084" s="60">
        <v>24.38</v>
      </c>
      <c r="J5084" s="60">
        <v>24.38</v>
      </c>
    </row>
    <row r="5085" spans="1:10" ht="65.099999999999994" customHeight="1" x14ac:dyDescent="0.2">
      <c r="A5085" s="192" t="s">
        <v>1142</v>
      </c>
      <c r="B5085" s="55" t="s">
        <v>1417</v>
      </c>
      <c r="C5085" s="192" t="s">
        <v>25</v>
      </c>
      <c r="D5085" s="192" t="s">
        <v>1416</v>
      </c>
      <c r="E5085" s="377" t="s">
        <v>1160</v>
      </c>
      <c r="F5085" s="377"/>
      <c r="G5085" s="54" t="s">
        <v>156</v>
      </c>
      <c r="H5085" s="53">
        <v>5.5999999999999999E-5</v>
      </c>
      <c r="I5085" s="52">
        <v>435365.82</v>
      </c>
      <c r="J5085" s="52">
        <v>24.38</v>
      </c>
    </row>
    <row r="5086" spans="1:10" ht="25.5" x14ac:dyDescent="0.2">
      <c r="A5086" s="193"/>
      <c r="B5086" s="193"/>
      <c r="C5086" s="193"/>
      <c r="D5086" s="193"/>
      <c r="E5086" s="193" t="s">
        <v>1138</v>
      </c>
      <c r="F5086" s="51">
        <v>0</v>
      </c>
      <c r="G5086" s="193" t="s">
        <v>1137</v>
      </c>
      <c r="H5086" s="51">
        <v>0</v>
      </c>
      <c r="I5086" s="193" t="s">
        <v>1136</v>
      </c>
      <c r="J5086" s="51">
        <v>0</v>
      </c>
    </row>
    <row r="5087" spans="1:10" ht="15" thickBot="1" x14ac:dyDescent="0.25">
      <c r="A5087" s="193"/>
      <c r="B5087" s="193"/>
      <c r="C5087" s="193"/>
      <c r="D5087" s="193"/>
      <c r="E5087" s="193" t="s">
        <v>1135</v>
      </c>
      <c r="F5087" s="51">
        <v>5.73</v>
      </c>
      <c r="G5087" s="193"/>
      <c r="H5087" s="378" t="s">
        <v>1134</v>
      </c>
      <c r="I5087" s="378"/>
      <c r="J5087" s="51">
        <v>30.11</v>
      </c>
    </row>
    <row r="5088" spans="1:10" ht="0.95" customHeight="1" thickTop="1" x14ac:dyDescent="0.2">
      <c r="A5088" s="50"/>
      <c r="B5088" s="50"/>
      <c r="C5088" s="50"/>
      <c r="D5088" s="50"/>
      <c r="E5088" s="50"/>
      <c r="F5088" s="50"/>
      <c r="G5088" s="50"/>
      <c r="H5088" s="50"/>
      <c r="I5088" s="50"/>
      <c r="J5088" s="50"/>
    </row>
    <row r="5089" spans="1:10" ht="18" customHeight="1" x14ac:dyDescent="0.2">
      <c r="A5089" s="189"/>
      <c r="B5089" s="64" t="s">
        <v>9</v>
      </c>
      <c r="C5089" s="189" t="s">
        <v>10</v>
      </c>
      <c r="D5089" s="189" t="s">
        <v>11</v>
      </c>
      <c r="E5089" s="379" t="s">
        <v>1155</v>
      </c>
      <c r="F5089" s="379"/>
      <c r="G5089" s="65" t="s">
        <v>12</v>
      </c>
      <c r="H5089" s="64" t="s">
        <v>13</v>
      </c>
      <c r="I5089" s="64" t="s">
        <v>14</v>
      </c>
      <c r="J5089" s="64" t="s">
        <v>16</v>
      </c>
    </row>
    <row r="5090" spans="1:10" ht="65.099999999999994" customHeight="1" x14ac:dyDescent="0.2">
      <c r="A5090" s="187" t="s">
        <v>1154</v>
      </c>
      <c r="B5090" s="63" t="s">
        <v>1421</v>
      </c>
      <c r="C5090" s="187" t="s">
        <v>25</v>
      </c>
      <c r="D5090" s="187" t="s">
        <v>1420</v>
      </c>
      <c r="E5090" s="380" t="s">
        <v>1192</v>
      </c>
      <c r="F5090" s="380"/>
      <c r="G5090" s="62" t="s">
        <v>836</v>
      </c>
      <c r="H5090" s="61">
        <v>1</v>
      </c>
      <c r="I5090" s="60">
        <v>6.44</v>
      </c>
      <c r="J5090" s="60">
        <v>6.44</v>
      </c>
    </row>
    <row r="5091" spans="1:10" ht="65.099999999999994" customHeight="1" x14ac:dyDescent="0.2">
      <c r="A5091" s="192" t="s">
        <v>1142</v>
      </c>
      <c r="B5091" s="55" t="s">
        <v>1417</v>
      </c>
      <c r="C5091" s="192" t="s">
        <v>25</v>
      </c>
      <c r="D5091" s="192" t="s">
        <v>1416</v>
      </c>
      <c r="E5091" s="377" t="s">
        <v>1160</v>
      </c>
      <c r="F5091" s="377"/>
      <c r="G5091" s="54" t="s">
        <v>156</v>
      </c>
      <c r="H5091" s="53">
        <v>1.4800000000000001E-5</v>
      </c>
      <c r="I5091" s="52">
        <v>435365.82</v>
      </c>
      <c r="J5091" s="52">
        <v>6.44</v>
      </c>
    </row>
    <row r="5092" spans="1:10" ht="25.5" x14ac:dyDescent="0.2">
      <c r="A5092" s="193"/>
      <c r="B5092" s="193"/>
      <c r="C5092" s="193"/>
      <c r="D5092" s="193"/>
      <c r="E5092" s="193" t="s">
        <v>1138</v>
      </c>
      <c r="F5092" s="51">
        <v>0</v>
      </c>
      <c r="G5092" s="193" t="s">
        <v>1137</v>
      </c>
      <c r="H5092" s="51">
        <v>0</v>
      </c>
      <c r="I5092" s="193" t="s">
        <v>1136</v>
      </c>
      <c r="J5092" s="51">
        <v>0</v>
      </c>
    </row>
    <row r="5093" spans="1:10" ht="15" thickBot="1" x14ac:dyDescent="0.25">
      <c r="A5093" s="193"/>
      <c r="B5093" s="193"/>
      <c r="C5093" s="193"/>
      <c r="D5093" s="193"/>
      <c r="E5093" s="193" t="s">
        <v>1135</v>
      </c>
      <c r="F5093" s="51">
        <v>1.51</v>
      </c>
      <c r="G5093" s="193"/>
      <c r="H5093" s="378" t="s">
        <v>1134</v>
      </c>
      <c r="I5093" s="378"/>
      <c r="J5093" s="51">
        <v>7.95</v>
      </c>
    </row>
    <row r="5094" spans="1:10" ht="0.95" customHeight="1" thickTop="1" x14ac:dyDescent="0.2">
      <c r="A5094" s="50"/>
      <c r="B5094" s="50"/>
      <c r="C5094" s="50"/>
      <c r="D5094" s="50"/>
      <c r="E5094" s="50"/>
      <c r="F5094" s="50"/>
      <c r="G5094" s="50"/>
      <c r="H5094" s="50"/>
      <c r="I5094" s="50"/>
      <c r="J5094" s="50"/>
    </row>
    <row r="5095" spans="1:10" ht="18" customHeight="1" x14ac:dyDescent="0.2">
      <c r="A5095" s="189"/>
      <c r="B5095" s="64" t="s">
        <v>9</v>
      </c>
      <c r="C5095" s="189" t="s">
        <v>10</v>
      </c>
      <c r="D5095" s="189" t="s">
        <v>11</v>
      </c>
      <c r="E5095" s="379" t="s">
        <v>1155</v>
      </c>
      <c r="F5095" s="379"/>
      <c r="G5095" s="65" t="s">
        <v>12</v>
      </c>
      <c r="H5095" s="64" t="s">
        <v>13</v>
      </c>
      <c r="I5095" s="64" t="s">
        <v>14</v>
      </c>
      <c r="J5095" s="64" t="s">
        <v>16</v>
      </c>
    </row>
    <row r="5096" spans="1:10" ht="65.099999999999994" customHeight="1" x14ac:dyDescent="0.2">
      <c r="A5096" s="187" t="s">
        <v>1154</v>
      </c>
      <c r="B5096" s="63" t="s">
        <v>1419</v>
      </c>
      <c r="C5096" s="187" t="s">
        <v>25</v>
      </c>
      <c r="D5096" s="187" t="s">
        <v>1418</v>
      </c>
      <c r="E5096" s="380" t="s">
        <v>1192</v>
      </c>
      <c r="F5096" s="380"/>
      <c r="G5096" s="62" t="s">
        <v>836</v>
      </c>
      <c r="H5096" s="61">
        <v>1</v>
      </c>
      <c r="I5096" s="60">
        <v>30.47</v>
      </c>
      <c r="J5096" s="60">
        <v>30.47</v>
      </c>
    </row>
    <row r="5097" spans="1:10" ht="65.099999999999994" customHeight="1" x14ac:dyDescent="0.2">
      <c r="A5097" s="192" t="s">
        <v>1142</v>
      </c>
      <c r="B5097" s="55" t="s">
        <v>1417</v>
      </c>
      <c r="C5097" s="192" t="s">
        <v>25</v>
      </c>
      <c r="D5097" s="192" t="s">
        <v>1416</v>
      </c>
      <c r="E5097" s="377" t="s">
        <v>1160</v>
      </c>
      <c r="F5097" s="377"/>
      <c r="G5097" s="54" t="s">
        <v>156</v>
      </c>
      <c r="H5097" s="53">
        <v>6.9999999999999994E-5</v>
      </c>
      <c r="I5097" s="52">
        <v>435365.82</v>
      </c>
      <c r="J5097" s="52">
        <v>30.47</v>
      </c>
    </row>
    <row r="5098" spans="1:10" ht="25.5" x14ac:dyDescent="0.2">
      <c r="A5098" s="193"/>
      <c r="B5098" s="193"/>
      <c r="C5098" s="193"/>
      <c r="D5098" s="193"/>
      <c r="E5098" s="193" t="s">
        <v>1138</v>
      </c>
      <c r="F5098" s="51">
        <v>0</v>
      </c>
      <c r="G5098" s="193" t="s">
        <v>1137</v>
      </c>
      <c r="H5098" s="51">
        <v>0</v>
      </c>
      <c r="I5098" s="193" t="s">
        <v>1136</v>
      </c>
      <c r="J5098" s="51">
        <v>0</v>
      </c>
    </row>
    <row r="5099" spans="1:10" ht="15" thickBot="1" x14ac:dyDescent="0.25">
      <c r="A5099" s="193"/>
      <c r="B5099" s="193"/>
      <c r="C5099" s="193"/>
      <c r="D5099" s="193"/>
      <c r="E5099" s="193" t="s">
        <v>1135</v>
      </c>
      <c r="F5099" s="51">
        <v>7.17</v>
      </c>
      <c r="G5099" s="193"/>
      <c r="H5099" s="378" t="s">
        <v>1134</v>
      </c>
      <c r="I5099" s="378"/>
      <c r="J5099" s="51">
        <v>37.64</v>
      </c>
    </row>
    <row r="5100" spans="1:10" ht="0.95" customHeight="1" thickTop="1" x14ac:dyDescent="0.2">
      <c r="A5100" s="50"/>
      <c r="B5100" s="50"/>
      <c r="C5100" s="50"/>
      <c r="D5100" s="50"/>
      <c r="E5100" s="50"/>
      <c r="F5100" s="50"/>
      <c r="G5100" s="50"/>
      <c r="H5100" s="50"/>
      <c r="I5100" s="50"/>
      <c r="J5100" s="50"/>
    </row>
    <row r="5101" spans="1:10" ht="18" customHeight="1" x14ac:dyDescent="0.2">
      <c r="A5101" s="189"/>
      <c r="B5101" s="64" t="s">
        <v>9</v>
      </c>
      <c r="C5101" s="189" t="s">
        <v>10</v>
      </c>
      <c r="D5101" s="189" t="s">
        <v>11</v>
      </c>
      <c r="E5101" s="379" t="s">
        <v>1155</v>
      </c>
      <c r="F5101" s="379"/>
      <c r="G5101" s="65" t="s">
        <v>12</v>
      </c>
      <c r="H5101" s="64" t="s">
        <v>13</v>
      </c>
      <c r="I5101" s="64" t="s">
        <v>14</v>
      </c>
      <c r="J5101" s="64" t="s">
        <v>16</v>
      </c>
    </row>
    <row r="5102" spans="1:10" ht="65.099999999999994" customHeight="1" x14ac:dyDescent="0.2">
      <c r="A5102" s="187" t="s">
        <v>1154</v>
      </c>
      <c r="B5102" s="63" t="s">
        <v>1415</v>
      </c>
      <c r="C5102" s="187" t="s">
        <v>25</v>
      </c>
      <c r="D5102" s="187" t="s">
        <v>1414</v>
      </c>
      <c r="E5102" s="380" t="s">
        <v>1192</v>
      </c>
      <c r="F5102" s="380"/>
      <c r="G5102" s="62" t="s">
        <v>836</v>
      </c>
      <c r="H5102" s="61">
        <v>1</v>
      </c>
      <c r="I5102" s="60">
        <v>51.09</v>
      </c>
      <c r="J5102" s="60">
        <v>51.09</v>
      </c>
    </row>
    <row r="5103" spans="1:10" ht="26.1" customHeight="1" x14ac:dyDescent="0.2">
      <c r="A5103" s="192" t="s">
        <v>1142</v>
      </c>
      <c r="B5103" s="55" t="s">
        <v>1245</v>
      </c>
      <c r="C5103" s="192" t="s">
        <v>25</v>
      </c>
      <c r="D5103" s="192" t="s">
        <v>1244</v>
      </c>
      <c r="E5103" s="377" t="s">
        <v>1139</v>
      </c>
      <c r="F5103" s="377"/>
      <c r="G5103" s="54" t="s">
        <v>358</v>
      </c>
      <c r="H5103" s="53">
        <v>8.5299999999999994</v>
      </c>
      <c r="I5103" s="52">
        <v>5.99</v>
      </c>
      <c r="J5103" s="52">
        <v>51.09</v>
      </c>
    </row>
    <row r="5104" spans="1:10" ht="25.5" x14ac:dyDescent="0.2">
      <c r="A5104" s="193"/>
      <c r="B5104" s="193"/>
      <c r="C5104" s="193"/>
      <c r="D5104" s="193"/>
      <c r="E5104" s="193" t="s">
        <v>1138</v>
      </c>
      <c r="F5104" s="51">
        <v>0</v>
      </c>
      <c r="G5104" s="193" t="s">
        <v>1137</v>
      </c>
      <c r="H5104" s="51">
        <v>0</v>
      </c>
      <c r="I5104" s="193" t="s">
        <v>1136</v>
      </c>
      <c r="J5104" s="51">
        <v>0</v>
      </c>
    </row>
    <row r="5105" spans="1:10" ht="15" thickBot="1" x14ac:dyDescent="0.25">
      <c r="A5105" s="193"/>
      <c r="B5105" s="193"/>
      <c r="C5105" s="193"/>
      <c r="D5105" s="193"/>
      <c r="E5105" s="193" t="s">
        <v>1135</v>
      </c>
      <c r="F5105" s="51">
        <v>12.02</v>
      </c>
      <c r="G5105" s="193"/>
      <c r="H5105" s="378" t="s">
        <v>1134</v>
      </c>
      <c r="I5105" s="378"/>
      <c r="J5105" s="51">
        <v>63.11</v>
      </c>
    </row>
    <row r="5106" spans="1:10" ht="0.95" customHeight="1" thickTop="1" x14ac:dyDescent="0.2">
      <c r="A5106" s="50"/>
      <c r="B5106" s="50"/>
      <c r="C5106" s="50"/>
      <c r="D5106" s="50"/>
      <c r="E5106" s="50"/>
      <c r="F5106" s="50"/>
      <c r="G5106" s="50"/>
      <c r="H5106" s="50"/>
      <c r="I5106" s="50"/>
      <c r="J5106" s="50"/>
    </row>
    <row r="5107" spans="1:10" ht="18" customHeight="1" x14ac:dyDescent="0.2">
      <c r="A5107" s="189"/>
      <c r="B5107" s="64" t="s">
        <v>9</v>
      </c>
      <c r="C5107" s="189" t="s">
        <v>10</v>
      </c>
      <c r="D5107" s="189" t="s">
        <v>11</v>
      </c>
      <c r="E5107" s="379" t="s">
        <v>1155</v>
      </c>
      <c r="F5107" s="379"/>
      <c r="G5107" s="65" t="s">
        <v>12</v>
      </c>
      <c r="H5107" s="64" t="s">
        <v>13</v>
      </c>
      <c r="I5107" s="64" t="s">
        <v>14</v>
      </c>
      <c r="J5107" s="64" t="s">
        <v>16</v>
      </c>
    </row>
    <row r="5108" spans="1:10" ht="39" customHeight="1" x14ac:dyDescent="0.2">
      <c r="A5108" s="187" t="s">
        <v>1154</v>
      </c>
      <c r="B5108" s="63" t="s">
        <v>1413</v>
      </c>
      <c r="C5108" s="187" t="s">
        <v>25</v>
      </c>
      <c r="D5108" s="187" t="s">
        <v>1412</v>
      </c>
      <c r="E5108" s="380" t="s">
        <v>1407</v>
      </c>
      <c r="F5108" s="380"/>
      <c r="G5108" s="62" t="s">
        <v>27</v>
      </c>
      <c r="H5108" s="61">
        <v>1</v>
      </c>
      <c r="I5108" s="60">
        <v>69.25</v>
      </c>
      <c r="J5108" s="60">
        <v>69.25</v>
      </c>
    </row>
    <row r="5109" spans="1:10" ht="26.1" customHeight="1" x14ac:dyDescent="0.2">
      <c r="A5109" s="191" t="s">
        <v>1148</v>
      </c>
      <c r="B5109" s="59" t="s">
        <v>1406</v>
      </c>
      <c r="C5109" s="191" t="s">
        <v>25</v>
      </c>
      <c r="D5109" s="191" t="s">
        <v>1405</v>
      </c>
      <c r="E5109" s="376" t="s">
        <v>1145</v>
      </c>
      <c r="F5109" s="376"/>
      <c r="G5109" s="58" t="s">
        <v>836</v>
      </c>
      <c r="H5109" s="57">
        <v>0.47389999999999999</v>
      </c>
      <c r="I5109" s="56">
        <v>36.880000000000003</v>
      </c>
      <c r="J5109" s="56">
        <v>17.47</v>
      </c>
    </row>
    <row r="5110" spans="1:10" ht="24" customHeight="1" x14ac:dyDescent="0.2">
      <c r="A5110" s="191" t="s">
        <v>1148</v>
      </c>
      <c r="B5110" s="59" t="s">
        <v>1147</v>
      </c>
      <c r="C5110" s="191" t="s">
        <v>25</v>
      </c>
      <c r="D5110" s="191" t="s">
        <v>1146</v>
      </c>
      <c r="E5110" s="376" t="s">
        <v>1145</v>
      </c>
      <c r="F5110" s="376"/>
      <c r="G5110" s="58" t="s">
        <v>836</v>
      </c>
      <c r="H5110" s="57">
        <v>0.161</v>
      </c>
      <c r="I5110" s="56">
        <v>28.88</v>
      </c>
      <c r="J5110" s="56">
        <v>4.6399999999999997</v>
      </c>
    </row>
    <row r="5111" spans="1:10" ht="39" customHeight="1" x14ac:dyDescent="0.2">
      <c r="A5111" s="192" t="s">
        <v>1142</v>
      </c>
      <c r="B5111" s="55" t="s">
        <v>1404</v>
      </c>
      <c r="C5111" s="192" t="s">
        <v>25</v>
      </c>
      <c r="D5111" s="192" t="s">
        <v>1403</v>
      </c>
      <c r="E5111" s="377" t="s">
        <v>1139</v>
      </c>
      <c r="F5111" s="377"/>
      <c r="G5111" s="54" t="s">
        <v>27</v>
      </c>
      <c r="H5111" s="53">
        <v>1.0616000000000001</v>
      </c>
      <c r="I5111" s="52">
        <v>32.99</v>
      </c>
      <c r="J5111" s="52">
        <v>35.020000000000003</v>
      </c>
    </row>
    <row r="5112" spans="1:10" ht="24" customHeight="1" x14ac:dyDescent="0.2">
      <c r="A5112" s="192" t="s">
        <v>1142</v>
      </c>
      <c r="B5112" s="55" t="s">
        <v>1402</v>
      </c>
      <c r="C5112" s="192" t="s">
        <v>25</v>
      </c>
      <c r="D5112" s="192" t="s">
        <v>1401</v>
      </c>
      <c r="E5112" s="377" t="s">
        <v>1139</v>
      </c>
      <c r="F5112" s="377"/>
      <c r="G5112" s="54" t="s">
        <v>62</v>
      </c>
      <c r="H5112" s="53">
        <v>9.1325000000000003</v>
      </c>
      <c r="I5112" s="52">
        <v>1.1499999999999999</v>
      </c>
      <c r="J5112" s="52">
        <v>10.5</v>
      </c>
    </row>
    <row r="5113" spans="1:10" ht="24" customHeight="1" x14ac:dyDescent="0.2">
      <c r="A5113" s="192" t="s">
        <v>1142</v>
      </c>
      <c r="B5113" s="55" t="s">
        <v>1400</v>
      </c>
      <c r="C5113" s="192" t="s">
        <v>25</v>
      </c>
      <c r="D5113" s="192" t="s">
        <v>1399</v>
      </c>
      <c r="E5113" s="377" t="s">
        <v>1139</v>
      </c>
      <c r="F5113" s="377"/>
      <c r="G5113" s="54" t="s">
        <v>62</v>
      </c>
      <c r="H5113" s="53">
        <v>0.24099999999999999</v>
      </c>
      <c r="I5113" s="52">
        <v>6.75</v>
      </c>
      <c r="J5113" s="52">
        <v>1.62</v>
      </c>
    </row>
    <row r="5114" spans="1:10" ht="25.5" x14ac:dyDescent="0.2">
      <c r="A5114" s="193"/>
      <c r="B5114" s="193"/>
      <c r="C5114" s="193"/>
      <c r="D5114" s="193"/>
      <c r="E5114" s="193" t="s">
        <v>1138</v>
      </c>
      <c r="F5114" s="51">
        <v>10.386875069282784</v>
      </c>
      <c r="G5114" s="193" t="s">
        <v>1137</v>
      </c>
      <c r="H5114" s="51">
        <v>8.35</v>
      </c>
      <c r="I5114" s="193" t="s">
        <v>1136</v>
      </c>
      <c r="J5114" s="51">
        <v>18.739999999999998</v>
      </c>
    </row>
    <row r="5115" spans="1:10" ht="15" thickBot="1" x14ac:dyDescent="0.25">
      <c r="A5115" s="193"/>
      <c r="B5115" s="193"/>
      <c r="C5115" s="193"/>
      <c r="D5115" s="193"/>
      <c r="E5115" s="193" t="s">
        <v>1135</v>
      </c>
      <c r="F5115" s="51">
        <v>16.3</v>
      </c>
      <c r="G5115" s="193"/>
      <c r="H5115" s="378" t="s">
        <v>1134</v>
      </c>
      <c r="I5115" s="378"/>
      <c r="J5115" s="51">
        <v>85.55</v>
      </c>
    </row>
    <row r="5116" spans="1:10" ht="0.95" customHeight="1" thickTop="1" x14ac:dyDescent="0.2">
      <c r="A5116" s="50"/>
      <c r="B5116" s="50"/>
      <c r="C5116" s="50"/>
      <c r="D5116" s="50"/>
      <c r="E5116" s="50"/>
      <c r="F5116" s="50"/>
      <c r="G5116" s="50"/>
      <c r="H5116" s="50"/>
      <c r="I5116" s="50"/>
      <c r="J5116" s="50"/>
    </row>
    <row r="5117" spans="1:10" ht="18" customHeight="1" x14ac:dyDescent="0.2">
      <c r="A5117" s="189"/>
      <c r="B5117" s="64" t="s">
        <v>9</v>
      </c>
      <c r="C5117" s="189" t="s">
        <v>10</v>
      </c>
      <c r="D5117" s="189" t="s">
        <v>11</v>
      </c>
      <c r="E5117" s="379" t="s">
        <v>1155</v>
      </c>
      <c r="F5117" s="379"/>
      <c r="G5117" s="65" t="s">
        <v>12</v>
      </c>
      <c r="H5117" s="64" t="s">
        <v>13</v>
      </c>
      <c r="I5117" s="64" t="s">
        <v>14</v>
      </c>
      <c r="J5117" s="64" t="s">
        <v>16</v>
      </c>
    </row>
    <row r="5118" spans="1:10" ht="39" customHeight="1" x14ac:dyDescent="0.2">
      <c r="A5118" s="187" t="s">
        <v>1154</v>
      </c>
      <c r="B5118" s="63" t="s">
        <v>1411</v>
      </c>
      <c r="C5118" s="187" t="s">
        <v>25</v>
      </c>
      <c r="D5118" s="187" t="s">
        <v>1410</v>
      </c>
      <c r="E5118" s="380" t="s">
        <v>1407</v>
      </c>
      <c r="F5118" s="380"/>
      <c r="G5118" s="62" t="s">
        <v>27</v>
      </c>
      <c r="H5118" s="61">
        <v>1</v>
      </c>
      <c r="I5118" s="60">
        <v>59.6</v>
      </c>
      <c r="J5118" s="60">
        <v>59.6</v>
      </c>
    </row>
    <row r="5119" spans="1:10" ht="26.1" customHeight="1" x14ac:dyDescent="0.2">
      <c r="A5119" s="191" t="s">
        <v>1148</v>
      </c>
      <c r="B5119" s="59" t="s">
        <v>1406</v>
      </c>
      <c r="C5119" s="191" t="s">
        <v>25</v>
      </c>
      <c r="D5119" s="191" t="s">
        <v>1405</v>
      </c>
      <c r="E5119" s="376" t="s">
        <v>1145</v>
      </c>
      <c r="F5119" s="376"/>
      <c r="G5119" s="58" t="s">
        <v>836</v>
      </c>
      <c r="H5119" s="57">
        <v>0.24110000000000001</v>
      </c>
      <c r="I5119" s="56">
        <v>36.880000000000003</v>
      </c>
      <c r="J5119" s="56">
        <v>8.89</v>
      </c>
    </row>
    <row r="5120" spans="1:10" ht="24" customHeight="1" x14ac:dyDescent="0.2">
      <c r="A5120" s="191" t="s">
        <v>1148</v>
      </c>
      <c r="B5120" s="59" t="s">
        <v>1147</v>
      </c>
      <c r="C5120" s="191" t="s">
        <v>25</v>
      </c>
      <c r="D5120" s="191" t="s">
        <v>1146</v>
      </c>
      <c r="E5120" s="376" t="s">
        <v>1145</v>
      </c>
      <c r="F5120" s="376"/>
      <c r="G5120" s="58" t="s">
        <v>836</v>
      </c>
      <c r="H5120" s="57">
        <v>0.129</v>
      </c>
      <c r="I5120" s="56">
        <v>28.88</v>
      </c>
      <c r="J5120" s="56">
        <v>3.72</v>
      </c>
    </row>
    <row r="5121" spans="1:10" ht="39" customHeight="1" x14ac:dyDescent="0.2">
      <c r="A5121" s="192" t="s">
        <v>1142</v>
      </c>
      <c r="B5121" s="55" t="s">
        <v>1404</v>
      </c>
      <c r="C5121" s="192" t="s">
        <v>25</v>
      </c>
      <c r="D5121" s="192" t="s">
        <v>1403</v>
      </c>
      <c r="E5121" s="377" t="s">
        <v>1139</v>
      </c>
      <c r="F5121" s="377"/>
      <c r="G5121" s="54" t="s">
        <v>27</v>
      </c>
      <c r="H5121" s="53">
        <v>1.0570999999999999</v>
      </c>
      <c r="I5121" s="52">
        <v>32.99</v>
      </c>
      <c r="J5121" s="52">
        <v>34.869999999999997</v>
      </c>
    </row>
    <row r="5122" spans="1:10" ht="24" customHeight="1" x14ac:dyDescent="0.2">
      <c r="A5122" s="192" t="s">
        <v>1142</v>
      </c>
      <c r="B5122" s="55" t="s">
        <v>1402</v>
      </c>
      <c r="C5122" s="192" t="s">
        <v>25</v>
      </c>
      <c r="D5122" s="192" t="s">
        <v>1401</v>
      </c>
      <c r="E5122" s="377" t="s">
        <v>1139</v>
      </c>
      <c r="F5122" s="377"/>
      <c r="G5122" s="54" t="s">
        <v>62</v>
      </c>
      <c r="H5122" s="53">
        <v>9.1325000000000003</v>
      </c>
      <c r="I5122" s="52">
        <v>1.1499999999999999</v>
      </c>
      <c r="J5122" s="52">
        <v>10.5</v>
      </c>
    </row>
    <row r="5123" spans="1:10" ht="24" customHeight="1" x14ac:dyDescent="0.2">
      <c r="A5123" s="192" t="s">
        <v>1142</v>
      </c>
      <c r="B5123" s="55" t="s">
        <v>1400</v>
      </c>
      <c r="C5123" s="192" t="s">
        <v>25</v>
      </c>
      <c r="D5123" s="192" t="s">
        <v>1399</v>
      </c>
      <c r="E5123" s="377" t="s">
        <v>1139</v>
      </c>
      <c r="F5123" s="377"/>
      <c r="G5123" s="54" t="s">
        <v>62</v>
      </c>
      <c r="H5123" s="53">
        <v>0.24099999999999999</v>
      </c>
      <c r="I5123" s="52">
        <v>6.75</v>
      </c>
      <c r="J5123" s="52">
        <v>1.62</v>
      </c>
    </row>
    <row r="5124" spans="1:10" ht="25.5" x14ac:dyDescent="0.2">
      <c r="A5124" s="193"/>
      <c r="B5124" s="193"/>
      <c r="C5124" s="193"/>
      <c r="D5124" s="193"/>
      <c r="E5124" s="193" t="s">
        <v>1138</v>
      </c>
      <c r="F5124" s="51">
        <v>5.9028932490854675</v>
      </c>
      <c r="G5124" s="193" t="s">
        <v>1137</v>
      </c>
      <c r="H5124" s="51">
        <v>4.75</v>
      </c>
      <c r="I5124" s="193" t="s">
        <v>1136</v>
      </c>
      <c r="J5124" s="51">
        <v>10.65</v>
      </c>
    </row>
    <row r="5125" spans="1:10" ht="15" thickBot="1" x14ac:dyDescent="0.25">
      <c r="A5125" s="193"/>
      <c r="B5125" s="193"/>
      <c r="C5125" s="193"/>
      <c r="D5125" s="193"/>
      <c r="E5125" s="193" t="s">
        <v>1135</v>
      </c>
      <c r="F5125" s="51">
        <v>14.02</v>
      </c>
      <c r="G5125" s="193"/>
      <c r="H5125" s="378" t="s">
        <v>1134</v>
      </c>
      <c r="I5125" s="378"/>
      <c r="J5125" s="51">
        <v>73.62</v>
      </c>
    </row>
    <row r="5126" spans="1:10" ht="0.95" customHeight="1" thickTop="1" x14ac:dyDescent="0.2">
      <c r="A5126" s="50"/>
      <c r="B5126" s="50"/>
      <c r="C5126" s="50"/>
      <c r="D5126" s="50"/>
      <c r="E5126" s="50"/>
      <c r="F5126" s="50"/>
      <c r="G5126" s="50"/>
      <c r="H5126" s="50"/>
      <c r="I5126" s="50"/>
      <c r="J5126" s="50"/>
    </row>
    <row r="5127" spans="1:10" ht="18" customHeight="1" x14ac:dyDescent="0.2">
      <c r="A5127" s="189"/>
      <c r="B5127" s="64" t="s">
        <v>9</v>
      </c>
      <c r="C5127" s="189" t="s">
        <v>10</v>
      </c>
      <c r="D5127" s="189" t="s">
        <v>11</v>
      </c>
      <c r="E5127" s="379" t="s">
        <v>1155</v>
      </c>
      <c r="F5127" s="379"/>
      <c r="G5127" s="65" t="s">
        <v>12</v>
      </c>
      <c r="H5127" s="64" t="s">
        <v>13</v>
      </c>
      <c r="I5127" s="64" t="s">
        <v>14</v>
      </c>
      <c r="J5127" s="64" t="s">
        <v>16</v>
      </c>
    </row>
    <row r="5128" spans="1:10" ht="39" customHeight="1" x14ac:dyDescent="0.2">
      <c r="A5128" s="187" t="s">
        <v>1154</v>
      </c>
      <c r="B5128" s="63" t="s">
        <v>1409</v>
      </c>
      <c r="C5128" s="187" t="s">
        <v>25</v>
      </c>
      <c r="D5128" s="187" t="s">
        <v>1408</v>
      </c>
      <c r="E5128" s="380" t="s">
        <v>1407</v>
      </c>
      <c r="F5128" s="380"/>
      <c r="G5128" s="62" t="s">
        <v>27</v>
      </c>
      <c r="H5128" s="61">
        <v>1</v>
      </c>
      <c r="I5128" s="60">
        <v>78.3</v>
      </c>
      <c r="J5128" s="60">
        <v>78.3</v>
      </c>
    </row>
    <row r="5129" spans="1:10" ht="26.1" customHeight="1" x14ac:dyDescent="0.2">
      <c r="A5129" s="191" t="s">
        <v>1148</v>
      </c>
      <c r="B5129" s="59" t="s">
        <v>1406</v>
      </c>
      <c r="C5129" s="191" t="s">
        <v>25</v>
      </c>
      <c r="D5129" s="191" t="s">
        <v>1405</v>
      </c>
      <c r="E5129" s="376" t="s">
        <v>1145</v>
      </c>
      <c r="F5129" s="376"/>
      <c r="G5129" s="58" t="s">
        <v>836</v>
      </c>
      <c r="H5129" s="57">
        <v>0.67969999999999997</v>
      </c>
      <c r="I5129" s="56">
        <v>36.880000000000003</v>
      </c>
      <c r="J5129" s="56">
        <v>25.06</v>
      </c>
    </row>
    <row r="5130" spans="1:10" ht="24" customHeight="1" x14ac:dyDescent="0.2">
      <c r="A5130" s="191" t="s">
        <v>1148</v>
      </c>
      <c r="B5130" s="59" t="s">
        <v>1147</v>
      </c>
      <c r="C5130" s="191" t="s">
        <v>25</v>
      </c>
      <c r="D5130" s="191" t="s">
        <v>1146</v>
      </c>
      <c r="E5130" s="376" t="s">
        <v>1145</v>
      </c>
      <c r="F5130" s="376"/>
      <c r="G5130" s="58" t="s">
        <v>836</v>
      </c>
      <c r="H5130" s="57">
        <v>0.1893</v>
      </c>
      <c r="I5130" s="56">
        <v>28.88</v>
      </c>
      <c r="J5130" s="56">
        <v>5.46</v>
      </c>
    </row>
    <row r="5131" spans="1:10" ht="39" customHeight="1" x14ac:dyDescent="0.2">
      <c r="A5131" s="192" t="s">
        <v>1142</v>
      </c>
      <c r="B5131" s="55" t="s">
        <v>1404</v>
      </c>
      <c r="C5131" s="192" t="s">
        <v>25</v>
      </c>
      <c r="D5131" s="192" t="s">
        <v>1403</v>
      </c>
      <c r="E5131" s="377" t="s">
        <v>1139</v>
      </c>
      <c r="F5131" s="377"/>
      <c r="G5131" s="54" t="s">
        <v>27</v>
      </c>
      <c r="H5131" s="53">
        <v>1.081</v>
      </c>
      <c r="I5131" s="52">
        <v>32.99</v>
      </c>
      <c r="J5131" s="52">
        <v>35.659999999999997</v>
      </c>
    </row>
    <row r="5132" spans="1:10" ht="24" customHeight="1" x14ac:dyDescent="0.2">
      <c r="A5132" s="192" t="s">
        <v>1142</v>
      </c>
      <c r="B5132" s="55" t="s">
        <v>1402</v>
      </c>
      <c r="C5132" s="192" t="s">
        <v>25</v>
      </c>
      <c r="D5132" s="192" t="s">
        <v>1401</v>
      </c>
      <c r="E5132" s="377" t="s">
        <v>1139</v>
      </c>
      <c r="F5132" s="377"/>
      <c r="G5132" s="54" t="s">
        <v>62</v>
      </c>
      <c r="H5132" s="53">
        <v>9.1325000000000003</v>
      </c>
      <c r="I5132" s="52">
        <v>1.1499999999999999</v>
      </c>
      <c r="J5132" s="52">
        <v>10.5</v>
      </c>
    </row>
    <row r="5133" spans="1:10" ht="24" customHeight="1" x14ac:dyDescent="0.2">
      <c r="A5133" s="192" t="s">
        <v>1142</v>
      </c>
      <c r="B5133" s="55" t="s">
        <v>1400</v>
      </c>
      <c r="C5133" s="192" t="s">
        <v>25</v>
      </c>
      <c r="D5133" s="192" t="s">
        <v>1399</v>
      </c>
      <c r="E5133" s="377" t="s">
        <v>1139</v>
      </c>
      <c r="F5133" s="377"/>
      <c r="G5133" s="54" t="s">
        <v>62</v>
      </c>
      <c r="H5133" s="53">
        <v>0.24099999999999999</v>
      </c>
      <c r="I5133" s="52">
        <v>6.75</v>
      </c>
      <c r="J5133" s="52">
        <v>1.62</v>
      </c>
    </row>
    <row r="5134" spans="1:10" ht="25.5" x14ac:dyDescent="0.2">
      <c r="A5134" s="193"/>
      <c r="B5134" s="193"/>
      <c r="C5134" s="193"/>
      <c r="D5134" s="193"/>
      <c r="E5134" s="193" t="s">
        <v>1138</v>
      </c>
      <c r="F5134" s="51">
        <v>14.355392971954329</v>
      </c>
      <c r="G5134" s="193" t="s">
        <v>1137</v>
      </c>
      <c r="H5134" s="51">
        <v>11.54</v>
      </c>
      <c r="I5134" s="193" t="s">
        <v>1136</v>
      </c>
      <c r="J5134" s="51">
        <v>25.9</v>
      </c>
    </row>
    <row r="5135" spans="1:10" ht="15" thickBot="1" x14ac:dyDescent="0.25">
      <c r="A5135" s="193"/>
      <c r="B5135" s="193"/>
      <c r="C5135" s="193"/>
      <c r="D5135" s="193"/>
      <c r="E5135" s="193" t="s">
        <v>1135</v>
      </c>
      <c r="F5135" s="51">
        <v>18.43</v>
      </c>
      <c r="G5135" s="193"/>
      <c r="H5135" s="378" t="s">
        <v>1134</v>
      </c>
      <c r="I5135" s="378"/>
      <c r="J5135" s="51">
        <v>96.73</v>
      </c>
    </row>
    <row r="5136" spans="1:10" ht="0.95" customHeight="1" thickTop="1" x14ac:dyDescent="0.2">
      <c r="A5136" s="50"/>
      <c r="B5136" s="50"/>
      <c r="C5136" s="50"/>
      <c r="D5136" s="50"/>
      <c r="E5136" s="50"/>
      <c r="F5136" s="50"/>
      <c r="G5136" s="50"/>
      <c r="H5136" s="50"/>
      <c r="I5136" s="50"/>
      <c r="J5136" s="50"/>
    </row>
    <row r="5137" spans="1:10" ht="18" customHeight="1" x14ac:dyDescent="0.2">
      <c r="A5137" s="189"/>
      <c r="B5137" s="64" t="s">
        <v>9</v>
      </c>
      <c r="C5137" s="189" t="s">
        <v>10</v>
      </c>
      <c r="D5137" s="189" t="s">
        <v>11</v>
      </c>
      <c r="E5137" s="379" t="s">
        <v>1155</v>
      </c>
      <c r="F5137" s="379"/>
      <c r="G5137" s="65" t="s">
        <v>12</v>
      </c>
      <c r="H5137" s="64" t="s">
        <v>13</v>
      </c>
      <c r="I5137" s="64" t="s">
        <v>14</v>
      </c>
      <c r="J5137" s="64" t="s">
        <v>16</v>
      </c>
    </row>
    <row r="5138" spans="1:10" ht="51.95" customHeight="1" x14ac:dyDescent="0.2">
      <c r="A5138" s="187" t="s">
        <v>1154</v>
      </c>
      <c r="B5138" s="63" t="s">
        <v>1398</v>
      </c>
      <c r="C5138" s="187" t="s">
        <v>25</v>
      </c>
      <c r="D5138" s="187" t="s">
        <v>1397</v>
      </c>
      <c r="E5138" s="380" t="s">
        <v>1192</v>
      </c>
      <c r="F5138" s="380"/>
      <c r="G5138" s="62" t="s">
        <v>1205</v>
      </c>
      <c r="H5138" s="61">
        <v>1</v>
      </c>
      <c r="I5138" s="60">
        <v>73.2</v>
      </c>
      <c r="J5138" s="60">
        <v>73.2</v>
      </c>
    </row>
    <row r="5139" spans="1:10" ht="51.95" customHeight="1" x14ac:dyDescent="0.2">
      <c r="A5139" s="191" t="s">
        <v>1148</v>
      </c>
      <c r="B5139" s="59" t="s">
        <v>1392</v>
      </c>
      <c r="C5139" s="191" t="s">
        <v>25</v>
      </c>
      <c r="D5139" s="191" t="s">
        <v>1391</v>
      </c>
      <c r="E5139" s="376" t="s">
        <v>1192</v>
      </c>
      <c r="F5139" s="376"/>
      <c r="G5139" s="58" t="s">
        <v>836</v>
      </c>
      <c r="H5139" s="57">
        <v>1</v>
      </c>
      <c r="I5139" s="56">
        <v>33.33</v>
      </c>
      <c r="J5139" s="56">
        <v>33.33</v>
      </c>
    </row>
    <row r="5140" spans="1:10" ht="51.95" customHeight="1" x14ac:dyDescent="0.2">
      <c r="A5140" s="191" t="s">
        <v>1148</v>
      </c>
      <c r="B5140" s="59" t="s">
        <v>1390</v>
      </c>
      <c r="C5140" s="191" t="s">
        <v>25</v>
      </c>
      <c r="D5140" s="191" t="s">
        <v>1389</v>
      </c>
      <c r="E5140" s="376" t="s">
        <v>1192</v>
      </c>
      <c r="F5140" s="376"/>
      <c r="G5140" s="58" t="s">
        <v>836</v>
      </c>
      <c r="H5140" s="57">
        <v>1</v>
      </c>
      <c r="I5140" s="56">
        <v>9</v>
      </c>
      <c r="J5140" s="56">
        <v>9</v>
      </c>
    </row>
    <row r="5141" spans="1:10" ht="26.1" customHeight="1" x14ac:dyDescent="0.2">
      <c r="A5141" s="191" t="s">
        <v>1148</v>
      </c>
      <c r="B5141" s="59" t="s">
        <v>1394</v>
      </c>
      <c r="C5141" s="191" t="s">
        <v>25</v>
      </c>
      <c r="D5141" s="191" t="s">
        <v>1393</v>
      </c>
      <c r="E5141" s="376" t="s">
        <v>1145</v>
      </c>
      <c r="F5141" s="376"/>
      <c r="G5141" s="58" t="s">
        <v>836</v>
      </c>
      <c r="H5141" s="57">
        <v>1</v>
      </c>
      <c r="I5141" s="56">
        <v>30.87</v>
      </c>
      <c r="J5141" s="56">
        <v>30.87</v>
      </c>
    </row>
    <row r="5142" spans="1:10" ht="25.5" x14ac:dyDescent="0.2">
      <c r="A5142" s="193"/>
      <c r="B5142" s="193"/>
      <c r="C5142" s="193"/>
      <c r="D5142" s="193"/>
      <c r="E5142" s="193" t="s">
        <v>1138</v>
      </c>
      <c r="F5142" s="51">
        <v>14.804345400000001</v>
      </c>
      <c r="G5142" s="193" t="s">
        <v>1137</v>
      </c>
      <c r="H5142" s="51">
        <v>11.91</v>
      </c>
      <c r="I5142" s="193" t="s">
        <v>1136</v>
      </c>
      <c r="J5142" s="51">
        <v>26.71</v>
      </c>
    </row>
    <row r="5143" spans="1:10" ht="15" thickBot="1" x14ac:dyDescent="0.25">
      <c r="A5143" s="193"/>
      <c r="B5143" s="193"/>
      <c r="C5143" s="193"/>
      <c r="D5143" s="193"/>
      <c r="E5143" s="193" t="s">
        <v>1135</v>
      </c>
      <c r="F5143" s="51">
        <v>17.23</v>
      </c>
      <c r="G5143" s="193"/>
      <c r="H5143" s="378" t="s">
        <v>1134</v>
      </c>
      <c r="I5143" s="378"/>
      <c r="J5143" s="51">
        <v>90.43</v>
      </c>
    </row>
    <row r="5144" spans="1:10" ht="0.95" customHeight="1" thickTop="1" x14ac:dyDescent="0.2">
      <c r="A5144" s="50"/>
      <c r="B5144" s="50"/>
      <c r="C5144" s="50"/>
      <c r="D5144" s="50"/>
      <c r="E5144" s="50"/>
      <c r="F5144" s="50"/>
      <c r="G5144" s="50"/>
      <c r="H5144" s="50"/>
      <c r="I5144" s="50"/>
      <c r="J5144" s="50"/>
    </row>
    <row r="5145" spans="1:10" ht="18" customHeight="1" x14ac:dyDescent="0.2">
      <c r="A5145" s="189"/>
      <c r="B5145" s="64" t="s">
        <v>9</v>
      </c>
      <c r="C5145" s="189" t="s">
        <v>10</v>
      </c>
      <c r="D5145" s="189" t="s">
        <v>11</v>
      </c>
      <c r="E5145" s="379" t="s">
        <v>1155</v>
      </c>
      <c r="F5145" s="379"/>
      <c r="G5145" s="65" t="s">
        <v>12</v>
      </c>
      <c r="H5145" s="64" t="s">
        <v>13</v>
      </c>
      <c r="I5145" s="64" t="s">
        <v>14</v>
      </c>
      <c r="J5145" s="64" t="s">
        <v>16</v>
      </c>
    </row>
    <row r="5146" spans="1:10" ht="51.95" customHeight="1" x14ac:dyDescent="0.2">
      <c r="A5146" s="187" t="s">
        <v>1154</v>
      </c>
      <c r="B5146" s="63" t="s">
        <v>1396</v>
      </c>
      <c r="C5146" s="187" t="s">
        <v>25</v>
      </c>
      <c r="D5146" s="187" t="s">
        <v>1395</v>
      </c>
      <c r="E5146" s="380" t="s">
        <v>1192</v>
      </c>
      <c r="F5146" s="380"/>
      <c r="G5146" s="62" t="s">
        <v>44</v>
      </c>
      <c r="H5146" s="61">
        <v>1</v>
      </c>
      <c r="I5146" s="60">
        <v>172.11</v>
      </c>
      <c r="J5146" s="60">
        <v>172.11</v>
      </c>
    </row>
    <row r="5147" spans="1:10" ht="51.95" customHeight="1" x14ac:dyDescent="0.2">
      <c r="A5147" s="191" t="s">
        <v>1148</v>
      </c>
      <c r="B5147" s="59" t="s">
        <v>1388</v>
      </c>
      <c r="C5147" s="191" t="s">
        <v>25</v>
      </c>
      <c r="D5147" s="191" t="s">
        <v>1387</v>
      </c>
      <c r="E5147" s="376" t="s">
        <v>1192</v>
      </c>
      <c r="F5147" s="376"/>
      <c r="G5147" s="58" t="s">
        <v>836</v>
      </c>
      <c r="H5147" s="57">
        <v>1</v>
      </c>
      <c r="I5147" s="56">
        <v>41.71</v>
      </c>
      <c r="J5147" s="56">
        <v>41.71</v>
      </c>
    </row>
    <row r="5148" spans="1:10" ht="51.95" customHeight="1" x14ac:dyDescent="0.2">
      <c r="A5148" s="191" t="s">
        <v>1148</v>
      </c>
      <c r="B5148" s="59" t="s">
        <v>1392</v>
      </c>
      <c r="C5148" s="191" t="s">
        <v>25</v>
      </c>
      <c r="D5148" s="191" t="s">
        <v>1391</v>
      </c>
      <c r="E5148" s="376" t="s">
        <v>1192</v>
      </c>
      <c r="F5148" s="376"/>
      <c r="G5148" s="58" t="s">
        <v>836</v>
      </c>
      <c r="H5148" s="57">
        <v>1</v>
      </c>
      <c r="I5148" s="56">
        <v>33.33</v>
      </c>
      <c r="J5148" s="56">
        <v>33.33</v>
      </c>
    </row>
    <row r="5149" spans="1:10" ht="51.95" customHeight="1" x14ac:dyDescent="0.2">
      <c r="A5149" s="191" t="s">
        <v>1148</v>
      </c>
      <c r="B5149" s="59" t="s">
        <v>1390</v>
      </c>
      <c r="C5149" s="191" t="s">
        <v>25</v>
      </c>
      <c r="D5149" s="191" t="s">
        <v>1389</v>
      </c>
      <c r="E5149" s="376" t="s">
        <v>1192</v>
      </c>
      <c r="F5149" s="376"/>
      <c r="G5149" s="58" t="s">
        <v>836</v>
      </c>
      <c r="H5149" s="57">
        <v>1</v>
      </c>
      <c r="I5149" s="56">
        <v>9</v>
      </c>
      <c r="J5149" s="56">
        <v>9</v>
      </c>
    </row>
    <row r="5150" spans="1:10" ht="51.95" customHeight="1" x14ac:dyDescent="0.2">
      <c r="A5150" s="191" t="s">
        <v>1148</v>
      </c>
      <c r="B5150" s="59" t="s">
        <v>1384</v>
      </c>
      <c r="C5150" s="191" t="s">
        <v>25</v>
      </c>
      <c r="D5150" s="191" t="s">
        <v>1383</v>
      </c>
      <c r="E5150" s="376" t="s">
        <v>1192</v>
      </c>
      <c r="F5150" s="376"/>
      <c r="G5150" s="58" t="s">
        <v>836</v>
      </c>
      <c r="H5150" s="57">
        <v>1</v>
      </c>
      <c r="I5150" s="56">
        <v>57.2</v>
      </c>
      <c r="J5150" s="56">
        <v>57.2</v>
      </c>
    </row>
    <row r="5151" spans="1:10" ht="26.1" customHeight="1" x14ac:dyDescent="0.2">
      <c r="A5151" s="191" t="s">
        <v>1148</v>
      </c>
      <c r="B5151" s="59" t="s">
        <v>1394</v>
      </c>
      <c r="C5151" s="191" t="s">
        <v>25</v>
      </c>
      <c r="D5151" s="191" t="s">
        <v>1393</v>
      </c>
      <c r="E5151" s="376" t="s">
        <v>1145</v>
      </c>
      <c r="F5151" s="376"/>
      <c r="G5151" s="58" t="s">
        <v>836</v>
      </c>
      <c r="H5151" s="57">
        <v>1</v>
      </c>
      <c r="I5151" s="56">
        <v>30.87</v>
      </c>
      <c r="J5151" s="56">
        <v>30.87</v>
      </c>
    </row>
    <row r="5152" spans="1:10" ht="25.5" x14ac:dyDescent="0.2">
      <c r="A5152" s="193"/>
      <c r="B5152" s="193"/>
      <c r="C5152" s="193"/>
      <c r="D5152" s="193"/>
      <c r="E5152" s="193" t="s">
        <v>1138</v>
      </c>
      <c r="F5152" s="51">
        <v>14.804345400000001</v>
      </c>
      <c r="G5152" s="193" t="s">
        <v>1137</v>
      </c>
      <c r="H5152" s="51">
        <v>11.91</v>
      </c>
      <c r="I5152" s="193" t="s">
        <v>1136</v>
      </c>
      <c r="J5152" s="51">
        <v>26.71</v>
      </c>
    </row>
    <row r="5153" spans="1:10" ht="15" thickBot="1" x14ac:dyDescent="0.25">
      <c r="A5153" s="193"/>
      <c r="B5153" s="193"/>
      <c r="C5153" s="193"/>
      <c r="D5153" s="193"/>
      <c r="E5153" s="193" t="s">
        <v>1135</v>
      </c>
      <c r="F5153" s="51">
        <v>40.51</v>
      </c>
      <c r="G5153" s="193"/>
      <c r="H5153" s="378" t="s">
        <v>1134</v>
      </c>
      <c r="I5153" s="378"/>
      <c r="J5153" s="51">
        <v>212.62</v>
      </c>
    </row>
    <row r="5154" spans="1:10" ht="0.95" customHeight="1" thickTop="1" x14ac:dyDescent="0.2">
      <c r="A5154" s="50"/>
      <c r="B5154" s="50"/>
      <c r="C5154" s="50"/>
      <c r="D5154" s="50"/>
      <c r="E5154" s="50"/>
      <c r="F5154" s="50"/>
      <c r="G5154" s="50"/>
      <c r="H5154" s="50"/>
      <c r="I5154" s="50"/>
      <c r="J5154" s="50"/>
    </row>
    <row r="5155" spans="1:10" ht="18" customHeight="1" x14ac:dyDescent="0.2">
      <c r="A5155" s="189"/>
      <c r="B5155" s="64" t="s">
        <v>9</v>
      </c>
      <c r="C5155" s="189" t="s">
        <v>10</v>
      </c>
      <c r="D5155" s="189" t="s">
        <v>11</v>
      </c>
      <c r="E5155" s="379" t="s">
        <v>1155</v>
      </c>
      <c r="F5155" s="379"/>
      <c r="G5155" s="65" t="s">
        <v>12</v>
      </c>
      <c r="H5155" s="64" t="s">
        <v>13</v>
      </c>
      <c r="I5155" s="64" t="s">
        <v>14</v>
      </c>
      <c r="J5155" s="64" t="s">
        <v>16</v>
      </c>
    </row>
    <row r="5156" spans="1:10" ht="51.95" customHeight="1" x14ac:dyDescent="0.2">
      <c r="A5156" s="187" t="s">
        <v>1154</v>
      </c>
      <c r="B5156" s="63" t="s">
        <v>1392</v>
      </c>
      <c r="C5156" s="187" t="s">
        <v>25</v>
      </c>
      <c r="D5156" s="187" t="s">
        <v>1391</v>
      </c>
      <c r="E5156" s="380" t="s">
        <v>1192</v>
      </c>
      <c r="F5156" s="380"/>
      <c r="G5156" s="62" t="s">
        <v>836</v>
      </c>
      <c r="H5156" s="61">
        <v>1</v>
      </c>
      <c r="I5156" s="60">
        <v>33.33</v>
      </c>
      <c r="J5156" s="60">
        <v>33.33</v>
      </c>
    </row>
    <row r="5157" spans="1:10" ht="39" customHeight="1" x14ac:dyDescent="0.2">
      <c r="A5157" s="192" t="s">
        <v>1142</v>
      </c>
      <c r="B5157" s="55" t="s">
        <v>1386</v>
      </c>
      <c r="C5157" s="192" t="s">
        <v>25</v>
      </c>
      <c r="D5157" s="192" t="s">
        <v>1385</v>
      </c>
      <c r="E5157" s="377" t="s">
        <v>1160</v>
      </c>
      <c r="F5157" s="377"/>
      <c r="G5157" s="54" t="s">
        <v>156</v>
      </c>
      <c r="H5157" s="53">
        <v>5.3300000000000001E-5</v>
      </c>
      <c r="I5157" s="52">
        <v>625341.67000000004</v>
      </c>
      <c r="J5157" s="52">
        <v>33.33</v>
      </c>
    </row>
    <row r="5158" spans="1:10" ht="25.5" x14ac:dyDescent="0.2">
      <c r="A5158" s="193"/>
      <c r="B5158" s="193"/>
      <c r="C5158" s="193"/>
      <c r="D5158" s="193"/>
      <c r="E5158" s="193" t="s">
        <v>1138</v>
      </c>
      <c r="F5158" s="51">
        <v>0</v>
      </c>
      <c r="G5158" s="193" t="s">
        <v>1137</v>
      </c>
      <c r="H5158" s="51">
        <v>0</v>
      </c>
      <c r="I5158" s="193" t="s">
        <v>1136</v>
      </c>
      <c r="J5158" s="51">
        <v>0</v>
      </c>
    </row>
    <row r="5159" spans="1:10" ht="15" thickBot="1" x14ac:dyDescent="0.25">
      <c r="A5159" s="193"/>
      <c r="B5159" s="193"/>
      <c r="C5159" s="193"/>
      <c r="D5159" s="193"/>
      <c r="E5159" s="193" t="s">
        <v>1135</v>
      </c>
      <c r="F5159" s="51">
        <v>7.84</v>
      </c>
      <c r="G5159" s="193"/>
      <c r="H5159" s="378" t="s">
        <v>1134</v>
      </c>
      <c r="I5159" s="378"/>
      <c r="J5159" s="51">
        <v>41.17</v>
      </c>
    </row>
    <row r="5160" spans="1:10" ht="0.95" customHeight="1" thickTop="1" x14ac:dyDescent="0.2">
      <c r="A5160" s="50"/>
      <c r="B5160" s="50"/>
      <c r="C5160" s="50"/>
      <c r="D5160" s="50"/>
      <c r="E5160" s="50"/>
      <c r="F5160" s="50"/>
      <c r="G5160" s="50"/>
      <c r="H5160" s="50"/>
      <c r="I5160" s="50"/>
      <c r="J5160" s="50"/>
    </row>
    <row r="5161" spans="1:10" ht="18" customHeight="1" x14ac:dyDescent="0.2">
      <c r="A5161" s="189"/>
      <c r="B5161" s="64" t="s">
        <v>9</v>
      </c>
      <c r="C5161" s="189" t="s">
        <v>10</v>
      </c>
      <c r="D5161" s="189" t="s">
        <v>11</v>
      </c>
      <c r="E5161" s="379" t="s">
        <v>1155</v>
      </c>
      <c r="F5161" s="379"/>
      <c r="G5161" s="65" t="s">
        <v>12</v>
      </c>
      <c r="H5161" s="64" t="s">
        <v>13</v>
      </c>
      <c r="I5161" s="64" t="s">
        <v>14</v>
      </c>
      <c r="J5161" s="64" t="s">
        <v>16</v>
      </c>
    </row>
    <row r="5162" spans="1:10" ht="51.95" customHeight="1" x14ac:dyDescent="0.2">
      <c r="A5162" s="187" t="s">
        <v>1154</v>
      </c>
      <c r="B5162" s="63" t="s">
        <v>1390</v>
      </c>
      <c r="C5162" s="187" t="s">
        <v>25</v>
      </c>
      <c r="D5162" s="187" t="s">
        <v>1389</v>
      </c>
      <c r="E5162" s="380" t="s">
        <v>1192</v>
      </c>
      <c r="F5162" s="380"/>
      <c r="G5162" s="62" t="s">
        <v>836</v>
      </c>
      <c r="H5162" s="61">
        <v>1</v>
      </c>
      <c r="I5162" s="60">
        <v>9</v>
      </c>
      <c r="J5162" s="60">
        <v>9</v>
      </c>
    </row>
    <row r="5163" spans="1:10" ht="39" customHeight="1" x14ac:dyDescent="0.2">
      <c r="A5163" s="192" t="s">
        <v>1142</v>
      </c>
      <c r="B5163" s="55" t="s">
        <v>1386</v>
      </c>
      <c r="C5163" s="192" t="s">
        <v>25</v>
      </c>
      <c r="D5163" s="192" t="s">
        <v>1385</v>
      </c>
      <c r="E5163" s="377" t="s">
        <v>1160</v>
      </c>
      <c r="F5163" s="377"/>
      <c r="G5163" s="54" t="s">
        <v>156</v>
      </c>
      <c r="H5163" s="53">
        <v>1.4399999999999999E-5</v>
      </c>
      <c r="I5163" s="52">
        <v>625341.67000000004</v>
      </c>
      <c r="J5163" s="52">
        <v>9</v>
      </c>
    </row>
    <row r="5164" spans="1:10" ht="25.5" x14ac:dyDescent="0.2">
      <c r="A5164" s="193"/>
      <c r="B5164" s="193"/>
      <c r="C5164" s="193"/>
      <c r="D5164" s="193"/>
      <c r="E5164" s="193" t="s">
        <v>1138</v>
      </c>
      <c r="F5164" s="51">
        <v>0</v>
      </c>
      <c r="G5164" s="193" t="s">
        <v>1137</v>
      </c>
      <c r="H5164" s="51">
        <v>0</v>
      </c>
      <c r="I5164" s="193" t="s">
        <v>1136</v>
      </c>
      <c r="J5164" s="51">
        <v>0</v>
      </c>
    </row>
    <row r="5165" spans="1:10" ht="15" thickBot="1" x14ac:dyDescent="0.25">
      <c r="A5165" s="193"/>
      <c r="B5165" s="193"/>
      <c r="C5165" s="193"/>
      <c r="D5165" s="193"/>
      <c r="E5165" s="193" t="s">
        <v>1135</v>
      </c>
      <c r="F5165" s="51">
        <v>2.11</v>
      </c>
      <c r="G5165" s="193"/>
      <c r="H5165" s="378" t="s">
        <v>1134</v>
      </c>
      <c r="I5165" s="378"/>
      <c r="J5165" s="51">
        <v>11.11</v>
      </c>
    </row>
    <row r="5166" spans="1:10" ht="0.95" customHeight="1" thickTop="1" x14ac:dyDescent="0.2">
      <c r="A5166" s="50"/>
      <c r="B5166" s="50"/>
      <c r="C5166" s="50"/>
      <c r="D5166" s="50"/>
      <c r="E5166" s="50"/>
      <c r="F5166" s="50"/>
      <c r="G5166" s="50"/>
      <c r="H5166" s="50"/>
      <c r="I5166" s="50"/>
      <c r="J5166" s="50"/>
    </row>
    <row r="5167" spans="1:10" ht="18" customHeight="1" x14ac:dyDescent="0.2">
      <c r="A5167" s="189"/>
      <c r="B5167" s="64" t="s">
        <v>9</v>
      </c>
      <c r="C5167" s="189" t="s">
        <v>10</v>
      </c>
      <c r="D5167" s="189" t="s">
        <v>11</v>
      </c>
      <c r="E5167" s="379" t="s">
        <v>1155</v>
      </c>
      <c r="F5167" s="379"/>
      <c r="G5167" s="65" t="s">
        <v>12</v>
      </c>
      <c r="H5167" s="64" t="s">
        <v>13</v>
      </c>
      <c r="I5167" s="64" t="s">
        <v>14</v>
      </c>
      <c r="J5167" s="64" t="s">
        <v>16</v>
      </c>
    </row>
    <row r="5168" spans="1:10" ht="51.95" customHeight="1" x14ac:dyDescent="0.2">
      <c r="A5168" s="187" t="s">
        <v>1154</v>
      </c>
      <c r="B5168" s="63" t="s">
        <v>1388</v>
      </c>
      <c r="C5168" s="187" t="s">
        <v>25</v>
      </c>
      <c r="D5168" s="187" t="s">
        <v>1387</v>
      </c>
      <c r="E5168" s="380" t="s">
        <v>1192</v>
      </c>
      <c r="F5168" s="380"/>
      <c r="G5168" s="62" t="s">
        <v>836</v>
      </c>
      <c r="H5168" s="61">
        <v>1</v>
      </c>
      <c r="I5168" s="60">
        <v>41.71</v>
      </c>
      <c r="J5168" s="60">
        <v>41.71</v>
      </c>
    </row>
    <row r="5169" spans="1:10" ht="39" customHeight="1" x14ac:dyDescent="0.2">
      <c r="A5169" s="192" t="s">
        <v>1142</v>
      </c>
      <c r="B5169" s="55" t="s">
        <v>1386</v>
      </c>
      <c r="C5169" s="192" t="s">
        <v>25</v>
      </c>
      <c r="D5169" s="192" t="s">
        <v>1385</v>
      </c>
      <c r="E5169" s="377" t="s">
        <v>1160</v>
      </c>
      <c r="F5169" s="377"/>
      <c r="G5169" s="54" t="s">
        <v>156</v>
      </c>
      <c r="H5169" s="53">
        <v>6.6699999999999995E-5</v>
      </c>
      <c r="I5169" s="52">
        <v>625341.67000000004</v>
      </c>
      <c r="J5169" s="52">
        <v>41.71</v>
      </c>
    </row>
    <row r="5170" spans="1:10" ht="25.5" x14ac:dyDescent="0.2">
      <c r="A5170" s="193"/>
      <c r="B5170" s="193"/>
      <c r="C5170" s="193"/>
      <c r="D5170" s="193"/>
      <c r="E5170" s="193" t="s">
        <v>1138</v>
      </c>
      <c r="F5170" s="51">
        <v>0</v>
      </c>
      <c r="G5170" s="193" t="s">
        <v>1137</v>
      </c>
      <c r="H5170" s="51">
        <v>0</v>
      </c>
      <c r="I5170" s="193" t="s">
        <v>1136</v>
      </c>
      <c r="J5170" s="51">
        <v>0</v>
      </c>
    </row>
    <row r="5171" spans="1:10" ht="15" thickBot="1" x14ac:dyDescent="0.25">
      <c r="A5171" s="193"/>
      <c r="B5171" s="193"/>
      <c r="C5171" s="193"/>
      <c r="D5171" s="193"/>
      <c r="E5171" s="193" t="s">
        <v>1135</v>
      </c>
      <c r="F5171" s="51">
        <v>9.81</v>
      </c>
      <c r="G5171" s="193"/>
      <c r="H5171" s="378" t="s">
        <v>1134</v>
      </c>
      <c r="I5171" s="378"/>
      <c r="J5171" s="51">
        <v>51.52</v>
      </c>
    </row>
    <row r="5172" spans="1:10" ht="0.95" customHeight="1" thickTop="1" x14ac:dyDescent="0.2">
      <c r="A5172" s="50"/>
      <c r="B5172" s="50"/>
      <c r="C5172" s="50"/>
      <c r="D5172" s="50"/>
      <c r="E5172" s="50"/>
      <c r="F5172" s="50"/>
      <c r="G5172" s="50"/>
      <c r="H5172" s="50"/>
      <c r="I5172" s="50"/>
      <c r="J5172" s="50"/>
    </row>
    <row r="5173" spans="1:10" ht="18" customHeight="1" x14ac:dyDescent="0.2">
      <c r="A5173" s="189"/>
      <c r="B5173" s="64" t="s">
        <v>9</v>
      </c>
      <c r="C5173" s="189" t="s">
        <v>10</v>
      </c>
      <c r="D5173" s="189" t="s">
        <v>11</v>
      </c>
      <c r="E5173" s="379" t="s">
        <v>1155</v>
      </c>
      <c r="F5173" s="379"/>
      <c r="G5173" s="65" t="s">
        <v>12</v>
      </c>
      <c r="H5173" s="64" t="s">
        <v>13</v>
      </c>
      <c r="I5173" s="64" t="s">
        <v>14</v>
      </c>
      <c r="J5173" s="64" t="s">
        <v>16</v>
      </c>
    </row>
    <row r="5174" spans="1:10" ht="51.95" customHeight="1" x14ac:dyDescent="0.2">
      <c r="A5174" s="187" t="s">
        <v>1154</v>
      </c>
      <c r="B5174" s="63" t="s">
        <v>1384</v>
      </c>
      <c r="C5174" s="187" t="s">
        <v>25</v>
      </c>
      <c r="D5174" s="187" t="s">
        <v>1383</v>
      </c>
      <c r="E5174" s="380" t="s">
        <v>1192</v>
      </c>
      <c r="F5174" s="380"/>
      <c r="G5174" s="62" t="s">
        <v>836</v>
      </c>
      <c r="H5174" s="61">
        <v>1</v>
      </c>
      <c r="I5174" s="60">
        <v>57.2</v>
      </c>
      <c r="J5174" s="60">
        <v>57.2</v>
      </c>
    </row>
    <row r="5175" spans="1:10" ht="26.1" customHeight="1" x14ac:dyDescent="0.2">
      <c r="A5175" s="192" t="s">
        <v>1142</v>
      </c>
      <c r="B5175" s="55" t="s">
        <v>1245</v>
      </c>
      <c r="C5175" s="192" t="s">
        <v>25</v>
      </c>
      <c r="D5175" s="192" t="s">
        <v>1244</v>
      </c>
      <c r="E5175" s="377" t="s">
        <v>1139</v>
      </c>
      <c r="F5175" s="377"/>
      <c r="G5175" s="54" t="s">
        <v>358</v>
      </c>
      <c r="H5175" s="53">
        <v>9.5500000000000007</v>
      </c>
      <c r="I5175" s="52">
        <v>5.99</v>
      </c>
      <c r="J5175" s="52">
        <v>57.2</v>
      </c>
    </row>
    <row r="5176" spans="1:10" ht="25.5" x14ac:dyDescent="0.2">
      <c r="A5176" s="193"/>
      <c r="B5176" s="193"/>
      <c r="C5176" s="193"/>
      <c r="D5176" s="193"/>
      <c r="E5176" s="193" t="s">
        <v>1138</v>
      </c>
      <c r="F5176" s="51">
        <v>0</v>
      </c>
      <c r="G5176" s="193" t="s">
        <v>1137</v>
      </c>
      <c r="H5176" s="51">
        <v>0</v>
      </c>
      <c r="I5176" s="193" t="s">
        <v>1136</v>
      </c>
      <c r="J5176" s="51">
        <v>0</v>
      </c>
    </row>
    <row r="5177" spans="1:10" ht="15" thickBot="1" x14ac:dyDescent="0.25">
      <c r="A5177" s="193"/>
      <c r="B5177" s="193"/>
      <c r="C5177" s="193"/>
      <c r="D5177" s="193"/>
      <c r="E5177" s="193" t="s">
        <v>1135</v>
      </c>
      <c r="F5177" s="51">
        <v>13.46</v>
      </c>
      <c r="G5177" s="193"/>
      <c r="H5177" s="378" t="s">
        <v>1134</v>
      </c>
      <c r="I5177" s="378"/>
      <c r="J5177" s="51">
        <v>70.66</v>
      </c>
    </row>
    <row r="5178" spans="1:10" ht="0.95" customHeight="1" thickTop="1" x14ac:dyDescent="0.2">
      <c r="A5178" s="50"/>
      <c r="B5178" s="50"/>
      <c r="C5178" s="50"/>
      <c r="D5178" s="50"/>
      <c r="E5178" s="50"/>
      <c r="F5178" s="50"/>
      <c r="G5178" s="50"/>
      <c r="H5178" s="50"/>
      <c r="I5178" s="50"/>
      <c r="J5178" s="50"/>
    </row>
    <row r="5179" spans="1:10" ht="18" customHeight="1" x14ac:dyDescent="0.2">
      <c r="A5179" s="189"/>
      <c r="B5179" s="64" t="s">
        <v>9</v>
      </c>
      <c r="C5179" s="189" t="s">
        <v>10</v>
      </c>
      <c r="D5179" s="189" t="s">
        <v>11</v>
      </c>
      <c r="E5179" s="379" t="s">
        <v>1155</v>
      </c>
      <c r="F5179" s="379"/>
      <c r="G5179" s="65" t="s">
        <v>12</v>
      </c>
      <c r="H5179" s="64" t="s">
        <v>13</v>
      </c>
      <c r="I5179" s="64" t="s">
        <v>14</v>
      </c>
      <c r="J5179" s="64" t="s">
        <v>16</v>
      </c>
    </row>
    <row r="5180" spans="1:10" ht="39" customHeight="1" x14ac:dyDescent="0.2">
      <c r="A5180" s="187" t="s">
        <v>1154</v>
      </c>
      <c r="B5180" s="63" t="s">
        <v>1382</v>
      </c>
      <c r="C5180" s="187" t="s">
        <v>25</v>
      </c>
      <c r="D5180" s="187" t="s">
        <v>1381</v>
      </c>
      <c r="E5180" s="380" t="s">
        <v>1192</v>
      </c>
      <c r="F5180" s="380"/>
      <c r="G5180" s="62" t="s">
        <v>1205</v>
      </c>
      <c r="H5180" s="61">
        <v>1</v>
      </c>
      <c r="I5180" s="60">
        <v>31.8</v>
      </c>
      <c r="J5180" s="60">
        <v>31.8</v>
      </c>
    </row>
    <row r="5181" spans="1:10" ht="26.1" customHeight="1" x14ac:dyDescent="0.2">
      <c r="A5181" s="191" t="s">
        <v>1148</v>
      </c>
      <c r="B5181" s="59" t="s">
        <v>1378</v>
      </c>
      <c r="C5181" s="191" t="s">
        <v>25</v>
      </c>
      <c r="D5181" s="191" t="s">
        <v>1377</v>
      </c>
      <c r="E5181" s="376" t="s">
        <v>1145</v>
      </c>
      <c r="F5181" s="376"/>
      <c r="G5181" s="58" t="s">
        <v>836</v>
      </c>
      <c r="H5181" s="57">
        <v>1</v>
      </c>
      <c r="I5181" s="56">
        <v>31.67</v>
      </c>
      <c r="J5181" s="56">
        <v>31.67</v>
      </c>
    </row>
    <row r="5182" spans="1:10" ht="39" customHeight="1" x14ac:dyDescent="0.2">
      <c r="A5182" s="191" t="s">
        <v>1148</v>
      </c>
      <c r="B5182" s="59" t="s">
        <v>1376</v>
      </c>
      <c r="C5182" s="191" t="s">
        <v>25</v>
      </c>
      <c r="D5182" s="191" t="s">
        <v>1375</v>
      </c>
      <c r="E5182" s="376" t="s">
        <v>1192</v>
      </c>
      <c r="F5182" s="376"/>
      <c r="G5182" s="58" t="s">
        <v>836</v>
      </c>
      <c r="H5182" s="57">
        <v>1</v>
      </c>
      <c r="I5182" s="56">
        <v>0.11</v>
      </c>
      <c r="J5182" s="56">
        <v>0.11</v>
      </c>
    </row>
    <row r="5183" spans="1:10" ht="39" customHeight="1" x14ac:dyDescent="0.2">
      <c r="A5183" s="191" t="s">
        <v>1148</v>
      </c>
      <c r="B5183" s="59" t="s">
        <v>1374</v>
      </c>
      <c r="C5183" s="191" t="s">
        <v>25</v>
      </c>
      <c r="D5183" s="191" t="s">
        <v>1373</v>
      </c>
      <c r="E5183" s="376" t="s">
        <v>1192</v>
      </c>
      <c r="F5183" s="376"/>
      <c r="G5183" s="58" t="s">
        <v>836</v>
      </c>
      <c r="H5183" s="57">
        <v>1</v>
      </c>
      <c r="I5183" s="56">
        <v>0.02</v>
      </c>
      <c r="J5183" s="56">
        <v>0.02</v>
      </c>
    </row>
    <row r="5184" spans="1:10" ht="25.5" x14ac:dyDescent="0.2">
      <c r="A5184" s="193"/>
      <c r="B5184" s="193"/>
      <c r="C5184" s="193"/>
      <c r="D5184" s="193"/>
      <c r="E5184" s="193" t="s">
        <v>1138</v>
      </c>
      <c r="F5184" s="51">
        <v>15.2477552</v>
      </c>
      <c r="G5184" s="193" t="s">
        <v>1137</v>
      </c>
      <c r="H5184" s="51">
        <v>12.26</v>
      </c>
      <c r="I5184" s="193" t="s">
        <v>1136</v>
      </c>
      <c r="J5184" s="51">
        <v>27.51</v>
      </c>
    </row>
    <row r="5185" spans="1:10" ht="15" thickBot="1" x14ac:dyDescent="0.25">
      <c r="A5185" s="193"/>
      <c r="B5185" s="193"/>
      <c r="C5185" s="193"/>
      <c r="D5185" s="193"/>
      <c r="E5185" s="193" t="s">
        <v>1135</v>
      </c>
      <c r="F5185" s="51">
        <v>7.48</v>
      </c>
      <c r="G5185" s="193"/>
      <c r="H5185" s="378" t="s">
        <v>1134</v>
      </c>
      <c r="I5185" s="378"/>
      <c r="J5185" s="51">
        <v>39.28</v>
      </c>
    </row>
    <row r="5186" spans="1:10" ht="0.95" customHeight="1" thickTop="1" x14ac:dyDescent="0.2">
      <c r="A5186" s="50"/>
      <c r="B5186" s="50"/>
      <c r="C5186" s="50"/>
      <c r="D5186" s="50"/>
      <c r="E5186" s="50"/>
      <c r="F5186" s="50"/>
      <c r="G5186" s="50"/>
      <c r="H5186" s="50"/>
      <c r="I5186" s="50"/>
      <c r="J5186" s="50"/>
    </row>
    <row r="5187" spans="1:10" ht="18" customHeight="1" x14ac:dyDescent="0.2">
      <c r="A5187" s="189"/>
      <c r="B5187" s="64" t="s">
        <v>9</v>
      </c>
      <c r="C5187" s="189" t="s">
        <v>10</v>
      </c>
      <c r="D5187" s="189" t="s">
        <v>11</v>
      </c>
      <c r="E5187" s="379" t="s">
        <v>1155</v>
      </c>
      <c r="F5187" s="379"/>
      <c r="G5187" s="65" t="s">
        <v>12</v>
      </c>
      <c r="H5187" s="64" t="s">
        <v>13</v>
      </c>
      <c r="I5187" s="64" t="s">
        <v>14</v>
      </c>
      <c r="J5187" s="64" t="s">
        <v>16</v>
      </c>
    </row>
    <row r="5188" spans="1:10" ht="39" customHeight="1" x14ac:dyDescent="0.2">
      <c r="A5188" s="187" t="s">
        <v>1154</v>
      </c>
      <c r="B5188" s="63" t="s">
        <v>1380</v>
      </c>
      <c r="C5188" s="187" t="s">
        <v>25</v>
      </c>
      <c r="D5188" s="187" t="s">
        <v>1379</v>
      </c>
      <c r="E5188" s="380" t="s">
        <v>1192</v>
      </c>
      <c r="F5188" s="380"/>
      <c r="G5188" s="62" t="s">
        <v>44</v>
      </c>
      <c r="H5188" s="61">
        <v>1</v>
      </c>
      <c r="I5188" s="60">
        <v>33.32</v>
      </c>
      <c r="J5188" s="60">
        <v>33.32</v>
      </c>
    </row>
    <row r="5189" spans="1:10" ht="26.1" customHeight="1" x14ac:dyDescent="0.2">
      <c r="A5189" s="191" t="s">
        <v>1148</v>
      </c>
      <c r="B5189" s="59" t="s">
        <v>1378</v>
      </c>
      <c r="C5189" s="191" t="s">
        <v>25</v>
      </c>
      <c r="D5189" s="191" t="s">
        <v>1377</v>
      </c>
      <c r="E5189" s="376" t="s">
        <v>1145</v>
      </c>
      <c r="F5189" s="376"/>
      <c r="G5189" s="58" t="s">
        <v>836</v>
      </c>
      <c r="H5189" s="57">
        <v>1</v>
      </c>
      <c r="I5189" s="56">
        <v>31.67</v>
      </c>
      <c r="J5189" s="56">
        <v>31.67</v>
      </c>
    </row>
    <row r="5190" spans="1:10" ht="39" customHeight="1" x14ac:dyDescent="0.2">
      <c r="A5190" s="191" t="s">
        <v>1148</v>
      </c>
      <c r="B5190" s="59" t="s">
        <v>1376</v>
      </c>
      <c r="C5190" s="191" t="s">
        <v>25</v>
      </c>
      <c r="D5190" s="191" t="s">
        <v>1375</v>
      </c>
      <c r="E5190" s="376" t="s">
        <v>1192</v>
      </c>
      <c r="F5190" s="376"/>
      <c r="G5190" s="58" t="s">
        <v>836</v>
      </c>
      <c r="H5190" s="57">
        <v>1</v>
      </c>
      <c r="I5190" s="56">
        <v>0.11</v>
      </c>
      <c r="J5190" s="56">
        <v>0.11</v>
      </c>
    </row>
    <row r="5191" spans="1:10" ht="39" customHeight="1" x14ac:dyDescent="0.2">
      <c r="A5191" s="191" t="s">
        <v>1148</v>
      </c>
      <c r="B5191" s="59" t="s">
        <v>1374</v>
      </c>
      <c r="C5191" s="191" t="s">
        <v>25</v>
      </c>
      <c r="D5191" s="191" t="s">
        <v>1373</v>
      </c>
      <c r="E5191" s="376" t="s">
        <v>1192</v>
      </c>
      <c r="F5191" s="376"/>
      <c r="G5191" s="58" t="s">
        <v>836</v>
      </c>
      <c r="H5191" s="57">
        <v>1</v>
      </c>
      <c r="I5191" s="56">
        <v>0.02</v>
      </c>
      <c r="J5191" s="56">
        <v>0.02</v>
      </c>
    </row>
    <row r="5192" spans="1:10" ht="39" customHeight="1" x14ac:dyDescent="0.2">
      <c r="A5192" s="191" t="s">
        <v>1148</v>
      </c>
      <c r="B5192" s="59" t="s">
        <v>1372</v>
      </c>
      <c r="C5192" s="191" t="s">
        <v>25</v>
      </c>
      <c r="D5192" s="191" t="s">
        <v>1371</v>
      </c>
      <c r="E5192" s="376" t="s">
        <v>1192</v>
      </c>
      <c r="F5192" s="376"/>
      <c r="G5192" s="58" t="s">
        <v>836</v>
      </c>
      <c r="H5192" s="57">
        <v>1</v>
      </c>
      <c r="I5192" s="56">
        <v>7.0000000000000007E-2</v>
      </c>
      <c r="J5192" s="56">
        <v>7.0000000000000007E-2</v>
      </c>
    </row>
    <row r="5193" spans="1:10" ht="39" customHeight="1" x14ac:dyDescent="0.2">
      <c r="A5193" s="191" t="s">
        <v>1148</v>
      </c>
      <c r="B5193" s="59" t="s">
        <v>1368</v>
      </c>
      <c r="C5193" s="191" t="s">
        <v>25</v>
      </c>
      <c r="D5193" s="191" t="s">
        <v>1367</v>
      </c>
      <c r="E5193" s="376" t="s">
        <v>1192</v>
      </c>
      <c r="F5193" s="376"/>
      <c r="G5193" s="58" t="s">
        <v>836</v>
      </c>
      <c r="H5193" s="57">
        <v>1</v>
      </c>
      <c r="I5193" s="56">
        <v>1.45</v>
      </c>
      <c r="J5193" s="56">
        <v>1.45</v>
      </c>
    </row>
    <row r="5194" spans="1:10" ht="25.5" x14ac:dyDescent="0.2">
      <c r="A5194" s="193"/>
      <c r="B5194" s="193"/>
      <c r="C5194" s="193"/>
      <c r="D5194" s="193"/>
      <c r="E5194" s="193" t="s">
        <v>1138</v>
      </c>
      <c r="F5194" s="51">
        <v>15.2477552</v>
      </c>
      <c r="G5194" s="193" t="s">
        <v>1137</v>
      </c>
      <c r="H5194" s="51">
        <v>12.26</v>
      </c>
      <c r="I5194" s="193" t="s">
        <v>1136</v>
      </c>
      <c r="J5194" s="51">
        <v>27.51</v>
      </c>
    </row>
    <row r="5195" spans="1:10" ht="15" thickBot="1" x14ac:dyDescent="0.25">
      <c r="A5195" s="193"/>
      <c r="B5195" s="193"/>
      <c r="C5195" s="193"/>
      <c r="D5195" s="193"/>
      <c r="E5195" s="193" t="s">
        <v>1135</v>
      </c>
      <c r="F5195" s="51">
        <v>7.84</v>
      </c>
      <c r="G5195" s="193"/>
      <c r="H5195" s="378" t="s">
        <v>1134</v>
      </c>
      <c r="I5195" s="378"/>
      <c r="J5195" s="51">
        <v>41.16</v>
      </c>
    </row>
    <row r="5196" spans="1:10" ht="0.95" customHeight="1" thickTop="1" x14ac:dyDescent="0.2">
      <c r="A5196" s="50"/>
      <c r="B5196" s="50"/>
      <c r="C5196" s="50"/>
      <c r="D5196" s="50"/>
      <c r="E5196" s="50"/>
      <c r="F5196" s="50"/>
      <c r="G5196" s="50"/>
      <c r="H5196" s="50"/>
      <c r="I5196" s="50"/>
      <c r="J5196" s="50"/>
    </row>
    <row r="5197" spans="1:10" ht="18" customHeight="1" x14ac:dyDescent="0.2">
      <c r="A5197" s="189"/>
      <c r="B5197" s="64" t="s">
        <v>9</v>
      </c>
      <c r="C5197" s="189" t="s">
        <v>10</v>
      </c>
      <c r="D5197" s="189" t="s">
        <v>11</v>
      </c>
      <c r="E5197" s="379" t="s">
        <v>1155</v>
      </c>
      <c r="F5197" s="379"/>
      <c r="G5197" s="65" t="s">
        <v>12</v>
      </c>
      <c r="H5197" s="64" t="s">
        <v>13</v>
      </c>
      <c r="I5197" s="64" t="s">
        <v>14</v>
      </c>
      <c r="J5197" s="64" t="s">
        <v>16</v>
      </c>
    </row>
    <row r="5198" spans="1:10" ht="39" customHeight="1" x14ac:dyDescent="0.2">
      <c r="A5198" s="187" t="s">
        <v>1154</v>
      </c>
      <c r="B5198" s="63" t="s">
        <v>1376</v>
      </c>
      <c r="C5198" s="187" t="s">
        <v>25</v>
      </c>
      <c r="D5198" s="187" t="s">
        <v>1375</v>
      </c>
      <c r="E5198" s="380" t="s">
        <v>1192</v>
      </c>
      <c r="F5198" s="380"/>
      <c r="G5198" s="62" t="s">
        <v>836</v>
      </c>
      <c r="H5198" s="61">
        <v>1</v>
      </c>
      <c r="I5198" s="60">
        <v>0.11</v>
      </c>
      <c r="J5198" s="60">
        <v>0.11</v>
      </c>
    </row>
    <row r="5199" spans="1:10" ht="39" customHeight="1" x14ac:dyDescent="0.2">
      <c r="A5199" s="192" t="s">
        <v>1142</v>
      </c>
      <c r="B5199" s="55" t="s">
        <v>1370</v>
      </c>
      <c r="C5199" s="192" t="s">
        <v>25</v>
      </c>
      <c r="D5199" s="192" t="s">
        <v>1369</v>
      </c>
      <c r="E5199" s="377" t="s">
        <v>1139</v>
      </c>
      <c r="F5199" s="377"/>
      <c r="G5199" s="54" t="s">
        <v>156</v>
      </c>
      <c r="H5199" s="53">
        <v>7.2000000000000002E-5</v>
      </c>
      <c r="I5199" s="52">
        <v>1530.45</v>
      </c>
      <c r="J5199" s="52">
        <v>0.11</v>
      </c>
    </row>
    <row r="5200" spans="1:10" ht="25.5" x14ac:dyDescent="0.2">
      <c r="A5200" s="193"/>
      <c r="B5200" s="193"/>
      <c r="C5200" s="193"/>
      <c r="D5200" s="193"/>
      <c r="E5200" s="193" t="s">
        <v>1138</v>
      </c>
      <c r="F5200" s="51">
        <v>0</v>
      </c>
      <c r="G5200" s="193" t="s">
        <v>1137</v>
      </c>
      <c r="H5200" s="51">
        <v>0</v>
      </c>
      <c r="I5200" s="193" t="s">
        <v>1136</v>
      </c>
      <c r="J5200" s="51">
        <v>0</v>
      </c>
    </row>
    <row r="5201" spans="1:10" ht="15" thickBot="1" x14ac:dyDescent="0.25">
      <c r="A5201" s="193"/>
      <c r="B5201" s="193"/>
      <c r="C5201" s="193"/>
      <c r="D5201" s="193"/>
      <c r="E5201" s="193" t="s">
        <v>1135</v>
      </c>
      <c r="F5201" s="51">
        <v>0.02</v>
      </c>
      <c r="G5201" s="193"/>
      <c r="H5201" s="378" t="s">
        <v>1134</v>
      </c>
      <c r="I5201" s="378"/>
      <c r="J5201" s="51">
        <v>0.13</v>
      </c>
    </row>
    <row r="5202" spans="1:10" ht="0.95" customHeight="1" thickTop="1" x14ac:dyDescent="0.2">
      <c r="A5202" s="50"/>
      <c r="B5202" s="50"/>
      <c r="C5202" s="50"/>
      <c r="D5202" s="50"/>
      <c r="E5202" s="50"/>
      <c r="F5202" s="50"/>
      <c r="G5202" s="50"/>
      <c r="H5202" s="50"/>
      <c r="I5202" s="50"/>
      <c r="J5202" s="50"/>
    </row>
    <row r="5203" spans="1:10" ht="18" customHeight="1" x14ac:dyDescent="0.2">
      <c r="A5203" s="189"/>
      <c r="B5203" s="64" t="s">
        <v>9</v>
      </c>
      <c r="C5203" s="189" t="s">
        <v>10</v>
      </c>
      <c r="D5203" s="189" t="s">
        <v>11</v>
      </c>
      <c r="E5203" s="379" t="s">
        <v>1155</v>
      </c>
      <c r="F5203" s="379"/>
      <c r="G5203" s="65" t="s">
        <v>12</v>
      </c>
      <c r="H5203" s="64" t="s">
        <v>13</v>
      </c>
      <c r="I5203" s="64" t="s">
        <v>14</v>
      </c>
      <c r="J5203" s="64" t="s">
        <v>16</v>
      </c>
    </row>
    <row r="5204" spans="1:10" ht="39" customHeight="1" x14ac:dyDescent="0.2">
      <c r="A5204" s="187" t="s">
        <v>1154</v>
      </c>
      <c r="B5204" s="63" t="s">
        <v>1374</v>
      </c>
      <c r="C5204" s="187" t="s">
        <v>25</v>
      </c>
      <c r="D5204" s="187" t="s">
        <v>1373</v>
      </c>
      <c r="E5204" s="380" t="s">
        <v>1192</v>
      </c>
      <c r="F5204" s="380"/>
      <c r="G5204" s="62" t="s">
        <v>836</v>
      </c>
      <c r="H5204" s="61">
        <v>1</v>
      </c>
      <c r="I5204" s="60">
        <v>0.02</v>
      </c>
      <c r="J5204" s="60">
        <v>0.02</v>
      </c>
    </row>
    <row r="5205" spans="1:10" ht="39" customHeight="1" x14ac:dyDescent="0.2">
      <c r="A5205" s="192" t="s">
        <v>1142</v>
      </c>
      <c r="B5205" s="55" t="s">
        <v>1370</v>
      </c>
      <c r="C5205" s="192" t="s">
        <v>25</v>
      </c>
      <c r="D5205" s="192" t="s">
        <v>1369</v>
      </c>
      <c r="E5205" s="377" t="s">
        <v>1139</v>
      </c>
      <c r="F5205" s="377"/>
      <c r="G5205" s="54" t="s">
        <v>156</v>
      </c>
      <c r="H5205" s="53">
        <v>1.4800000000000001E-5</v>
      </c>
      <c r="I5205" s="52">
        <v>1530.45</v>
      </c>
      <c r="J5205" s="52">
        <v>0.02</v>
      </c>
    </row>
    <row r="5206" spans="1:10" ht="25.5" x14ac:dyDescent="0.2">
      <c r="A5206" s="193"/>
      <c r="B5206" s="193"/>
      <c r="C5206" s="193"/>
      <c r="D5206" s="193"/>
      <c r="E5206" s="193" t="s">
        <v>1138</v>
      </c>
      <c r="F5206" s="51">
        <v>0</v>
      </c>
      <c r="G5206" s="193" t="s">
        <v>1137</v>
      </c>
      <c r="H5206" s="51">
        <v>0</v>
      </c>
      <c r="I5206" s="193" t="s">
        <v>1136</v>
      </c>
      <c r="J5206" s="51">
        <v>0</v>
      </c>
    </row>
    <row r="5207" spans="1:10" ht="15" thickBot="1" x14ac:dyDescent="0.25">
      <c r="A5207" s="193"/>
      <c r="B5207" s="193"/>
      <c r="C5207" s="193"/>
      <c r="D5207" s="193"/>
      <c r="E5207" s="193" t="s">
        <v>1135</v>
      </c>
      <c r="F5207" s="51">
        <v>0</v>
      </c>
      <c r="G5207" s="193"/>
      <c r="H5207" s="378" t="s">
        <v>1134</v>
      </c>
      <c r="I5207" s="378"/>
      <c r="J5207" s="51">
        <v>0.02</v>
      </c>
    </row>
    <row r="5208" spans="1:10" ht="0.95" customHeight="1" thickTop="1" x14ac:dyDescent="0.2">
      <c r="A5208" s="50"/>
      <c r="B5208" s="50"/>
      <c r="C5208" s="50"/>
      <c r="D5208" s="50"/>
      <c r="E5208" s="50"/>
      <c r="F5208" s="50"/>
      <c r="G5208" s="50"/>
      <c r="H5208" s="50"/>
      <c r="I5208" s="50"/>
      <c r="J5208" s="50"/>
    </row>
    <row r="5209" spans="1:10" ht="18" customHeight="1" x14ac:dyDescent="0.2">
      <c r="A5209" s="189"/>
      <c r="B5209" s="64" t="s">
        <v>9</v>
      </c>
      <c r="C5209" s="189" t="s">
        <v>10</v>
      </c>
      <c r="D5209" s="189" t="s">
        <v>11</v>
      </c>
      <c r="E5209" s="379" t="s">
        <v>1155</v>
      </c>
      <c r="F5209" s="379"/>
      <c r="G5209" s="65" t="s">
        <v>12</v>
      </c>
      <c r="H5209" s="64" t="s">
        <v>13</v>
      </c>
      <c r="I5209" s="64" t="s">
        <v>14</v>
      </c>
      <c r="J5209" s="64" t="s">
        <v>16</v>
      </c>
    </row>
    <row r="5210" spans="1:10" ht="39" customHeight="1" x14ac:dyDescent="0.2">
      <c r="A5210" s="187" t="s">
        <v>1154</v>
      </c>
      <c r="B5210" s="63" t="s">
        <v>1372</v>
      </c>
      <c r="C5210" s="187" t="s">
        <v>25</v>
      </c>
      <c r="D5210" s="187" t="s">
        <v>1371</v>
      </c>
      <c r="E5210" s="380" t="s">
        <v>1192</v>
      </c>
      <c r="F5210" s="380"/>
      <c r="G5210" s="62" t="s">
        <v>836</v>
      </c>
      <c r="H5210" s="61">
        <v>1</v>
      </c>
      <c r="I5210" s="60">
        <v>7.0000000000000007E-2</v>
      </c>
      <c r="J5210" s="60">
        <v>7.0000000000000007E-2</v>
      </c>
    </row>
    <row r="5211" spans="1:10" ht="39" customHeight="1" x14ac:dyDescent="0.2">
      <c r="A5211" s="192" t="s">
        <v>1142</v>
      </c>
      <c r="B5211" s="55" t="s">
        <v>1370</v>
      </c>
      <c r="C5211" s="192" t="s">
        <v>25</v>
      </c>
      <c r="D5211" s="192" t="s">
        <v>1369</v>
      </c>
      <c r="E5211" s="377" t="s">
        <v>1139</v>
      </c>
      <c r="F5211" s="377"/>
      <c r="G5211" s="54" t="s">
        <v>156</v>
      </c>
      <c r="H5211" s="53">
        <v>5.0000000000000002E-5</v>
      </c>
      <c r="I5211" s="52">
        <v>1530.45</v>
      </c>
      <c r="J5211" s="52">
        <v>7.0000000000000007E-2</v>
      </c>
    </row>
    <row r="5212" spans="1:10" ht="25.5" x14ac:dyDescent="0.2">
      <c r="A5212" s="193"/>
      <c r="B5212" s="193"/>
      <c r="C5212" s="193"/>
      <c r="D5212" s="193"/>
      <c r="E5212" s="193" t="s">
        <v>1138</v>
      </c>
      <c r="F5212" s="51">
        <v>0</v>
      </c>
      <c r="G5212" s="193" t="s">
        <v>1137</v>
      </c>
      <c r="H5212" s="51">
        <v>0</v>
      </c>
      <c r="I5212" s="193" t="s">
        <v>1136</v>
      </c>
      <c r="J5212" s="51">
        <v>0</v>
      </c>
    </row>
    <row r="5213" spans="1:10" ht="15" thickBot="1" x14ac:dyDescent="0.25">
      <c r="A5213" s="193"/>
      <c r="B5213" s="193"/>
      <c r="C5213" s="193"/>
      <c r="D5213" s="193"/>
      <c r="E5213" s="193" t="s">
        <v>1135</v>
      </c>
      <c r="F5213" s="51">
        <v>0.01</v>
      </c>
      <c r="G5213" s="193"/>
      <c r="H5213" s="378" t="s">
        <v>1134</v>
      </c>
      <c r="I5213" s="378"/>
      <c r="J5213" s="51">
        <v>0.08</v>
      </c>
    </row>
    <row r="5214" spans="1:10" ht="0.95" customHeight="1" thickTop="1" x14ac:dyDescent="0.2">
      <c r="A5214" s="50"/>
      <c r="B5214" s="50"/>
      <c r="C5214" s="50"/>
      <c r="D5214" s="50"/>
      <c r="E5214" s="50"/>
      <c r="F5214" s="50"/>
      <c r="G5214" s="50"/>
      <c r="H5214" s="50"/>
      <c r="I5214" s="50"/>
      <c r="J5214" s="50"/>
    </row>
    <row r="5215" spans="1:10" ht="18" customHeight="1" x14ac:dyDescent="0.2">
      <c r="A5215" s="189"/>
      <c r="B5215" s="64" t="s">
        <v>9</v>
      </c>
      <c r="C5215" s="189" t="s">
        <v>10</v>
      </c>
      <c r="D5215" s="189" t="s">
        <v>11</v>
      </c>
      <c r="E5215" s="379" t="s">
        <v>1155</v>
      </c>
      <c r="F5215" s="379"/>
      <c r="G5215" s="65" t="s">
        <v>12</v>
      </c>
      <c r="H5215" s="64" t="s">
        <v>13</v>
      </c>
      <c r="I5215" s="64" t="s">
        <v>14</v>
      </c>
      <c r="J5215" s="64" t="s">
        <v>16</v>
      </c>
    </row>
    <row r="5216" spans="1:10" ht="39" customHeight="1" x14ac:dyDescent="0.2">
      <c r="A5216" s="187" t="s">
        <v>1154</v>
      </c>
      <c r="B5216" s="63" t="s">
        <v>1368</v>
      </c>
      <c r="C5216" s="187" t="s">
        <v>25</v>
      </c>
      <c r="D5216" s="187" t="s">
        <v>1367</v>
      </c>
      <c r="E5216" s="380" t="s">
        <v>1192</v>
      </c>
      <c r="F5216" s="380"/>
      <c r="G5216" s="62" t="s">
        <v>836</v>
      </c>
      <c r="H5216" s="61">
        <v>1</v>
      </c>
      <c r="I5216" s="60">
        <v>1.45</v>
      </c>
      <c r="J5216" s="60">
        <v>1.45</v>
      </c>
    </row>
    <row r="5217" spans="1:10" ht="26.1" customHeight="1" x14ac:dyDescent="0.2">
      <c r="A5217" s="192" t="s">
        <v>1142</v>
      </c>
      <c r="B5217" s="55" t="s">
        <v>1191</v>
      </c>
      <c r="C5217" s="192" t="s">
        <v>25</v>
      </c>
      <c r="D5217" s="192" t="s">
        <v>1190</v>
      </c>
      <c r="E5217" s="377" t="s">
        <v>1139</v>
      </c>
      <c r="F5217" s="377"/>
      <c r="G5217" s="54" t="s">
        <v>1189</v>
      </c>
      <c r="H5217" s="53">
        <v>1.36</v>
      </c>
      <c r="I5217" s="52">
        <v>1.07</v>
      </c>
      <c r="J5217" s="52">
        <v>1.45</v>
      </c>
    </row>
    <row r="5218" spans="1:10" ht="25.5" x14ac:dyDescent="0.2">
      <c r="A5218" s="193"/>
      <c r="B5218" s="193"/>
      <c r="C5218" s="193"/>
      <c r="D5218" s="193"/>
      <c r="E5218" s="193" t="s">
        <v>1138</v>
      </c>
      <c r="F5218" s="51">
        <v>0</v>
      </c>
      <c r="G5218" s="193" t="s">
        <v>1137</v>
      </c>
      <c r="H5218" s="51">
        <v>0</v>
      </c>
      <c r="I5218" s="193" t="s">
        <v>1136</v>
      </c>
      <c r="J5218" s="51">
        <v>0</v>
      </c>
    </row>
    <row r="5219" spans="1:10" ht="15" thickBot="1" x14ac:dyDescent="0.25">
      <c r="A5219" s="193"/>
      <c r="B5219" s="193"/>
      <c r="C5219" s="193"/>
      <c r="D5219" s="193"/>
      <c r="E5219" s="193" t="s">
        <v>1135</v>
      </c>
      <c r="F5219" s="51">
        <v>0.34</v>
      </c>
      <c r="G5219" s="193"/>
      <c r="H5219" s="378" t="s">
        <v>1134</v>
      </c>
      <c r="I5219" s="378"/>
      <c r="J5219" s="51">
        <v>1.79</v>
      </c>
    </row>
    <row r="5220" spans="1:10" ht="0.95" customHeight="1" thickTop="1" x14ac:dyDescent="0.2">
      <c r="A5220" s="50"/>
      <c r="B5220" s="50"/>
      <c r="C5220" s="50"/>
      <c r="D5220" s="50"/>
      <c r="E5220" s="50"/>
      <c r="F5220" s="50"/>
      <c r="G5220" s="50"/>
      <c r="H5220" s="50"/>
      <c r="I5220" s="50"/>
      <c r="J5220" s="50"/>
    </row>
    <row r="5221" spans="1:10" ht="18" customHeight="1" x14ac:dyDescent="0.2">
      <c r="A5221" s="189"/>
      <c r="B5221" s="64" t="s">
        <v>9</v>
      </c>
      <c r="C5221" s="189" t="s">
        <v>10</v>
      </c>
      <c r="D5221" s="189" t="s">
        <v>11</v>
      </c>
      <c r="E5221" s="379" t="s">
        <v>1155</v>
      </c>
      <c r="F5221" s="379"/>
      <c r="G5221" s="65" t="s">
        <v>12</v>
      </c>
      <c r="H5221" s="64" t="s">
        <v>13</v>
      </c>
      <c r="I5221" s="64" t="s">
        <v>14</v>
      </c>
      <c r="J5221" s="64" t="s">
        <v>16</v>
      </c>
    </row>
    <row r="5222" spans="1:10" ht="24" customHeight="1" x14ac:dyDescent="0.2">
      <c r="A5222" s="187" t="s">
        <v>1154</v>
      </c>
      <c r="B5222" s="63" t="s">
        <v>1366</v>
      </c>
      <c r="C5222" s="187" t="s">
        <v>25</v>
      </c>
      <c r="D5222" s="187" t="s">
        <v>1365</v>
      </c>
      <c r="E5222" s="380" t="s">
        <v>1145</v>
      </c>
      <c r="F5222" s="380"/>
      <c r="G5222" s="62" t="s">
        <v>836</v>
      </c>
      <c r="H5222" s="61">
        <v>1</v>
      </c>
      <c r="I5222" s="60">
        <v>36.770000000000003</v>
      </c>
      <c r="J5222" s="60">
        <v>36.770000000000003</v>
      </c>
    </row>
    <row r="5223" spans="1:10" ht="26.1" customHeight="1" x14ac:dyDescent="0.2">
      <c r="A5223" s="191" t="s">
        <v>1148</v>
      </c>
      <c r="B5223" s="59" t="s">
        <v>1364</v>
      </c>
      <c r="C5223" s="191" t="s">
        <v>25</v>
      </c>
      <c r="D5223" s="191" t="s">
        <v>1363</v>
      </c>
      <c r="E5223" s="376" t="s">
        <v>1145</v>
      </c>
      <c r="F5223" s="376"/>
      <c r="G5223" s="58" t="s">
        <v>836</v>
      </c>
      <c r="H5223" s="57">
        <v>1</v>
      </c>
      <c r="I5223" s="56">
        <v>0.41</v>
      </c>
      <c r="J5223" s="56">
        <v>0.41</v>
      </c>
    </row>
    <row r="5224" spans="1:10" ht="24" customHeight="1" x14ac:dyDescent="0.2">
      <c r="A5224" s="192" t="s">
        <v>1142</v>
      </c>
      <c r="B5224" s="55" t="s">
        <v>1362</v>
      </c>
      <c r="C5224" s="192" t="s">
        <v>25</v>
      </c>
      <c r="D5224" s="192" t="s">
        <v>1361</v>
      </c>
      <c r="E5224" s="377" t="s">
        <v>1165</v>
      </c>
      <c r="F5224" s="377"/>
      <c r="G5224" s="54" t="s">
        <v>836</v>
      </c>
      <c r="H5224" s="53">
        <v>1</v>
      </c>
      <c r="I5224" s="52">
        <v>31.01</v>
      </c>
      <c r="J5224" s="52">
        <v>31.01</v>
      </c>
    </row>
    <row r="5225" spans="1:10" ht="26.1" customHeight="1" x14ac:dyDescent="0.2">
      <c r="A5225" s="192" t="s">
        <v>1142</v>
      </c>
      <c r="B5225" s="55" t="s">
        <v>1178</v>
      </c>
      <c r="C5225" s="192" t="s">
        <v>25</v>
      </c>
      <c r="D5225" s="192" t="s">
        <v>1177</v>
      </c>
      <c r="E5225" s="377" t="s">
        <v>1171</v>
      </c>
      <c r="F5225" s="377"/>
      <c r="G5225" s="54" t="s">
        <v>836</v>
      </c>
      <c r="H5225" s="53">
        <v>1</v>
      </c>
      <c r="I5225" s="52">
        <v>1.0900000000000001</v>
      </c>
      <c r="J5225" s="52">
        <v>1.0900000000000001</v>
      </c>
    </row>
    <row r="5226" spans="1:10" ht="26.1" customHeight="1" x14ac:dyDescent="0.2">
      <c r="A5226" s="192" t="s">
        <v>1142</v>
      </c>
      <c r="B5226" s="55" t="s">
        <v>1176</v>
      </c>
      <c r="C5226" s="192" t="s">
        <v>25</v>
      </c>
      <c r="D5226" s="192" t="s">
        <v>1175</v>
      </c>
      <c r="E5226" s="377" t="s">
        <v>1174</v>
      </c>
      <c r="F5226" s="377"/>
      <c r="G5226" s="54" t="s">
        <v>836</v>
      </c>
      <c r="H5226" s="53">
        <v>1</v>
      </c>
      <c r="I5226" s="52">
        <v>0.82</v>
      </c>
      <c r="J5226" s="52">
        <v>0.82</v>
      </c>
    </row>
    <row r="5227" spans="1:10" ht="26.1" customHeight="1" x14ac:dyDescent="0.2">
      <c r="A5227" s="192" t="s">
        <v>1142</v>
      </c>
      <c r="B5227" s="55" t="s">
        <v>1173</v>
      </c>
      <c r="C5227" s="192" t="s">
        <v>25</v>
      </c>
      <c r="D5227" s="192" t="s">
        <v>1172</v>
      </c>
      <c r="E5227" s="377" t="s">
        <v>1171</v>
      </c>
      <c r="F5227" s="377"/>
      <c r="G5227" s="54" t="s">
        <v>836</v>
      </c>
      <c r="H5227" s="53">
        <v>1</v>
      </c>
      <c r="I5227" s="52">
        <v>1.34</v>
      </c>
      <c r="J5227" s="52">
        <v>1.34</v>
      </c>
    </row>
    <row r="5228" spans="1:10" ht="26.1" customHeight="1" x14ac:dyDescent="0.2">
      <c r="A5228" s="192" t="s">
        <v>1142</v>
      </c>
      <c r="B5228" s="55" t="s">
        <v>1170</v>
      </c>
      <c r="C5228" s="192" t="s">
        <v>25</v>
      </c>
      <c r="D5228" s="192" t="s">
        <v>1169</v>
      </c>
      <c r="E5228" s="377" t="s">
        <v>1168</v>
      </c>
      <c r="F5228" s="377"/>
      <c r="G5228" s="54" t="s">
        <v>836</v>
      </c>
      <c r="H5228" s="53">
        <v>1</v>
      </c>
      <c r="I5228" s="52">
        <v>0.04</v>
      </c>
      <c r="J5228" s="52">
        <v>0.04</v>
      </c>
    </row>
    <row r="5229" spans="1:10" ht="26.1" customHeight="1" x14ac:dyDescent="0.2">
      <c r="A5229" s="192" t="s">
        <v>1142</v>
      </c>
      <c r="B5229" s="55" t="s">
        <v>1360</v>
      </c>
      <c r="C5229" s="192" t="s">
        <v>25</v>
      </c>
      <c r="D5229" s="192" t="s">
        <v>1359</v>
      </c>
      <c r="E5229" s="377" t="s">
        <v>1160</v>
      </c>
      <c r="F5229" s="377"/>
      <c r="G5229" s="54" t="s">
        <v>836</v>
      </c>
      <c r="H5229" s="53">
        <v>1</v>
      </c>
      <c r="I5229" s="52">
        <v>0.82</v>
      </c>
      <c r="J5229" s="52">
        <v>0.82</v>
      </c>
    </row>
    <row r="5230" spans="1:10" ht="26.1" customHeight="1" x14ac:dyDescent="0.2">
      <c r="A5230" s="192" t="s">
        <v>1142</v>
      </c>
      <c r="B5230" s="55" t="s">
        <v>1358</v>
      </c>
      <c r="C5230" s="192" t="s">
        <v>25</v>
      </c>
      <c r="D5230" s="192" t="s">
        <v>1357</v>
      </c>
      <c r="E5230" s="377" t="s">
        <v>1160</v>
      </c>
      <c r="F5230" s="377"/>
      <c r="G5230" s="54" t="s">
        <v>836</v>
      </c>
      <c r="H5230" s="53">
        <v>1</v>
      </c>
      <c r="I5230" s="52">
        <v>1.24</v>
      </c>
      <c r="J5230" s="52">
        <v>1.24</v>
      </c>
    </row>
    <row r="5231" spans="1:10" ht="25.5" x14ac:dyDescent="0.2">
      <c r="A5231" s="193"/>
      <c r="B5231" s="193"/>
      <c r="C5231" s="193"/>
      <c r="D5231" s="193"/>
      <c r="E5231" s="193" t="s">
        <v>1138</v>
      </c>
      <c r="F5231" s="51">
        <v>17.4149207</v>
      </c>
      <c r="G5231" s="193" t="s">
        <v>1137</v>
      </c>
      <c r="H5231" s="51">
        <v>14.01</v>
      </c>
      <c r="I5231" s="193" t="s">
        <v>1136</v>
      </c>
      <c r="J5231" s="51">
        <v>31.42</v>
      </c>
    </row>
    <row r="5232" spans="1:10" ht="15" thickBot="1" x14ac:dyDescent="0.25">
      <c r="A5232" s="193"/>
      <c r="B5232" s="193"/>
      <c r="C5232" s="193"/>
      <c r="D5232" s="193"/>
      <c r="E5232" s="193" t="s">
        <v>1135</v>
      </c>
      <c r="F5232" s="51">
        <v>8.65</v>
      </c>
      <c r="G5232" s="193"/>
      <c r="H5232" s="378" t="s">
        <v>1134</v>
      </c>
      <c r="I5232" s="378"/>
      <c r="J5232" s="51">
        <v>45.42</v>
      </c>
    </row>
    <row r="5233" spans="1:10" ht="0.95" customHeight="1" thickTop="1" x14ac:dyDescent="0.2">
      <c r="A5233" s="50"/>
      <c r="B5233" s="50"/>
      <c r="C5233" s="50"/>
      <c r="D5233" s="50"/>
      <c r="E5233" s="50"/>
      <c r="F5233" s="50"/>
      <c r="G5233" s="50"/>
      <c r="H5233" s="50"/>
      <c r="I5233" s="50"/>
      <c r="J5233" s="50"/>
    </row>
    <row r="5234" spans="1:10" ht="18" customHeight="1" x14ac:dyDescent="0.2">
      <c r="A5234" s="189"/>
      <c r="B5234" s="64" t="s">
        <v>9</v>
      </c>
      <c r="C5234" s="189" t="s">
        <v>10</v>
      </c>
      <c r="D5234" s="189" t="s">
        <v>11</v>
      </c>
      <c r="E5234" s="379" t="s">
        <v>1155</v>
      </c>
      <c r="F5234" s="379"/>
      <c r="G5234" s="65" t="s">
        <v>12</v>
      </c>
      <c r="H5234" s="64" t="s">
        <v>13</v>
      </c>
      <c r="I5234" s="64" t="s">
        <v>14</v>
      </c>
      <c r="J5234" s="64" t="s">
        <v>16</v>
      </c>
    </row>
    <row r="5235" spans="1:10" ht="24" customHeight="1" x14ac:dyDescent="0.2">
      <c r="A5235" s="187" t="s">
        <v>1154</v>
      </c>
      <c r="B5235" s="63" t="s">
        <v>1147</v>
      </c>
      <c r="C5235" s="187" t="s">
        <v>25</v>
      </c>
      <c r="D5235" s="187" t="s">
        <v>1146</v>
      </c>
      <c r="E5235" s="380" t="s">
        <v>1145</v>
      </c>
      <c r="F5235" s="380"/>
      <c r="G5235" s="62" t="s">
        <v>836</v>
      </c>
      <c r="H5235" s="61">
        <v>1</v>
      </c>
      <c r="I5235" s="60">
        <v>28.88</v>
      </c>
      <c r="J5235" s="60">
        <v>28.88</v>
      </c>
    </row>
    <row r="5236" spans="1:10" ht="26.1" customHeight="1" x14ac:dyDescent="0.2">
      <c r="A5236" s="191" t="s">
        <v>1148</v>
      </c>
      <c r="B5236" s="59" t="s">
        <v>1356</v>
      </c>
      <c r="C5236" s="191" t="s">
        <v>25</v>
      </c>
      <c r="D5236" s="191" t="s">
        <v>1355</v>
      </c>
      <c r="E5236" s="376" t="s">
        <v>1145</v>
      </c>
      <c r="F5236" s="376"/>
      <c r="G5236" s="58" t="s">
        <v>836</v>
      </c>
      <c r="H5236" s="57">
        <v>1</v>
      </c>
      <c r="I5236" s="56">
        <v>0.56000000000000005</v>
      </c>
      <c r="J5236" s="56">
        <v>0.56000000000000005</v>
      </c>
    </row>
    <row r="5237" spans="1:10" ht="24" customHeight="1" x14ac:dyDescent="0.2">
      <c r="A5237" s="192" t="s">
        <v>1142</v>
      </c>
      <c r="B5237" s="55" t="s">
        <v>1354</v>
      </c>
      <c r="C5237" s="192" t="s">
        <v>25</v>
      </c>
      <c r="D5237" s="192" t="s">
        <v>1353</v>
      </c>
      <c r="E5237" s="377" t="s">
        <v>1165</v>
      </c>
      <c r="F5237" s="377"/>
      <c r="G5237" s="54" t="s">
        <v>836</v>
      </c>
      <c r="H5237" s="53">
        <v>1</v>
      </c>
      <c r="I5237" s="52">
        <v>23.09</v>
      </c>
      <c r="J5237" s="52">
        <v>23.09</v>
      </c>
    </row>
    <row r="5238" spans="1:10" ht="26.1" customHeight="1" x14ac:dyDescent="0.2">
      <c r="A5238" s="192" t="s">
        <v>1142</v>
      </c>
      <c r="B5238" s="55" t="s">
        <v>1178</v>
      </c>
      <c r="C5238" s="192" t="s">
        <v>25</v>
      </c>
      <c r="D5238" s="192" t="s">
        <v>1177</v>
      </c>
      <c r="E5238" s="377" t="s">
        <v>1171</v>
      </c>
      <c r="F5238" s="377"/>
      <c r="G5238" s="54" t="s">
        <v>836</v>
      </c>
      <c r="H5238" s="53">
        <v>1</v>
      </c>
      <c r="I5238" s="52">
        <v>1.0900000000000001</v>
      </c>
      <c r="J5238" s="52">
        <v>1.0900000000000001</v>
      </c>
    </row>
    <row r="5239" spans="1:10" ht="26.1" customHeight="1" x14ac:dyDescent="0.2">
      <c r="A5239" s="192" t="s">
        <v>1142</v>
      </c>
      <c r="B5239" s="55" t="s">
        <v>1176</v>
      </c>
      <c r="C5239" s="192" t="s">
        <v>25</v>
      </c>
      <c r="D5239" s="192" t="s">
        <v>1175</v>
      </c>
      <c r="E5239" s="377" t="s">
        <v>1174</v>
      </c>
      <c r="F5239" s="377"/>
      <c r="G5239" s="54" t="s">
        <v>836</v>
      </c>
      <c r="H5239" s="53">
        <v>1</v>
      </c>
      <c r="I5239" s="52">
        <v>0.82</v>
      </c>
      <c r="J5239" s="52">
        <v>0.82</v>
      </c>
    </row>
    <row r="5240" spans="1:10" ht="26.1" customHeight="1" x14ac:dyDescent="0.2">
      <c r="A5240" s="192" t="s">
        <v>1142</v>
      </c>
      <c r="B5240" s="55" t="s">
        <v>1173</v>
      </c>
      <c r="C5240" s="192" t="s">
        <v>25</v>
      </c>
      <c r="D5240" s="192" t="s">
        <v>1172</v>
      </c>
      <c r="E5240" s="377" t="s">
        <v>1171</v>
      </c>
      <c r="F5240" s="377"/>
      <c r="G5240" s="54" t="s">
        <v>836</v>
      </c>
      <c r="H5240" s="53">
        <v>1</v>
      </c>
      <c r="I5240" s="52">
        <v>1.34</v>
      </c>
      <c r="J5240" s="52">
        <v>1.34</v>
      </c>
    </row>
    <row r="5241" spans="1:10" ht="26.1" customHeight="1" x14ac:dyDescent="0.2">
      <c r="A5241" s="192" t="s">
        <v>1142</v>
      </c>
      <c r="B5241" s="55" t="s">
        <v>1170</v>
      </c>
      <c r="C5241" s="192" t="s">
        <v>25</v>
      </c>
      <c r="D5241" s="192" t="s">
        <v>1169</v>
      </c>
      <c r="E5241" s="377" t="s">
        <v>1168</v>
      </c>
      <c r="F5241" s="377"/>
      <c r="G5241" s="54" t="s">
        <v>836</v>
      </c>
      <c r="H5241" s="53">
        <v>1</v>
      </c>
      <c r="I5241" s="52">
        <v>0.04</v>
      </c>
      <c r="J5241" s="52">
        <v>0.04</v>
      </c>
    </row>
    <row r="5242" spans="1:10" ht="26.1" customHeight="1" x14ac:dyDescent="0.2">
      <c r="A5242" s="192" t="s">
        <v>1142</v>
      </c>
      <c r="B5242" s="55" t="s">
        <v>1164</v>
      </c>
      <c r="C5242" s="192" t="s">
        <v>25</v>
      </c>
      <c r="D5242" s="192" t="s">
        <v>1163</v>
      </c>
      <c r="E5242" s="377" t="s">
        <v>1160</v>
      </c>
      <c r="F5242" s="377"/>
      <c r="G5242" s="54" t="s">
        <v>836</v>
      </c>
      <c r="H5242" s="53">
        <v>1</v>
      </c>
      <c r="I5242" s="52">
        <v>0.61</v>
      </c>
      <c r="J5242" s="52">
        <v>0.61</v>
      </c>
    </row>
    <row r="5243" spans="1:10" ht="26.1" customHeight="1" x14ac:dyDescent="0.2">
      <c r="A5243" s="192" t="s">
        <v>1142</v>
      </c>
      <c r="B5243" s="55" t="s">
        <v>1162</v>
      </c>
      <c r="C5243" s="192" t="s">
        <v>25</v>
      </c>
      <c r="D5243" s="192" t="s">
        <v>1161</v>
      </c>
      <c r="E5243" s="377" t="s">
        <v>1160</v>
      </c>
      <c r="F5243" s="377"/>
      <c r="G5243" s="54" t="s">
        <v>836</v>
      </c>
      <c r="H5243" s="53">
        <v>1</v>
      </c>
      <c r="I5243" s="52">
        <v>1.33</v>
      </c>
      <c r="J5243" s="52">
        <v>1.33</v>
      </c>
    </row>
    <row r="5244" spans="1:10" ht="25.5" x14ac:dyDescent="0.2">
      <c r="A5244" s="193"/>
      <c r="B5244" s="193"/>
      <c r="C5244" s="193"/>
      <c r="D5244" s="193"/>
      <c r="E5244" s="193" t="s">
        <v>1138</v>
      </c>
      <c r="F5244" s="51">
        <v>13.108302800000001</v>
      </c>
      <c r="G5244" s="193" t="s">
        <v>1137</v>
      </c>
      <c r="H5244" s="51">
        <v>10.54</v>
      </c>
      <c r="I5244" s="193" t="s">
        <v>1136</v>
      </c>
      <c r="J5244" s="51">
        <v>23.65</v>
      </c>
    </row>
    <row r="5245" spans="1:10" ht="15" thickBot="1" x14ac:dyDescent="0.25">
      <c r="A5245" s="193"/>
      <c r="B5245" s="193"/>
      <c r="C5245" s="193"/>
      <c r="D5245" s="193"/>
      <c r="E5245" s="193" t="s">
        <v>1135</v>
      </c>
      <c r="F5245" s="51">
        <v>6.79</v>
      </c>
      <c r="G5245" s="193"/>
      <c r="H5245" s="378" t="s">
        <v>1134</v>
      </c>
      <c r="I5245" s="378"/>
      <c r="J5245" s="51">
        <v>35.67</v>
      </c>
    </row>
    <row r="5246" spans="1:10" ht="0.95" customHeight="1" thickTop="1" x14ac:dyDescent="0.2">
      <c r="A5246" s="50"/>
      <c r="B5246" s="50"/>
      <c r="C5246" s="50"/>
      <c r="D5246" s="50"/>
      <c r="E5246" s="50"/>
      <c r="F5246" s="50"/>
      <c r="G5246" s="50"/>
      <c r="H5246" s="50"/>
      <c r="I5246" s="50"/>
      <c r="J5246" s="50"/>
    </row>
    <row r="5247" spans="1:10" ht="18" customHeight="1" x14ac:dyDescent="0.2">
      <c r="A5247" s="189"/>
      <c r="B5247" s="64" t="s">
        <v>9</v>
      </c>
      <c r="C5247" s="189" t="s">
        <v>10</v>
      </c>
      <c r="D5247" s="189" t="s">
        <v>11</v>
      </c>
      <c r="E5247" s="379" t="s">
        <v>1155</v>
      </c>
      <c r="F5247" s="379"/>
      <c r="G5247" s="65" t="s">
        <v>12</v>
      </c>
      <c r="H5247" s="64" t="s">
        <v>13</v>
      </c>
      <c r="I5247" s="64" t="s">
        <v>14</v>
      </c>
      <c r="J5247" s="64" t="s">
        <v>16</v>
      </c>
    </row>
    <row r="5248" spans="1:10" ht="24" customHeight="1" x14ac:dyDescent="0.2">
      <c r="A5248" s="187" t="s">
        <v>1154</v>
      </c>
      <c r="B5248" s="63" t="s">
        <v>1352</v>
      </c>
      <c r="C5248" s="187" t="s">
        <v>25</v>
      </c>
      <c r="D5248" s="187" t="s">
        <v>1351</v>
      </c>
      <c r="E5248" s="380" t="s">
        <v>1145</v>
      </c>
      <c r="F5248" s="380"/>
      <c r="G5248" s="62" t="s">
        <v>836</v>
      </c>
      <c r="H5248" s="61">
        <v>1</v>
      </c>
      <c r="I5248" s="60">
        <v>37.729999999999997</v>
      </c>
      <c r="J5248" s="60">
        <v>37.729999999999997</v>
      </c>
    </row>
    <row r="5249" spans="1:10" ht="26.1" customHeight="1" x14ac:dyDescent="0.2">
      <c r="A5249" s="191" t="s">
        <v>1148</v>
      </c>
      <c r="B5249" s="59" t="s">
        <v>1350</v>
      </c>
      <c r="C5249" s="191" t="s">
        <v>25</v>
      </c>
      <c r="D5249" s="191" t="s">
        <v>1349</v>
      </c>
      <c r="E5249" s="376" t="s">
        <v>1145</v>
      </c>
      <c r="F5249" s="376"/>
      <c r="G5249" s="58" t="s">
        <v>836</v>
      </c>
      <c r="H5249" s="57">
        <v>1</v>
      </c>
      <c r="I5249" s="56">
        <v>0.41</v>
      </c>
      <c r="J5249" s="56">
        <v>0.41</v>
      </c>
    </row>
    <row r="5250" spans="1:10" ht="24" customHeight="1" x14ac:dyDescent="0.2">
      <c r="A5250" s="192" t="s">
        <v>1142</v>
      </c>
      <c r="B5250" s="55" t="s">
        <v>834</v>
      </c>
      <c r="C5250" s="192" t="s">
        <v>25</v>
      </c>
      <c r="D5250" s="192" t="s">
        <v>835</v>
      </c>
      <c r="E5250" s="377" t="s">
        <v>1165</v>
      </c>
      <c r="F5250" s="377"/>
      <c r="G5250" s="54" t="s">
        <v>836</v>
      </c>
      <c r="H5250" s="53">
        <v>1</v>
      </c>
      <c r="I5250" s="52">
        <v>31.01</v>
      </c>
      <c r="J5250" s="52">
        <v>31.01</v>
      </c>
    </row>
    <row r="5251" spans="1:10" ht="26.1" customHeight="1" x14ac:dyDescent="0.2">
      <c r="A5251" s="192" t="s">
        <v>1142</v>
      </c>
      <c r="B5251" s="55" t="s">
        <v>1178</v>
      </c>
      <c r="C5251" s="192" t="s">
        <v>25</v>
      </c>
      <c r="D5251" s="192" t="s">
        <v>1177</v>
      </c>
      <c r="E5251" s="377" t="s">
        <v>1171</v>
      </c>
      <c r="F5251" s="377"/>
      <c r="G5251" s="54" t="s">
        <v>836</v>
      </c>
      <c r="H5251" s="53">
        <v>1</v>
      </c>
      <c r="I5251" s="52">
        <v>1.0900000000000001</v>
      </c>
      <c r="J5251" s="52">
        <v>1.0900000000000001</v>
      </c>
    </row>
    <row r="5252" spans="1:10" ht="26.1" customHeight="1" x14ac:dyDescent="0.2">
      <c r="A5252" s="192" t="s">
        <v>1142</v>
      </c>
      <c r="B5252" s="55" t="s">
        <v>1176</v>
      </c>
      <c r="C5252" s="192" t="s">
        <v>25</v>
      </c>
      <c r="D5252" s="192" t="s">
        <v>1175</v>
      </c>
      <c r="E5252" s="377" t="s">
        <v>1174</v>
      </c>
      <c r="F5252" s="377"/>
      <c r="G5252" s="54" t="s">
        <v>836</v>
      </c>
      <c r="H5252" s="53">
        <v>1</v>
      </c>
      <c r="I5252" s="52">
        <v>0.82</v>
      </c>
      <c r="J5252" s="52">
        <v>0.82</v>
      </c>
    </row>
    <row r="5253" spans="1:10" ht="26.1" customHeight="1" x14ac:dyDescent="0.2">
      <c r="A5253" s="192" t="s">
        <v>1142</v>
      </c>
      <c r="B5253" s="55" t="s">
        <v>1173</v>
      </c>
      <c r="C5253" s="192" t="s">
        <v>25</v>
      </c>
      <c r="D5253" s="192" t="s">
        <v>1172</v>
      </c>
      <c r="E5253" s="377" t="s">
        <v>1171</v>
      </c>
      <c r="F5253" s="377"/>
      <c r="G5253" s="54" t="s">
        <v>836</v>
      </c>
      <c r="H5253" s="53">
        <v>1</v>
      </c>
      <c r="I5253" s="52">
        <v>1.34</v>
      </c>
      <c r="J5253" s="52">
        <v>1.34</v>
      </c>
    </row>
    <row r="5254" spans="1:10" ht="26.1" customHeight="1" x14ac:dyDescent="0.2">
      <c r="A5254" s="192" t="s">
        <v>1142</v>
      </c>
      <c r="B5254" s="55" t="s">
        <v>1170</v>
      </c>
      <c r="C5254" s="192" t="s">
        <v>25</v>
      </c>
      <c r="D5254" s="192" t="s">
        <v>1169</v>
      </c>
      <c r="E5254" s="377" t="s">
        <v>1168</v>
      </c>
      <c r="F5254" s="377"/>
      <c r="G5254" s="54" t="s">
        <v>836</v>
      </c>
      <c r="H5254" s="53">
        <v>1</v>
      </c>
      <c r="I5254" s="52">
        <v>0.04</v>
      </c>
      <c r="J5254" s="52">
        <v>0.04</v>
      </c>
    </row>
    <row r="5255" spans="1:10" ht="26.1" customHeight="1" x14ac:dyDescent="0.2">
      <c r="A5255" s="192" t="s">
        <v>1142</v>
      </c>
      <c r="B5255" s="55" t="s">
        <v>1348</v>
      </c>
      <c r="C5255" s="192" t="s">
        <v>25</v>
      </c>
      <c r="D5255" s="192" t="s">
        <v>1347</v>
      </c>
      <c r="E5255" s="377" t="s">
        <v>1160</v>
      </c>
      <c r="F5255" s="377"/>
      <c r="G5255" s="54" t="s">
        <v>836</v>
      </c>
      <c r="H5255" s="53">
        <v>1</v>
      </c>
      <c r="I5255" s="52">
        <v>1.23</v>
      </c>
      <c r="J5255" s="52">
        <v>1.23</v>
      </c>
    </row>
    <row r="5256" spans="1:10" ht="26.1" customHeight="1" x14ac:dyDescent="0.2">
      <c r="A5256" s="192" t="s">
        <v>1142</v>
      </c>
      <c r="B5256" s="55" t="s">
        <v>1346</v>
      </c>
      <c r="C5256" s="192" t="s">
        <v>25</v>
      </c>
      <c r="D5256" s="192" t="s">
        <v>1345</v>
      </c>
      <c r="E5256" s="377" t="s">
        <v>1160</v>
      </c>
      <c r="F5256" s="377"/>
      <c r="G5256" s="54" t="s">
        <v>836</v>
      </c>
      <c r="H5256" s="53">
        <v>1</v>
      </c>
      <c r="I5256" s="52">
        <v>1.79</v>
      </c>
      <c r="J5256" s="52">
        <v>1.79</v>
      </c>
    </row>
    <row r="5257" spans="1:10" ht="25.5" x14ac:dyDescent="0.2">
      <c r="A5257" s="193"/>
      <c r="B5257" s="193"/>
      <c r="C5257" s="193"/>
      <c r="D5257" s="193"/>
      <c r="E5257" s="193" t="s">
        <v>1138</v>
      </c>
      <c r="F5257" s="51">
        <v>17.4149207</v>
      </c>
      <c r="G5257" s="193" t="s">
        <v>1137</v>
      </c>
      <c r="H5257" s="51">
        <v>14.01</v>
      </c>
      <c r="I5257" s="193" t="s">
        <v>1136</v>
      </c>
      <c r="J5257" s="51">
        <v>31.42</v>
      </c>
    </row>
    <row r="5258" spans="1:10" ht="15" thickBot="1" x14ac:dyDescent="0.25">
      <c r="A5258" s="193"/>
      <c r="B5258" s="193"/>
      <c r="C5258" s="193"/>
      <c r="D5258" s="193"/>
      <c r="E5258" s="193" t="s">
        <v>1135</v>
      </c>
      <c r="F5258" s="51">
        <v>8.8800000000000008</v>
      </c>
      <c r="G5258" s="193"/>
      <c r="H5258" s="378" t="s">
        <v>1134</v>
      </c>
      <c r="I5258" s="378"/>
      <c r="J5258" s="51">
        <v>46.61</v>
      </c>
    </row>
    <row r="5259" spans="1:10" ht="0.95" customHeight="1" thickTop="1" x14ac:dyDescent="0.2">
      <c r="A5259" s="50"/>
      <c r="B5259" s="50"/>
      <c r="C5259" s="50"/>
      <c r="D5259" s="50"/>
      <c r="E5259" s="50"/>
      <c r="F5259" s="50"/>
      <c r="G5259" s="50"/>
      <c r="H5259" s="50"/>
      <c r="I5259" s="50"/>
      <c r="J5259" s="50"/>
    </row>
    <row r="5260" spans="1:10" ht="18" customHeight="1" x14ac:dyDescent="0.2">
      <c r="A5260" s="189"/>
      <c r="B5260" s="64" t="s">
        <v>9</v>
      </c>
      <c r="C5260" s="189" t="s">
        <v>10</v>
      </c>
      <c r="D5260" s="189" t="s">
        <v>11</v>
      </c>
      <c r="E5260" s="379" t="s">
        <v>1155</v>
      </c>
      <c r="F5260" s="379"/>
      <c r="G5260" s="65" t="s">
        <v>12</v>
      </c>
      <c r="H5260" s="64" t="s">
        <v>13</v>
      </c>
      <c r="I5260" s="64" t="s">
        <v>14</v>
      </c>
      <c r="J5260" s="64" t="s">
        <v>16</v>
      </c>
    </row>
    <row r="5261" spans="1:10" ht="39" customHeight="1" x14ac:dyDescent="0.2">
      <c r="A5261" s="187" t="s">
        <v>1154</v>
      </c>
      <c r="B5261" s="63" t="s">
        <v>1344</v>
      </c>
      <c r="C5261" s="187" t="s">
        <v>25</v>
      </c>
      <c r="D5261" s="187" t="s">
        <v>1343</v>
      </c>
      <c r="E5261" s="380" t="s">
        <v>1297</v>
      </c>
      <c r="F5261" s="380"/>
      <c r="G5261" s="62" t="s">
        <v>156</v>
      </c>
      <c r="H5261" s="61">
        <v>1</v>
      </c>
      <c r="I5261" s="60">
        <v>17.48</v>
      </c>
      <c r="J5261" s="60">
        <v>17.48</v>
      </c>
    </row>
    <row r="5262" spans="1:10" ht="26.1" customHeight="1" x14ac:dyDescent="0.2">
      <c r="A5262" s="191" t="s">
        <v>1148</v>
      </c>
      <c r="B5262" s="59" t="s">
        <v>1296</v>
      </c>
      <c r="C5262" s="191" t="s">
        <v>25</v>
      </c>
      <c r="D5262" s="191" t="s">
        <v>1295</v>
      </c>
      <c r="E5262" s="376" t="s">
        <v>1145</v>
      </c>
      <c r="F5262" s="376"/>
      <c r="G5262" s="58" t="s">
        <v>836</v>
      </c>
      <c r="H5262" s="57">
        <v>0.187</v>
      </c>
      <c r="I5262" s="56">
        <v>31.39</v>
      </c>
      <c r="J5262" s="56">
        <v>5.86</v>
      </c>
    </row>
    <row r="5263" spans="1:10" ht="24" customHeight="1" x14ac:dyDescent="0.2">
      <c r="A5263" s="191" t="s">
        <v>1148</v>
      </c>
      <c r="B5263" s="59" t="s">
        <v>1294</v>
      </c>
      <c r="C5263" s="191" t="s">
        <v>25</v>
      </c>
      <c r="D5263" s="191" t="s">
        <v>1293</v>
      </c>
      <c r="E5263" s="376" t="s">
        <v>1145</v>
      </c>
      <c r="F5263" s="376"/>
      <c r="G5263" s="58" t="s">
        <v>836</v>
      </c>
      <c r="H5263" s="57">
        <v>0.187</v>
      </c>
      <c r="I5263" s="56">
        <v>38.78</v>
      </c>
      <c r="J5263" s="56">
        <v>7.25</v>
      </c>
    </row>
    <row r="5264" spans="1:10" ht="26.1" customHeight="1" x14ac:dyDescent="0.2">
      <c r="A5264" s="192" t="s">
        <v>1142</v>
      </c>
      <c r="B5264" s="55" t="s">
        <v>1342</v>
      </c>
      <c r="C5264" s="192" t="s">
        <v>25</v>
      </c>
      <c r="D5264" s="192" t="s">
        <v>1341</v>
      </c>
      <c r="E5264" s="377" t="s">
        <v>1139</v>
      </c>
      <c r="F5264" s="377"/>
      <c r="G5264" s="54" t="s">
        <v>156</v>
      </c>
      <c r="H5264" s="53">
        <v>1</v>
      </c>
      <c r="I5264" s="52">
        <v>2.88</v>
      </c>
      <c r="J5264" s="52">
        <v>2.88</v>
      </c>
    </row>
    <row r="5265" spans="1:10" ht="39" customHeight="1" x14ac:dyDescent="0.2">
      <c r="A5265" s="192" t="s">
        <v>1142</v>
      </c>
      <c r="B5265" s="55" t="s">
        <v>1340</v>
      </c>
      <c r="C5265" s="192" t="s">
        <v>25</v>
      </c>
      <c r="D5265" s="192" t="s">
        <v>1339</v>
      </c>
      <c r="E5265" s="377" t="s">
        <v>1139</v>
      </c>
      <c r="F5265" s="377"/>
      <c r="G5265" s="54" t="s">
        <v>156</v>
      </c>
      <c r="H5265" s="53">
        <v>1</v>
      </c>
      <c r="I5265" s="52">
        <v>1.49</v>
      </c>
      <c r="J5265" s="52">
        <v>1.49</v>
      </c>
    </row>
    <row r="5266" spans="1:10" ht="25.5" x14ac:dyDescent="0.2">
      <c r="A5266" s="193"/>
      <c r="B5266" s="193"/>
      <c r="C5266" s="193"/>
      <c r="D5266" s="193"/>
      <c r="E5266" s="193" t="s">
        <v>1138</v>
      </c>
      <c r="F5266" s="51">
        <v>6.1633965192329008</v>
      </c>
      <c r="G5266" s="193" t="s">
        <v>1137</v>
      </c>
      <c r="H5266" s="51">
        <v>4.96</v>
      </c>
      <c r="I5266" s="193" t="s">
        <v>1136</v>
      </c>
      <c r="J5266" s="51">
        <v>11.12</v>
      </c>
    </row>
    <row r="5267" spans="1:10" ht="15" thickBot="1" x14ac:dyDescent="0.25">
      <c r="A5267" s="193"/>
      <c r="B5267" s="193"/>
      <c r="C5267" s="193"/>
      <c r="D5267" s="193"/>
      <c r="E5267" s="193" t="s">
        <v>1135</v>
      </c>
      <c r="F5267" s="51">
        <v>4.1100000000000003</v>
      </c>
      <c r="G5267" s="193"/>
      <c r="H5267" s="378" t="s">
        <v>1134</v>
      </c>
      <c r="I5267" s="378"/>
      <c r="J5267" s="51">
        <v>21.59</v>
      </c>
    </row>
    <row r="5268" spans="1:10" ht="0.95" customHeight="1" thickTop="1" x14ac:dyDescent="0.2">
      <c r="A5268" s="50"/>
      <c r="B5268" s="50"/>
      <c r="C5268" s="50"/>
      <c r="D5268" s="50"/>
      <c r="E5268" s="50"/>
      <c r="F5268" s="50"/>
      <c r="G5268" s="50"/>
      <c r="H5268" s="50"/>
      <c r="I5268" s="50"/>
      <c r="J5268" s="50"/>
    </row>
    <row r="5269" spans="1:10" ht="18" customHeight="1" x14ac:dyDescent="0.2">
      <c r="A5269" s="189"/>
      <c r="B5269" s="64" t="s">
        <v>9</v>
      </c>
      <c r="C5269" s="189" t="s">
        <v>10</v>
      </c>
      <c r="D5269" s="189" t="s">
        <v>11</v>
      </c>
      <c r="E5269" s="379" t="s">
        <v>1155</v>
      </c>
      <c r="F5269" s="379"/>
      <c r="G5269" s="65" t="s">
        <v>12</v>
      </c>
      <c r="H5269" s="64" t="s">
        <v>13</v>
      </c>
      <c r="I5269" s="64" t="s">
        <v>14</v>
      </c>
      <c r="J5269" s="64" t="s">
        <v>16</v>
      </c>
    </row>
    <row r="5270" spans="1:10" ht="39" customHeight="1" x14ac:dyDescent="0.2">
      <c r="A5270" s="187" t="s">
        <v>1154</v>
      </c>
      <c r="B5270" s="63" t="s">
        <v>1307</v>
      </c>
      <c r="C5270" s="187" t="s">
        <v>25</v>
      </c>
      <c r="D5270" s="187" t="s">
        <v>1306</v>
      </c>
      <c r="E5270" s="380" t="s">
        <v>1297</v>
      </c>
      <c r="F5270" s="380"/>
      <c r="G5270" s="62" t="s">
        <v>156</v>
      </c>
      <c r="H5270" s="61">
        <v>1</v>
      </c>
      <c r="I5270" s="60">
        <v>13.34</v>
      </c>
      <c r="J5270" s="60">
        <v>13.34</v>
      </c>
    </row>
    <row r="5271" spans="1:10" ht="26.1" customHeight="1" x14ac:dyDescent="0.2">
      <c r="A5271" s="191" t="s">
        <v>1148</v>
      </c>
      <c r="B5271" s="59" t="s">
        <v>1296</v>
      </c>
      <c r="C5271" s="191" t="s">
        <v>25</v>
      </c>
      <c r="D5271" s="191" t="s">
        <v>1295</v>
      </c>
      <c r="E5271" s="376" t="s">
        <v>1145</v>
      </c>
      <c r="F5271" s="376"/>
      <c r="G5271" s="58" t="s">
        <v>836</v>
      </c>
      <c r="H5271" s="57">
        <v>0.128</v>
      </c>
      <c r="I5271" s="56">
        <v>31.39</v>
      </c>
      <c r="J5271" s="56">
        <v>4.01</v>
      </c>
    </row>
    <row r="5272" spans="1:10" ht="24" customHeight="1" x14ac:dyDescent="0.2">
      <c r="A5272" s="191" t="s">
        <v>1148</v>
      </c>
      <c r="B5272" s="59" t="s">
        <v>1294</v>
      </c>
      <c r="C5272" s="191" t="s">
        <v>25</v>
      </c>
      <c r="D5272" s="191" t="s">
        <v>1293</v>
      </c>
      <c r="E5272" s="376" t="s">
        <v>1145</v>
      </c>
      <c r="F5272" s="376"/>
      <c r="G5272" s="58" t="s">
        <v>836</v>
      </c>
      <c r="H5272" s="57">
        <v>0.128</v>
      </c>
      <c r="I5272" s="56">
        <v>38.78</v>
      </c>
      <c r="J5272" s="56">
        <v>4.96</v>
      </c>
    </row>
    <row r="5273" spans="1:10" ht="26.1" customHeight="1" x14ac:dyDescent="0.2">
      <c r="A5273" s="192" t="s">
        <v>1142</v>
      </c>
      <c r="B5273" s="55" t="s">
        <v>1342</v>
      </c>
      <c r="C5273" s="192" t="s">
        <v>25</v>
      </c>
      <c r="D5273" s="192" t="s">
        <v>1341</v>
      </c>
      <c r="E5273" s="377" t="s">
        <v>1139</v>
      </c>
      <c r="F5273" s="377"/>
      <c r="G5273" s="54" t="s">
        <v>156</v>
      </c>
      <c r="H5273" s="53">
        <v>1</v>
      </c>
      <c r="I5273" s="52">
        <v>2.88</v>
      </c>
      <c r="J5273" s="52">
        <v>2.88</v>
      </c>
    </row>
    <row r="5274" spans="1:10" ht="39" customHeight="1" x14ac:dyDescent="0.2">
      <c r="A5274" s="192" t="s">
        <v>1142</v>
      </c>
      <c r="B5274" s="55" t="s">
        <v>1340</v>
      </c>
      <c r="C5274" s="192" t="s">
        <v>25</v>
      </c>
      <c r="D5274" s="192" t="s">
        <v>1339</v>
      </c>
      <c r="E5274" s="377" t="s">
        <v>1139</v>
      </c>
      <c r="F5274" s="377"/>
      <c r="G5274" s="54" t="s">
        <v>156</v>
      </c>
      <c r="H5274" s="53">
        <v>1</v>
      </c>
      <c r="I5274" s="52">
        <v>1.49</v>
      </c>
      <c r="J5274" s="52">
        <v>1.49</v>
      </c>
    </row>
    <row r="5275" spans="1:10" ht="25.5" x14ac:dyDescent="0.2">
      <c r="A5275" s="193"/>
      <c r="B5275" s="193"/>
      <c r="C5275" s="193"/>
      <c r="D5275" s="193"/>
      <c r="E5275" s="193" t="s">
        <v>1138</v>
      </c>
      <c r="F5275" s="51">
        <v>4.2179359272807897</v>
      </c>
      <c r="G5275" s="193" t="s">
        <v>1137</v>
      </c>
      <c r="H5275" s="51">
        <v>3.39</v>
      </c>
      <c r="I5275" s="193" t="s">
        <v>1136</v>
      </c>
      <c r="J5275" s="51">
        <v>7.61</v>
      </c>
    </row>
    <row r="5276" spans="1:10" ht="15" thickBot="1" x14ac:dyDescent="0.25">
      <c r="A5276" s="193"/>
      <c r="B5276" s="193"/>
      <c r="C5276" s="193"/>
      <c r="D5276" s="193"/>
      <c r="E5276" s="193" t="s">
        <v>1135</v>
      </c>
      <c r="F5276" s="51">
        <v>3.14</v>
      </c>
      <c r="G5276" s="193"/>
      <c r="H5276" s="378" t="s">
        <v>1134</v>
      </c>
      <c r="I5276" s="378"/>
      <c r="J5276" s="51">
        <v>16.48</v>
      </c>
    </row>
    <row r="5277" spans="1:10" ht="0.95" customHeight="1" thickTop="1" x14ac:dyDescent="0.2">
      <c r="A5277" s="50"/>
      <c r="B5277" s="50"/>
      <c r="C5277" s="50"/>
      <c r="D5277" s="50"/>
      <c r="E5277" s="50"/>
      <c r="F5277" s="50"/>
      <c r="G5277" s="50"/>
      <c r="H5277" s="50"/>
      <c r="I5277" s="50"/>
      <c r="J5277" s="50"/>
    </row>
    <row r="5278" spans="1:10" ht="18" customHeight="1" x14ac:dyDescent="0.2">
      <c r="A5278" s="189"/>
      <c r="B5278" s="64" t="s">
        <v>9</v>
      </c>
      <c r="C5278" s="189" t="s">
        <v>10</v>
      </c>
      <c r="D5278" s="189" t="s">
        <v>11</v>
      </c>
      <c r="E5278" s="379" t="s">
        <v>1155</v>
      </c>
      <c r="F5278" s="379"/>
      <c r="G5278" s="65" t="s">
        <v>12</v>
      </c>
      <c r="H5278" s="64" t="s">
        <v>13</v>
      </c>
      <c r="I5278" s="64" t="s">
        <v>14</v>
      </c>
      <c r="J5278" s="64" t="s">
        <v>16</v>
      </c>
    </row>
    <row r="5279" spans="1:10" ht="51.95" customHeight="1" x14ac:dyDescent="0.2">
      <c r="A5279" s="187" t="s">
        <v>1154</v>
      </c>
      <c r="B5279" s="63" t="s">
        <v>1338</v>
      </c>
      <c r="C5279" s="187" t="s">
        <v>25</v>
      </c>
      <c r="D5279" s="187" t="s">
        <v>1337</v>
      </c>
      <c r="E5279" s="380" t="s">
        <v>1151</v>
      </c>
      <c r="F5279" s="380"/>
      <c r="G5279" s="62" t="s">
        <v>156</v>
      </c>
      <c r="H5279" s="61">
        <v>1</v>
      </c>
      <c r="I5279" s="60">
        <v>27.24</v>
      </c>
      <c r="J5279" s="60">
        <v>27.24</v>
      </c>
    </row>
    <row r="5280" spans="1:10" ht="26.1" customHeight="1" x14ac:dyDescent="0.2">
      <c r="A5280" s="191" t="s">
        <v>1148</v>
      </c>
      <c r="B5280" s="59" t="s">
        <v>1227</v>
      </c>
      <c r="C5280" s="191" t="s">
        <v>25</v>
      </c>
      <c r="D5280" s="191" t="s">
        <v>1226</v>
      </c>
      <c r="E5280" s="376" t="s">
        <v>1145</v>
      </c>
      <c r="F5280" s="376"/>
      <c r="G5280" s="58" t="s">
        <v>836</v>
      </c>
      <c r="H5280" s="57">
        <v>0.18390000000000001</v>
      </c>
      <c r="I5280" s="56">
        <v>30.15</v>
      </c>
      <c r="J5280" s="56">
        <v>5.54</v>
      </c>
    </row>
    <row r="5281" spans="1:10" ht="26.1" customHeight="1" x14ac:dyDescent="0.2">
      <c r="A5281" s="191" t="s">
        <v>1148</v>
      </c>
      <c r="B5281" s="59" t="s">
        <v>1150</v>
      </c>
      <c r="C5281" s="191" t="s">
        <v>25</v>
      </c>
      <c r="D5281" s="191" t="s">
        <v>1149</v>
      </c>
      <c r="E5281" s="376" t="s">
        <v>1145</v>
      </c>
      <c r="F5281" s="376"/>
      <c r="G5281" s="58" t="s">
        <v>836</v>
      </c>
      <c r="H5281" s="57">
        <v>0.18390000000000001</v>
      </c>
      <c r="I5281" s="56">
        <v>37.39</v>
      </c>
      <c r="J5281" s="56">
        <v>6.87</v>
      </c>
    </row>
    <row r="5282" spans="1:10" ht="26.1" customHeight="1" x14ac:dyDescent="0.2">
      <c r="A5282" s="192" t="s">
        <v>1142</v>
      </c>
      <c r="B5282" s="55" t="s">
        <v>1336</v>
      </c>
      <c r="C5282" s="192" t="s">
        <v>25</v>
      </c>
      <c r="D5282" s="192" t="s">
        <v>1335</v>
      </c>
      <c r="E5282" s="377" t="s">
        <v>1139</v>
      </c>
      <c r="F5282" s="377"/>
      <c r="G5282" s="54" t="s">
        <v>156</v>
      </c>
      <c r="H5282" s="53">
        <v>3</v>
      </c>
      <c r="I5282" s="52">
        <v>1.69</v>
      </c>
      <c r="J5282" s="52">
        <v>5.07</v>
      </c>
    </row>
    <row r="5283" spans="1:10" ht="26.1" customHeight="1" x14ac:dyDescent="0.2">
      <c r="A5283" s="192" t="s">
        <v>1142</v>
      </c>
      <c r="B5283" s="55" t="s">
        <v>1334</v>
      </c>
      <c r="C5283" s="192" t="s">
        <v>25</v>
      </c>
      <c r="D5283" s="192" t="s">
        <v>1333</v>
      </c>
      <c r="E5283" s="377" t="s">
        <v>1139</v>
      </c>
      <c r="F5283" s="377"/>
      <c r="G5283" s="54" t="s">
        <v>156</v>
      </c>
      <c r="H5283" s="53">
        <v>1</v>
      </c>
      <c r="I5283" s="52">
        <v>7.38</v>
      </c>
      <c r="J5283" s="52">
        <v>7.38</v>
      </c>
    </row>
    <row r="5284" spans="1:10" ht="39" customHeight="1" x14ac:dyDescent="0.2">
      <c r="A5284" s="192" t="s">
        <v>1142</v>
      </c>
      <c r="B5284" s="55" t="s">
        <v>1332</v>
      </c>
      <c r="C5284" s="192" t="s">
        <v>25</v>
      </c>
      <c r="D5284" s="192" t="s">
        <v>1331</v>
      </c>
      <c r="E5284" s="377" t="s">
        <v>1139</v>
      </c>
      <c r="F5284" s="377"/>
      <c r="G5284" s="54" t="s">
        <v>156</v>
      </c>
      <c r="H5284" s="53">
        <v>7.4999999999999997E-2</v>
      </c>
      <c r="I5284" s="52">
        <v>31.75</v>
      </c>
      <c r="J5284" s="52">
        <v>2.38</v>
      </c>
    </row>
    <row r="5285" spans="1:10" ht="25.5" x14ac:dyDescent="0.2">
      <c r="A5285" s="193"/>
      <c r="B5285" s="193"/>
      <c r="C5285" s="193"/>
      <c r="D5285" s="193"/>
      <c r="E5285" s="193" t="s">
        <v>1138</v>
      </c>
      <c r="F5285" s="51">
        <v>5.9250637401618444</v>
      </c>
      <c r="G5285" s="193" t="s">
        <v>1137</v>
      </c>
      <c r="H5285" s="51">
        <v>4.76</v>
      </c>
      <c r="I5285" s="193" t="s">
        <v>1136</v>
      </c>
      <c r="J5285" s="51">
        <v>10.69</v>
      </c>
    </row>
    <row r="5286" spans="1:10" ht="15" thickBot="1" x14ac:dyDescent="0.25">
      <c r="A5286" s="193"/>
      <c r="B5286" s="193"/>
      <c r="C5286" s="193"/>
      <c r="D5286" s="193"/>
      <c r="E5286" s="193" t="s">
        <v>1135</v>
      </c>
      <c r="F5286" s="51">
        <v>6.41</v>
      </c>
      <c r="G5286" s="193"/>
      <c r="H5286" s="378" t="s">
        <v>1134</v>
      </c>
      <c r="I5286" s="378"/>
      <c r="J5286" s="51">
        <v>33.65</v>
      </c>
    </row>
    <row r="5287" spans="1:10" ht="0.95" customHeight="1" thickTop="1" x14ac:dyDescent="0.2">
      <c r="A5287" s="50"/>
      <c r="B5287" s="50"/>
      <c r="C5287" s="50"/>
      <c r="D5287" s="50"/>
      <c r="E5287" s="50"/>
      <c r="F5287" s="50"/>
      <c r="G5287" s="50"/>
      <c r="H5287" s="50"/>
      <c r="I5287" s="50"/>
      <c r="J5287" s="50"/>
    </row>
    <row r="5288" spans="1:10" ht="18" customHeight="1" x14ac:dyDescent="0.2">
      <c r="A5288" s="189"/>
      <c r="B5288" s="64" t="s">
        <v>9</v>
      </c>
      <c r="C5288" s="189" t="s">
        <v>10</v>
      </c>
      <c r="D5288" s="189" t="s">
        <v>11</v>
      </c>
      <c r="E5288" s="379" t="s">
        <v>1155</v>
      </c>
      <c r="F5288" s="379"/>
      <c r="G5288" s="65" t="s">
        <v>12</v>
      </c>
      <c r="H5288" s="64" t="s">
        <v>13</v>
      </c>
      <c r="I5288" s="64" t="s">
        <v>14</v>
      </c>
      <c r="J5288" s="64" t="s">
        <v>16</v>
      </c>
    </row>
    <row r="5289" spans="1:10" ht="24" customHeight="1" x14ac:dyDescent="0.2">
      <c r="A5289" s="187" t="s">
        <v>1154</v>
      </c>
      <c r="B5289" s="63" t="s">
        <v>1320</v>
      </c>
      <c r="C5289" s="187" t="s">
        <v>25</v>
      </c>
      <c r="D5289" s="187" t="s">
        <v>1319</v>
      </c>
      <c r="E5289" s="380" t="s">
        <v>1145</v>
      </c>
      <c r="F5289" s="380"/>
      <c r="G5289" s="62" t="s">
        <v>836</v>
      </c>
      <c r="H5289" s="61">
        <v>1</v>
      </c>
      <c r="I5289" s="60">
        <v>36.22</v>
      </c>
      <c r="J5289" s="60">
        <v>36.22</v>
      </c>
    </row>
    <row r="5290" spans="1:10" ht="26.1" customHeight="1" x14ac:dyDescent="0.2">
      <c r="A5290" s="191" t="s">
        <v>1148</v>
      </c>
      <c r="B5290" s="59" t="s">
        <v>1330</v>
      </c>
      <c r="C5290" s="191" t="s">
        <v>25</v>
      </c>
      <c r="D5290" s="191" t="s">
        <v>1329</v>
      </c>
      <c r="E5290" s="376" t="s">
        <v>1145</v>
      </c>
      <c r="F5290" s="376"/>
      <c r="G5290" s="58" t="s">
        <v>836</v>
      </c>
      <c r="H5290" s="57">
        <v>1</v>
      </c>
      <c r="I5290" s="56">
        <v>0.4</v>
      </c>
      <c r="J5290" s="56">
        <v>0.4</v>
      </c>
    </row>
    <row r="5291" spans="1:10" ht="24" customHeight="1" x14ac:dyDescent="0.2">
      <c r="A5291" s="192" t="s">
        <v>1142</v>
      </c>
      <c r="B5291" s="55" t="s">
        <v>1328</v>
      </c>
      <c r="C5291" s="192" t="s">
        <v>25</v>
      </c>
      <c r="D5291" s="192" t="s">
        <v>1327</v>
      </c>
      <c r="E5291" s="377" t="s">
        <v>1165</v>
      </c>
      <c r="F5291" s="377"/>
      <c r="G5291" s="54" t="s">
        <v>836</v>
      </c>
      <c r="H5291" s="53">
        <v>1</v>
      </c>
      <c r="I5291" s="52">
        <v>30.61</v>
      </c>
      <c r="J5291" s="52">
        <v>30.61</v>
      </c>
    </row>
    <row r="5292" spans="1:10" ht="26.1" customHeight="1" x14ac:dyDescent="0.2">
      <c r="A5292" s="192" t="s">
        <v>1142</v>
      </c>
      <c r="B5292" s="55" t="s">
        <v>1178</v>
      </c>
      <c r="C5292" s="192" t="s">
        <v>25</v>
      </c>
      <c r="D5292" s="192" t="s">
        <v>1177</v>
      </c>
      <c r="E5292" s="377" t="s">
        <v>1171</v>
      </c>
      <c r="F5292" s="377"/>
      <c r="G5292" s="54" t="s">
        <v>836</v>
      </c>
      <c r="H5292" s="53">
        <v>1</v>
      </c>
      <c r="I5292" s="52">
        <v>1.0900000000000001</v>
      </c>
      <c r="J5292" s="52">
        <v>1.0900000000000001</v>
      </c>
    </row>
    <row r="5293" spans="1:10" ht="26.1" customHeight="1" x14ac:dyDescent="0.2">
      <c r="A5293" s="192" t="s">
        <v>1142</v>
      </c>
      <c r="B5293" s="55" t="s">
        <v>1176</v>
      </c>
      <c r="C5293" s="192" t="s">
        <v>25</v>
      </c>
      <c r="D5293" s="192" t="s">
        <v>1175</v>
      </c>
      <c r="E5293" s="377" t="s">
        <v>1174</v>
      </c>
      <c r="F5293" s="377"/>
      <c r="G5293" s="54" t="s">
        <v>836</v>
      </c>
      <c r="H5293" s="53">
        <v>1</v>
      </c>
      <c r="I5293" s="52">
        <v>0.82</v>
      </c>
      <c r="J5293" s="52">
        <v>0.82</v>
      </c>
    </row>
    <row r="5294" spans="1:10" ht="26.1" customHeight="1" x14ac:dyDescent="0.2">
      <c r="A5294" s="192" t="s">
        <v>1142</v>
      </c>
      <c r="B5294" s="55" t="s">
        <v>1173</v>
      </c>
      <c r="C5294" s="192" t="s">
        <v>25</v>
      </c>
      <c r="D5294" s="192" t="s">
        <v>1172</v>
      </c>
      <c r="E5294" s="377" t="s">
        <v>1171</v>
      </c>
      <c r="F5294" s="377"/>
      <c r="G5294" s="54" t="s">
        <v>836</v>
      </c>
      <c r="H5294" s="53">
        <v>1</v>
      </c>
      <c r="I5294" s="52">
        <v>1.34</v>
      </c>
      <c r="J5294" s="52">
        <v>1.34</v>
      </c>
    </row>
    <row r="5295" spans="1:10" ht="26.1" customHeight="1" x14ac:dyDescent="0.2">
      <c r="A5295" s="192" t="s">
        <v>1142</v>
      </c>
      <c r="B5295" s="55" t="s">
        <v>1170</v>
      </c>
      <c r="C5295" s="192" t="s">
        <v>25</v>
      </c>
      <c r="D5295" s="192" t="s">
        <v>1169</v>
      </c>
      <c r="E5295" s="377" t="s">
        <v>1168</v>
      </c>
      <c r="F5295" s="377"/>
      <c r="G5295" s="54" t="s">
        <v>836</v>
      </c>
      <c r="H5295" s="53">
        <v>1</v>
      </c>
      <c r="I5295" s="52">
        <v>0.04</v>
      </c>
      <c r="J5295" s="52">
        <v>0.04</v>
      </c>
    </row>
    <row r="5296" spans="1:10" ht="26.1" customHeight="1" x14ac:dyDescent="0.2">
      <c r="A5296" s="192" t="s">
        <v>1142</v>
      </c>
      <c r="B5296" s="55" t="s">
        <v>1326</v>
      </c>
      <c r="C5296" s="192" t="s">
        <v>25</v>
      </c>
      <c r="D5296" s="192" t="s">
        <v>1325</v>
      </c>
      <c r="E5296" s="377" t="s">
        <v>1160</v>
      </c>
      <c r="F5296" s="377"/>
      <c r="G5296" s="54" t="s">
        <v>836</v>
      </c>
      <c r="H5296" s="53">
        <v>1</v>
      </c>
      <c r="I5296" s="52">
        <v>0.49</v>
      </c>
      <c r="J5296" s="52">
        <v>0.49</v>
      </c>
    </row>
    <row r="5297" spans="1:10" ht="26.1" customHeight="1" x14ac:dyDescent="0.2">
      <c r="A5297" s="192" t="s">
        <v>1142</v>
      </c>
      <c r="B5297" s="55" t="s">
        <v>1324</v>
      </c>
      <c r="C5297" s="192" t="s">
        <v>25</v>
      </c>
      <c r="D5297" s="192" t="s">
        <v>1323</v>
      </c>
      <c r="E5297" s="377" t="s">
        <v>1160</v>
      </c>
      <c r="F5297" s="377"/>
      <c r="G5297" s="54" t="s">
        <v>836</v>
      </c>
      <c r="H5297" s="53">
        <v>1</v>
      </c>
      <c r="I5297" s="52">
        <v>1.43</v>
      </c>
      <c r="J5297" s="52">
        <v>1.43</v>
      </c>
    </row>
    <row r="5298" spans="1:10" ht="25.5" x14ac:dyDescent="0.2">
      <c r="A5298" s="193"/>
      <c r="B5298" s="193"/>
      <c r="C5298" s="193"/>
      <c r="D5298" s="193"/>
      <c r="E5298" s="193" t="s">
        <v>1138</v>
      </c>
      <c r="F5298" s="51">
        <v>17.187673199999999</v>
      </c>
      <c r="G5298" s="193" t="s">
        <v>1137</v>
      </c>
      <c r="H5298" s="51">
        <v>13.82</v>
      </c>
      <c r="I5298" s="193" t="s">
        <v>1136</v>
      </c>
      <c r="J5298" s="51">
        <v>31.01</v>
      </c>
    </row>
    <row r="5299" spans="1:10" ht="15" thickBot="1" x14ac:dyDescent="0.25">
      <c r="A5299" s="193"/>
      <c r="B5299" s="193"/>
      <c r="C5299" s="193"/>
      <c r="D5299" s="193"/>
      <c r="E5299" s="193" t="s">
        <v>1135</v>
      </c>
      <c r="F5299" s="51">
        <v>8.52</v>
      </c>
      <c r="G5299" s="193"/>
      <c r="H5299" s="378" t="s">
        <v>1134</v>
      </c>
      <c r="I5299" s="378"/>
      <c r="J5299" s="51">
        <v>44.74</v>
      </c>
    </row>
    <row r="5300" spans="1:10" ht="0.95" customHeight="1" thickTop="1" x14ac:dyDescent="0.2">
      <c r="A5300" s="50"/>
      <c r="B5300" s="50"/>
      <c r="C5300" s="50"/>
      <c r="D5300" s="50"/>
      <c r="E5300" s="50"/>
      <c r="F5300" s="50"/>
      <c r="G5300" s="50"/>
      <c r="H5300" s="50"/>
      <c r="I5300" s="50"/>
      <c r="J5300" s="50"/>
    </row>
    <row r="5301" spans="1:10" ht="18" customHeight="1" x14ac:dyDescent="0.2">
      <c r="A5301" s="189"/>
      <c r="B5301" s="64" t="s">
        <v>9</v>
      </c>
      <c r="C5301" s="189" t="s">
        <v>10</v>
      </c>
      <c r="D5301" s="189" t="s">
        <v>11</v>
      </c>
      <c r="E5301" s="379" t="s">
        <v>1155</v>
      </c>
      <c r="F5301" s="379"/>
      <c r="G5301" s="65" t="s">
        <v>12</v>
      </c>
      <c r="H5301" s="64" t="s">
        <v>13</v>
      </c>
      <c r="I5301" s="64" t="s">
        <v>14</v>
      </c>
      <c r="J5301" s="64" t="s">
        <v>16</v>
      </c>
    </row>
    <row r="5302" spans="1:10" ht="51.95" customHeight="1" x14ac:dyDescent="0.2">
      <c r="A5302" s="187" t="s">
        <v>1154</v>
      </c>
      <c r="B5302" s="63" t="s">
        <v>1322</v>
      </c>
      <c r="C5302" s="187" t="s">
        <v>25</v>
      </c>
      <c r="D5302" s="187" t="s">
        <v>1321</v>
      </c>
      <c r="E5302" s="380" t="s">
        <v>1280</v>
      </c>
      <c r="F5302" s="380"/>
      <c r="G5302" s="62" t="s">
        <v>27</v>
      </c>
      <c r="H5302" s="61">
        <v>1</v>
      </c>
      <c r="I5302" s="60">
        <v>54.77</v>
      </c>
      <c r="J5302" s="60">
        <v>54.77</v>
      </c>
    </row>
    <row r="5303" spans="1:10" ht="24" customHeight="1" x14ac:dyDescent="0.2">
      <c r="A5303" s="191" t="s">
        <v>1148</v>
      </c>
      <c r="B5303" s="59" t="s">
        <v>1147</v>
      </c>
      <c r="C5303" s="191" t="s">
        <v>25</v>
      </c>
      <c r="D5303" s="191" t="s">
        <v>1146</v>
      </c>
      <c r="E5303" s="376" t="s">
        <v>1145</v>
      </c>
      <c r="F5303" s="376"/>
      <c r="G5303" s="58" t="s">
        <v>836</v>
      </c>
      <c r="H5303" s="57">
        <v>0.16600000000000001</v>
      </c>
      <c r="I5303" s="56">
        <v>28.88</v>
      </c>
      <c r="J5303" s="56">
        <v>4.79</v>
      </c>
    </row>
    <row r="5304" spans="1:10" ht="24" customHeight="1" x14ac:dyDescent="0.2">
      <c r="A5304" s="191" t="s">
        <v>1148</v>
      </c>
      <c r="B5304" s="59" t="s">
        <v>1320</v>
      </c>
      <c r="C5304" s="191" t="s">
        <v>25</v>
      </c>
      <c r="D5304" s="191" t="s">
        <v>1319</v>
      </c>
      <c r="E5304" s="376" t="s">
        <v>1145</v>
      </c>
      <c r="F5304" s="376"/>
      <c r="G5304" s="58" t="s">
        <v>836</v>
      </c>
      <c r="H5304" s="57">
        <v>0.128</v>
      </c>
      <c r="I5304" s="56">
        <v>36.22</v>
      </c>
      <c r="J5304" s="56">
        <v>4.63</v>
      </c>
    </row>
    <row r="5305" spans="1:10" ht="39" customHeight="1" x14ac:dyDescent="0.2">
      <c r="A5305" s="191" t="s">
        <v>1148</v>
      </c>
      <c r="B5305" s="59" t="s">
        <v>1275</v>
      </c>
      <c r="C5305" s="191" t="s">
        <v>25</v>
      </c>
      <c r="D5305" s="191" t="s">
        <v>1274</v>
      </c>
      <c r="E5305" s="376" t="s">
        <v>1192</v>
      </c>
      <c r="F5305" s="376"/>
      <c r="G5305" s="58" t="s">
        <v>44</v>
      </c>
      <c r="H5305" s="57">
        <v>5.3E-3</v>
      </c>
      <c r="I5305" s="56">
        <v>31.97</v>
      </c>
      <c r="J5305" s="56">
        <v>0.16</v>
      </c>
    </row>
    <row r="5306" spans="1:10" ht="39" customHeight="1" x14ac:dyDescent="0.2">
      <c r="A5306" s="191" t="s">
        <v>1148</v>
      </c>
      <c r="B5306" s="59" t="s">
        <v>1273</v>
      </c>
      <c r="C5306" s="191" t="s">
        <v>25</v>
      </c>
      <c r="D5306" s="191" t="s">
        <v>1272</v>
      </c>
      <c r="E5306" s="376" t="s">
        <v>1192</v>
      </c>
      <c r="F5306" s="376"/>
      <c r="G5306" s="58" t="s">
        <v>1205</v>
      </c>
      <c r="H5306" s="57">
        <v>7.3000000000000001E-3</v>
      </c>
      <c r="I5306" s="56">
        <v>30.87</v>
      </c>
      <c r="J5306" s="56">
        <v>0.22</v>
      </c>
    </row>
    <row r="5307" spans="1:10" ht="39" customHeight="1" x14ac:dyDescent="0.2">
      <c r="A5307" s="192" t="s">
        <v>1142</v>
      </c>
      <c r="B5307" s="55" t="s">
        <v>1318</v>
      </c>
      <c r="C5307" s="192" t="s">
        <v>25</v>
      </c>
      <c r="D5307" s="192" t="s">
        <v>1317</v>
      </c>
      <c r="E5307" s="377" t="s">
        <v>1139</v>
      </c>
      <c r="F5307" s="377"/>
      <c r="G5307" s="54" t="s">
        <v>1316</v>
      </c>
      <c r="H5307" s="53">
        <v>1.26</v>
      </c>
      <c r="I5307" s="52">
        <v>0.26</v>
      </c>
      <c r="J5307" s="52">
        <v>0.32</v>
      </c>
    </row>
    <row r="5308" spans="1:10" ht="26.1" customHeight="1" x14ac:dyDescent="0.2">
      <c r="A5308" s="192" t="s">
        <v>1142</v>
      </c>
      <c r="B5308" s="55" t="s">
        <v>1315</v>
      </c>
      <c r="C5308" s="192" t="s">
        <v>25</v>
      </c>
      <c r="D5308" s="192" t="s">
        <v>1314</v>
      </c>
      <c r="E5308" s="377" t="s">
        <v>1139</v>
      </c>
      <c r="F5308" s="377"/>
      <c r="G5308" s="54" t="s">
        <v>156</v>
      </c>
      <c r="H5308" s="53">
        <v>1.26</v>
      </c>
      <c r="I5308" s="52">
        <v>3.91</v>
      </c>
      <c r="J5308" s="52">
        <v>4.92</v>
      </c>
    </row>
    <row r="5309" spans="1:10" ht="26.1" customHeight="1" x14ac:dyDescent="0.2">
      <c r="A5309" s="192" t="s">
        <v>1142</v>
      </c>
      <c r="B5309" s="55" t="s">
        <v>1313</v>
      </c>
      <c r="C5309" s="192" t="s">
        <v>25</v>
      </c>
      <c r="D5309" s="192" t="s">
        <v>1312</v>
      </c>
      <c r="E5309" s="377" t="s">
        <v>1139</v>
      </c>
      <c r="F5309" s="377"/>
      <c r="G5309" s="54" t="s">
        <v>27</v>
      </c>
      <c r="H5309" s="53">
        <v>1.357</v>
      </c>
      <c r="I5309" s="52">
        <v>29.28</v>
      </c>
      <c r="J5309" s="52">
        <v>39.729999999999997</v>
      </c>
    </row>
    <row r="5310" spans="1:10" ht="25.5" x14ac:dyDescent="0.2">
      <c r="A5310" s="193"/>
      <c r="B5310" s="193"/>
      <c r="C5310" s="193"/>
      <c r="D5310" s="193"/>
      <c r="E5310" s="193" t="s">
        <v>1138</v>
      </c>
      <c r="F5310" s="51">
        <v>4.5449506706573555</v>
      </c>
      <c r="G5310" s="193" t="s">
        <v>1137</v>
      </c>
      <c r="H5310" s="51">
        <v>3.66</v>
      </c>
      <c r="I5310" s="193" t="s">
        <v>1136</v>
      </c>
      <c r="J5310" s="51">
        <v>8.1999999999999993</v>
      </c>
    </row>
    <row r="5311" spans="1:10" ht="15" thickBot="1" x14ac:dyDescent="0.25">
      <c r="A5311" s="193"/>
      <c r="B5311" s="193"/>
      <c r="C5311" s="193"/>
      <c r="D5311" s="193"/>
      <c r="E5311" s="193" t="s">
        <v>1135</v>
      </c>
      <c r="F5311" s="51">
        <v>12.89</v>
      </c>
      <c r="G5311" s="193"/>
      <c r="H5311" s="378" t="s">
        <v>1134</v>
      </c>
      <c r="I5311" s="378"/>
      <c r="J5311" s="51">
        <v>67.66</v>
      </c>
    </row>
    <row r="5312" spans="1:10" ht="0.95" customHeight="1" thickTop="1" x14ac:dyDescent="0.2">
      <c r="A5312" s="50"/>
      <c r="B5312" s="50"/>
      <c r="C5312" s="50"/>
      <c r="D5312" s="50"/>
      <c r="E5312" s="50"/>
      <c r="F5312" s="50"/>
      <c r="G5312" s="50"/>
      <c r="H5312" s="50"/>
      <c r="I5312" s="50"/>
      <c r="J5312" s="50"/>
    </row>
    <row r="5313" spans="1:10" ht="18" customHeight="1" x14ac:dyDescent="0.2">
      <c r="A5313" s="189"/>
      <c r="B5313" s="64" t="s">
        <v>9</v>
      </c>
      <c r="C5313" s="189" t="s">
        <v>10</v>
      </c>
      <c r="D5313" s="189" t="s">
        <v>11</v>
      </c>
      <c r="E5313" s="379" t="s">
        <v>1155</v>
      </c>
      <c r="F5313" s="379"/>
      <c r="G5313" s="65" t="s">
        <v>12</v>
      </c>
      <c r="H5313" s="64" t="s">
        <v>13</v>
      </c>
      <c r="I5313" s="64" t="s">
        <v>14</v>
      </c>
      <c r="J5313" s="64" t="s">
        <v>16</v>
      </c>
    </row>
    <row r="5314" spans="1:10" ht="39" customHeight="1" x14ac:dyDescent="0.2">
      <c r="A5314" s="187" t="s">
        <v>1154</v>
      </c>
      <c r="B5314" s="63" t="s">
        <v>1311</v>
      </c>
      <c r="C5314" s="187" t="s">
        <v>25</v>
      </c>
      <c r="D5314" s="187" t="s">
        <v>1310</v>
      </c>
      <c r="E5314" s="380" t="s">
        <v>1297</v>
      </c>
      <c r="F5314" s="380"/>
      <c r="G5314" s="62" t="s">
        <v>156</v>
      </c>
      <c r="H5314" s="61">
        <v>1</v>
      </c>
      <c r="I5314" s="60">
        <v>24.7</v>
      </c>
      <c r="J5314" s="60">
        <v>24.7</v>
      </c>
    </row>
    <row r="5315" spans="1:10" ht="26.1" customHeight="1" x14ac:dyDescent="0.2">
      <c r="A5315" s="191" t="s">
        <v>1148</v>
      </c>
      <c r="B5315" s="59" t="s">
        <v>1296</v>
      </c>
      <c r="C5315" s="191" t="s">
        <v>25</v>
      </c>
      <c r="D5315" s="191" t="s">
        <v>1295</v>
      </c>
      <c r="E5315" s="376" t="s">
        <v>1145</v>
      </c>
      <c r="F5315" s="376"/>
      <c r="G5315" s="58" t="s">
        <v>836</v>
      </c>
      <c r="H5315" s="57">
        <v>0.24199999999999999</v>
      </c>
      <c r="I5315" s="56">
        <v>31.39</v>
      </c>
      <c r="J5315" s="56">
        <v>7.59</v>
      </c>
    </row>
    <row r="5316" spans="1:10" ht="24" customHeight="1" x14ac:dyDescent="0.2">
      <c r="A5316" s="191" t="s">
        <v>1148</v>
      </c>
      <c r="B5316" s="59" t="s">
        <v>1294</v>
      </c>
      <c r="C5316" s="191" t="s">
        <v>25</v>
      </c>
      <c r="D5316" s="191" t="s">
        <v>1293</v>
      </c>
      <c r="E5316" s="376" t="s">
        <v>1145</v>
      </c>
      <c r="F5316" s="376"/>
      <c r="G5316" s="58" t="s">
        <v>836</v>
      </c>
      <c r="H5316" s="57">
        <v>0.24199999999999999</v>
      </c>
      <c r="I5316" s="56">
        <v>38.78</v>
      </c>
      <c r="J5316" s="56">
        <v>9.3800000000000008</v>
      </c>
    </row>
    <row r="5317" spans="1:10" ht="24" customHeight="1" x14ac:dyDescent="0.2">
      <c r="A5317" s="192" t="s">
        <v>1142</v>
      </c>
      <c r="B5317" s="55" t="s">
        <v>1292</v>
      </c>
      <c r="C5317" s="192" t="s">
        <v>25</v>
      </c>
      <c r="D5317" s="192" t="s">
        <v>1291</v>
      </c>
      <c r="E5317" s="377" t="s">
        <v>1139</v>
      </c>
      <c r="F5317" s="377"/>
      <c r="G5317" s="54" t="s">
        <v>156</v>
      </c>
      <c r="H5317" s="53">
        <v>1</v>
      </c>
      <c r="I5317" s="52">
        <v>7.73</v>
      </c>
      <c r="J5317" s="52">
        <v>7.73</v>
      </c>
    </row>
    <row r="5318" spans="1:10" ht="25.5" x14ac:dyDescent="0.2">
      <c r="A5318" s="193"/>
      <c r="B5318" s="193"/>
      <c r="C5318" s="193"/>
      <c r="D5318" s="193"/>
      <c r="E5318" s="193" t="s">
        <v>1138</v>
      </c>
      <c r="F5318" s="51">
        <v>7.9758341647267486</v>
      </c>
      <c r="G5318" s="193" t="s">
        <v>1137</v>
      </c>
      <c r="H5318" s="51">
        <v>6.41</v>
      </c>
      <c r="I5318" s="193" t="s">
        <v>1136</v>
      </c>
      <c r="J5318" s="51">
        <v>14.39</v>
      </c>
    </row>
    <row r="5319" spans="1:10" ht="15" thickBot="1" x14ac:dyDescent="0.25">
      <c r="A5319" s="193"/>
      <c r="B5319" s="193"/>
      <c r="C5319" s="193"/>
      <c r="D5319" s="193"/>
      <c r="E5319" s="193" t="s">
        <v>1135</v>
      </c>
      <c r="F5319" s="51">
        <v>5.81</v>
      </c>
      <c r="G5319" s="193"/>
      <c r="H5319" s="378" t="s">
        <v>1134</v>
      </c>
      <c r="I5319" s="378"/>
      <c r="J5319" s="51">
        <v>30.51</v>
      </c>
    </row>
    <row r="5320" spans="1:10" ht="0.95" customHeight="1" thickTop="1" x14ac:dyDescent="0.2">
      <c r="A5320" s="50"/>
      <c r="B5320" s="50"/>
      <c r="C5320" s="50"/>
      <c r="D5320" s="50"/>
      <c r="E5320" s="50"/>
      <c r="F5320" s="50"/>
      <c r="G5320" s="50"/>
      <c r="H5320" s="50"/>
      <c r="I5320" s="50"/>
      <c r="J5320" s="50"/>
    </row>
    <row r="5321" spans="1:10" ht="18" customHeight="1" x14ac:dyDescent="0.2">
      <c r="A5321" s="189"/>
      <c r="B5321" s="64" t="s">
        <v>9</v>
      </c>
      <c r="C5321" s="189" t="s">
        <v>10</v>
      </c>
      <c r="D5321" s="189" t="s">
        <v>11</v>
      </c>
      <c r="E5321" s="379" t="s">
        <v>1155</v>
      </c>
      <c r="F5321" s="379"/>
      <c r="G5321" s="65" t="s">
        <v>12</v>
      </c>
      <c r="H5321" s="64" t="s">
        <v>13</v>
      </c>
      <c r="I5321" s="64" t="s">
        <v>14</v>
      </c>
      <c r="J5321" s="64" t="s">
        <v>16</v>
      </c>
    </row>
    <row r="5322" spans="1:10" ht="39" customHeight="1" x14ac:dyDescent="0.2">
      <c r="A5322" s="187" t="s">
        <v>1154</v>
      </c>
      <c r="B5322" s="63" t="s">
        <v>1309</v>
      </c>
      <c r="C5322" s="187" t="s">
        <v>25</v>
      </c>
      <c r="D5322" s="187" t="s">
        <v>1308</v>
      </c>
      <c r="E5322" s="380" t="s">
        <v>1297</v>
      </c>
      <c r="F5322" s="380"/>
      <c r="G5322" s="62" t="s">
        <v>156</v>
      </c>
      <c r="H5322" s="61">
        <v>1</v>
      </c>
      <c r="I5322" s="60">
        <v>58.33</v>
      </c>
      <c r="J5322" s="60">
        <v>58.33</v>
      </c>
    </row>
    <row r="5323" spans="1:10" ht="39" customHeight="1" x14ac:dyDescent="0.2">
      <c r="A5323" s="191" t="s">
        <v>1148</v>
      </c>
      <c r="B5323" s="59" t="s">
        <v>1307</v>
      </c>
      <c r="C5323" s="191" t="s">
        <v>25</v>
      </c>
      <c r="D5323" s="191" t="s">
        <v>1306</v>
      </c>
      <c r="E5323" s="376" t="s">
        <v>1297</v>
      </c>
      <c r="F5323" s="376"/>
      <c r="G5323" s="58" t="s">
        <v>156</v>
      </c>
      <c r="H5323" s="57">
        <v>1</v>
      </c>
      <c r="I5323" s="56">
        <v>13.34</v>
      </c>
      <c r="J5323" s="56">
        <v>13.34</v>
      </c>
    </row>
    <row r="5324" spans="1:10" ht="39" customHeight="1" x14ac:dyDescent="0.2">
      <c r="A5324" s="191" t="s">
        <v>1148</v>
      </c>
      <c r="B5324" s="59" t="s">
        <v>1305</v>
      </c>
      <c r="C5324" s="191" t="s">
        <v>25</v>
      </c>
      <c r="D5324" s="191" t="s">
        <v>1304</v>
      </c>
      <c r="E5324" s="376" t="s">
        <v>1297</v>
      </c>
      <c r="F5324" s="376"/>
      <c r="G5324" s="58" t="s">
        <v>156</v>
      </c>
      <c r="H5324" s="57">
        <v>1</v>
      </c>
      <c r="I5324" s="56">
        <v>44.99</v>
      </c>
      <c r="J5324" s="56">
        <v>44.99</v>
      </c>
    </row>
    <row r="5325" spans="1:10" ht="25.5" x14ac:dyDescent="0.2">
      <c r="A5325" s="193"/>
      <c r="B5325" s="193"/>
      <c r="C5325" s="193"/>
      <c r="D5325" s="193"/>
      <c r="E5325" s="193" t="s">
        <v>1138</v>
      </c>
      <c r="F5325" s="51">
        <v>18.091120700000001</v>
      </c>
      <c r="G5325" s="193" t="s">
        <v>1137</v>
      </c>
      <c r="H5325" s="51">
        <v>14.55</v>
      </c>
      <c r="I5325" s="193" t="s">
        <v>1136</v>
      </c>
      <c r="J5325" s="51">
        <v>32.64</v>
      </c>
    </row>
    <row r="5326" spans="1:10" ht="15" thickBot="1" x14ac:dyDescent="0.25">
      <c r="A5326" s="193"/>
      <c r="B5326" s="193"/>
      <c r="C5326" s="193"/>
      <c r="D5326" s="193"/>
      <c r="E5326" s="193" t="s">
        <v>1135</v>
      </c>
      <c r="F5326" s="51">
        <v>13.73</v>
      </c>
      <c r="G5326" s="193"/>
      <c r="H5326" s="378" t="s">
        <v>1134</v>
      </c>
      <c r="I5326" s="378"/>
      <c r="J5326" s="51">
        <v>72.06</v>
      </c>
    </row>
    <row r="5327" spans="1:10" ht="0.95" customHeight="1" thickTop="1" x14ac:dyDescent="0.2">
      <c r="A5327" s="50"/>
      <c r="B5327" s="50"/>
      <c r="C5327" s="50"/>
      <c r="D5327" s="50"/>
      <c r="E5327" s="50"/>
      <c r="F5327" s="50"/>
      <c r="G5327" s="50"/>
      <c r="H5327" s="50"/>
      <c r="I5327" s="50"/>
      <c r="J5327" s="50"/>
    </row>
    <row r="5328" spans="1:10" ht="18" customHeight="1" x14ac:dyDescent="0.2">
      <c r="A5328" s="189"/>
      <c r="B5328" s="64" t="s">
        <v>9</v>
      </c>
      <c r="C5328" s="189" t="s">
        <v>10</v>
      </c>
      <c r="D5328" s="189" t="s">
        <v>11</v>
      </c>
      <c r="E5328" s="379" t="s">
        <v>1155</v>
      </c>
      <c r="F5328" s="379"/>
      <c r="G5328" s="65" t="s">
        <v>12</v>
      </c>
      <c r="H5328" s="64" t="s">
        <v>13</v>
      </c>
      <c r="I5328" s="64" t="s">
        <v>14</v>
      </c>
      <c r="J5328" s="64" t="s">
        <v>16</v>
      </c>
    </row>
    <row r="5329" spans="1:10" ht="39" customHeight="1" x14ac:dyDescent="0.2">
      <c r="A5329" s="187" t="s">
        <v>1154</v>
      </c>
      <c r="B5329" s="63" t="s">
        <v>1305</v>
      </c>
      <c r="C5329" s="187" t="s">
        <v>25</v>
      </c>
      <c r="D5329" s="187" t="s">
        <v>1304</v>
      </c>
      <c r="E5329" s="380" t="s">
        <v>1297</v>
      </c>
      <c r="F5329" s="380"/>
      <c r="G5329" s="62" t="s">
        <v>156</v>
      </c>
      <c r="H5329" s="61">
        <v>1</v>
      </c>
      <c r="I5329" s="60">
        <v>44.99</v>
      </c>
      <c r="J5329" s="60">
        <v>44.99</v>
      </c>
    </row>
    <row r="5330" spans="1:10" ht="26.1" customHeight="1" x14ac:dyDescent="0.2">
      <c r="A5330" s="191" t="s">
        <v>1148</v>
      </c>
      <c r="B5330" s="59" t="s">
        <v>1296</v>
      </c>
      <c r="C5330" s="191" t="s">
        <v>25</v>
      </c>
      <c r="D5330" s="191" t="s">
        <v>1295</v>
      </c>
      <c r="E5330" s="376" t="s">
        <v>1145</v>
      </c>
      <c r="F5330" s="376"/>
      <c r="G5330" s="58" t="s">
        <v>836</v>
      </c>
      <c r="H5330" s="57">
        <v>0.42099999999999999</v>
      </c>
      <c r="I5330" s="56">
        <v>31.39</v>
      </c>
      <c r="J5330" s="56">
        <v>13.21</v>
      </c>
    </row>
    <row r="5331" spans="1:10" ht="24" customHeight="1" x14ac:dyDescent="0.2">
      <c r="A5331" s="191" t="s">
        <v>1148</v>
      </c>
      <c r="B5331" s="59" t="s">
        <v>1294</v>
      </c>
      <c r="C5331" s="191" t="s">
        <v>25</v>
      </c>
      <c r="D5331" s="191" t="s">
        <v>1293</v>
      </c>
      <c r="E5331" s="376" t="s">
        <v>1145</v>
      </c>
      <c r="F5331" s="376"/>
      <c r="G5331" s="58" t="s">
        <v>836</v>
      </c>
      <c r="H5331" s="57">
        <v>0.42099999999999999</v>
      </c>
      <c r="I5331" s="56">
        <v>38.78</v>
      </c>
      <c r="J5331" s="56">
        <v>16.32</v>
      </c>
    </row>
    <row r="5332" spans="1:10" ht="24" customHeight="1" x14ac:dyDescent="0.2">
      <c r="A5332" s="192" t="s">
        <v>1142</v>
      </c>
      <c r="B5332" s="55" t="s">
        <v>1292</v>
      </c>
      <c r="C5332" s="192" t="s">
        <v>25</v>
      </c>
      <c r="D5332" s="192" t="s">
        <v>1291</v>
      </c>
      <c r="E5332" s="377" t="s">
        <v>1139</v>
      </c>
      <c r="F5332" s="377"/>
      <c r="G5332" s="54" t="s">
        <v>156</v>
      </c>
      <c r="H5332" s="53">
        <v>2</v>
      </c>
      <c r="I5332" s="52">
        <v>7.73</v>
      </c>
      <c r="J5332" s="52">
        <v>15.46</v>
      </c>
    </row>
    <row r="5333" spans="1:10" ht="25.5" x14ac:dyDescent="0.2">
      <c r="A5333" s="193"/>
      <c r="B5333" s="193"/>
      <c r="C5333" s="193"/>
      <c r="D5333" s="193"/>
      <c r="E5333" s="193" t="s">
        <v>1138</v>
      </c>
      <c r="F5333" s="51">
        <v>13.873184791043121</v>
      </c>
      <c r="G5333" s="193" t="s">
        <v>1137</v>
      </c>
      <c r="H5333" s="51">
        <v>11.16</v>
      </c>
      <c r="I5333" s="193" t="s">
        <v>1136</v>
      </c>
      <c r="J5333" s="51">
        <v>25.03</v>
      </c>
    </row>
    <row r="5334" spans="1:10" ht="15" thickBot="1" x14ac:dyDescent="0.25">
      <c r="A5334" s="193"/>
      <c r="B5334" s="193"/>
      <c r="C5334" s="193"/>
      <c r="D5334" s="193"/>
      <c r="E5334" s="193" t="s">
        <v>1135</v>
      </c>
      <c r="F5334" s="51">
        <v>10.59</v>
      </c>
      <c r="G5334" s="193"/>
      <c r="H5334" s="378" t="s">
        <v>1134</v>
      </c>
      <c r="I5334" s="378"/>
      <c r="J5334" s="51">
        <v>55.58</v>
      </c>
    </row>
    <row r="5335" spans="1:10" ht="0.95" customHeight="1" thickTop="1" x14ac:dyDescent="0.2">
      <c r="A5335" s="50"/>
      <c r="B5335" s="50"/>
      <c r="C5335" s="50"/>
      <c r="D5335" s="50"/>
      <c r="E5335" s="50"/>
      <c r="F5335" s="50"/>
      <c r="G5335" s="50"/>
      <c r="H5335" s="50"/>
      <c r="I5335" s="50"/>
      <c r="J5335" s="50"/>
    </row>
    <row r="5336" spans="1:10" ht="18" customHeight="1" x14ac:dyDescent="0.2">
      <c r="A5336" s="189"/>
      <c r="B5336" s="64" t="s">
        <v>9</v>
      </c>
      <c r="C5336" s="189" t="s">
        <v>10</v>
      </c>
      <c r="D5336" s="189" t="s">
        <v>11</v>
      </c>
      <c r="E5336" s="379" t="s">
        <v>1155</v>
      </c>
      <c r="F5336" s="379"/>
      <c r="G5336" s="65" t="s">
        <v>12</v>
      </c>
      <c r="H5336" s="64" t="s">
        <v>13</v>
      </c>
      <c r="I5336" s="64" t="s">
        <v>14</v>
      </c>
      <c r="J5336" s="64" t="s">
        <v>16</v>
      </c>
    </row>
    <row r="5337" spans="1:10" ht="39" customHeight="1" x14ac:dyDescent="0.2">
      <c r="A5337" s="187" t="s">
        <v>1154</v>
      </c>
      <c r="B5337" s="63" t="s">
        <v>1303</v>
      </c>
      <c r="C5337" s="187" t="s">
        <v>25</v>
      </c>
      <c r="D5337" s="187" t="s">
        <v>1302</v>
      </c>
      <c r="E5337" s="380" t="s">
        <v>1297</v>
      </c>
      <c r="F5337" s="380"/>
      <c r="G5337" s="62" t="s">
        <v>156</v>
      </c>
      <c r="H5337" s="61">
        <v>1</v>
      </c>
      <c r="I5337" s="60">
        <v>32.119999999999997</v>
      </c>
      <c r="J5337" s="60">
        <v>32.119999999999997</v>
      </c>
    </row>
    <row r="5338" spans="1:10" ht="26.1" customHeight="1" x14ac:dyDescent="0.2">
      <c r="A5338" s="191" t="s">
        <v>1148</v>
      </c>
      <c r="B5338" s="59" t="s">
        <v>1296</v>
      </c>
      <c r="C5338" s="191" t="s">
        <v>25</v>
      </c>
      <c r="D5338" s="191" t="s">
        <v>1295</v>
      </c>
      <c r="E5338" s="376" t="s">
        <v>1145</v>
      </c>
      <c r="F5338" s="376"/>
      <c r="G5338" s="58" t="s">
        <v>836</v>
      </c>
      <c r="H5338" s="57">
        <v>0.317</v>
      </c>
      <c r="I5338" s="56">
        <v>31.39</v>
      </c>
      <c r="J5338" s="56">
        <v>9.9499999999999993</v>
      </c>
    </row>
    <row r="5339" spans="1:10" ht="24" customHeight="1" x14ac:dyDescent="0.2">
      <c r="A5339" s="191" t="s">
        <v>1148</v>
      </c>
      <c r="B5339" s="59" t="s">
        <v>1294</v>
      </c>
      <c r="C5339" s="191" t="s">
        <v>25</v>
      </c>
      <c r="D5339" s="191" t="s">
        <v>1293</v>
      </c>
      <c r="E5339" s="376" t="s">
        <v>1145</v>
      </c>
      <c r="F5339" s="376"/>
      <c r="G5339" s="58" t="s">
        <v>836</v>
      </c>
      <c r="H5339" s="57">
        <v>0.317</v>
      </c>
      <c r="I5339" s="56">
        <v>38.78</v>
      </c>
      <c r="J5339" s="56">
        <v>12.29</v>
      </c>
    </row>
    <row r="5340" spans="1:10" ht="24" customHeight="1" x14ac:dyDescent="0.2">
      <c r="A5340" s="192" t="s">
        <v>1142</v>
      </c>
      <c r="B5340" s="55" t="s">
        <v>1301</v>
      </c>
      <c r="C5340" s="192" t="s">
        <v>25</v>
      </c>
      <c r="D5340" s="192" t="s">
        <v>1300</v>
      </c>
      <c r="E5340" s="377" t="s">
        <v>1139</v>
      </c>
      <c r="F5340" s="377"/>
      <c r="G5340" s="54" t="s">
        <v>156</v>
      </c>
      <c r="H5340" s="53">
        <v>1</v>
      </c>
      <c r="I5340" s="52">
        <v>9.8800000000000008</v>
      </c>
      <c r="J5340" s="52">
        <v>9.8800000000000008</v>
      </c>
    </row>
    <row r="5341" spans="1:10" ht="25.5" x14ac:dyDescent="0.2">
      <c r="A5341" s="193"/>
      <c r="B5341" s="193"/>
      <c r="C5341" s="193"/>
      <c r="D5341" s="193"/>
      <c r="E5341" s="193" t="s">
        <v>1138</v>
      </c>
      <c r="F5341" s="51">
        <v>10.447843919742823</v>
      </c>
      <c r="G5341" s="193" t="s">
        <v>1137</v>
      </c>
      <c r="H5341" s="51">
        <v>8.4</v>
      </c>
      <c r="I5341" s="193" t="s">
        <v>1136</v>
      </c>
      <c r="J5341" s="51">
        <v>18.850000000000001</v>
      </c>
    </row>
    <row r="5342" spans="1:10" ht="15" thickBot="1" x14ac:dyDescent="0.25">
      <c r="A5342" s="193"/>
      <c r="B5342" s="193"/>
      <c r="C5342" s="193"/>
      <c r="D5342" s="193"/>
      <c r="E5342" s="193" t="s">
        <v>1135</v>
      </c>
      <c r="F5342" s="51">
        <v>7.56</v>
      </c>
      <c r="G5342" s="193"/>
      <c r="H5342" s="378" t="s">
        <v>1134</v>
      </c>
      <c r="I5342" s="378"/>
      <c r="J5342" s="51">
        <v>39.68</v>
      </c>
    </row>
    <row r="5343" spans="1:10" ht="0.95" customHeight="1" thickTop="1" x14ac:dyDescent="0.2">
      <c r="A5343" s="50"/>
      <c r="B5343" s="50"/>
      <c r="C5343" s="50"/>
      <c r="D5343" s="50"/>
      <c r="E5343" s="50"/>
      <c r="F5343" s="50"/>
      <c r="G5343" s="50"/>
      <c r="H5343" s="50"/>
      <c r="I5343" s="50"/>
      <c r="J5343" s="50"/>
    </row>
    <row r="5344" spans="1:10" ht="18" customHeight="1" x14ac:dyDescent="0.2">
      <c r="A5344" s="189"/>
      <c r="B5344" s="64" t="s">
        <v>9</v>
      </c>
      <c r="C5344" s="189" t="s">
        <v>10</v>
      </c>
      <c r="D5344" s="189" t="s">
        <v>11</v>
      </c>
      <c r="E5344" s="379" t="s">
        <v>1155</v>
      </c>
      <c r="F5344" s="379"/>
      <c r="G5344" s="65" t="s">
        <v>12</v>
      </c>
      <c r="H5344" s="64" t="s">
        <v>13</v>
      </c>
      <c r="I5344" s="64" t="s">
        <v>14</v>
      </c>
      <c r="J5344" s="64" t="s">
        <v>16</v>
      </c>
    </row>
    <row r="5345" spans="1:10" ht="39" customHeight="1" x14ac:dyDescent="0.2">
      <c r="A5345" s="187" t="s">
        <v>1154</v>
      </c>
      <c r="B5345" s="63" t="s">
        <v>1299</v>
      </c>
      <c r="C5345" s="187" t="s">
        <v>25</v>
      </c>
      <c r="D5345" s="187" t="s">
        <v>1298</v>
      </c>
      <c r="E5345" s="380" t="s">
        <v>1297</v>
      </c>
      <c r="F5345" s="380"/>
      <c r="G5345" s="62" t="s">
        <v>156</v>
      </c>
      <c r="H5345" s="61">
        <v>1</v>
      </c>
      <c r="I5345" s="60">
        <v>55.59</v>
      </c>
      <c r="J5345" s="60">
        <v>55.59</v>
      </c>
    </row>
    <row r="5346" spans="1:10" ht="26.1" customHeight="1" x14ac:dyDescent="0.2">
      <c r="A5346" s="191" t="s">
        <v>1148</v>
      </c>
      <c r="B5346" s="59" t="s">
        <v>1296</v>
      </c>
      <c r="C5346" s="191" t="s">
        <v>25</v>
      </c>
      <c r="D5346" s="191" t="s">
        <v>1295</v>
      </c>
      <c r="E5346" s="376" t="s">
        <v>1145</v>
      </c>
      <c r="F5346" s="376"/>
      <c r="G5346" s="58" t="s">
        <v>836</v>
      </c>
      <c r="H5346" s="57">
        <v>0.57199999999999995</v>
      </c>
      <c r="I5346" s="56">
        <v>31.39</v>
      </c>
      <c r="J5346" s="56">
        <v>17.95</v>
      </c>
    </row>
    <row r="5347" spans="1:10" ht="24" customHeight="1" x14ac:dyDescent="0.2">
      <c r="A5347" s="191" t="s">
        <v>1148</v>
      </c>
      <c r="B5347" s="59" t="s">
        <v>1294</v>
      </c>
      <c r="C5347" s="191" t="s">
        <v>25</v>
      </c>
      <c r="D5347" s="191" t="s">
        <v>1293</v>
      </c>
      <c r="E5347" s="376" t="s">
        <v>1145</v>
      </c>
      <c r="F5347" s="376"/>
      <c r="G5347" s="58" t="s">
        <v>836</v>
      </c>
      <c r="H5347" s="57">
        <v>0.57199999999999995</v>
      </c>
      <c r="I5347" s="56">
        <v>38.78</v>
      </c>
      <c r="J5347" s="56">
        <v>22.18</v>
      </c>
    </row>
    <row r="5348" spans="1:10" ht="24" customHeight="1" x14ac:dyDescent="0.2">
      <c r="A5348" s="192" t="s">
        <v>1142</v>
      </c>
      <c r="B5348" s="55" t="s">
        <v>1292</v>
      </c>
      <c r="C5348" s="192" t="s">
        <v>25</v>
      </c>
      <c r="D5348" s="192" t="s">
        <v>1291</v>
      </c>
      <c r="E5348" s="377" t="s">
        <v>1139</v>
      </c>
      <c r="F5348" s="377"/>
      <c r="G5348" s="54" t="s">
        <v>156</v>
      </c>
      <c r="H5348" s="53">
        <v>2</v>
      </c>
      <c r="I5348" s="52">
        <v>7.73</v>
      </c>
      <c r="J5348" s="52">
        <v>15.46</v>
      </c>
    </row>
    <row r="5349" spans="1:10" ht="25.5" x14ac:dyDescent="0.2">
      <c r="A5349" s="193"/>
      <c r="B5349" s="193"/>
      <c r="C5349" s="193"/>
      <c r="D5349" s="193"/>
      <c r="E5349" s="193" t="s">
        <v>1138</v>
      </c>
      <c r="F5349" s="51">
        <v>18.85600266045893</v>
      </c>
      <c r="G5349" s="193" t="s">
        <v>1137</v>
      </c>
      <c r="H5349" s="51">
        <v>15.16</v>
      </c>
      <c r="I5349" s="193" t="s">
        <v>1136</v>
      </c>
      <c r="J5349" s="51">
        <v>34.020000000000003</v>
      </c>
    </row>
    <row r="5350" spans="1:10" ht="15" thickBot="1" x14ac:dyDescent="0.25">
      <c r="A5350" s="193"/>
      <c r="B5350" s="193"/>
      <c r="C5350" s="193"/>
      <c r="D5350" s="193"/>
      <c r="E5350" s="193" t="s">
        <v>1135</v>
      </c>
      <c r="F5350" s="51">
        <v>13.08</v>
      </c>
      <c r="G5350" s="193"/>
      <c r="H5350" s="378" t="s">
        <v>1134</v>
      </c>
      <c r="I5350" s="378"/>
      <c r="J5350" s="51">
        <v>68.67</v>
      </c>
    </row>
    <row r="5351" spans="1:10" ht="0.95" customHeight="1" thickTop="1" x14ac:dyDescent="0.2">
      <c r="A5351" s="50"/>
      <c r="B5351" s="50"/>
      <c r="C5351" s="50"/>
      <c r="D5351" s="50"/>
      <c r="E5351" s="50"/>
      <c r="F5351" s="50"/>
      <c r="G5351" s="50"/>
      <c r="H5351" s="50"/>
      <c r="I5351" s="50"/>
      <c r="J5351" s="50"/>
    </row>
    <row r="5352" spans="1:10" ht="18" customHeight="1" x14ac:dyDescent="0.2">
      <c r="A5352" s="189"/>
      <c r="B5352" s="64" t="s">
        <v>9</v>
      </c>
      <c r="C5352" s="189" t="s">
        <v>10</v>
      </c>
      <c r="D5352" s="189" t="s">
        <v>11</v>
      </c>
      <c r="E5352" s="379" t="s">
        <v>1155</v>
      </c>
      <c r="F5352" s="379"/>
      <c r="G5352" s="65" t="s">
        <v>12</v>
      </c>
      <c r="H5352" s="64" t="s">
        <v>13</v>
      </c>
      <c r="I5352" s="64" t="s">
        <v>14</v>
      </c>
      <c r="J5352" s="64" t="s">
        <v>16</v>
      </c>
    </row>
    <row r="5353" spans="1:10" ht="39" customHeight="1" x14ac:dyDescent="0.2">
      <c r="A5353" s="187" t="s">
        <v>1154</v>
      </c>
      <c r="B5353" s="63" t="s">
        <v>1290</v>
      </c>
      <c r="C5353" s="187" t="s">
        <v>25</v>
      </c>
      <c r="D5353" s="187" t="s">
        <v>1289</v>
      </c>
      <c r="E5353" s="380" t="s">
        <v>1151</v>
      </c>
      <c r="F5353" s="380"/>
      <c r="G5353" s="62" t="s">
        <v>156</v>
      </c>
      <c r="H5353" s="61">
        <v>1</v>
      </c>
      <c r="I5353" s="60">
        <v>78.98</v>
      </c>
      <c r="J5353" s="60">
        <v>78.98</v>
      </c>
    </row>
    <row r="5354" spans="1:10" ht="26.1" customHeight="1" x14ac:dyDescent="0.2">
      <c r="A5354" s="191" t="s">
        <v>1148</v>
      </c>
      <c r="B5354" s="59" t="s">
        <v>1150</v>
      </c>
      <c r="C5354" s="191" t="s">
        <v>25</v>
      </c>
      <c r="D5354" s="191" t="s">
        <v>1149</v>
      </c>
      <c r="E5354" s="376" t="s">
        <v>1145</v>
      </c>
      <c r="F5354" s="376"/>
      <c r="G5354" s="58" t="s">
        <v>836</v>
      </c>
      <c r="H5354" s="57">
        <v>9.6000000000000002E-2</v>
      </c>
      <c r="I5354" s="56">
        <v>37.39</v>
      </c>
      <c r="J5354" s="56">
        <v>3.58</v>
      </c>
    </row>
    <row r="5355" spans="1:10" ht="24" customHeight="1" x14ac:dyDescent="0.2">
      <c r="A5355" s="191" t="s">
        <v>1148</v>
      </c>
      <c r="B5355" s="59" t="s">
        <v>1147</v>
      </c>
      <c r="C5355" s="191" t="s">
        <v>25</v>
      </c>
      <c r="D5355" s="191" t="s">
        <v>1146</v>
      </c>
      <c r="E5355" s="376" t="s">
        <v>1145</v>
      </c>
      <c r="F5355" s="376"/>
      <c r="G5355" s="58" t="s">
        <v>836</v>
      </c>
      <c r="H5355" s="57">
        <v>3.0300000000000001E-2</v>
      </c>
      <c r="I5355" s="56">
        <v>28.88</v>
      </c>
      <c r="J5355" s="56">
        <v>0.87</v>
      </c>
    </row>
    <row r="5356" spans="1:10" ht="24" customHeight="1" x14ac:dyDescent="0.2">
      <c r="A5356" s="192" t="s">
        <v>1142</v>
      </c>
      <c r="B5356" s="55" t="s">
        <v>1144</v>
      </c>
      <c r="C5356" s="192" t="s">
        <v>25</v>
      </c>
      <c r="D5356" s="192" t="s">
        <v>1143</v>
      </c>
      <c r="E5356" s="377" t="s">
        <v>1139</v>
      </c>
      <c r="F5356" s="377"/>
      <c r="G5356" s="54" t="s">
        <v>156</v>
      </c>
      <c r="H5356" s="53">
        <v>2.1000000000000001E-2</v>
      </c>
      <c r="I5356" s="52">
        <v>4.0599999999999996</v>
      </c>
      <c r="J5356" s="52">
        <v>0.08</v>
      </c>
    </row>
    <row r="5357" spans="1:10" ht="39" customHeight="1" x14ac:dyDescent="0.2">
      <c r="A5357" s="192" t="s">
        <v>1142</v>
      </c>
      <c r="B5357" s="55" t="s">
        <v>1288</v>
      </c>
      <c r="C5357" s="192" t="s">
        <v>25</v>
      </c>
      <c r="D5357" s="192" t="s">
        <v>1287</v>
      </c>
      <c r="E5357" s="377" t="s">
        <v>1139</v>
      </c>
      <c r="F5357" s="377"/>
      <c r="G5357" s="54" t="s">
        <v>156</v>
      </c>
      <c r="H5357" s="53">
        <v>1</v>
      </c>
      <c r="I5357" s="52">
        <v>74.45</v>
      </c>
      <c r="J5357" s="52">
        <v>74.45</v>
      </c>
    </row>
    <row r="5358" spans="1:10" ht="25.5" x14ac:dyDescent="0.2">
      <c r="A5358" s="193"/>
      <c r="B5358" s="193"/>
      <c r="C5358" s="193"/>
      <c r="D5358" s="193"/>
      <c r="E5358" s="193" t="s">
        <v>1138</v>
      </c>
      <c r="F5358" s="51">
        <v>2.1339097661013193</v>
      </c>
      <c r="G5358" s="193" t="s">
        <v>1137</v>
      </c>
      <c r="H5358" s="51">
        <v>1.72</v>
      </c>
      <c r="I5358" s="193" t="s">
        <v>1136</v>
      </c>
      <c r="J5358" s="51">
        <v>3.85</v>
      </c>
    </row>
    <row r="5359" spans="1:10" ht="15" thickBot="1" x14ac:dyDescent="0.25">
      <c r="A5359" s="193"/>
      <c r="B5359" s="193"/>
      <c r="C5359" s="193"/>
      <c r="D5359" s="193"/>
      <c r="E5359" s="193" t="s">
        <v>1135</v>
      </c>
      <c r="F5359" s="51">
        <v>18.59</v>
      </c>
      <c r="G5359" s="193"/>
      <c r="H5359" s="378" t="s">
        <v>1134</v>
      </c>
      <c r="I5359" s="378"/>
      <c r="J5359" s="51">
        <v>97.57</v>
      </c>
    </row>
    <row r="5360" spans="1:10" ht="0.95" customHeight="1" thickTop="1" x14ac:dyDescent="0.2">
      <c r="A5360" s="50"/>
      <c r="B5360" s="50"/>
      <c r="C5360" s="50"/>
      <c r="D5360" s="50"/>
      <c r="E5360" s="50"/>
      <c r="F5360" s="50"/>
      <c r="G5360" s="50"/>
      <c r="H5360" s="50"/>
      <c r="I5360" s="50"/>
      <c r="J5360" s="50"/>
    </row>
    <row r="5361" spans="1:10" ht="18" customHeight="1" x14ac:dyDescent="0.2">
      <c r="A5361" s="189"/>
      <c r="B5361" s="64" t="s">
        <v>9</v>
      </c>
      <c r="C5361" s="189" t="s">
        <v>10</v>
      </c>
      <c r="D5361" s="189" t="s">
        <v>11</v>
      </c>
      <c r="E5361" s="379" t="s">
        <v>1155</v>
      </c>
      <c r="F5361" s="379"/>
      <c r="G5361" s="65" t="s">
        <v>12</v>
      </c>
      <c r="H5361" s="64" t="s">
        <v>13</v>
      </c>
      <c r="I5361" s="64" t="s">
        <v>14</v>
      </c>
      <c r="J5361" s="64" t="s">
        <v>16</v>
      </c>
    </row>
    <row r="5362" spans="1:10" ht="39" customHeight="1" x14ac:dyDescent="0.2">
      <c r="A5362" s="187" t="s">
        <v>1154</v>
      </c>
      <c r="B5362" s="63" t="s">
        <v>1286</v>
      </c>
      <c r="C5362" s="187" t="s">
        <v>25</v>
      </c>
      <c r="D5362" s="187" t="s">
        <v>1285</v>
      </c>
      <c r="E5362" s="380" t="s">
        <v>1151</v>
      </c>
      <c r="F5362" s="380"/>
      <c r="G5362" s="62" t="s">
        <v>156</v>
      </c>
      <c r="H5362" s="61">
        <v>1</v>
      </c>
      <c r="I5362" s="60">
        <v>92.48</v>
      </c>
      <c r="J5362" s="60">
        <v>92.48</v>
      </c>
    </row>
    <row r="5363" spans="1:10" ht="26.1" customHeight="1" x14ac:dyDescent="0.2">
      <c r="A5363" s="191" t="s">
        <v>1148</v>
      </c>
      <c r="B5363" s="59" t="s">
        <v>1150</v>
      </c>
      <c r="C5363" s="191" t="s">
        <v>25</v>
      </c>
      <c r="D5363" s="191" t="s">
        <v>1149</v>
      </c>
      <c r="E5363" s="376" t="s">
        <v>1145</v>
      </c>
      <c r="F5363" s="376"/>
      <c r="G5363" s="58" t="s">
        <v>836</v>
      </c>
      <c r="H5363" s="57">
        <v>0.1164</v>
      </c>
      <c r="I5363" s="56">
        <v>37.39</v>
      </c>
      <c r="J5363" s="56">
        <v>4.3499999999999996</v>
      </c>
    </row>
    <row r="5364" spans="1:10" ht="24" customHeight="1" x14ac:dyDescent="0.2">
      <c r="A5364" s="191" t="s">
        <v>1148</v>
      </c>
      <c r="B5364" s="59" t="s">
        <v>1147</v>
      </c>
      <c r="C5364" s="191" t="s">
        <v>25</v>
      </c>
      <c r="D5364" s="191" t="s">
        <v>1146</v>
      </c>
      <c r="E5364" s="376" t="s">
        <v>1145</v>
      </c>
      <c r="F5364" s="376"/>
      <c r="G5364" s="58" t="s">
        <v>836</v>
      </c>
      <c r="H5364" s="57">
        <v>3.6700000000000003E-2</v>
      </c>
      <c r="I5364" s="56">
        <v>28.88</v>
      </c>
      <c r="J5364" s="56">
        <v>1.05</v>
      </c>
    </row>
    <row r="5365" spans="1:10" ht="24" customHeight="1" x14ac:dyDescent="0.2">
      <c r="A5365" s="192" t="s">
        <v>1142</v>
      </c>
      <c r="B5365" s="55" t="s">
        <v>1144</v>
      </c>
      <c r="C5365" s="192" t="s">
        <v>25</v>
      </c>
      <c r="D5365" s="192" t="s">
        <v>1143</v>
      </c>
      <c r="E5365" s="377" t="s">
        <v>1139</v>
      </c>
      <c r="F5365" s="377"/>
      <c r="G5365" s="54" t="s">
        <v>156</v>
      </c>
      <c r="H5365" s="53">
        <v>2.1000000000000001E-2</v>
      </c>
      <c r="I5365" s="52">
        <v>4.0599999999999996</v>
      </c>
      <c r="J5365" s="52">
        <v>0.08</v>
      </c>
    </row>
    <row r="5366" spans="1:10" ht="39" customHeight="1" x14ac:dyDescent="0.2">
      <c r="A5366" s="192" t="s">
        <v>1142</v>
      </c>
      <c r="B5366" s="55" t="s">
        <v>1284</v>
      </c>
      <c r="C5366" s="192" t="s">
        <v>25</v>
      </c>
      <c r="D5366" s="192" t="s">
        <v>1283</v>
      </c>
      <c r="E5366" s="377" t="s">
        <v>1139</v>
      </c>
      <c r="F5366" s="377"/>
      <c r="G5366" s="54" t="s">
        <v>156</v>
      </c>
      <c r="H5366" s="53">
        <v>1</v>
      </c>
      <c r="I5366" s="52">
        <v>87</v>
      </c>
      <c r="J5366" s="52">
        <v>87</v>
      </c>
    </row>
    <row r="5367" spans="1:10" ht="25.5" x14ac:dyDescent="0.2">
      <c r="A5367" s="193"/>
      <c r="B5367" s="193"/>
      <c r="C5367" s="193"/>
      <c r="D5367" s="193"/>
      <c r="E5367" s="193" t="s">
        <v>1138</v>
      </c>
      <c r="F5367" s="51">
        <v>2.5828622103979604</v>
      </c>
      <c r="G5367" s="193" t="s">
        <v>1137</v>
      </c>
      <c r="H5367" s="51">
        <v>2.08</v>
      </c>
      <c r="I5367" s="193" t="s">
        <v>1136</v>
      </c>
      <c r="J5367" s="51">
        <v>4.66</v>
      </c>
    </row>
    <row r="5368" spans="1:10" ht="15" thickBot="1" x14ac:dyDescent="0.25">
      <c r="A5368" s="193"/>
      <c r="B5368" s="193"/>
      <c r="C5368" s="193"/>
      <c r="D5368" s="193"/>
      <c r="E5368" s="193" t="s">
        <v>1135</v>
      </c>
      <c r="F5368" s="51">
        <v>21.76</v>
      </c>
      <c r="G5368" s="193"/>
      <c r="H5368" s="378" t="s">
        <v>1134</v>
      </c>
      <c r="I5368" s="378"/>
      <c r="J5368" s="51">
        <v>114.24</v>
      </c>
    </row>
    <row r="5369" spans="1:10" ht="0.95" customHeight="1" thickTop="1" x14ac:dyDescent="0.2">
      <c r="A5369" s="50"/>
      <c r="B5369" s="50"/>
      <c r="C5369" s="50"/>
      <c r="D5369" s="50"/>
      <c r="E5369" s="50"/>
      <c r="F5369" s="50"/>
      <c r="G5369" s="50"/>
      <c r="H5369" s="50"/>
      <c r="I5369" s="50"/>
      <c r="J5369" s="50"/>
    </row>
    <row r="5370" spans="1:10" ht="18" customHeight="1" x14ac:dyDescent="0.2">
      <c r="A5370" s="189"/>
      <c r="B5370" s="64" t="s">
        <v>9</v>
      </c>
      <c r="C5370" s="189" t="s">
        <v>10</v>
      </c>
      <c r="D5370" s="189" t="s">
        <v>11</v>
      </c>
      <c r="E5370" s="379" t="s">
        <v>1155</v>
      </c>
      <c r="F5370" s="379"/>
      <c r="G5370" s="65" t="s">
        <v>12</v>
      </c>
      <c r="H5370" s="64" t="s">
        <v>13</v>
      </c>
      <c r="I5370" s="64" t="s">
        <v>14</v>
      </c>
      <c r="J5370" s="64" t="s">
        <v>16</v>
      </c>
    </row>
    <row r="5371" spans="1:10" ht="51.95" customHeight="1" x14ac:dyDescent="0.2">
      <c r="A5371" s="187" t="s">
        <v>1154</v>
      </c>
      <c r="B5371" s="63" t="s">
        <v>1282</v>
      </c>
      <c r="C5371" s="187" t="s">
        <v>25</v>
      </c>
      <c r="D5371" s="187" t="s">
        <v>1281</v>
      </c>
      <c r="E5371" s="380" t="s">
        <v>1280</v>
      </c>
      <c r="F5371" s="380"/>
      <c r="G5371" s="62" t="s">
        <v>27</v>
      </c>
      <c r="H5371" s="61">
        <v>1</v>
      </c>
      <c r="I5371" s="60">
        <v>22.27</v>
      </c>
      <c r="J5371" s="60">
        <v>22.27</v>
      </c>
    </row>
    <row r="5372" spans="1:10" ht="26.1" customHeight="1" x14ac:dyDescent="0.2">
      <c r="A5372" s="191" t="s">
        <v>1148</v>
      </c>
      <c r="B5372" s="59" t="s">
        <v>1279</v>
      </c>
      <c r="C5372" s="191" t="s">
        <v>25</v>
      </c>
      <c r="D5372" s="191" t="s">
        <v>1278</v>
      </c>
      <c r="E5372" s="376" t="s">
        <v>1145</v>
      </c>
      <c r="F5372" s="376"/>
      <c r="G5372" s="58" t="s">
        <v>836</v>
      </c>
      <c r="H5372" s="57">
        <v>6.5000000000000002E-2</v>
      </c>
      <c r="I5372" s="56">
        <v>30.61</v>
      </c>
      <c r="J5372" s="56">
        <v>1.98</v>
      </c>
    </row>
    <row r="5373" spans="1:10" ht="24" customHeight="1" x14ac:dyDescent="0.2">
      <c r="A5373" s="191" t="s">
        <v>1148</v>
      </c>
      <c r="B5373" s="59" t="s">
        <v>1277</v>
      </c>
      <c r="C5373" s="191" t="s">
        <v>25</v>
      </c>
      <c r="D5373" s="191" t="s">
        <v>1276</v>
      </c>
      <c r="E5373" s="376" t="s">
        <v>1145</v>
      </c>
      <c r="F5373" s="376"/>
      <c r="G5373" s="58" t="s">
        <v>836</v>
      </c>
      <c r="H5373" s="57">
        <v>0.11799999999999999</v>
      </c>
      <c r="I5373" s="56">
        <v>36.630000000000003</v>
      </c>
      <c r="J5373" s="56">
        <v>4.32</v>
      </c>
    </row>
    <row r="5374" spans="1:10" ht="39" customHeight="1" x14ac:dyDescent="0.2">
      <c r="A5374" s="191" t="s">
        <v>1148</v>
      </c>
      <c r="B5374" s="59" t="s">
        <v>1275</v>
      </c>
      <c r="C5374" s="191" t="s">
        <v>25</v>
      </c>
      <c r="D5374" s="191" t="s">
        <v>1274</v>
      </c>
      <c r="E5374" s="376" t="s">
        <v>1192</v>
      </c>
      <c r="F5374" s="376"/>
      <c r="G5374" s="58" t="s">
        <v>44</v>
      </c>
      <c r="H5374" s="57">
        <v>4.5999999999999999E-3</v>
      </c>
      <c r="I5374" s="56">
        <v>31.97</v>
      </c>
      <c r="J5374" s="56">
        <v>0.14000000000000001</v>
      </c>
    </row>
    <row r="5375" spans="1:10" ht="39" customHeight="1" x14ac:dyDescent="0.2">
      <c r="A5375" s="191" t="s">
        <v>1148</v>
      </c>
      <c r="B5375" s="59" t="s">
        <v>1273</v>
      </c>
      <c r="C5375" s="191" t="s">
        <v>25</v>
      </c>
      <c r="D5375" s="191" t="s">
        <v>1272</v>
      </c>
      <c r="E5375" s="376" t="s">
        <v>1192</v>
      </c>
      <c r="F5375" s="376"/>
      <c r="G5375" s="58" t="s">
        <v>1205</v>
      </c>
      <c r="H5375" s="57">
        <v>6.4000000000000003E-3</v>
      </c>
      <c r="I5375" s="56">
        <v>30.87</v>
      </c>
      <c r="J5375" s="56">
        <v>0.19</v>
      </c>
    </row>
    <row r="5376" spans="1:10" ht="39" customHeight="1" x14ac:dyDescent="0.2">
      <c r="A5376" s="192" t="s">
        <v>1142</v>
      </c>
      <c r="B5376" s="55" t="s">
        <v>1271</v>
      </c>
      <c r="C5376" s="192" t="s">
        <v>25</v>
      </c>
      <c r="D5376" s="192" t="s">
        <v>1270</v>
      </c>
      <c r="E5376" s="377" t="s">
        <v>1139</v>
      </c>
      <c r="F5376" s="377"/>
      <c r="G5376" s="54" t="s">
        <v>31</v>
      </c>
      <c r="H5376" s="53">
        <v>0.63400000000000001</v>
      </c>
      <c r="I5376" s="52">
        <v>23.79</v>
      </c>
      <c r="J5376" s="52">
        <v>15.08</v>
      </c>
    </row>
    <row r="5377" spans="1:10" ht="26.1" customHeight="1" x14ac:dyDescent="0.2">
      <c r="A5377" s="192" t="s">
        <v>1142</v>
      </c>
      <c r="B5377" s="55" t="s">
        <v>1269</v>
      </c>
      <c r="C5377" s="192" t="s">
        <v>25</v>
      </c>
      <c r="D5377" s="192" t="s">
        <v>1268</v>
      </c>
      <c r="E5377" s="377" t="s">
        <v>1139</v>
      </c>
      <c r="F5377" s="377"/>
      <c r="G5377" s="54" t="s">
        <v>62</v>
      </c>
      <c r="H5377" s="53">
        <v>0.03</v>
      </c>
      <c r="I5377" s="52">
        <v>18.86</v>
      </c>
      <c r="J5377" s="52">
        <v>0.56000000000000005</v>
      </c>
    </row>
    <row r="5378" spans="1:10" ht="25.5" x14ac:dyDescent="0.2">
      <c r="A5378" s="193"/>
      <c r="B5378" s="193"/>
      <c r="C5378" s="193"/>
      <c r="D5378" s="193"/>
      <c r="E5378" s="193" t="s">
        <v>1138</v>
      </c>
      <c r="F5378" s="51">
        <v>3.1204966190001109</v>
      </c>
      <c r="G5378" s="193" t="s">
        <v>1137</v>
      </c>
      <c r="H5378" s="51">
        <v>2.5099999999999998</v>
      </c>
      <c r="I5378" s="193" t="s">
        <v>1136</v>
      </c>
      <c r="J5378" s="51">
        <v>5.63</v>
      </c>
    </row>
    <row r="5379" spans="1:10" ht="15" thickBot="1" x14ac:dyDescent="0.25">
      <c r="A5379" s="193"/>
      <c r="B5379" s="193"/>
      <c r="C5379" s="193"/>
      <c r="D5379" s="193"/>
      <c r="E5379" s="193" t="s">
        <v>1135</v>
      </c>
      <c r="F5379" s="51">
        <v>5.24</v>
      </c>
      <c r="G5379" s="193"/>
      <c r="H5379" s="378" t="s">
        <v>1134</v>
      </c>
      <c r="I5379" s="378"/>
      <c r="J5379" s="51">
        <v>27.51</v>
      </c>
    </row>
    <row r="5380" spans="1:10" ht="0.95" customHeight="1" thickTop="1" x14ac:dyDescent="0.2">
      <c r="A5380" s="50"/>
      <c r="B5380" s="50"/>
      <c r="C5380" s="50"/>
      <c r="D5380" s="50"/>
      <c r="E5380" s="50"/>
      <c r="F5380" s="50"/>
      <c r="G5380" s="50"/>
      <c r="H5380" s="50"/>
      <c r="I5380" s="50"/>
      <c r="J5380" s="50"/>
    </row>
    <row r="5381" spans="1:10" ht="18" customHeight="1" x14ac:dyDescent="0.2">
      <c r="A5381" s="189"/>
      <c r="B5381" s="64" t="s">
        <v>9</v>
      </c>
      <c r="C5381" s="189" t="s">
        <v>10</v>
      </c>
      <c r="D5381" s="189" t="s">
        <v>11</v>
      </c>
      <c r="E5381" s="379" t="s">
        <v>1155</v>
      </c>
      <c r="F5381" s="379"/>
      <c r="G5381" s="65" t="s">
        <v>12</v>
      </c>
      <c r="H5381" s="64" t="s">
        <v>13</v>
      </c>
      <c r="I5381" s="64" t="s">
        <v>14</v>
      </c>
      <c r="J5381" s="64" t="s">
        <v>16</v>
      </c>
    </row>
    <row r="5382" spans="1:10" ht="39" customHeight="1" x14ac:dyDescent="0.2">
      <c r="A5382" s="187" t="s">
        <v>1154</v>
      </c>
      <c r="B5382" s="63" t="s">
        <v>1267</v>
      </c>
      <c r="C5382" s="187" t="s">
        <v>25</v>
      </c>
      <c r="D5382" s="187" t="s">
        <v>1266</v>
      </c>
      <c r="E5382" s="380" t="s">
        <v>1265</v>
      </c>
      <c r="F5382" s="380"/>
      <c r="G5382" s="62" t="s">
        <v>1264</v>
      </c>
      <c r="H5382" s="61">
        <v>1</v>
      </c>
      <c r="I5382" s="60">
        <v>3.67</v>
      </c>
      <c r="J5382" s="60">
        <v>3.67</v>
      </c>
    </row>
    <row r="5383" spans="1:10" ht="51.95" customHeight="1" x14ac:dyDescent="0.2">
      <c r="A5383" s="191" t="s">
        <v>1148</v>
      </c>
      <c r="B5383" s="59" t="s">
        <v>1263</v>
      </c>
      <c r="C5383" s="191" t="s">
        <v>25</v>
      </c>
      <c r="D5383" s="191" t="s">
        <v>1262</v>
      </c>
      <c r="E5383" s="376" t="s">
        <v>1192</v>
      </c>
      <c r="F5383" s="376"/>
      <c r="G5383" s="58" t="s">
        <v>44</v>
      </c>
      <c r="H5383" s="57">
        <v>1.52E-2</v>
      </c>
      <c r="I5383" s="56">
        <v>206.62</v>
      </c>
      <c r="J5383" s="56">
        <v>3.14</v>
      </c>
    </row>
    <row r="5384" spans="1:10" ht="51.95" customHeight="1" x14ac:dyDescent="0.2">
      <c r="A5384" s="191" t="s">
        <v>1148</v>
      </c>
      <c r="B5384" s="59" t="s">
        <v>1261</v>
      </c>
      <c r="C5384" s="191" t="s">
        <v>25</v>
      </c>
      <c r="D5384" s="191" t="s">
        <v>1260</v>
      </c>
      <c r="E5384" s="376" t="s">
        <v>1192</v>
      </c>
      <c r="F5384" s="376"/>
      <c r="G5384" s="58" t="s">
        <v>1205</v>
      </c>
      <c r="H5384" s="57">
        <v>6.4999999999999997E-3</v>
      </c>
      <c r="I5384" s="56">
        <v>82.36</v>
      </c>
      <c r="J5384" s="56">
        <v>0.53</v>
      </c>
    </row>
    <row r="5385" spans="1:10" ht="25.5" x14ac:dyDescent="0.2">
      <c r="A5385" s="193"/>
      <c r="B5385" s="193"/>
      <c r="C5385" s="193"/>
      <c r="D5385" s="193"/>
      <c r="E5385" s="193" t="s">
        <v>1138</v>
      </c>
      <c r="F5385" s="51">
        <v>0.49883604921849017</v>
      </c>
      <c r="G5385" s="193" t="s">
        <v>1137</v>
      </c>
      <c r="H5385" s="51">
        <v>0.4</v>
      </c>
      <c r="I5385" s="193" t="s">
        <v>1136</v>
      </c>
      <c r="J5385" s="51">
        <v>0.9</v>
      </c>
    </row>
    <row r="5386" spans="1:10" ht="15" thickBot="1" x14ac:dyDescent="0.25">
      <c r="A5386" s="193"/>
      <c r="B5386" s="193"/>
      <c r="C5386" s="193"/>
      <c r="D5386" s="193"/>
      <c r="E5386" s="193" t="s">
        <v>1135</v>
      </c>
      <c r="F5386" s="51">
        <v>0.86</v>
      </c>
      <c r="G5386" s="193"/>
      <c r="H5386" s="378" t="s">
        <v>1134</v>
      </c>
      <c r="I5386" s="378"/>
      <c r="J5386" s="51">
        <v>4.53</v>
      </c>
    </row>
    <row r="5387" spans="1:10" ht="0.95" customHeight="1" thickTop="1" x14ac:dyDescent="0.2">
      <c r="A5387" s="50"/>
      <c r="B5387" s="50"/>
      <c r="C5387" s="50"/>
      <c r="D5387" s="50"/>
      <c r="E5387" s="50"/>
      <c r="F5387" s="50"/>
      <c r="G5387" s="50"/>
      <c r="H5387" s="50"/>
      <c r="I5387" s="50"/>
      <c r="J5387" s="50"/>
    </row>
    <row r="5388" spans="1:10" ht="18" customHeight="1" x14ac:dyDescent="0.2">
      <c r="A5388" s="189"/>
      <c r="B5388" s="64" t="s">
        <v>9</v>
      </c>
      <c r="C5388" s="189" t="s">
        <v>10</v>
      </c>
      <c r="D5388" s="189" t="s">
        <v>11</v>
      </c>
      <c r="E5388" s="379" t="s">
        <v>1155</v>
      </c>
      <c r="F5388" s="379"/>
      <c r="G5388" s="65" t="s">
        <v>12</v>
      </c>
      <c r="H5388" s="64" t="s">
        <v>13</v>
      </c>
      <c r="I5388" s="64" t="s">
        <v>14</v>
      </c>
      <c r="J5388" s="64" t="s">
        <v>16</v>
      </c>
    </row>
    <row r="5389" spans="1:10" ht="39" customHeight="1" x14ac:dyDescent="0.2">
      <c r="A5389" s="187" t="s">
        <v>1154</v>
      </c>
      <c r="B5389" s="63" t="s">
        <v>1259</v>
      </c>
      <c r="C5389" s="187" t="s">
        <v>25</v>
      </c>
      <c r="D5389" s="187" t="s">
        <v>1258</v>
      </c>
      <c r="E5389" s="380" t="s">
        <v>1192</v>
      </c>
      <c r="F5389" s="380"/>
      <c r="G5389" s="62" t="s">
        <v>1205</v>
      </c>
      <c r="H5389" s="61">
        <v>1</v>
      </c>
      <c r="I5389" s="60">
        <v>74.510000000000005</v>
      </c>
      <c r="J5389" s="60">
        <v>74.510000000000005</v>
      </c>
    </row>
    <row r="5390" spans="1:10" ht="24" customHeight="1" x14ac:dyDescent="0.2">
      <c r="A5390" s="191" t="s">
        <v>1148</v>
      </c>
      <c r="B5390" s="59" t="s">
        <v>1243</v>
      </c>
      <c r="C5390" s="191" t="s">
        <v>25</v>
      </c>
      <c r="D5390" s="191" t="s">
        <v>1242</v>
      </c>
      <c r="E5390" s="376" t="s">
        <v>1145</v>
      </c>
      <c r="F5390" s="376"/>
      <c r="G5390" s="58" t="s">
        <v>836</v>
      </c>
      <c r="H5390" s="57">
        <v>1</v>
      </c>
      <c r="I5390" s="56">
        <v>31.67</v>
      </c>
      <c r="J5390" s="56">
        <v>31.67</v>
      </c>
    </row>
    <row r="5391" spans="1:10" ht="39" customHeight="1" x14ac:dyDescent="0.2">
      <c r="A5391" s="191" t="s">
        <v>1148</v>
      </c>
      <c r="B5391" s="59" t="s">
        <v>1255</v>
      </c>
      <c r="C5391" s="191" t="s">
        <v>25</v>
      </c>
      <c r="D5391" s="191" t="s">
        <v>1254</v>
      </c>
      <c r="E5391" s="376" t="s">
        <v>1192</v>
      </c>
      <c r="F5391" s="376"/>
      <c r="G5391" s="58" t="s">
        <v>836</v>
      </c>
      <c r="H5391" s="57">
        <v>1</v>
      </c>
      <c r="I5391" s="56">
        <v>29.74</v>
      </c>
      <c r="J5391" s="56">
        <v>29.74</v>
      </c>
    </row>
    <row r="5392" spans="1:10" ht="26.1" customHeight="1" x14ac:dyDescent="0.2">
      <c r="A5392" s="191" t="s">
        <v>1148</v>
      </c>
      <c r="B5392" s="59" t="s">
        <v>1253</v>
      </c>
      <c r="C5392" s="191" t="s">
        <v>25</v>
      </c>
      <c r="D5392" s="191" t="s">
        <v>1252</v>
      </c>
      <c r="E5392" s="376" t="s">
        <v>1192</v>
      </c>
      <c r="F5392" s="376"/>
      <c r="G5392" s="58" t="s">
        <v>836</v>
      </c>
      <c r="H5392" s="57">
        <v>1</v>
      </c>
      <c r="I5392" s="56">
        <v>13.1</v>
      </c>
      <c r="J5392" s="56">
        <v>13.1</v>
      </c>
    </row>
    <row r="5393" spans="1:10" ht="25.5" x14ac:dyDescent="0.2">
      <c r="A5393" s="193"/>
      <c r="B5393" s="193"/>
      <c r="C5393" s="193"/>
      <c r="D5393" s="193"/>
      <c r="E5393" s="193" t="s">
        <v>1138</v>
      </c>
      <c r="F5393" s="51">
        <v>15.2477552</v>
      </c>
      <c r="G5393" s="193" t="s">
        <v>1137</v>
      </c>
      <c r="H5393" s="51">
        <v>12.26</v>
      </c>
      <c r="I5393" s="193" t="s">
        <v>1136</v>
      </c>
      <c r="J5393" s="51">
        <v>27.51</v>
      </c>
    </row>
    <row r="5394" spans="1:10" ht="15" thickBot="1" x14ac:dyDescent="0.25">
      <c r="A5394" s="193"/>
      <c r="B5394" s="193"/>
      <c r="C5394" s="193"/>
      <c r="D5394" s="193"/>
      <c r="E5394" s="193" t="s">
        <v>1135</v>
      </c>
      <c r="F5394" s="51">
        <v>17.53</v>
      </c>
      <c r="G5394" s="193"/>
      <c r="H5394" s="378" t="s">
        <v>1134</v>
      </c>
      <c r="I5394" s="378"/>
      <c r="J5394" s="51">
        <v>92.04</v>
      </c>
    </row>
    <row r="5395" spans="1:10" ht="0.95" customHeight="1" thickTop="1" x14ac:dyDescent="0.2">
      <c r="A5395" s="50"/>
      <c r="B5395" s="50"/>
      <c r="C5395" s="50"/>
      <c r="D5395" s="50"/>
      <c r="E5395" s="50"/>
      <c r="F5395" s="50"/>
      <c r="G5395" s="50"/>
      <c r="H5395" s="50"/>
      <c r="I5395" s="50"/>
      <c r="J5395" s="50"/>
    </row>
    <row r="5396" spans="1:10" ht="18" customHeight="1" x14ac:dyDescent="0.2">
      <c r="A5396" s="189"/>
      <c r="B5396" s="64" t="s">
        <v>9</v>
      </c>
      <c r="C5396" s="189" t="s">
        <v>10</v>
      </c>
      <c r="D5396" s="189" t="s">
        <v>11</v>
      </c>
      <c r="E5396" s="379" t="s">
        <v>1155</v>
      </c>
      <c r="F5396" s="379"/>
      <c r="G5396" s="65" t="s">
        <v>12</v>
      </c>
      <c r="H5396" s="64" t="s">
        <v>13</v>
      </c>
      <c r="I5396" s="64" t="s">
        <v>14</v>
      </c>
      <c r="J5396" s="64" t="s">
        <v>16</v>
      </c>
    </row>
    <row r="5397" spans="1:10" ht="39" customHeight="1" x14ac:dyDescent="0.2">
      <c r="A5397" s="187" t="s">
        <v>1154</v>
      </c>
      <c r="B5397" s="63" t="s">
        <v>1257</v>
      </c>
      <c r="C5397" s="187" t="s">
        <v>25</v>
      </c>
      <c r="D5397" s="187" t="s">
        <v>1256</v>
      </c>
      <c r="E5397" s="380" t="s">
        <v>1192</v>
      </c>
      <c r="F5397" s="380"/>
      <c r="G5397" s="62" t="s">
        <v>44</v>
      </c>
      <c r="H5397" s="61">
        <v>1</v>
      </c>
      <c r="I5397" s="60">
        <v>190.22</v>
      </c>
      <c r="J5397" s="60">
        <v>190.22</v>
      </c>
    </row>
    <row r="5398" spans="1:10" ht="39" customHeight="1" x14ac:dyDescent="0.2">
      <c r="A5398" s="191" t="s">
        <v>1148</v>
      </c>
      <c r="B5398" s="59" t="s">
        <v>1247</v>
      </c>
      <c r="C5398" s="191" t="s">
        <v>25</v>
      </c>
      <c r="D5398" s="191" t="s">
        <v>1246</v>
      </c>
      <c r="E5398" s="376" t="s">
        <v>1192</v>
      </c>
      <c r="F5398" s="376"/>
      <c r="G5398" s="58" t="s">
        <v>836</v>
      </c>
      <c r="H5398" s="57">
        <v>1</v>
      </c>
      <c r="I5398" s="56">
        <v>62.53</v>
      </c>
      <c r="J5398" s="56">
        <v>62.53</v>
      </c>
    </row>
    <row r="5399" spans="1:10" ht="39" customHeight="1" x14ac:dyDescent="0.2">
      <c r="A5399" s="191" t="s">
        <v>1148</v>
      </c>
      <c r="B5399" s="59" t="s">
        <v>1251</v>
      </c>
      <c r="C5399" s="191" t="s">
        <v>25</v>
      </c>
      <c r="D5399" s="191" t="s">
        <v>1250</v>
      </c>
      <c r="E5399" s="376" t="s">
        <v>1192</v>
      </c>
      <c r="F5399" s="376"/>
      <c r="G5399" s="58" t="s">
        <v>836</v>
      </c>
      <c r="H5399" s="57">
        <v>1</v>
      </c>
      <c r="I5399" s="56">
        <v>53.18</v>
      </c>
      <c r="J5399" s="56">
        <v>53.18</v>
      </c>
    </row>
    <row r="5400" spans="1:10" ht="24" customHeight="1" x14ac:dyDescent="0.2">
      <c r="A5400" s="191" t="s">
        <v>1148</v>
      </c>
      <c r="B5400" s="59" t="s">
        <v>1243</v>
      </c>
      <c r="C5400" s="191" t="s">
        <v>25</v>
      </c>
      <c r="D5400" s="191" t="s">
        <v>1242</v>
      </c>
      <c r="E5400" s="376" t="s">
        <v>1145</v>
      </c>
      <c r="F5400" s="376"/>
      <c r="G5400" s="58" t="s">
        <v>836</v>
      </c>
      <c r="H5400" s="57">
        <v>1</v>
      </c>
      <c r="I5400" s="56">
        <v>31.67</v>
      </c>
      <c r="J5400" s="56">
        <v>31.67</v>
      </c>
    </row>
    <row r="5401" spans="1:10" ht="39" customHeight="1" x14ac:dyDescent="0.2">
      <c r="A5401" s="191" t="s">
        <v>1148</v>
      </c>
      <c r="B5401" s="59" t="s">
        <v>1255</v>
      </c>
      <c r="C5401" s="191" t="s">
        <v>25</v>
      </c>
      <c r="D5401" s="191" t="s">
        <v>1254</v>
      </c>
      <c r="E5401" s="376" t="s">
        <v>1192</v>
      </c>
      <c r="F5401" s="376"/>
      <c r="G5401" s="58" t="s">
        <v>836</v>
      </c>
      <c r="H5401" s="57">
        <v>1</v>
      </c>
      <c r="I5401" s="56">
        <v>29.74</v>
      </c>
      <c r="J5401" s="56">
        <v>29.74</v>
      </c>
    </row>
    <row r="5402" spans="1:10" ht="26.1" customHeight="1" x14ac:dyDescent="0.2">
      <c r="A5402" s="191" t="s">
        <v>1148</v>
      </c>
      <c r="B5402" s="59" t="s">
        <v>1253</v>
      </c>
      <c r="C5402" s="191" t="s">
        <v>25</v>
      </c>
      <c r="D5402" s="191" t="s">
        <v>1252</v>
      </c>
      <c r="E5402" s="376" t="s">
        <v>1192</v>
      </c>
      <c r="F5402" s="376"/>
      <c r="G5402" s="58" t="s">
        <v>836</v>
      </c>
      <c r="H5402" s="57">
        <v>1</v>
      </c>
      <c r="I5402" s="56">
        <v>13.1</v>
      </c>
      <c r="J5402" s="56">
        <v>13.1</v>
      </c>
    </row>
    <row r="5403" spans="1:10" ht="25.5" x14ac:dyDescent="0.2">
      <c r="A5403" s="193"/>
      <c r="B5403" s="193"/>
      <c r="C5403" s="193"/>
      <c r="D5403" s="193"/>
      <c r="E5403" s="193" t="s">
        <v>1138</v>
      </c>
      <c r="F5403" s="51">
        <v>15.2477552</v>
      </c>
      <c r="G5403" s="193" t="s">
        <v>1137</v>
      </c>
      <c r="H5403" s="51">
        <v>12.26</v>
      </c>
      <c r="I5403" s="193" t="s">
        <v>1136</v>
      </c>
      <c r="J5403" s="51">
        <v>27.51</v>
      </c>
    </row>
    <row r="5404" spans="1:10" ht="15" thickBot="1" x14ac:dyDescent="0.25">
      <c r="A5404" s="193"/>
      <c r="B5404" s="193"/>
      <c r="C5404" s="193"/>
      <c r="D5404" s="193"/>
      <c r="E5404" s="193" t="s">
        <v>1135</v>
      </c>
      <c r="F5404" s="51">
        <v>44.77</v>
      </c>
      <c r="G5404" s="193"/>
      <c r="H5404" s="378" t="s">
        <v>1134</v>
      </c>
      <c r="I5404" s="378"/>
      <c r="J5404" s="51">
        <v>234.99</v>
      </c>
    </row>
    <row r="5405" spans="1:10" ht="0.95" customHeight="1" thickTop="1" x14ac:dyDescent="0.2">
      <c r="A5405" s="50"/>
      <c r="B5405" s="50"/>
      <c r="C5405" s="50"/>
      <c r="D5405" s="50"/>
      <c r="E5405" s="50"/>
      <c r="F5405" s="50"/>
      <c r="G5405" s="50"/>
      <c r="H5405" s="50"/>
      <c r="I5405" s="50"/>
      <c r="J5405" s="50"/>
    </row>
    <row r="5406" spans="1:10" ht="18" customHeight="1" x14ac:dyDescent="0.2">
      <c r="A5406" s="189"/>
      <c r="B5406" s="64" t="s">
        <v>9</v>
      </c>
      <c r="C5406" s="189" t="s">
        <v>10</v>
      </c>
      <c r="D5406" s="189" t="s">
        <v>11</v>
      </c>
      <c r="E5406" s="379" t="s">
        <v>1155</v>
      </c>
      <c r="F5406" s="379"/>
      <c r="G5406" s="65" t="s">
        <v>12</v>
      </c>
      <c r="H5406" s="64" t="s">
        <v>13</v>
      </c>
      <c r="I5406" s="64" t="s">
        <v>14</v>
      </c>
      <c r="J5406" s="64" t="s">
        <v>16</v>
      </c>
    </row>
    <row r="5407" spans="1:10" ht="39" customHeight="1" x14ac:dyDescent="0.2">
      <c r="A5407" s="187" t="s">
        <v>1154</v>
      </c>
      <c r="B5407" s="63" t="s">
        <v>1255</v>
      </c>
      <c r="C5407" s="187" t="s">
        <v>25</v>
      </c>
      <c r="D5407" s="187" t="s">
        <v>1254</v>
      </c>
      <c r="E5407" s="380" t="s">
        <v>1192</v>
      </c>
      <c r="F5407" s="380"/>
      <c r="G5407" s="62" t="s">
        <v>836</v>
      </c>
      <c r="H5407" s="61">
        <v>1</v>
      </c>
      <c r="I5407" s="60">
        <v>29.74</v>
      </c>
      <c r="J5407" s="60">
        <v>29.74</v>
      </c>
    </row>
    <row r="5408" spans="1:10" ht="39" customHeight="1" x14ac:dyDescent="0.2">
      <c r="A5408" s="192" t="s">
        <v>1142</v>
      </c>
      <c r="B5408" s="55" t="s">
        <v>1249</v>
      </c>
      <c r="C5408" s="192" t="s">
        <v>25</v>
      </c>
      <c r="D5408" s="192" t="s">
        <v>1248</v>
      </c>
      <c r="E5408" s="377" t="s">
        <v>1160</v>
      </c>
      <c r="F5408" s="377"/>
      <c r="G5408" s="54" t="s">
        <v>156</v>
      </c>
      <c r="H5408" s="53">
        <v>3.1099999999999997E-5</v>
      </c>
      <c r="I5408" s="52">
        <v>956498.8</v>
      </c>
      <c r="J5408" s="52">
        <v>29.74</v>
      </c>
    </row>
    <row r="5409" spans="1:10" ht="25.5" x14ac:dyDescent="0.2">
      <c r="A5409" s="193"/>
      <c r="B5409" s="193"/>
      <c r="C5409" s="193"/>
      <c r="D5409" s="193"/>
      <c r="E5409" s="193" t="s">
        <v>1138</v>
      </c>
      <c r="F5409" s="51">
        <v>0</v>
      </c>
      <c r="G5409" s="193" t="s">
        <v>1137</v>
      </c>
      <c r="H5409" s="51">
        <v>0</v>
      </c>
      <c r="I5409" s="193" t="s">
        <v>1136</v>
      </c>
      <c r="J5409" s="51">
        <v>0</v>
      </c>
    </row>
    <row r="5410" spans="1:10" ht="15" thickBot="1" x14ac:dyDescent="0.25">
      <c r="A5410" s="193"/>
      <c r="B5410" s="193"/>
      <c r="C5410" s="193"/>
      <c r="D5410" s="193"/>
      <c r="E5410" s="193" t="s">
        <v>1135</v>
      </c>
      <c r="F5410" s="51">
        <v>7</v>
      </c>
      <c r="G5410" s="193"/>
      <c r="H5410" s="378" t="s">
        <v>1134</v>
      </c>
      <c r="I5410" s="378"/>
      <c r="J5410" s="51">
        <v>36.74</v>
      </c>
    </row>
    <row r="5411" spans="1:10" ht="0.95" customHeight="1" thickTop="1" x14ac:dyDescent="0.2">
      <c r="A5411" s="50"/>
      <c r="B5411" s="50"/>
      <c r="C5411" s="50"/>
      <c r="D5411" s="50"/>
      <c r="E5411" s="50"/>
      <c r="F5411" s="50"/>
      <c r="G5411" s="50"/>
      <c r="H5411" s="50"/>
      <c r="I5411" s="50"/>
      <c r="J5411" s="50"/>
    </row>
    <row r="5412" spans="1:10" ht="18" customHeight="1" x14ac:dyDescent="0.2">
      <c r="A5412" s="189"/>
      <c r="B5412" s="64" t="s">
        <v>9</v>
      </c>
      <c r="C5412" s="189" t="s">
        <v>10</v>
      </c>
      <c r="D5412" s="189" t="s">
        <v>11</v>
      </c>
      <c r="E5412" s="379" t="s">
        <v>1155</v>
      </c>
      <c r="F5412" s="379"/>
      <c r="G5412" s="65" t="s">
        <v>12</v>
      </c>
      <c r="H5412" s="64" t="s">
        <v>13</v>
      </c>
      <c r="I5412" s="64" t="s">
        <v>14</v>
      </c>
      <c r="J5412" s="64" t="s">
        <v>16</v>
      </c>
    </row>
    <row r="5413" spans="1:10" ht="26.1" customHeight="1" x14ac:dyDescent="0.2">
      <c r="A5413" s="187" t="s">
        <v>1154</v>
      </c>
      <c r="B5413" s="63" t="s">
        <v>1253</v>
      </c>
      <c r="C5413" s="187" t="s">
        <v>25</v>
      </c>
      <c r="D5413" s="187" t="s">
        <v>1252</v>
      </c>
      <c r="E5413" s="380" t="s">
        <v>1192</v>
      </c>
      <c r="F5413" s="380"/>
      <c r="G5413" s="62" t="s">
        <v>836</v>
      </c>
      <c r="H5413" s="61">
        <v>1</v>
      </c>
      <c r="I5413" s="60">
        <v>13.1</v>
      </c>
      <c r="J5413" s="60">
        <v>13.1</v>
      </c>
    </row>
    <row r="5414" spans="1:10" ht="39" customHeight="1" x14ac:dyDescent="0.2">
      <c r="A5414" s="192" t="s">
        <v>1142</v>
      </c>
      <c r="B5414" s="55" t="s">
        <v>1249</v>
      </c>
      <c r="C5414" s="192" t="s">
        <v>25</v>
      </c>
      <c r="D5414" s="192" t="s">
        <v>1248</v>
      </c>
      <c r="E5414" s="377" t="s">
        <v>1160</v>
      </c>
      <c r="F5414" s="377"/>
      <c r="G5414" s="54" t="s">
        <v>156</v>
      </c>
      <c r="H5414" s="53">
        <v>1.3699999999999999E-5</v>
      </c>
      <c r="I5414" s="52">
        <v>956498.8</v>
      </c>
      <c r="J5414" s="52">
        <v>13.1</v>
      </c>
    </row>
    <row r="5415" spans="1:10" ht="25.5" x14ac:dyDescent="0.2">
      <c r="A5415" s="193"/>
      <c r="B5415" s="193"/>
      <c r="C5415" s="193"/>
      <c r="D5415" s="193"/>
      <c r="E5415" s="193" t="s">
        <v>1138</v>
      </c>
      <c r="F5415" s="51">
        <v>0</v>
      </c>
      <c r="G5415" s="193" t="s">
        <v>1137</v>
      </c>
      <c r="H5415" s="51">
        <v>0</v>
      </c>
      <c r="I5415" s="193" t="s">
        <v>1136</v>
      </c>
      <c r="J5415" s="51">
        <v>0</v>
      </c>
    </row>
    <row r="5416" spans="1:10" ht="15" thickBot="1" x14ac:dyDescent="0.25">
      <c r="A5416" s="193"/>
      <c r="B5416" s="193"/>
      <c r="C5416" s="193"/>
      <c r="D5416" s="193"/>
      <c r="E5416" s="193" t="s">
        <v>1135</v>
      </c>
      <c r="F5416" s="51">
        <v>3.08</v>
      </c>
      <c r="G5416" s="193"/>
      <c r="H5416" s="378" t="s">
        <v>1134</v>
      </c>
      <c r="I5416" s="378"/>
      <c r="J5416" s="51">
        <v>16.18</v>
      </c>
    </row>
    <row r="5417" spans="1:10" ht="0.95" customHeight="1" thickTop="1" x14ac:dyDescent="0.2">
      <c r="A5417" s="50"/>
      <c r="B5417" s="50"/>
      <c r="C5417" s="50"/>
      <c r="D5417" s="50"/>
      <c r="E5417" s="50"/>
      <c r="F5417" s="50"/>
      <c r="G5417" s="50"/>
      <c r="H5417" s="50"/>
      <c r="I5417" s="50"/>
      <c r="J5417" s="50"/>
    </row>
    <row r="5418" spans="1:10" ht="18" customHeight="1" x14ac:dyDescent="0.2">
      <c r="A5418" s="189"/>
      <c r="B5418" s="64" t="s">
        <v>9</v>
      </c>
      <c r="C5418" s="189" t="s">
        <v>10</v>
      </c>
      <c r="D5418" s="189" t="s">
        <v>11</v>
      </c>
      <c r="E5418" s="379" t="s">
        <v>1155</v>
      </c>
      <c r="F5418" s="379"/>
      <c r="G5418" s="65" t="s">
        <v>12</v>
      </c>
      <c r="H5418" s="64" t="s">
        <v>13</v>
      </c>
      <c r="I5418" s="64" t="s">
        <v>14</v>
      </c>
      <c r="J5418" s="64" t="s">
        <v>16</v>
      </c>
    </row>
    <row r="5419" spans="1:10" ht="39" customHeight="1" x14ac:dyDescent="0.2">
      <c r="A5419" s="187" t="s">
        <v>1154</v>
      </c>
      <c r="B5419" s="63" t="s">
        <v>1251</v>
      </c>
      <c r="C5419" s="187" t="s">
        <v>25</v>
      </c>
      <c r="D5419" s="187" t="s">
        <v>1250</v>
      </c>
      <c r="E5419" s="380" t="s">
        <v>1192</v>
      </c>
      <c r="F5419" s="380"/>
      <c r="G5419" s="62" t="s">
        <v>836</v>
      </c>
      <c r="H5419" s="61">
        <v>1</v>
      </c>
      <c r="I5419" s="60">
        <v>53.18</v>
      </c>
      <c r="J5419" s="60">
        <v>53.18</v>
      </c>
    </row>
    <row r="5420" spans="1:10" ht="39" customHeight="1" x14ac:dyDescent="0.2">
      <c r="A5420" s="192" t="s">
        <v>1142</v>
      </c>
      <c r="B5420" s="55" t="s">
        <v>1249</v>
      </c>
      <c r="C5420" s="192" t="s">
        <v>25</v>
      </c>
      <c r="D5420" s="192" t="s">
        <v>1248</v>
      </c>
      <c r="E5420" s="377" t="s">
        <v>1160</v>
      </c>
      <c r="F5420" s="377"/>
      <c r="G5420" s="54" t="s">
        <v>156</v>
      </c>
      <c r="H5420" s="53">
        <v>5.5600000000000003E-5</v>
      </c>
      <c r="I5420" s="52">
        <v>956498.8</v>
      </c>
      <c r="J5420" s="52">
        <v>53.18</v>
      </c>
    </row>
    <row r="5421" spans="1:10" ht="25.5" x14ac:dyDescent="0.2">
      <c r="A5421" s="193"/>
      <c r="B5421" s="193"/>
      <c r="C5421" s="193"/>
      <c r="D5421" s="193"/>
      <c r="E5421" s="193" t="s">
        <v>1138</v>
      </c>
      <c r="F5421" s="51">
        <v>0</v>
      </c>
      <c r="G5421" s="193" t="s">
        <v>1137</v>
      </c>
      <c r="H5421" s="51">
        <v>0</v>
      </c>
      <c r="I5421" s="193" t="s">
        <v>1136</v>
      </c>
      <c r="J5421" s="51">
        <v>0</v>
      </c>
    </row>
    <row r="5422" spans="1:10" ht="15" thickBot="1" x14ac:dyDescent="0.25">
      <c r="A5422" s="193"/>
      <c r="B5422" s="193"/>
      <c r="C5422" s="193"/>
      <c r="D5422" s="193"/>
      <c r="E5422" s="193" t="s">
        <v>1135</v>
      </c>
      <c r="F5422" s="51">
        <v>12.51</v>
      </c>
      <c r="G5422" s="193"/>
      <c r="H5422" s="378" t="s">
        <v>1134</v>
      </c>
      <c r="I5422" s="378"/>
      <c r="J5422" s="51">
        <v>65.69</v>
      </c>
    </row>
    <row r="5423" spans="1:10" ht="0.95" customHeight="1" thickTop="1" x14ac:dyDescent="0.2">
      <c r="A5423" s="50"/>
      <c r="B5423" s="50"/>
      <c r="C5423" s="50"/>
      <c r="D5423" s="50"/>
      <c r="E5423" s="50"/>
      <c r="F5423" s="50"/>
      <c r="G5423" s="50"/>
      <c r="H5423" s="50"/>
      <c r="I5423" s="50"/>
      <c r="J5423" s="50"/>
    </row>
    <row r="5424" spans="1:10" ht="18" customHeight="1" x14ac:dyDescent="0.2">
      <c r="A5424" s="189"/>
      <c r="B5424" s="64" t="s">
        <v>9</v>
      </c>
      <c r="C5424" s="189" t="s">
        <v>10</v>
      </c>
      <c r="D5424" s="189" t="s">
        <v>11</v>
      </c>
      <c r="E5424" s="379" t="s">
        <v>1155</v>
      </c>
      <c r="F5424" s="379"/>
      <c r="G5424" s="65" t="s">
        <v>12</v>
      </c>
      <c r="H5424" s="64" t="s">
        <v>13</v>
      </c>
      <c r="I5424" s="64" t="s">
        <v>14</v>
      </c>
      <c r="J5424" s="64" t="s">
        <v>16</v>
      </c>
    </row>
    <row r="5425" spans="1:10" ht="39" customHeight="1" x14ac:dyDescent="0.2">
      <c r="A5425" s="187" t="s">
        <v>1154</v>
      </c>
      <c r="B5425" s="63" t="s">
        <v>1247</v>
      </c>
      <c r="C5425" s="187" t="s">
        <v>25</v>
      </c>
      <c r="D5425" s="187" t="s">
        <v>1246</v>
      </c>
      <c r="E5425" s="380" t="s">
        <v>1192</v>
      </c>
      <c r="F5425" s="380"/>
      <c r="G5425" s="62" t="s">
        <v>836</v>
      </c>
      <c r="H5425" s="61">
        <v>1</v>
      </c>
      <c r="I5425" s="60">
        <v>62.53</v>
      </c>
      <c r="J5425" s="60">
        <v>62.53</v>
      </c>
    </row>
    <row r="5426" spans="1:10" ht="26.1" customHeight="1" x14ac:dyDescent="0.2">
      <c r="A5426" s="192" t="s">
        <v>1142</v>
      </c>
      <c r="B5426" s="55" t="s">
        <v>1245</v>
      </c>
      <c r="C5426" s="192" t="s">
        <v>25</v>
      </c>
      <c r="D5426" s="192" t="s">
        <v>1244</v>
      </c>
      <c r="E5426" s="377" t="s">
        <v>1139</v>
      </c>
      <c r="F5426" s="377"/>
      <c r="G5426" s="54" t="s">
        <v>358</v>
      </c>
      <c r="H5426" s="53">
        <v>10.44</v>
      </c>
      <c r="I5426" s="52">
        <v>5.99</v>
      </c>
      <c r="J5426" s="52">
        <v>62.53</v>
      </c>
    </row>
    <row r="5427" spans="1:10" ht="25.5" x14ac:dyDescent="0.2">
      <c r="A5427" s="193"/>
      <c r="B5427" s="193"/>
      <c r="C5427" s="193"/>
      <c r="D5427" s="193"/>
      <c r="E5427" s="193" t="s">
        <v>1138</v>
      </c>
      <c r="F5427" s="51">
        <v>0</v>
      </c>
      <c r="G5427" s="193" t="s">
        <v>1137</v>
      </c>
      <c r="H5427" s="51">
        <v>0</v>
      </c>
      <c r="I5427" s="193" t="s">
        <v>1136</v>
      </c>
      <c r="J5427" s="51">
        <v>0</v>
      </c>
    </row>
    <row r="5428" spans="1:10" ht="15" thickBot="1" x14ac:dyDescent="0.25">
      <c r="A5428" s="193"/>
      <c r="B5428" s="193"/>
      <c r="C5428" s="193"/>
      <c r="D5428" s="193"/>
      <c r="E5428" s="193" t="s">
        <v>1135</v>
      </c>
      <c r="F5428" s="51">
        <v>14.71</v>
      </c>
      <c r="G5428" s="193"/>
      <c r="H5428" s="378" t="s">
        <v>1134</v>
      </c>
      <c r="I5428" s="378"/>
      <c r="J5428" s="51">
        <v>77.239999999999995</v>
      </c>
    </row>
    <row r="5429" spans="1:10" ht="0.95" customHeight="1" thickTop="1" x14ac:dyDescent="0.2">
      <c r="A5429" s="50"/>
      <c r="B5429" s="50"/>
      <c r="C5429" s="50"/>
      <c r="D5429" s="50"/>
      <c r="E5429" s="50"/>
      <c r="F5429" s="50"/>
      <c r="G5429" s="50"/>
      <c r="H5429" s="50"/>
      <c r="I5429" s="50"/>
      <c r="J5429" s="50"/>
    </row>
    <row r="5430" spans="1:10" ht="18" customHeight="1" x14ac:dyDescent="0.2">
      <c r="A5430" s="189"/>
      <c r="B5430" s="64" t="s">
        <v>9</v>
      </c>
      <c r="C5430" s="189" t="s">
        <v>10</v>
      </c>
      <c r="D5430" s="189" t="s">
        <v>11</v>
      </c>
      <c r="E5430" s="379" t="s">
        <v>1155</v>
      </c>
      <c r="F5430" s="379"/>
      <c r="G5430" s="65" t="s">
        <v>12</v>
      </c>
      <c r="H5430" s="64" t="s">
        <v>13</v>
      </c>
      <c r="I5430" s="64" t="s">
        <v>14</v>
      </c>
      <c r="J5430" s="64" t="s">
        <v>16</v>
      </c>
    </row>
    <row r="5431" spans="1:10" ht="24" customHeight="1" x14ac:dyDescent="0.2">
      <c r="A5431" s="187" t="s">
        <v>1154</v>
      </c>
      <c r="B5431" s="63" t="s">
        <v>1243</v>
      </c>
      <c r="C5431" s="187" t="s">
        <v>25</v>
      </c>
      <c r="D5431" s="187" t="s">
        <v>1242</v>
      </c>
      <c r="E5431" s="380" t="s">
        <v>1145</v>
      </c>
      <c r="F5431" s="380"/>
      <c r="G5431" s="62" t="s">
        <v>836</v>
      </c>
      <c r="H5431" s="61">
        <v>1</v>
      </c>
      <c r="I5431" s="60">
        <v>31.67</v>
      </c>
      <c r="J5431" s="60">
        <v>31.67</v>
      </c>
    </row>
    <row r="5432" spans="1:10" ht="26.1" customHeight="1" x14ac:dyDescent="0.2">
      <c r="A5432" s="191" t="s">
        <v>1148</v>
      </c>
      <c r="B5432" s="59" t="s">
        <v>1241</v>
      </c>
      <c r="C5432" s="191" t="s">
        <v>25</v>
      </c>
      <c r="D5432" s="191" t="s">
        <v>1240</v>
      </c>
      <c r="E5432" s="376" t="s">
        <v>1145</v>
      </c>
      <c r="F5432" s="376"/>
      <c r="G5432" s="58" t="s">
        <v>836</v>
      </c>
      <c r="H5432" s="57">
        <v>1</v>
      </c>
      <c r="I5432" s="56">
        <v>0.36</v>
      </c>
      <c r="J5432" s="56">
        <v>0.36</v>
      </c>
    </row>
    <row r="5433" spans="1:10" ht="26.1" customHeight="1" x14ac:dyDescent="0.2">
      <c r="A5433" s="192" t="s">
        <v>1142</v>
      </c>
      <c r="B5433" s="55" t="s">
        <v>1239</v>
      </c>
      <c r="C5433" s="192" t="s">
        <v>25</v>
      </c>
      <c r="D5433" s="192" t="s">
        <v>1238</v>
      </c>
      <c r="E5433" s="377" t="s">
        <v>1165</v>
      </c>
      <c r="F5433" s="377"/>
      <c r="G5433" s="54" t="s">
        <v>836</v>
      </c>
      <c r="H5433" s="53">
        <v>1</v>
      </c>
      <c r="I5433" s="52">
        <v>27.15</v>
      </c>
      <c r="J5433" s="52">
        <v>27.15</v>
      </c>
    </row>
    <row r="5434" spans="1:10" ht="26.1" customHeight="1" x14ac:dyDescent="0.2">
      <c r="A5434" s="192" t="s">
        <v>1142</v>
      </c>
      <c r="B5434" s="55" t="s">
        <v>1178</v>
      </c>
      <c r="C5434" s="192" t="s">
        <v>25</v>
      </c>
      <c r="D5434" s="192" t="s">
        <v>1177</v>
      </c>
      <c r="E5434" s="377" t="s">
        <v>1171</v>
      </c>
      <c r="F5434" s="377"/>
      <c r="G5434" s="54" t="s">
        <v>836</v>
      </c>
      <c r="H5434" s="53">
        <v>1</v>
      </c>
      <c r="I5434" s="52">
        <v>1.0900000000000001</v>
      </c>
      <c r="J5434" s="52">
        <v>1.0900000000000001</v>
      </c>
    </row>
    <row r="5435" spans="1:10" ht="26.1" customHeight="1" x14ac:dyDescent="0.2">
      <c r="A5435" s="192" t="s">
        <v>1142</v>
      </c>
      <c r="B5435" s="55" t="s">
        <v>1176</v>
      </c>
      <c r="C5435" s="192" t="s">
        <v>25</v>
      </c>
      <c r="D5435" s="192" t="s">
        <v>1175</v>
      </c>
      <c r="E5435" s="377" t="s">
        <v>1174</v>
      </c>
      <c r="F5435" s="377"/>
      <c r="G5435" s="54" t="s">
        <v>836</v>
      </c>
      <c r="H5435" s="53">
        <v>1</v>
      </c>
      <c r="I5435" s="52">
        <v>0.82</v>
      </c>
      <c r="J5435" s="52">
        <v>0.82</v>
      </c>
    </row>
    <row r="5436" spans="1:10" ht="26.1" customHeight="1" x14ac:dyDescent="0.2">
      <c r="A5436" s="192" t="s">
        <v>1142</v>
      </c>
      <c r="B5436" s="55" t="s">
        <v>1173</v>
      </c>
      <c r="C5436" s="192" t="s">
        <v>25</v>
      </c>
      <c r="D5436" s="192" t="s">
        <v>1172</v>
      </c>
      <c r="E5436" s="377" t="s">
        <v>1171</v>
      </c>
      <c r="F5436" s="377"/>
      <c r="G5436" s="54" t="s">
        <v>836</v>
      </c>
      <c r="H5436" s="53">
        <v>1</v>
      </c>
      <c r="I5436" s="52">
        <v>1.34</v>
      </c>
      <c r="J5436" s="52">
        <v>1.34</v>
      </c>
    </row>
    <row r="5437" spans="1:10" ht="26.1" customHeight="1" x14ac:dyDescent="0.2">
      <c r="A5437" s="192" t="s">
        <v>1142</v>
      </c>
      <c r="B5437" s="55" t="s">
        <v>1170</v>
      </c>
      <c r="C5437" s="192" t="s">
        <v>25</v>
      </c>
      <c r="D5437" s="192" t="s">
        <v>1169</v>
      </c>
      <c r="E5437" s="377" t="s">
        <v>1168</v>
      </c>
      <c r="F5437" s="377"/>
      <c r="G5437" s="54" t="s">
        <v>836</v>
      </c>
      <c r="H5437" s="53">
        <v>1</v>
      </c>
      <c r="I5437" s="52">
        <v>0.04</v>
      </c>
      <c r="J5437" s="52">
        <v>0.04</v>
      </c>
    </row>
    <row r="5438" spans="1:10" ht="26.1" customHeight="1" x14ac:dyDescent="0.2">
      <c r="A5438" s="192" t="s">
        <v>1142</v>
      </c>
      <c r="B5438" s="55" t="s">
        <v>1237</v>
      </c>
      <c r="C5438" s="192" t="s">
        <v>25</v>
      </c>
      <c r="D5438" s="192" t="s">
        <v>1236</v>
      </c>
      <c r="E5438" s="377" t="s">
        <v>1160</v>
      </c>
      <c r="F5438" s="377"/>
      <c r="G5438" s="54" t="s">
        <v>836</v>
      </c>
      <c r="H5438" s="53">
        <v>1</v>
      </c>
      <c r="I5438" s="52">
        <v>0.01</v>
      </c>
      <c r="J5438" s="52">
        <v>0.01</v>
      </c>
    </row>
    <row r="5439" spans="1:10" ht="26.1" customHeight="1" x14ac:dyDescent="0.2">
      <c r="A5439" s="192" t="s">
        <v>1142</v>
      </c>
      <c r="B5439" s="55" t="s">
        <v>1235</v>
      </c>
      <c r="C5439" s="192" t="s">
        <v>25</v>
      </c>
      <c r="D5439" s="192" t="s">
        <v>1234</v>
      </c>
      <c r="E5439" s="377" t="s">
        <v>1160</v>
      </c>
      <c r="F5439" s="377"/>
      <c r="G5439" s="54" t="s">
        <v>836</v>
      </c>
      <c r="H5439" s="53">
        <v>1</v>
      </c>
      <c r="I5439" s="52">
        <v>0.86</v>
      </c>
      <c r="J5439" s="52">
        <v>0.86</v>
      </c>
    </row>
    <row r="5440" spans="1:10" ht="25.5" x14ac:dyDescent="0.2">
      <c r="A5440" s="193"/>
      <c r="B5440" s="193"/>
      <c r="C5440" s="193"/>
      <c r="D5440" s="193"/>
      <c r="E5440" s="193" t="s">
        <v>1138</v>
      </c>
      <c r="F5440" s="51">
        <v>15.2477552</v>
      </c>
      <c r="G5440" s="193" t="s">
        <v>1137</v>
      </c>
      <c r="H5440" s="51">
        <v>12.26</v>
      </c>
      <c r="I5440" s="193" t="s">
        <v>1136</v>
      </c>
      <c r="J5440" s="51">
        <v>27.51</v>
      </c>
    </row>
    <row r="5441" spans="1:10" ht="15" thickBot="1" x14ac:dyDescent="0.25">
      <c r="A5441" s="193"/>
      <c r="B5441" s="193"/>
      <c r="C5441" s="193"/>
      <c r="D5441" s="193"/>
      <c r="E5441" s="193" t="s">
        <v>1135</v>
      </c>
      <c r="F5441" s="51">
        <v>7.45</v>
      </c>
      <c r="G5441" s="193"/>
      <c r="H5441" s="378" t="s">
        <v>1134</v>
      </c>
      <c r="I5441" s="378"/>
      <c r="J5441" s="51">
        <v>39.119999999999997</v>
      </c>
    </row>
    <row r="5442" spans="1:10" ht="0.95" customHeight="1" thickTop="1" x14ac:dyDescent="0.2">
      <c r="A5442" s="50"/>
      <c r="B5442" s="50"/>
      <c r="C5442" s="50"/>
      <c r="D5442" s="50"/>
      <c r="E5442" s="50"/>
      <c r="F5442" s="50"/>
      <c r="G5442" s="50"/>
      <c r="H5442" s="50"/>
      <c r="I5442" s="50"/>
      <c r="J5442" s="50"/>
    </row>
    <row r="5443" spans="1:10" ht="18" customHeight="1" x14ac:dyDescent="0.2">
      <c r="A5443" s="189"/>
      <c r="B5443" s="64" t="s">
        <v>9</v>
      </c>
      <c r="C5443" s="189" t="s">
        <v>10</v>
      </c>
      <c r="D5443" s="189" t="s">
        <v>11</v>
      </c>
      <c r="E5443" s="379" t="s">
        <v>1155</v>
      </c>
      <c r="F5443" s="379"/>
      <c r="G5443" s="65" t="s">
        <v>12</v>
      </c>
      <c r="H5443" s="64" t="s">
        <v>13</v>
      </c>
      <c r="I5443" s="64" t="s">
        <v>14</v>
      </c>
      <c r="J5443" s="64" t="s">
        <v>16</v>
      </c>
    </row>
    <row r="5444" spans="1:10" ht="39" customHeight="1" x14ac:dyDescent="0.2">
      <c r="A5444" s="187" t="s">
        <v>1154</v>
      </c>
      <c r="B5444" s="63" t="s">
        <v>1233</v>
      </c>
      <c r="C5444" s="187" t="s">
        <v>25</v>
      </c>
      <c r="D5444" s="187" t="s">
        <v>1232</v>
      </c>
      <c r="E5444" s="380" t="s">
        <v>1151</v>
      </c>
      <c r="F5444" s="380"/>
      <c r="G5444" s="62" t="s">
        <v>31</v>
      </c>
      <c r="H5444" s="61">
        <v>1</v>
      </c>
      <c r="I5444" s="60">
        <v>45.51</v>
      </c>
      <c r="J5444" s="60">
        <v>45.51</v>
      </c>
    </row>
    <row r="5445" spans="1:10" ht="26.1" customHeight="1" x14ac:dyDescent="0.2">
      <c r="A5445" s="191" t="s">
        <v>1148</v>
      </c>
      <c r="B5445" s="59" t="s">
        <v>1227</v>
      </c>
      <c r="C5445" s="191" t="s">
        <v>25</v>
      </c>
      <c r="D5445" s="191" t="s">
        <v>1226</v>
      </c>
      <c r="E5445" s="376" t="s">
        <v>1145</v>
      </c>
      <c r="F5445" s="376"/>
      <c r="G5445" s="58" t="s">
        <v>836</v>
      </c>
      <c r="H5445" s="57">
        <v>0.44440000000000002</v>
      </c>
      <c r="I5445" s="56">
        <v>30.15</v>
      </c>
      <c r="J5445" s="56">
        <v>13.39</v>
      </c>
    </row>
    <row r="5446" spans="1:10" ht="26.1" customHeight="1" x14ac:dyDescent="0.2">
      <c r="A5446" s="191" t="s">
        <v>1148</v>
      </c>
      <c r="B5446" s="59" t="s">
        <v>1150</v>
      </c>
      <c r="C5446" s="191" t="s">
        <v>25</v>
      </c>
      <c r="D5446" s="191" t="s">
        <v>1149</v>
      </c>
      <c r="E5446" s="376" t="s">
        <v>1145</v>
      </c>
      <c r="F5446" s="376"/>
      <c r="G5446" s="58" t="s">
        <v>836</v>
      </c>
      <c r="H5446" s="57">
        <v>0.44440000000000002</v>
      </c>
      <c r="I5446" s="56">
        <v>37.39</v>
      </c>
      <c r="J5446" s="56">
        <v>16.61</v>
      </c>
    </row>
    <row r="5447" spans="1:10" ht="26.1" customHeight="1" x14ac:dyDescent="0.2">
      <c r="A5447" s="192" t="s">
        <v>1142</v>
      </c>
      <c r="B5447" s="55" t="s">
        <v>1231</v>
      </c>
      <c r="C5447" s="192" t="s">
        <v>25</v>
      </c>
      <c r="D5447" s="192" t="s">
        <v>1230</v>
      </c>
      <c r="E5447" s="377" t="s">
        <v>1139</v>
      </c>
      <c r="F5447" s="377"/>
      <c r="G5447" s="54" t="s">
        <v>31</v>
      </c>
      <c r="H5447" s="53">
        <v>1.0548999999999999</v>
      </c>
      <c r="I5447" s="52">
        <v>14.65</v>
      </c>
      <c r="J5447" s="52">
        <v>15.45</v>
      </c>
    </row>
    <row r="5448" spans="1:10" ht="24" customHeight="1" x14ac:dyDescent="0.2">
      <c r="A5448" s="192" t="s">
        <v>1142</v>
      </c>
      <c r="B5448" s="55" t="s">
        <v>1225</v>
      </c>
      <c r="C5448" s="192" t="s">
        <v>25</v>
      </c>
      <c r="D5448" s="192" t="s">
        <v>1224</v>
      </c>
      <c r="E5448" s="377" t="s">
        <v>1139</v>
      </c>
      <c r="F5448" s="377"/>
      <c r="G5448" s="54" t="s">
        <v>156</v>
      </c>
      <c r="H5448" s="53">
        <v>2.47E-2</v>
      </c>
      <c r="I5448" s="52">
        <v>2.75</v>
      </c>
      <c r="J5448" s="52">
        <v>0.06</v>
      </c>
    </row>
    <row r="5449" spans="1:10" ht="25.5" x14ac:dyDescent="0.2">
      <c r="A5449" s="193"/>
      <c r="B5449" s="193"/>
      <c r="C5449" s="193"/>
      <c r="D5449" s="193"/>
      <c r="E5449" s="193" t="s">
        <v>1138</v>
      </c>
      <c r="F5449" s="51">
        <v>14.333222480877952</v>
      </c>
      <c r="G5449" s="193" t="s">
        <v>1137</v>
      </c>
      <c r="H5449" s="51">
        <v>11.53</v>
      </c>
      <c r="I5449" s="193" t="s">
        <v>1136</v>
      </c>
      <c r="J5449" s="51">
        <v>25.86</v>
      </c>
    </row>
    <row r="5450" spans="1:10" ht="15" thickBot="1" x14ac:dyDescent="0.25">
      <c r="A5450" s="193"/>
      <c r="B5450" s="193"/>
      <c r="C5450" s="193"/>
      <c r="D5450" s="193"/>
      <c r="E5450" s="193" t="s">
        <v>1135</v>
      </c>
      <c r="F5450" s="51">
        <v>10.71</v>
      </c>
      <c r="G5450" s="193"/>
      <c r="H5450" s="378" t="s">
        <v>1134</v>
      </c>
      <c r="I5450" s="378"/>
      <c r="J5450" s="51">
        <v>56.22</v>
      </c>
    </row>
    <row r="5451" spans="1:10" ht="0.95" customHeight="1" thickTop="1" x14ac:dyDescent="0.2">
      <c r="A5451" s="50"/>
      <c r="B5451" s="50"/>
      <c r="C5451" s="50"/>
      <c r="D5451" s="50"/>
      <c r="E5451" s="50"/>
      <c r="F5451" s="50"/>
      <c r="G5451" s="50"/>
      <c r="H5451" s="50"/>
      <c r="I5451" s="50"/>
      <c r="J5451" s="50"/>
    </row>
    <row r="5452" spans="1:10" ht="18" customHeight="1" x14ac:dyDescent="0.2">
      <c r="A5452" s="189"/>
      <c r="B5452" s="64" t="s">
        <v>9</v>
      </c>
      <c r="C5452" s="189" t="s">
        <v>10</v>
      </c>
      <c r="D5452" s="189" t="s">
        <v>11</v>
      </c>
      <c r="E5452" s="379" t="s">
        <v>1155</v>
      </c>
      <c r="F5452" s="379"/>
      <c r="G5452" s="65" t="s">
        <v>12</v>
      </c>
      <c r="H5452" s="64" t="s">
        <v>13</v>
      </c>
      <c r="I5452" s="64" t="s">
        <v>14</v>
      </c>
      <c r="J5452" s="64" t="s">
        <v>16</v>
      </c>
    </row>
    <row r="5453" spans="1:10" ht="39" customHeight="1" x14ac:dyDescent="0.2">
      <c r="A5453" s="187" t="s">
        <v>1154</v>
      </c>
      <c r="B5453" s="63" t="s">
        <v>1229</v>
      </c>
      <c r="C5453" s="187" t="s">
        <v>25</v>
      </c>
      <c r="D5453" s="187" t="s">
        <v>1228</v>
      </c>
      <c r="E5453" s="380" t="s">
        <v>1151</v>
      </c>
      <c r="F5453" s="380"/>
      <c r="G5453" s="62" t="s">
        <v>31</v>
      </c>
      <c r="H5453" s="61">
        <v>1</v>
      </c>
      <c r="I5453" s="60">
        <v>30.24</v>
      </c>
      <c r="J5453" s="60">
        <v>30.24</v>
      </c>
    </row>
    <row r="5454" spans="1:10" ht="26.1" customHeight="1" x14ac:dyDescent="0.2">
      <c r="A5454" s="191" t="s">
        <v>1148</v>
      </c>
      <c r="B5454" s="59" t="s">
        <v>1227</v>
      </c>
      <c r="C5454" s="191" t="s">
        <v>25</v>
      </c>
      <c r="D5454" s="191" t="s">
        <v>1226</v>
      </c>
      <c r="E5454" s="376" t="s">
        <v>1145</v>
      </c>
      <c r="F5454" s="376"/>
      <c r="G5454" s="58" t="s">
        <v>836</v>
      </c>
      <c r="H5454" s="57">
        <v>0.38</v>
      </c>
      <c r="I5454" s="56">
        <v>30.15</v>
      </c>
      <c r="J5454" s="56">
        <v>11.45</v>
      </c>
    </row>
    <row r="5455" spans="1:10" ht="26.1" customHeight="1" x14ac:dyDescent="0.2">
      <c r="A5455" s="191" t="s">
        <v>1148</v>
      </c>
      <c r="B5455" s="59" t="s">
        <v>1150</v>
      </c>
      <c r="C5455" s="191" t="s">
        <v>25</v>
      </c>
      <c r="D5455" s="191" t="s">
        <v>1149</v>
      </c>
      <c r="E5455" s="376" t="s">
        <v>1145</v>
      </c>
      <c r="F5455" s="376"/>
      <c r="G5455" s="58" t="s">
        <v>836</v>
      </c>
      <c r="H5455" s="57">
        <v>0.38</v>
      </c>
      <c r="I5455" s="56">
        <v>37.39</v>
      </c>
      <c r="J5455" s="56">
        <v>14.2</v>
      </c>
    </row>
    <row r="5456" spans="1:10" ht="26.1" customHeight="1" x14ac:dyDescent="0.2">
      <c r="A5456" s="192" t="s">
        <v>1142</v>
      </c>
      <c r="B5456" s="55" t="s">
        <v>433</v>
      </c>
      <c r="C5456" s="192" t="s">
        <v>25</v>
      </c>
      <c r="D5456" s="192" t="s">
        <v>434</v>
      </c>
      <c r="E5456" s="377" t="s">
        <v>1139</v>
      </c>
      <c r="F5456" s="377"/>
      <c r="G5456" s="54" t="s">
        <v>31</v>
      </c>
      <c r="H5456" s="53">
        <v>1.0492999999999999</v>
      </c>
      <c r="I5456" s="52">
        <v>4.1500000000000004</v>
      </c>
      <c r="J5456" s="52">
        <v>4.3499999999999996</v>
      </c>
    </row>
    <row r="5457" spans="1:10" ht="24" customHeight="1" x14ac:dyDescent="0.2">
      <c r="A5457" s="192" t="s">
        <v>1142</v>
      </c>
      <c r="B5457" s="55" t="s">
        <v>1225</v>
      </c>
      <c r="C5457" s="192" t="s">
        <v>25</v>
      </c>
      <c r="D5457" s="192" t="s">
        <v>1224</v>
      </c>
      <c r="E5457" s="377" t="s">
        <v>1139</v>
      </c>
      <c r="F5457" s="377"/>
      <c r="G5457" s="54" t="s">
        <v>156</v>
      </c>
      <c r="H5457" s="53">
        <v>8.8599999999999998E-2</v>
      </c>
      <c r="I5457" s="52">
        <v>2.75</v>
      </c>
      <c r="J5457" s="52">
        <v>0.24</v>
      </c>
    </row>
    <row r="5458" spans="1:10" ht="25.5" x14ac:dyDescent="0.2">
      <c r="A5458" s="193"/>
      <c r="B5458" s="193"/>
      <c r="C5458" s="193"/>
      <c r="D5458" s="193"/>
      <c r="E5458" s="193" t="s">
        <v>1138</v>
      </c>
      <c r="F5458" s="51">
        <v>12.254738942467576</v>
      </c>
      <c r="G5458" s="193" t="s">
        <v>1137</v>
      </c>
      <c r="H5458" s="51">
        <v>9.86</v>
      </c>
      <c r="I5458" s="193" t="s">
        <v>1136</v>
      </c>
      <c r="J5458" s="51">
        <v>22.11</v>
      </c>
    </row>
    <row r="5459" spans="1:10" ht="15" thickBot="1" x14ac:dyDescent="0.25">
      <c r="A5459" s="193"/>
      <c r="B5459" s="193"/>
      <c r="C5459" s="193"/>
      <c r="D5459" s="193"/>
      <c r="E5459" s="193" t="s">
        <v>1135</v>
      </c>
      <c r="F5459" s="51">
        <v>7.11</v>
      </c>
      <c r="G5459" s="193"/>
      <c r="H5459" s="378" t="s">
        <v>1134</v>
      </c>
      <c r="I5459" s="378"/>
      <c r="J5459" s="51">
        <v>37.35</v>
      </c>
    </row>
    <row r="5460" spans="1:10" ht="0.95" customHeight="1" thickTop="1" x14ac:dyDescent="0.2">
      <c r="A5460" s="50"/>
      <c r="B5460" s="50"/>
      <c r="C5460" s="50"/>
      <c r="D5460" s="50"/>
      <c r="E5460" s="50"/>
      <c r="F5460" s="50"/>
      <c r="G5460" s="50"/>
      <c r="H5460" s="50"/>
      <c r="I5460" s="50"/>
      <c r="J5460" s="50"/>
    </row>
    <row r="5461" spans="1:10" ht="18" customHeight="1" x14ac:dyDescent="0.2">
      <c r="A5461" s="189"/>
      <c r="B5461" s="64" t="s">
        <v>9</v>
      </c>
      <c r="C5461" s="189" t="s">
        <v>10</v>
      </c>
      <c r="D5461" s="189" t="s">
        <v>11</v>
      </c>
      <c r="E5461" s="379" t="s">
        <v>1155</v>
      </c>
      <c r="F5461" s="379"/>
      <c r="G5461" s="65" t="s">
        <v>12</v>
      </c>
      <c r="H5461" s="64" t="s">
        <v>13</v>
      </c>
      <c r="I5461" s="64" t="s">
        <v>14</v>
      </c>
      <c r="J5461" s="64" t="s">
        <v>16</v>
      </c>
    </row>
    <row r="5462" spans="1:10" ht="26.1" customHeight="1" x14ac:dyDescent="0.2">
      <c r="A5462" s="187" t="s">
        <v>1154</v>
      </c>
      <c r="B5462" s="63" t="s">
        <v>1223</v>
      </c>
      <c r="C5462" s="187" t="s">
        <v>25</v>
      </c>
      <c r="D5462" s="187" t="s">
        <v>1222</v>
      </c>
      <c r="E5462" s="380" t="s">
        <v>1151</v>
      </c>
      <c r="F5462" s="380"/>
      <c r="G5462" s="62" t="s">
        <v>156</v>
      </c>
      <c r="H5462" s="61">
        <v>1</v>
      </c>
      <c r="I5462" s="60">
        <v>296.52999999999997</v>
      </c>
      <c r="J5462" s="60">
        <v>296.52999999999997</v>
      </c>
    </row>
    <row r="5463" spans="1:10" ht="26.1" customHeight="1" x14ac:dyDescent="0.2">
      <c r="A5463" s="191" t="s">
        <v>1148</v>
      </c>
      <c r="B5463" s="59" t="s">
        <v>1150</v>
      </c>
      <c r="C5463" s="191" t="s">
        <v>25</v>
      </c>
      <c r="D5463" s="191" t="s">
        <v>1149</v>
      </c>
      <c r="E5463" s="376" t="s">
        <v>1145</v>
      </c>
      <c r="F5463" s="376"/>
      <c r="G5463" s="58" t="s">
        <v>836</v>
      </c>
      <c r="H5463" s="57">
        <v>0.49680000000000002</v>
      </c>
      <c r="I5463" s="56">
        <v>37.39</v>
      </c>
      <c r="J5463" s="56">
        <v>18.57</v>
      </c>
    </row>
    <row r="5464" spans="1:10" ht="24" customHeight="1" x14ac:dyDescent="0.2">
      <c r="A5464" s="191" t="s">
        <v>1148</v>
      </c>
      <c r="B5464" s="59" t="s">
        <v>1147</v>
      </c>
      <c r="C5464" s="191" t="s">
        <v>25</v>
      </c>
      <c r="D5464" s="191" t="s">
        <v>1146</v>
      </c>
      <c r="E5464" s="376" t="s">
        <v>1145</v>
      </c>
      <c r="F5464" s="376"/>
      <c r="G5464" s="58" t="s">
        <v>836</v>
      </c>
      <c r="H5464" s="57">
        <v>0.34949999999999998</v>
      </c>
      <c r="I5464" s="56">
        <v>28.88</v>
      </c>
      <c r="J5464" s="56">
        <v>10.09</v>
      </c>
    </row>
    <row r="5465" spans="1:10" ht="39" customHeight="1" x14ac:dyDescent="0.2">
      <c r="A5465" s="192" t="s">
        <v>1142</v>
      </c>
      <c r="B5465" s="55" t="s">
        <v>1213</v>
      </c>
      <c r="C5465" s="192" t="s">
        <v>25</v>
      </c>
      <c r="D5465" s="192" t="s">
        <v>1212</v>
      </c>
      <c r="E5465" s="377" t="s">
        <v>1139</v>
      </c>
      <c r="F5465" s="377"/>
      <c r="G5465" s="54" t="s">
        <v>156</v>
      </c>
      <c r="H5465" s="53">
        <v>2</v>
      </c>
      <c r="I5465" s="52">
        <v>22.44</v>
      </c>
      <c r="J5465" s="52">
        <v>44.88</v>
      </c>
    </row>
    <row r="5466" spans="1:10" ht="26.1" customHeight="1" x14ac:dyDescent="0.2">
      <c r="A5466" s="192" t="s">
        <v>1142</v>
      </c>
      <c r="B5466" s="55" t="s">
        <v>571</v>
      </c>
      <c r="C5466" s="192" t="s">
        <v>25</v>
      </c>
      <c r="D5466" s="192" t="s">
        <v>572</v>
      </c>
      <c r="E5466" s="377" t="s">
        <v>1139</v>
      </c>
      <c r="F5466" s="377"/>
      <c r="G5466" s="54" t="s">
        <v>156</v>
      </c>
      <c r="H5466" s="53">
        <v>1</v>
      </c>
      <c r="I5466" s="52">
        <v>11.57</v>
      </c>
      <c r="J5466" s="52">
        <v>11.57</v>
      </c>
    </row>
    <row r="5467" spans="1:10" ht="26.1" customHeight="1" x14ac:dyDescent="0.2">
      <c r="A5467" s="192" t="s">
        <v>1142</v>
      </c>
      <c r="B5467" s="55" t="s">
        <v>1221</v>
      </c>
      <c r="C5467" s="192" t="s">
        <v>25</v>
      </c>
      <c r="D5467" s="192" t="s">
        <v>1220</v>
      </c>
      <c r="E5467" s="377" t="s">
        <v>1139</v>
      </c>
      <c r="F5467" s="377"/>
      <c r="G5467" s="54" t="s">
        <v>156</v>
      </c>
      <c r="H5467" s="53">
        <v>1</v>
      </c>
      <c r="I5467" s="52">
        <v>198.9</v>
      </c>
      <c r="J5467" s="52">
        <v>198.9</v>
      </c>
    </row>
    <row r="5468" spans="1:10" ht="24" customHeight="1" x14ac:dyDescent="0.2">
      <c r="A5468" s="192" t="s">
        <v>1142</v>
      </c>
      <c r="B5468" s="55" t="s">
        <v>1209</v>
      </c>
      <c r="C5468" s="192" t="s">
        <v>25</v>
      </c>
      <c r="D5468" s="192" t="s">
        <v>1208</v>
      </c>
      <c r="E5468" s="377" t="s">
        <v>1139</v>
      </c>
      <c r="F5468" s="377"/>
      <c r="G5468" s="54" t="s">
        <v>62</v>
      </c>
      <c r="H5468" s="53">
        <v>8.8099999999999998E-2</v>
      </c>
      <c r="I5468" s="52">
        <v>142.22</v>
      </c>
      <c r="J5468" s="52">
        <v>12.52</v>
      </c>
    </row>
    <row r="5469" spans="1:10" ht="25.5" x14ac:dyDescent="0.2">
      <c r="A5469" s="193"/>
      <c r="B5469" s="193"/>
      <c r="C5469" s="193"/>
      <c r="D5469" s="193"/>
      <c r="E5469" s="193" t="s">
        <v>1138</v>
      </c>
      <c r="F5469" s="51">
        <v>13.590511029819311</v>
      </c>
      <c r="G5469" s="193" t="s">
        <v>1137</v>
      </c>
      <c r="H5469" s="51">
        <v>10.93</v>
      </c>
      <c r="I5469" s="193" t="s">
        <v>1136</v>
      </c>
      <c r="J5469" s="51">
        <v>24.52</v>
      </c>
    </row>
    <row r="5470" spans="1:10" ht="15" thickBot="1" x14ac:dyDescent="0.25">
      <c r="A5470" s="193"/>
      <c r="B5470" s="193"/>
      <c r="C5470" s="193"/>
      <c r="D5470" s="193"/>
      <c r="E5470" s="193" t="s">
        <v>1135</v>
      </c>
      <c r="F5470" s="51">
        <v>69.8</v>
      </c>
      <c r="G5470" s="193"/>
      <c r="H5470" s="378" t="s">
        <v>1134</v>
      </c>
      <c r="I5470" s="378"/>
      <c r="J5470" s="51">
        <v>366.33</v>
      </c>
    </row>
    <row r="5471" spans="1:10" ht="0.95" customHeight="1" thickTop="1" x14ac:dyDescent="0.2">
      <c r="A5471" s="50"/>
      <c r="B5471" s="50"/>
      <c r="C5471" s="50"/>
      <c r="D5471" s="50"/>
      <c r="E5471" s="50"/>
      <c r="F5471" s="50"/>
      <c r="G5471" s="50"/>
      <c r="H5471" s="50"/>
      <c r="I5471" s="50"/>
      <c r="J5471" s="50"/>
    </row>
    <row r="5472" spans="1:10" ht="18" customHeight="1" x14ac:dyDescent="0.2">
      <c r="A5472" s="189"/>
      <c r="B5472" s="64" t="s">
        <v>9</v>
      </c>
      <c r="C5472" s="189" t="s">
        <v>10</v>
      </c>
      <c r="D5472" s="189" t="s">
        <v>11</v>
      </c>
      <c r="E5472" s="379" t="s">
        <v>1155</v>
      </c>
      <c r="F5472" s="379"/>
      <c r="G5472" s="65" t="s">
        <v>12</v>
      </c>
      <c r="H5472" s="64" t="s">
        <v>13</v>
      </c>
      <c r="I5472" s="64" t="s">
        <v>14</v>
      </c>
      <c r="J5472" s="64" t="s">
        <v>16</v>
      </c>
    </row>
    <row r="5473" spans="1:10" ht="39" customHeight="1" x14ac:dyDescent="0.2">
      <c r="A5473" s="187" t="s">
        <v>1154</v>
      </c>
      <c r="B5473" s="63" t="s">
        <v>1219</v>
      </c>
      <c r="C5473" s="187" t="s">
        <v>25</v>
      </c>
      <c r="D5473" s="187" t="s">
        <v>1218</v>
      </c>
      <c r="E5473" s="380" t="s">
        <v>1151</v>
      </c>
      <c r="F5473" s="380"/>
      <c r="G5473" s="62" t="s">
        <v>156</v>
      </c>
      <c r="H5473" s="61">
        <v>1</v>
      </c>
      <c r="I5473" s="60">
        <v>753.92</v>
      </c>
      <c r="J5473" s="60">
        <v>753.92</v>
      </c>
    </row>
    <row r="5474" spans="1:10" ht="26.1" customHeight="1" x14ac:dyDescent="0.2">
      <c r="A5474" s="191" t="s">
        <v>1148</v>
      </c>
      <c r="B5474" s="59" t="s">
        <v>1150</v>
      </c>
      <c r="C5474" s="191" t="s">
        <v>25</v>
      </c>
      <c r="D5474" s="191" t="s">
        <v>1149</v>
      </c>
      <c r="E5474" s="376" t="s">
        <v>1145</v>
      </c>
      <c r="F5474" s="376"/>
      <c r="G5474" s="58" t="s">
        <v>836</v>
      </c>
      <c r="H5474" s="57">
        <v>1.1539999999999999</v>
      </c>
      <c r="I5474" s="56">
        <v>37.39</v>
      </c>
      <c r="J5474" s="56">
        <v>43.14</v>
      </c>
    </row>
    <row r="5475" spans="1:10" ht="24" customHeight="1" x14ac:dyDescent="0.2">
      <c r="A5475" s="191" t="s">
        <v>1148</v>
      </c>
      <c r="B5475" s="59" t="s">
        <v>1147</v>
      </c>
      <c r="C5475" s="191" t="s">
        <v>25</v>
      </c>
      <c r="D5475" s="191" t="s">
        <v>1146</v>
      </c>
      <c r="E5475" s="376" t="s">
        <v>1145</v>
      </c>
      <c r="F5475" s="376"/>
      <c r="G5475" s="58" t="s">
        <v>836</v>
      </c>
      <c r="H5475" s="57">
        <v>0.55649999999999999</v>
      </c>
      <c r="I5475" s="56">
        <v>28.88</v>
      </c>
      <c r="J5475" s="56">
        <v>16.07</v>
      </c>
    </row>
    <row r="5476" spans="1:10" ht="39" customHeight="1" x14ac:dyDescent="0.2">
      <c r="A5476" s="192" t="s">
        <v>1142</v>
      </c>
      <c r="B5476" s="55" t="s">
        <v>1213</v>
      </c>
      <c r="C5476" s="192" t="s">
        <v>25</v>
      </c>
      <c r="D5476" s="192" t="s">
        <v>1212</v>
      </c>
      <c r="E5476" s="377" t="s">
        <v>1139</v>
      </c>
      <c r="F5476" s="377"/>
      <c r="G5476" s="54" t="s">
        <v>156</v>
      </c>
      <c r="H5476" s="53">
        <v>2</v>
      </c>
      <c r="I5476" s="52">
        <v>22.44</v>
      </c>
      <c r="J5476" s="52">
        <v>44.88</v>
      </c>
    </row>
    <row r="5477" spans="1:10" ht="26.1" customHeight="1" x14ac:dyDescent="0.2">
      <c r="A5477" s="192" t="s">
        <v>1142</v>
      </c>
      <c r="B5477" s="55" t="s">
        <v>571</v>
      </c>
      <c r="C5477" s="192" t="s">
        <v>25</v>
      </c>
      <c r="D5477" s="192" t="s">
        <v>572</v>
      </c>
      <c r="E5477" s="377" t="s">
        <v>1139</v>
      </c>
      <c r="F5477" s="377"/>
      <c r="G5477" s="54" t="s">
        <v>156</v>
      </c>
      <c r="H5477" s="53">
        <v>1</v>
      </c>
      <c r="I5477" s="52">
        <v>11.57</v>
      </c>
      <c r="J5477" s="52">
        <v>11.57</v>
      </c>
    </row>
    <row r="5478" spans="1:10" ht="26.1" customHeight="1" x14ac:dyDescent="0.2">
      <c r="A5478" s="192" t="s">
        <v>1142</v>
      </c>
      <c r="B5478" s="55" t="s">
        <v>1217</v>
      </c>
      <c r="C5478" s="192" t="s">
        <v>25</v>
      </c>
      <c r="D5478" s="192" t="s">
        <v>1216</v>
      </c>
      <c r="E5478" s="377" t="s">
        <v>1139</v>
      </c>
      <c r="F5478" s="377"/>
      <c r="G5478" s="54" t="s">
        <v>156</v>
      </c>
      <c r="H5478" s="53">
        <v>1</v>
      </c>
      <c r="I5478" s="52">
        <v>625.74</v>
      </c>
      <c r="J5478" s="52">
        <v>625.74</v>
      </c>
    </row>
    <row r="5479" spans="1:10" ht="24" customHeight="1" x14ac:dyDescent="0.2">
      <c r="A5479" s="192" t="s">
        <v>1142</v>
      </c>
      <c r="B5479" s="55" t="s">
        <v>1209</v>
      </c>
      <c r="C5479" s="192" t="s">
        <v>25</v>
      </c>
      <c r="D5479" s="192" t="s">
        <v>1208</v>
      </c>
      <c r="E5479" s="377" t="s">
        <v>1139</v>
      </c>
      <c r="F5479" s="377"/>
      <c r="G5479" s="54" t="s">
        <v>62</v>
      </c>
      <c r="H5479" s="53">
        <v>8.8099999999999998E-2</v>
      </c>
      <c r="I5479" s="52">
        <v>142.22</v>
      </c>
      <c r="J5479" s="52">
        <v>12.52</v>
      </c>
    </row>
    <row r="5480" spans="1:10" ht="25.5" x14ac:dyDescent="0.2">
      <c r="A5480" s="193"/>
      <c r="B5480" s="193"/>
      <c r="C5480" s="193"/>
      <c r="D5480" s="193"/>
      <c r="E5480" s="193" t="s">
        <v>1138</v>
      </c>
      <c r="F5480" s="51">
        <v>28.22857776299745</v>
      </c>
      <c r="G5480" s="193" t="s">
        <v>1137</v>
      </c>
      <c r="H5480" s="51">
        <v>22.7</v>
      </c>
      <c r="I5480" s="193" t="s">
        <v>1136</v>
      </c>
      <c r="J5480" s="51">
        <v>50.93</v>
      </c>
    </row>
    <row r="5481" spans="1:10" ht="15" thickBot="1" x14ac:dyDescent="0.25">
      <c r="A5481" s="193"/>
      <c r="B5481" s="193"/>
      <c r="C5481" s="193"/>
      <c r="D5481" s="193"/>
      <c r="E5481" s="193" t="s">
        <v>1135</v>
      </c>
      <c r="F5481" s="51">
        <v>177.47</v>
      </c>
      <c r="G5481" s="193"/>
      <c r="H5481" s="378" t="s">
        <v>1134</v>
      </c>
      <c r="I5481" s="378"/>
      <c r="J5481" s="51">
        <v>931.39</v>
      </c>
    </row>
    <row r="5482" spans="1:10" ht="0.95" customHeight="1" thickTop="1" x14ac:dyDescent="0.2">
      <c r="A5482" s="50"/>
      <c r="B5482" s="50"/>
      <c r="C5482" s="50"/>
      <c r="D5482" s="50"/>
      <c r="E5482" s="50"/>
      <c r="F5482" s="50"/>
      <c r="G5482" s="50"/>
      <c r="H5482" s="50"/>
      <c r="I5482" s="50"/>
      <c r="J5482" s="50"/>
    </row>
    <row r="5483" spans="1:10" ht="18" customHeight="1" x14ac:dyDescent="0.2">
      <c r="A5483" s="189"/>
      <c r="B5483" s="64" t="s">
        <v>9</v>
      </c>
      <c r="C5483" s="189" t="s">
        <v>10</v>
      </c>
      <c r="D5483" s="189" t="s">
        <v>11</v>
      </c>
      <c r="E5483" s="379" t="s">
        <v>1155</v>
      </c>
      <c r="F5483" s="379"/>
      <c r="G5483" s="65" t="s">
        <v>12</v>
      </c>
      <c r="H5483" s="64" t="s">
        <v>13</v>
      </c>
      <c r="I5483" s="64" t="s">
        <v>14</v>
      </c>
      <c r="J5483" s="64" t="s">
        <v>16</v>
      </c>
    </row>
    <row r="5484" spans="1:10" ht="26.1" customHeight="1" x14ac:dyDescent="0.2">
      <c r="A5484" s="187" t="s">
        <v>1154</v>
      </c>
      <c r="B5484" s="63" t="s">
        <v>1215</v>
      </c>
      <c r="C5484" s="187" t="s">
        <v>25</v>
      </c>
      <c r="D5484" s="187" t="s">
        <v>1214</v>
      </c>
      <c r="E5484" s="380" t="s">
        <v>1151</v>
      </c>
      <c r="F5484" s="380"/>
      <c r="G5484" s="62" t="s">
        <v>156</v>
      </c>
      <c r="H5484" s="61">
        <v>1</v>
      </c>
      <c r="I5484" s="60">
        <v>482.54</v>
      </c>
      <c r="J5484" s="60">
        <v>482.54</v>
      </c>
    </row>
    <row r="5485" spans="1:10" ht="26.1" customHeight="1" x14ac:dyDescent="0.2">
      <c r="A5485" s="191" t="s">
        <v>1148</v>
      </c>
      <c r="B5485" s="59" t="s">
        <v>1150</v>
      </c>
      <c r="C5485" s="191" t="s">
        <v>25</v>
      </c>
      <c r="D5485" s="191" t="s">
        <v>1149</v>
      </c>
      <c r="E5485" s="376" t="s">
        <v>1145</v>
      </c>
      <c r="F5485" s="376"/>
      <c r="G5485" s="58" t="s">
        <v>836</v>
      </c>
      <c r="H5485" s="57">
        <v>0.77910000000000001</v>
      </c>
      <c r="I5485" s="56">
        <v>37.39</v>
      </c>
      <c r="J5485" s="56">
        <v>29.13</v>
      </c>
    </row>
    <row r="5486" spans="1:10" ht="24" customHeight="1" x14ac:dyDescent="0.2">
      <c r="A5486" s="191" t="s">
        <v>1148</v>
      </c>
      <c r="B5486" s="59" t="s">
        <v>1147</v>
      </c>
      <c r="C5486" s="191" t="s">
        <v>25</v>
      </c>
      <c r="D5486" s="191" t="s">
        <v>1146</v>
      </c>
      <c r="E5486" s="376" t="s">
        <v>1145</v>
      </c>
      <c r="F5486" s="376"/>
      <c r="G5486" s="58" t="s">
        <v>836</v>
      </c>
      <c r="H5486" s="57">
        <v>0.43840000000000001</v>
      </c>
      <c r="I5486" s="56">
        <v>28.88</v>
      </c>
      <c r="J5486" s="56">
        <v>12.66</v>
      </c>
    </row>
    <row r="5487" spans="1:10" ht="39" customHeight="1" x14ac:dyDescent="0.2">
      <c r="A5487" s="192" t="s">
        <v>1142</v>
      </c>
      <c r="B5487" s="55" t="s">
        <v>1213</v>
      </c>
      <c r="C5487" s="192" t="s">
        <v>25</v>
      </c>
      <c r="D5487" s="192" t="s">
        <v>1212</v>
      </c>
      <c r="E5487" s="377" t="s">
        <v>1139</v>
      </c>
      <c r="F5487" s="377"/>
      <c r="G5487" s="54" t="s">
        <v>156</v>
      </c>
      <c r="H5487" s="53">
        <v>2</v>
      </c>
      <c r="I5487" s="52">
        <v>22.44</v>
      </c>
      <c r="J5487" s="52">
        <v>44.88</v>
      </c>
    </row>
    <row r="5488" spans="1:10" ht="26.1" customHeight="1" x14ac:dyDescent="0.2">
      <c r="A5488" s="192" t="s">
        <v>1142</v>
      </c>
      <c r="B5488" s="55" t="s">
        <v>571</v>
      </c>
      <c r="C5488" s="192" t="s">
        <v>25</v>
      </c>
      <c r="D5488" s="192" t="s">
        <v>572</v>
      </c>
      <c r="E5488" s="377" t="s">
        <v>1139</v>
      </c>
      <c r="F5488" s="377"/>
      <c r="G5488" s="54" t="s">
        <v>156</v>
      </c>
      <c r="H5488" s="53">
        <v>1</v>
      </c>
      <c r="I5488" s="52">
        <v>11.57</v>
      </c>
      <c r="J5488" s="52">
        <v>11.57</v>
      </c>
    </row>
    <row r="5489" spans="1:10" ht="26.1" customHeight="1" x14ac:dyDescent="0.2">
      <c r="A5489" s="192" t="s">
        <v>1142</v>
      </c>
      <c r="B5489" s="55" t="s">
        <v>1211</v>
      </c>
      <c r="C5489" s="192" t="s">
        <v>25</v>
      </c>
      <c r="D5489" s="192" t="s">
        <v>1210</v>
      </c>
      <c r="E5489" s="377" t="s">
        <v>1139</v>
      </c>
      <c r="F5489" s="377"/>
      <c r="G5489" s="54" t="s">
        <v>156</v>
      </c>
      <c r="H5489" s="53">
        <v>1</v>
      </c>
      <c r="I5489" s="52">
        <v>371.78</v>
      </c>
      <c r="J5489" s="52">
        <v>371.78</v>
      </c>
    </row>
    <row r="5490" spans="1:10" ht="24" customHeight="1" x14ac:dyDescent="0.2">
      <c r="A5490" s="192" t="s">
        <v>1142</v>
      </c>
      <c r="B5490" s="55" t="s">
        <v>1209</v>
      </c>
      <c r="C5490" s="192" t="s">
        <v>25</v>
      </c>
      <c r="D5490" s="192" t="s">
        <v>1208</v>
      </c>
      <c r="E5490" s="377" t="s">
        <v>1139</v>
      </c>
      <c r="F5490" s="377"/>
      <c r="G5490" s="54" t="s">
        <v>62</v>
      </c>
      <c r="H5490" s="53">
        <v>8.8099999999999998E-2</v>
      </c>
      <c r="I5490" s="52">
        <v>142.22</v>
      </c>
      <c r="J5490" s="52">
        <v>12.52</v>
      </c>
    </row>
    <row r="5491" spans="1:10" ht="25.5" x14ac:dyDescent="0.2">
      <c r="A5491" s="193"/>
      <c r="B5491" s="193"/>
      <c r="C5491" s="193"/>
      <c r="D5491" s="193"/>
      <c r="E5491" s="193" t="s">
        <v>1138</v>
      </c>
      <c r="F5491" s="51">
        <v>19.870302627203191</v>
      </c>
      <c r="G5491" s="193" t="s">
        <v>1137</v>
      </c>
      <c r="H5491" s="51">
        <v>15.98</v>
      </c>
      <c r="I5491" s="193" t="s">
        <v>1136</v>
      </c>
      <c r="J5491" s="51">
        <v>35.85</v>
      </c>
    </row>
    <row r="5492" spans="1:10" ht="15" thickBot="1" x14ac:dyDescent="0.25">
      <c r="A5492" s="193"/>
      <c r="B5492" s="193"/>
      <c r="C5492" s="193"/>
      <c r="D5492" s="193"/>
      <c r="E5492" s="193" t="s">
        <v>1135</v>
      </c>
      <c r="F5492" s="51">
        <v>113.58</v>
      </c>
      <c r="G5492" s="193"/>
      <c r="H5492" s="378" t="s">
        <v>1134</v>
      </c>
      <c r="I5492" s="378"/>
      <c r="J5492" s="51">
        <v>596.12</v>
      </c>
    </row>
    <row r="5493" spans="1:10" ht="0.95" customHeight="1" thickTop="1" x14ac:dyDescent="0.2">
      <c r="A5493" s="50"/>
      <c r="B5493" s="50"/>
      <c r="C5493" s="50"/>
      <c r="D5493" s="50"/>
      <c r="E5493" s="50"/>
      <c r="F5493" s="50"/>
      <c r="G5493" s="50"/>
      <c r="H5493" s="50"/>
      <c r="I5493" s="50"/>
      <c r="J5493" s="50"/>
    </row>
    <row r="5494" spans="1:10" ht="18" customHeight="1" x14ac:dyDescent="0.2">
      <c r="A5494" s="189"/>
      <c r="B5494" s="64" t="s">
        <v>9</v>
      </c>
      <c r="C5494" s="189" t="s">
        <v>10</v>
      </c>
      <c r="D5494" s="189" t="s">
        <v>11</v>
      </c>
      <c r="E5494" s="379" t="s">
        <v>1155</v>
      </c>
      <c r="F5494" s="379"/>
      <c r="G5494" s="65" t="s">
        <v>12</v>
      </c>
      <c r="H5494" s="64" t="s">
        <v>13</v>
      </c>
      <c r="I5494" s="64" t="s">
        <v>14</v>
      </c>
      <c r="J5494" s="64" t="s">
        <v>16</v>
      </c>
    </row>
    <row r="5495" spans="1:10" ht="39" customHeight="1" x14ac:dyDescent="0.2">
      <c r="A5495" s="187" t="s">
        <v>1154</v>
      </c>
      <c r="B5495" s="63" t="s">
        <v>1207</v>
      </c>
      <c r="C5495" s="187" t="s">
        <v>25</v>
      </c>
      <c r="D5495" s="187" t="s">
        <v>1206</v>
      </c>
      <c r="E5495" s="380" t="s">
        <v>1192</v>
      </c>
      <c r="F5495" s="380"/>
      <c r="G5495" s="62" t="s">
        <v>1205</v>
      </c>
      <c r="H5495" s="61">
        <v>1</v>
      </c>
      <c r="I5495" s="60">
        <v>0.43</v>
      </c>
      <c r="J5495" s="60">
        <v>0.43</v>
      </c>
    </row>
    <row r="5496" spans="1:10" ht="39" customHeight="1" x14ac:dyDescent="0.2">
      <c r="A5496" s="191" t="s">
        <v>1148</v>
      </c>
      <c r="B5496" s="59" t="s">
        <v>1202</v>
      </c>
      <c r="C5496" s="191" t="s">
        <v>25</v>
      </c>
      <c r="D5496" s="191" t="s">
        <v>1201</v>
      </c>
      <c r="E5496" s="376" t="s">
        <v>1192</v>
      </c>
      <c r="F5496" s="376"/>
      <c r="G5496" s="58" t="s">
        <v>836</v>
      </c>
      <c r="H5496" s="57">
        <v>1</v>
      </c>
      <c r="I5496" s="56">
        <v>0.35</v>
      </c>
      <c r="J5496" s="56">
        <v>0.35</v>
      </c>
    </row>
    <row r="5497" spans="1:10" ht="39" customHeight="1" x14ac:dyDescent="0.2">
      <c r="A5497" s="191" t="s">
        <v>1148</v>
      </c>
      <c r="B5497" s="59" t="s">
        <v>1200</v>
      </c>
      <c r="C5497" s="191" t="s">
        <v>25</v>
      </c>
      <c r="D5497" s="191" t="s">
        <v>1199</v>
      </c>
      <c r="E5497" s="376" t="s">
        <v>1192</v>
      </c>
      <c r="F5497" s="376"/>
      <c r="G5497" s="58" t="s">
        <v>836</v>
      </c>
      <c r="H5497" s="57">
        <v>1</v>
      </c>
      <c r="I5497" s="56">
        <v>0.08</v>
      </c>
      <c r="J5497" s="56">
        <v>0.08</v>
      </c>
    </row>
    <row r="5498" spans="1:10" ht="25.5" x14ac:dyDescent="0.2">
      <c r="A5498" s="193"/>
      <c r="B5498" s="193"/>
      <c r="C5498" s="193"/>
      <c r="D5498" s="193"/>
      <c r="E5498" s="193" t="s">
        <v>1138</v>
      </c>
      <c r="F5498" s="51">
        <v>0</v>
      </c>
      <c r="G5498" s="193" t="s">
        <v>1137</v>
      </c>
      <c r="H5498" s="51">
        <v>0</v>
      </c>
      <c r="I5498" s="193" t="s">
        <v>1136</v>
      </c>
      <c r="J5498" s="51">
        <v>0</v>
      </c>
    </row>
    <row r="5499" spans="1:10" ht="15" thickBot="1" x14ac:dyDescent="0.25">
      <c r="A5499" s="193"/>
      <c r="B5499" s="193"/>
      <c r="C5499" s="193"/>
      <c r="D5499" s="193"/>
      <c r="E5499" s="193" t="s">
        <v>1135</v>
      </c>
      <c r="F5499" s="51">
        <v>0.1</v>
      </c>
      <c r="G5499" s="193"/>
      <c r="H5499" s="378" t="s">
        <v>1134</v>
      </c>
      <c r="I5499" s="378"/>
      <c r="J5499" s="51">
        <v>0.53</v>
      </c>
    </row>
    <row r="5500" spans="1:10" ht="0.95" customHeight="1" thickTop="1" x14ac:dyDescent="0.2">
      <c r="A5500" s="50"/>
      <c r="B5500" s="50"/>
      <c r="C5500" s="50"/>
      <c r="D5500" s="50"/>
      <c r="E5500" s="50"/>
      <c r="F5500" s="50"/>
      <c r="G5500" s="50"/>
      <c r="H5500" s="50"/>
      <c r="I5500" s="50"/>
      <c r="J5500" s="50"/>
    </row>
    <row r="5501" spans="1:10" ht="18" customHeight="1" x14ac:dyDescent="0.2">
      <c r="A5501" s="189"/>
      <c r="B5501" s="64" t="s">
        <v>9</v>
      </c>
      <c r="C5501" s="189" t="s">
        <v>10</v>
      </c>
      <c r="D5501" s="189" t="s">
        <v>11</v>
      </c>
      <c r="E5501" s="379" t="s">
        <v>1155</v>
      </c>
      <c r="F5501" s="379"/>
      <c r="G5501" s="65" t="s">
        <v>12</v>
      </c>
      <c r="H5501" s="64" t="s">
        <v>13</v>
      </c>
      <c r="I5501" s="64" t="s">
        <v>14</v>
      </c>
      <c r="J5501" s="64" t="s">
        <v>16</v>
      </c>
    </row>
    <row r="5502" spans="1:10" ht="39" customHeight="1" x14ac:dyDescent="0.2">
      <c r="A5502" s="187" t="s">
        <v>1154</v>
      </c>
      <c r="B5502" s="63" t="s">
        <v>1204</v>
      </c>
      <c r="C5502" s="187" t="s">
        <v>25</v>
      </c>
      <c r="D5502" s="187" t="s">
        <v>1203</v>
      </c>
      <c r="E5502" s="380" t="s">
        <v>1192</v>
      </c>
      <c r="F5502" s="380"/>
      <c r="G5502" s="62" t="s">
        <v>44</v>
      </c>
      <c r="H5502" s="61">
        <v>1</v>
      </c>
      <c r="I5502" s="60">
        <v>1.26</v>
      </c>
      <c r="J5502" s="60">
        <v>1.26</v>
      </c>
    </row>
    <row r="5503" spans="1:10" ht="39" customHeight="1" x14ac:dyDescent="0.2">
      <c r="A5503" s="191" t="s">
        <v>1148</v>
      </c>
      <c r="B5503" s="59" t="s">
        <v>1202</v>
      </c>
      <c r="C5503" s="191" t="s">
        <v>25</v>
      </c>
      <c r="D5503" s="191" t="s">
        <v>1201</v>
      </c>
      <c r="E5503" s="376" t="s">
        <v>1192</v>
      </c>
      <c r="F5503" s="376"/>
      <c r="G5503" s="58" t="s">
        <v>836</v>
      </c>
      <c r="H5503" s="57">
        <v>1</v>
      </c>
      <c r="I5503" s="56">
        <v>0.35</v>
      </c>
      <c r="J5503" s="56">
        <v>0.35</v>
      </c>
    </row>
    <row r="5504" spans="1:10" ht="39" customHeight="1" x14ac:dyDescent="0.2">
      <c r="A5504" s="191" t="s">
        <v>1148</v>
      </c>
      <c r="B5504" s="59" t="s">
        <v>1200</v>
      </c>
      <c r="C5504" s="191" t="s">
        <v>25</v>
      </c>
      <c r="D5504" s="191" t="s">
        <v>1199</v>
      </c>
      <c r="E5504" s="376" t="s">
        <v>1192</v>
      </c>
      <c r="F5504" s="376"/>
      <c r="G5504" s="58" t="s">
        <v>836</v>
      </c>
      <c r="H5504" s="57">
        <v>1</v>
      </c>
      <c r="I5504" s="56">
        <v>0.08</v>
      </c>
      <c r="J5504" s="56">
        <v>0.08</v>
      </c>
    </row>
    <row r="5505" spans="1:10" ht="39" customHeight="1" x14ac:dyDescent="0.2">
      <c r="A5505" s="191" t="s">
        <v>1148</v>
      </c>
      <c r="B5505" s="59" t="s">
        <v>1198</v>
      </c>
      <c r="C5505" s="191" t="s">
        <v>25</v>
      </c>
      <c r="D5505" s="191" t="s">
        <v>1197</v>
      </c>
      <c r="E5505" s="376" t="s">
        <v>1192</v>
      </c>
      <c r="F5505" s="376"/>
      <c r="G5505" s="58" t="s">
        <v>836</v>
      </c>
      <c r="H5505" s="57">
        <v>1</v>
      </c>
      <c r="I5505" s="56">
        <v>0.28000000000000003</v>
      </c>
      <c r="J5505" s="56">
        <v>0.28000000000000003</v>
      </c>
    </row>
    <row r="5506" spans="1:10" ht="39" customHeight="1" x14ac:dyDescent="0.2">
      <c r="A5506" s="191" t="s">
        <v>1148</v>
      </c>
      <c r="B5506" s="59" t="s">
        <v>1194</v>
      </c>
      <c r="C5506" s="191" t="s">
        <v>25</v>
      </c>
      <c r="D5506" s="191" t="s">
        <v>1193</v>
      </c>
      <c r="E5506" s="376" t="s">
        <v>1192</v>
      </c>
      <c r="F5506" s="376"/>
      <c r="G5506" s="58" t="s">
        <v>836</v>
      </c>
      <c r="H5506" s="57">
        <v>1</v>
      </c>
      <c r="I5506" s="56">
        <v>0.55000000000000004</v>
      </c>
      <c r="J5506" s="56">
        <v>0.55000000000000004</v>
      </c>
    </row>
    <row r="5507" spans="1:10" ht="25.5" x14ac:dyDescent="0.2">
      <c r="A5507" s="193"/>
      <c r="B5507" s="193"/>
      <c r="C5507" s="193"/>
      <c r="D5507" s="193"/>
      <c r="E5507" s="193" t="s">
        <v>1138</v>
      </c>
      <c r="F5507" s="51">
        <v>0</v>
      </c>
      <c r="G5507" s="193" t="s">
        <v>1137</v>
      </c>
      <c r="H5507" s="51">
        <v>0</v>
      </c>
      <c r="I5507" s="193" t="s">
        <v>1136</v>
      </c>
      <c r="J5507" s="51">
        <v>0</v>
      </c>
    </row>
    <row r="5508" spans="1:10" ht="15" thickBot="1" x14ac:dyDescent="0.25">
      <c r="A5508" s="193"/>
      <c r="B5508" s="193"/>
      <c r="C5508" s="193"/>
      <c r="D5508" s="193"/>
      <c r="E5508" s="193" t="s">
        <v>1135</v>
      </c>
      <c r="F5508" s="51">
        <v>0.28999999999999998</v>
      </c>
      <c r="G5508" s="193"/>
      <c r="H5508" s="378" t="s">
        <v>1134</v>
      </c>
      <c r="I5508" s="378"/>
      <c r="J5508" s="51">
        <v>1.55</v>
      </c>
    </row>
    <row r="5509" spans="1:10" ht="0.95" customHeight="1" thickTop="1" x14ac:dyDescent="0.2">
      <c r="A5509" s="50"/>
      <c r="B5509" s="50"/>
      <c r="C5509" s="50"/>
      <c r="D5509" s="50"/>
      <c r="E5509" s="50"/>
      <c r="F5509" s="50"/>
      <c r="G5509" s="50"/>
      <c r="H5509" s="50"/>
      <c r="I5509" s="50"/>
      <c r="J5509" s="50"/>
    </row>
    <row r="5510" spans="1:10" ht="18" customHeight="1" x14ac:dyDescent="0.2">
      <c r="A5510" s="189"/>
      <c r="B5510" s="64" t="s">
        <v>9</v>
      </c>
      <c r="C5510" s="189" t="s">
        <v>10</v>
      </c>
      <c r="D5510" s="189" t="s">
        <v>11</v>
      </c>
      <c r="E5510" s="379" t="s">
        <v>1155</v>
      </c>
      <c r="F5510" s="379"/>
      <c r="G5510" s="65" t="s">
        <v>12</v>
      </c>
      <c r="H5510" s="64" t="s">
        <v>13</v>
      </c>
      <c r="I5510" s="64" t="s">
        <v>14</v>
      </c>
      <c r="J5510" s="64" t="s">
        <v>16</v>
      </c>
    </row>
    <row r="5511" spans="1:10" ht="39" customHeight="1" x14ac:dyDescent="0.2">
      <c r="A5511" s="187" t="s">
        <v>1154</v>
      </c>
      <c r="B5511" s="63" t="s">
        <v>1202</v>
      </c>
      <c r="C5511" s="187" t="s">
        <v>25</v>
      </c>
      <c r="D5511" s="187" t="s">
        <v>1201</v>
      </c>
      <c r="E5511" s="380" t="s">
        <v>1192</v>
      </c>
      <c r="F5511" s="380"/>
      <c r="G5511" s="62" t="s">
        <v>836</v>
      </c>
      <c r="H5511" s="61">
        <v>1</v>
      </c>
      <c r="I5511" s="60">
        <v>0.35</v>
      </c>
      <c r="J5511" s="60">
        <v>0.35</v>
      </c>
    </row>
    <row r="5512" spans="1:10" ht="26.1" customHeight="1" x14ac:dyDescent="0.2">
      <c r="A5512" s="192" t="s">
        <v>1142</v>
      </c>
      <c r="B5512" s="55" t="s">
        <v>1196</v>
      </c>
      <c r="C5512" s="192" t="s">
        <v>25</v>
      </c>
      <c r="D5512" s="192" t="s">
        <v>1195</v>
      </c>
      <c r="E5512" s="377" t="s">
        <v>1160</v>
      </c>
      <c r="F5512" s="377"/>
      <c r="G5512" s="54" t="s">
        <v>156</v>
      </c>
      <c r="H5512" s="53">
        <v>1.2799999999999999E-4</v>
      </c>
      <c r="I5512" s="52">
        <v>2807.88</v>
      </c>
      <c r="J5512" s="52">
        <v>0.35</v>
      </c>
    </row>
    <row r="5513" spans="1:10" ht="25.5" x14ac:dyDescent="0.2">
      <c r="A5513" s="193"/>
      <c r="B5513" s="193"/>
      <c r="C5513" s="193"/>
      <c r="D5513" s="193"/>
      <c r="E5513" s="193" t="s">
        <v>1138</v>
      </c>
      <c r="F5513" s="51">
        <v>0</v>
      </c>
      <c r="G5513" s="193" t="s">
        <v>1137</v>
      </c>
      <c r="H5513" s="51">
        <v>0</v>
      </c>
      <c r="I5513" s="193" t="s">
        <v>1136</v>
      </c>
      <c r="J5513" s="51">
        <v>0</v>
      </c>
    </row>
    <row r="5514" spans="1:10" ht="15" thickBot="1" x14ac:dyDescent="0.25">
      <c r="A5514" s="193"/>
      <c r="B5514" s="193"/>
      <c r="C5514" s="193"/>
      <c r="D5514" s="193"/>
      <c r="E5514" s="193" t="s">
        <v>1135</v>
      </c>
      <c r="F5514" s="51">
        <v>0.08</v>
      </c>
      <c r="G5514" s="193"/>
      <c r="H5514" s="378" t="s">
        <v>1134</v>
      </c>
      <c r="I5514" s="378"/>
      <c r="J5514" s="51">
        <v>0.43</v>
      </c>
    </row>
    <row r="5515" spans="1:10" ht="0.95" customHeight="1" thickTop="1" x14ac:dyDescent="0.2">
      <c r="A5515" s="50"/>
      <c r="B5515" s="50"/>
      <c r="C5515" s="50"/>
      <c r="D5515" s="50"/>
      <c r="E5515" s="50"/>
      <c r="F5515" s="50"/>
      <c r="G5515" s="50"/>
      <c r="H5515" s="50"/>
      <c r="I5515" s="50"/>
      <c r="J5515" s="50"/>
    </row>
    <row r="5516" spans="1:10" ht="18" customHeight="1" x14ac:dyDescent="0.2">
      <c r="A5516" s="189"/>
      <c r="B5516" s="64" t="s">
        <v>9</v>
      </c>
      <c r="C5516" s="189" t="s">
        <v>10</v>
      </c>
      <c r="D5516" s="189" t="s">
        <v>11</v>
      </c>
      <c r="E5516" s="379" t="s">
        <v>1155</v>
      </c>
      <c r="F5516" s="379"/>
      <c r="G5516" s="65" t="s">
        <v>12</v>
      </c>
      <c r="H5516" s="64" t="s">
        <v>13</v>
      </c>
      <c r="I5516" s="64" t="s">
        <v>14</v>
      </c>
      <c r="J5516" s="64" t="s">
        <v>16</v>
      </c>
    </row>
    <row r="5517" spans="1:10" ht="39" customHeight="1" x14ac:dyDescent="0.2">
      <c r="A5517" s="187" t="s">
        <v>1154</v>
      </c>
      <c r="B5517" s="63" t="s">
        <v>1200</v>
      </c>
      <c r="C5517" s="187" t="s">
        <v>25</v>
      </c>
      <c r="D5517" s="187" t="s">
        <v>1199</v>
      </c>
      <c r="E5517" s="380" t="s">
        <v>1192</v>
      </c>
      <c r="F5517" s="380"/>
      <c r="G5517" s="62" t="s">
        <v>836</v>
      </c>
      <c r="H5517" s="61">
        <v>1</v>
      </c>
      <c r="I5517" s="60">
        <v>0.08</v>
      </c>
      <c r="J5517" s="60">
        <v>0.08</v>
      </c>
    </row>
    <row r="5518" spans="1:10" ht="26.1" customHeight="1" x14ac:dyDescent="0.2">
      <c r="A5518" s="192" t="s">
        <v>1142</v>
      </c>
      <c r="B5518" s="55" t="s">
        <v>1196</v>
      </c>
      <c r="C5518" s="192" t="s">
        <v>25</v>
      </c>
      <c r="D5518" s="192" t="s">
        <v>1195</v>
      </c>
      <c r="E5518" s="377" t="s">
        <v>1160</v>
      </c>
      <c r="F5518" s="377"/>
      <c r="G5518" s="54" t="s">
        <v>156</v>
      </c>
      <c r="H5518" s="53">
        <v>2.9600000000000001E-5</v>
      </c>
      <c r="I5518" s="52">
        <v>2807.88</v>
      </c>
      <c r="J5518" s="52">
        <v>0.08</v>
      </c>
    </row>
    <row r="5519" spans="1:10" ht="25.5" x14ac:dyDescent="0.2">
      <c r="A5519" s="193"/>
      <c r="B5519" s="193"/>
      <c r="C5519" s="193"/>
      <c r="D5519" s="193"/>
      <c r="E5519" s="193" t="s">
        <v>1138</v>
      </c>
      <c r="F5519" s="51">
        <v>0</v>
      </c>
      <c r="G5519" s="193" t="s">
        <v>1137</v>
      </c>
      <c r="H5519" s="51">
        <v>0</v>
      </c>
      <c r="I5519" s="193" t="s">
        <v>1136</v>
      </c>
      <c r="J5519" s="51">
        <v>0</v>
      </c>
    </row>
    <row r="5520" spans="1:10" ht="15" thickBot="1" x14ac:dyDescent="0.25">
      <c r="A5520" s="193"/>
      <c r="B5520" s="193"/>
      <c r="C5520" s="193"/>
      <c r="D5520" s="193"/>
      <c r="E5520" s="193" t="s">
        <v>1135</v>
      </c>
      <c r="F5520" s="51">
        <v>0.01</v>
      </c>
      <c r="G5520" s="193"/>
      <c r="H5520" s="378" t="s">
        <v>1134</v>
      </c>
      <c r="I5520" s="378"/>
      <c r="J5520" s="51">
        <v>0.09</v>
      </c>
    </row>
    <row r="5521" spans="1:10" ht="0.95" customHeight="1" thickTop="1" x14ac:dyDescent="0.2">
      <c r="A5521" s="50"/>
      <c r="B5521" s="50"/>
      <c r="C5521" s="50"/>
      <c r="D5521" s="50"/>
      <c r="E5521" s="50"/>
      <c r="F5521" s="50"/>
      <c r="G5521" s="50"/>
      <c r="H5521" s="50"/>
      <c r="I5521" s="50"/>
      <c r="J5521" s="50"/>
    </row>
    <row r="5522" spans="1:10" ht="18" customHeight="1" x14ac:dyDescent="0.2">
      <c r="A5522" s="189"/>
      <c r="B5522" s="64" t="s">
        <v>9</v>
      </c>
      <c r="C5522" s="189" t="s">
        <v>10</v>
      </c>
      <c r="D5522" s="189" t="s">
        <v>11</v>
      </c>
      <c r="E5522" s="379" t="s">
        <v>1155</v>
      </c>
      <c r="F5522" s="379"/>
      <c r="G5522" s="65" t="s">
        <v>12</v>
      </c>
      <c r="H5522" s="64" t="s">
        <v>13</v>
      </c>
      <c r="I5522" s="64" t="s">
        <v>14</v>
      </c>
      <c r="J5522" s="64" t="s">
        <v>16</v>
      </c>
    </row>
    <row r="5523" spans="1:10" ht="39" customHeight="1" x14ac:dyDescent="0.2">
      <c r="A5523" s="187" t="s">
        <v>1154</v>
      </c>
      <c r="B5523" s="63" t="s">
        <v>1198</v>
      </c>
      <c r="C5523" s="187" t="s">
        <v>25</v>
      </c>
      <c r="D5523" s="187" t="s">
        <v>1197</v>
      </c>
      <c r="E5523" s="380" t="s">
        <v>1192</v>
      </c>
      <c r="F5523" s="380"/>
      <c r="G5523" s="62" t="s">
        <v>836</v>
      </c>
      <c r="H5523" s="61">
        <v>1</v>
      </c>
      <c r="I5523" s="60">
        <v>0.28000000000000003</v>
      </c>
      <c r="J5523" s="60">
        <v>0.28000000000000003</v>
      </c>
    </row>
    <row r="5524" spans="1:10" ht="26.1" customHeight="1" x14ac:dyDescent="0.2">
      <c r="A5524" s="192" t="s">
        <v>1142</v>
      </c>
      <c r="B5524" s="55" t="s">
        <v>1196</v>
      </c>
      <c r="C5524" s="192" t="s">
        <v>25</v>
      </c>
      <c r="D5524" s="192" t="s">
        <v>1195</v>
      </c>
      <c r="E5524" s="377" t="s">
        <v>1160</v>
      </c>
      <c r="F5524" s="377"/>
      <c r="G5524" s="54" t="s">
        <v>156</v>
      </c>
      <c r="H5524" s="53">
        <v>1E-4</v>
      </c>
      <c r="I5524" s="52">
        <v>2807.88</v>
      </c>
      <c r="J5524" s="52">
        <v>0.28000000000000003</v>
      </c>
    </row>
    <row r="5525" spans="1:10" ht="25.5" x14ac:dyDescent="0.2">
      <c r="A5525" s="193"/>
      <c r="B5525" s="193"/>
      <c r="C5525" s="193"/>
      <c r="D5525" s="193"/>
      <c r="E5525" s="193" t="s">
        <v>1138</v>
      </c>
      <c r="F5525" s="51">
        <v>0</v>
      </c>
      <c r="G5525" s="193" t="s">
        <v>1137</v>
      </c>
      <c r="H5525" s="51">
        <v>0</v>
      </c>
      <c r="I5525" s="193" t="s">
        <v>1136</v>
      </c>
      <c r="J5525" s="51">
        <v>0</v>
      </c>
    </row>
    <row r="5526" spans="1:10" ht="15" thickBot="1" x14ac:dyDescent="0.25">
      <c r="A5526" s="193"/>
      <c r="B5526" s="193"/>
      <c r="C5526" s="193"/>
      <c r="D5526" s="193"/>
      <c r="E5526" s="193" t="s">
        <v>1135</v>
      </c>
      <c r="F5526" s="51">
        <v>0.06</v>
      </c>
      <c r="G5526" s="193"/>
      <c r="H5526" s="378" t="s">
        <v>1134</v>
      </c>
      <c r="I5526" s="378"/>
      <c r="J5526" s="51">
        <v>0.34</v>
      </c>
    </row>
    <row r="5527" spans="1:10" ht="0.95" customHeight="1" thickTop="1" x14ac:dyDescent="0.2">
      <c r="A5527" s="50"/>
      <c r="B5527" s="50"/>
      <c r="C5527" s="50"/>
      <c r="D5527" s="50"/>
      <c r="E5527" s="50"/>
      <c r="F5527" s="50"/>
      <c r="G5527" s="50"/>
      <c r="H5527" s="50"/>
      <c r="I5527" s="50"/>
      <c r="J5527" s="50"/>
    </row>
    <row r="5528" spans="1:10" ht="18" customHeight="1" x14ac:dyDescent="0.2">
      <c r="A5528" s="189"/>
      <c r="B5528" s="64" t="s">
        <v>9</v>
      </c>
      <c r="C5528" s="189" t="s">
        <v>10</v>
      </c>
      <c r="D5528" s="189" t="s">
        <v>11</v>
      </c>
      <c r="E5528" s="379" t="s">
        <v>1155</v>
      </c>
      <c r="F5528" s="379"/>
      <c r="G5528" s="65" t="s">
        <v>12</v>
      </c>
      <c r="H5528" s="64" t="s">
        <v>13</v>
      </c>
      <c r="I5528" s="64" t="s">
        <v>14</v>
      </c>
      <c r="J5528" s="64" t="s">
        <v>16</v>
      </c>
    </row>
    <row r="5529" spans="1:10" ht="39" customHeight="1" x14ac:dyDescent="0.2">
      <c r="A5529" s="187" t="s">
        <v>1154</v>
      </c>
      <c r="B5529" s="63" t="s">
        <v>1194</v>
      </c>
      <c r="C5529" s="187" t="s">
        <v>25</v>
      </c>
      <c r="D5529" s="187" t="s">
        <v>1193</v>
      </c>
      <c r="E5529" s="380" t="s">
        <v>1192</v>
      </c>
      <c r="F5529" s="380"/>
      <c r="G5529" s="62" t="s">
        <v>836</v>
      </c>
      <c r="H5529" s="61">
        <v>1</v>
      </c>
      <c r="I5529" s="60">
        <v>0.55000000000000004</v>
      </c>
      <c r="J5529" s="60">
        <v>0.55000000000000004</v>
      </c>
    </row>
    <row r="5530" spans="1:10" ht="26.1" customHeight="1" x14ac:dyDescent="0.2">
      <c r="A5530" s="192" t="s">
        <v>1142</v>
      </c>
      <c r="B5530" s="55" t="s">
        <v>1191</v>
      </c>
      <c r="C5530" s="192" t="s">
        <v>25</v>
      </c>
      <c r="D5530" s="192" t="s">
        <v>1190</v>
      </c>
      <c r="E5530" s="377" t="s">
        <v>1139</v>
      </c>
      <c r="F5530" s="377"/>
      <c r="G5530" s="54" t="s">
        <v>1189</v>
      </c>
      <c r="H5530" s="53">
        <v>0.52</v>
      </c>
      <c r="I5530" s="52">
        <v>1.07</v>
      </c>
      <c r="J5530" s="52">
        <v>0.55000000000000004</v>
      </c>
    </row>
    <row r="5531" spans="1:10" ht="25.5" x14ac:dyDescent="0.2">
      <c r="A5531" s="193"/>
      <c r="B5531" s="193"/>
      <c r="C5531" s="193"/>
      <c r="D5531" s="193"/>
      <c r="E5531" s="193" t="s">
        <v>1138</v>
      </c>
      <c r="F5531" s="51">
        <v>0</v>
      </c>
      <c r="G5531" s="193" t="s">
        <v>1137</v>
      </c>
      <c r="H5531" s="51">
        <v>0</v>
      </c>
      <c r="I5531" s="193" t="s">
        <v>1136</v>
      </c>
      <c r="J5531" s="51">
        <v>0</v>
      </c>
    </row>
    <row r="5532" spans="1:10" ht="15" thickBot="1" x14ac:dyDescent="0.25">
      <c r="A5532" s="193"/>
      <c r="B5532" s="193"/>
      <c r="C5532" s="193"/>
      <c r="D5532" s="193"/>
      <c r="E5532" s="193" t="s">
        <v>1135</v>
      </c>
      <c r="F5532" s="51">
        <v>0.12</v>
      </c>
      <c r="G5532" s="193"/>
      <c r="H5532" s="378" t="s">
        <v>1134</v>
      </c>
      <c r="I5532" s="378"/>
      <c r="J5532" s="51">
        <v>0.67</v>
      </c>
    </row>
    <row r="5533" spans="1:10" ht="0.95" customHeight="1" thickTop="1" x14ac:dyDescent="0.2">
      <c r="A5533" s="50"/>
      <c r="B5533" s="50"/>
      <c r="C5533" s="50"/>
      <c r="D5533" s="50"/>
      <c r="E5533" s="50"/>
      <c r="F5533" s="50"/>
      <c r="G5533" s="50"/>
      <c r="H5533" s="50"/>
      <c r="I5533" s="50"/>
      <c r="J5533" s="50"/>
    </row>
    <row r="5534" spans="1:10" ht="18" customHeight="1" x14ac:dyDescent="0.2">
      <c r="A5534" s="189"/>
      <c r="B5534" s="64" t="s">
        <v>9</v>
      </c>
      <c r="C5534" s="189" t="s">
        <v>10</v>
      </c>
      <c r="D5534" s="189" t="s">
        <v>11</v>
      </c>
      <c r="E5534" s="379" t="s">
        <v>1155</v>
      </c>
      <c r="F5534" s="379"/>
      <c r="G5534" s="65" t="s">
        <v>12</v>
      </c>
      <c r="H5534" s="64" t="s">
        <v>13</v>
      </c>
      <c r="I5534" s="64" t="s">
        <v>14</v>
      </c>
      <c r="J5534" s="64" t="s">
        <v>16</v>
      </c>
    </row>
    <row r="5535" spans="1:10" ht="24" customHeight="1" x14ac:dyDescent="0.2">
      <c r="A5535" s="187" t="s">
        <v>1154</v>
      </c>
      <c r="B5535" s="63" t="s">
        <v>1188</v>
      </c>
      <c r="C5535" s="187" t="s">
        <v>25</v>
      </c>
      <c r="D5535" s="187" t="s">
        <v>1187</v>
      </c>
      <c r="E5535" s="380" t="s">
        <v>1145</v>
      </c>
      <c r="F5535" s="380"/>
      <c r="G5535" s="62" t="s">
        <v>836</v>
      </c>
      <c r="H5535" s="61">
        <v>1</v>
      </c>
      <c r="I5535" s="60">
        <v>29.31</v>
      </c>
      <c r="J5535" s="60">
        <v>29.31</v>
      </c>
    </row>
    <row r="5536" spans="1:10" ht="26.1" customHeight="1" x14ac:dyDescent="0.2">
      <c r="A5536" s="191" t="s">
        <v>1148</v>
      </c>
      <c r="B5536" s="59" t="s">
        <v>1186</v>
      </c>
      <c r="C5536" s="191" t="s">
        <v>25</v>
      </c>
      <c r="D5536" s="191" t="s">
        <v>1185</v>
      </c>
      <c r="E5536" s="376" t="s">
        <v>1145</v>
      </c>
      <c r="F5536" s="376"/>
      <c r="G5536" s="58" t="s">
        <v>836</v>
      </c>
      <c r="H5536" s="57">
        <v>1</v>
      </c>
      <c r="I5536" s="56">
        <v>0.14000000000000001</v>
      </c>
      <c r="J5536" s="56">
        <v>0.14000000000000001</v>
      </c>
    </row>
    <row r="5537" spans="1:10" ht="24" customHeight="1" x14ac:dyDescent="0.2">
      <c r="A5537" s="192" t="s">
        <v>1142</v>
      </c>
      <c r="B5537" s="55" t="s">
        <v>1184</v>
      </c>
      <c r="C5537" s="192" t="s">
        <v>25</v>
      </c>
      <c r="D5537" s="192" t="s">
        <v>1183</v>
      </c>
      <c r="E5537" s="377" t="s">
        <v>1165</v>
      </c>
      <c r="F5537" s="377"/>
      <c r="G5537" s="54" t="s">
        <v>836</v>
      </c>
      <c r="H5537" s="53">
        <v>1</v>
      </c>
      <c r="I5537" s="52">
        <v>23.94</v>
      </c>
      <c r="J5537" s="52">
        <v>23.94</v>
      </c>
    </row>
    <row r="5538" spans="1:10" ht="26.1" customHeight="1" x14ac:dyDescent="0.2">
      <c r="A5538" s="192" t="s">
        <v>1142</v>
      </c>
      <c r="B5538" s="55" t="s">
        <v>1178</v>
      </c>
      <c r="C5538" s="192" t="s">
        <v>25</v>
      </c>
      <c r="D5538" s="192" t="s">
        <v>1177</v>
      </c>
      <c r="E5538" s="377" t="s">
        <v>1171</v>
      </c>
      <c r="F5538" s="377"/>
      <c r="G5538" s="54" t="s">
        <v>836</v>
      </c>
      <c r="H5538" s="53">
        <v>1</v>
      </c>
      <c r="I5538" s="52">
        <v>1.0900000000000001</v>
      </c>
      <c r="J5538" s="52">
        <v>1.0900000000000001</v>
      </c>
    </row>
    <row r="5539" spans="1:10" ht="26.1" customHeight="1" x14ac:dyDescent="0.2">
      <c r="A5539" s="192" t="s">
        <v>1142</v>
      </c>
      <c r="B5539" s="55" t="s">
        <v>1176</v>
      </c>
      <c r="C5539" s="192" t="s">
        <v>25</v>
      </c>
      <c r="D5539" s="192" t="s">
        <v>1175</v>
      </c>
      <c r="E5539" s="377" t="s">
        <v>1174</v>
      </c>
      <c r="F5539" s="377"/>
      <c r="G5539" s="54" t="s">
        <v>836</v>
      </c>
      <c r="H5539" s="53">
        <v>1</v>
      </c>
      <c r="I5539" s="52">
        <v>0.82</v>
      </c>
      <c r="J5539" s="52">
        <v>0.82</v>
      </c>
    </row>
    <row r="5540" spans="1:10" ht="26.1" customHeight="1" x14ac:dyDescent="0.2">
      <c r="A5540" s="192" t="s">
        <v>1142</v>
      </c>
      <c r="B5540" s="55" t="s">
        <v>1173</v>
      </c>
      <c r="C5540" s="192" t="s">
        <v>25</v>
      </c>
      <c r="D5540" s="192" t="s">
        <v>1172</v>
      </c>
      <c r="E5540" s="377" t="s">
        <v>1171</v>
      </c>
      <c r="F5540" s="377"/>
      <c r="G5540" s="54" t="s">
        <v>836</v>
      </c>
      <c r="H5540" s="53">
        <v>1</v>
      </c>
      <c r="I5540" s="52">
        <v>1.34</v>
      </c>
      <c r="J5540" s="52">
        <v>1.34</v>
      </c>
    </row>
    <row r="5541" spans="1:10" ht="26.1" customHeight="1" x14ac:dyDescent="0.2">
      <c r="A5541" s="192" t="s">
        <v>1142</v>
      </c>
      <c r="B5541" s="55" t="s">
        <v>1170</v>
      </c>
      <c r="C5541" s="192" t="s">
        <v>25</v>
      </c>
      <c r="D5541" s="192" t="s">
        <v>1169</v>
      </c>
      <c r="E5541" s="377" t="s">
        <v>1168</v>
      </c>
      <c r="F5541" s="377"/>
      <c r="G5541" s="54" t="s">
        <v>836</v>
      </c>
      <c r="H5541" s="53">
        <v>1</v>
      </c>
      <c r="I5541" s="52">
        <v>0.04</v>
      </c>
      <c r="J5541" s="52">
        <v>0.04</v>
      </c>
    </row>
    <row r="5542" spans="1:10" ht="26.1" customHeight="1" x14ac:dyDescent="0.2">
      <c r="A5542" s="192" t="s">
        <v>1142</v>
      </c>
      <c r="B5542" s="55" t="s">
        <v>1164</v>
      </c>
      <c r="C5542" s="192" t="s">
        <v>25</v>
      </c>
      <c r="D5542" s="192" t="s">
        <v>1163</v>
      </c>
      <c r="E5542" s="377" t="s">
        <v>1160</v>
      </c>
      <c r="F5542" s="377"/>
      <c r="G5542" s="54" t="s">
        <v>836</v>
      </c>
      <c r="H5542" s="53">
        <v>1</v>
      </c>
      <c r="I5542" s="52">
        <v>0.61</v>
      </c>
      <c r="J5542" s="52">
        <v>0.61</v>
      </c>
    </row>
    <row r="5543" spans="1:10" ht="26.1" customHeight="1" x14ac:dyDescent="0.2">
      <c r="A5543" s="192" t="s">
        <v>1142</v>
      </c>
      <c r="B5543" s="55" t="s">
        <v>1162</v>
      </c>
      <c r="C5543" s="192" t="s">
        <v>25</v>
      </c>
      <c r="D5543" s="192" t="s">
        <v>1161</v>
      </c>
      <c r="E5543" s="377" t="s">
        <v>1160</v>
      </c>
      <c r="F5543" s="377"/>
      <c r="G5543" s="54" t="s">
        <v>836</v>
      </c>
      <c r="H5543" s="53">
        <v>1</v>
      </c>
      <c r="I5543" s="52">
        <v>1.33</v>
      </c>
      <c r="J5543" s="52">
        <v>1.33</v>
      </c>
    </row>
    <row r="5544" spans="1:10" ht="25.5" x14ac:dyDescent="0.2">
      <c r="A5544" s="193"/>
      <c r="B5544" s="193"/>
      <c r="C5544" s="193"/>
      <c r="D5544" s="193"/>
      <c r="E5544" s="193" t="s">
        <v>1138</v>
      </c>
      <c r="F5544" s="51">
        <v>13.346635600000001</v>
      </c>
      <c r="G5544" s="193" t="s">
        <v>1137</v>
      </c>
      <c r="H5544" s="51">
        <v>10.73</v>
      </c>
      <c r="I5544" s="193" t="s">
        <v>1136</v>
      </c>
      <c r="J5544" s="51">
        <v>24.08</v>
      </c>
    </row>
    <row r="5545" spans="1:10" ht="15" thickBot="1" x14ac:dyDescent="0.25">
      <c r="A5545" s="193"/>
      <c r="B5545" s="193"/>
      <c r="C5545" s="193"/>
      <c r="D5545" s="193"/>
      <c r="E5545" s="193" t="s">
        <v>1135</v>
      </c>
      <c r="F5545" s="51">
        <v>6.89</v>
      </c>
      <c r="G5545" s="193"/>
      <c r="H5545" s="378" t="s">
        <v>1134</v>
      </c>
      <c r="I5545" s="378"/>
      <c r="J5545" s="51">
        <v>36.200000000000003</v>
      </c>
    </row>
    <row r="5546" spans="1:10" ht="0.95" customHeight="1" thickTop="1" x14ac:dyDescent="0.2">
      <c r="A5546" s="50"/>
      <c r="B5546" s="50"/>
      <c r="C5546" s="50"/>
      <c r="D5546" s="50"/>
      <c r="E5546" s="50"/>
      <c r="F5546" s="50"/>
      <c r="G5546" s="50"/>
      <c r="H5546" s="50"/>
      <c r="I5546" s="50"/>
      <c r="J5546" s="50"/>
    </row>
    <row r="5547" spans="1:10" ht="18" customHeight="1" x14ac:dyDescent="0.2">
      <c r="A5547" s="189"/>
      <c r="B5547" s="64" t="s">
        <v>9</v>
      </c>
      <c r="C5547" s="189" t="s">
        <v>10</v>
      </c>
      <c r="D5547" s="189" t="s">
        <v>11</v>
      </c>
      <c r="E5547" s="379" t="s">
        <v>1155</v>
      </c>
      <c r="F5547" s="379"/>
      <c r="G5547" s="65" t="s">
        <v>12</v>
      </c>
      <c r="H5547" s="64" t="s">
        <v>13</v>
      </c>
      <c r="I5547" s="64" t="s">
        <v>14</v>
      </c>
      <c r="J5547" s="64" t="s">
        <v>16</v>
      </c>
    </row>
    <row r="5548" spans="1:10" ht="24" customHeight="1" x14ac:dyDescent="0.2">
      <c r="A5548" s="187" t="s">
        <v>1154</v>
      </c>
      <c r="B5548" s="63" t="s">
        <v>1182</v>
      </c>
      <c r="C5548" s="187" t="s">
        <v>25</v>
      </c>
      <c r="D5548" s="187" t="s">
        <v>1181</v>
      </c>
      <c r="E5548" s="380" t="s">
        <v>1145</v>
      </c>
      <c r="F5548" s="380"/>
      <c r="G5548" s="62" t="s">
        <v>836</v>
      </c>
      <c r="H5548" s="61">
        <v>1</v>
      </c>
      <c r="I5548" s="60">
        <v>38.25</v>
      </c>
      <c r="J5548" s="60">
        <v>38.25</v>
      </c>
    </row>
    <row r="5549" spans="1:10" ht="26.1" customHeight="1" x14ac:dyDescent="0.2">
      <c r="A5549" s="191" t="s">
        <v>1148</v>
      </c>
      <c r="B5549" s="59" t="s">
        <v>1180</v>
      </c>
      <c r="C5549" s="191" t="s">
        <v>25</v>
      </c>
      <c r="D5549" s="191" t="s">
        <v>1179</v>
      </c>
      <c r="E5549" s="376" t="s">
        <v>1145</v>
      </c>
      <c r="F5549" s="376"/>
      <c r="G5549" s="58" t="s">
        <v>836</v>
      </c>
      <c r="H5549" s="57">
        <v>1</v>
      </c>
      <c r="I5549" s="56">
        <v>0.17</v>
      </c>
      <c r="J5549" s="56">
        <v>0.17</v>
      </c>
    </row>
    <row r="5550" spans="1:10" ht="26.1" customHeight="1" x14ac:dyDescent="0.2">
      <c r="A5550" s="192" t="s">
        <v>1142</v>
      </c>
      <c r="B5550" s="55" t="s">
        <v>1178</v>
      </c>
      <c r="C5550" s="192" t="s">
        <v>25</v>
      </c>
      <c r="D5550" s="192" t="s">
        <v>1177</v>
      </c>
      <c r="E5550" s="377" t="s">
        <v>1171</v>
      </c>
      <c r="F5550" s="377"/>
      <c r="G5550" s="54" t="s">
        <v>836</v>
      </c>
      <c r="H5550" s="53">
        <v>1</v>
      </c>
      <c r="I5550" s="52">
        <v>1.0900000000000001</v>
      </c>
      <c r="J5550" s="52">
        <v>1.0900000000000001</v>
      </c>
    </row>
    <row r="5551" spans="1:10" ht="26.1" customHeight="1" x14ac:dyDescent="0.2">
      <c r="A5551" s="192" t="s">
        <v>1142</v>
      </c>
      <c r="B5551" s="55" t="s">
        <v>1176</v>
      </c>
      <c r="C5551" s="192" t="s">
        <v>25</v>
      </c>
      <c r="D5551" s="192" t="s">
        <v>1175</v>
      </c>
      <c r="E5551" s="377" t="s">
        <v>1174</v>
      </c>
      <c r="F5551" s="377"/>
      <c r="G5551" s="54" t="s">
        <v>836</v>
      </c>
      <c r="H5551" s="53">
        <v>1</v>
      </c>
      <c r="I5551" s="52">
        <v>0.82</v>
      </c>
      <c r="J5551" s="52">
        <v>0.82</v>
      </c>
    </row>
    <row r="5552" spans="1:10" ht="26.1" customHeight="1" x14ac:dyDescent="0.2">
      <c r="A5552" s="192" t="s">
        <v>1142</v>
      </c>
      <c r="B5552" s="55" t="s">
        <v>1173</v>
      </c>
      <c r="C5552" s="192" t="s">
        <v>25</v>
      </c>
      <c r="D5552" s="192" t="s">
        <v>1172</v>
      </c>
      <c r="E5552" s="377" t="s">
        <v>1171</v>
      </c>
      <c r="F5552" s="377"/>
      <c r="G5552" s="54" t="s">
        <v>836</v>
      </c>
      <c r="H5552" s="53">
        <v>1</v>
      </c>
      <c r="I5552" s="52">
        <v>1.34</v>
      </c>
      <c r="J5552" s="52">
        <v>1.34</v>
      </c>
    </row>
    <row r="5553" spans="1:10" ht="26.1" customHeight="1" x14ac:dyDescent="0.2">
      <c r="A5553" s="192" t="s">
        <v>1142</v>
      </c>
      <c r="B5553" s="55" t="s">
        <v>1170</v>
      </c>
      <c r="C5553" s="192" t="s">
        <v>25</v>
      </c>
      <c r="D5553" s="192" t="s">
        <v>1169</v>
      </c>
      <c r="E5553" s="377" t="s">
        <v>1168</v>
      </c>
      <c r="F5553" s="377"/>
      <c r="G5553" s="54" t="s">
        <v>836</v>
      </c>
      <c r="H5553" s="53">
        <v>1</v>
      </c>
      <c r="I5553" s="52">
        <v>0.04</v>
      </c>
      <c r="J5553" s="52">
        <v>0.04</v>
      </c>
    </row>
    <row r="5554" spans="1:10" ht="26.1" customHeight="1" x14ac:dyDescent="0.2">
      <c r="A5554" s="192" t="s">
        <v>1142</v>
      </c>
      <c r="B5554" s="55" t="s">
        <v>1167</v>
      </c>
      <c r="C5554" s="192" t="s">
        <v>25</v>
      </c>
      <c r="D5554" s="192" t="s">
        <v>1166</v>
      </c>
      <c r="E5554" s="377" t="s">
        <v>1165</v>
      </c>
      <c r="F5554" s="377"/>
      <c r="G5554" s="54" t="s">
        <v>836</v>
      </c>
      <c r="H5554" s="53">
        <v>1</v>
      </c>
      <c r="I5554" s="52">
        <v>32.85</v>
      </c>
      <c r="J5554" s="52">
        <v>32.85</v>
      </c>
    </row>
    <row r="5555" spans="1:10" ht="26.1" customHeight="1" x14ac:dyDescent="0.2">
      <c r="A5555" s="192" t="s">
        <v>1142</v>
      </c>
      <c r="B5555" s="55" t="s">
        <v>1164</v>
      </c>
      <c r="C5555" s="192" t="s">
        <v>25</v>
      </c>
      <c r="D5555" s="192" t="s">
        <v>1163</v>
      </c>
      <c r="E5555" s="377" t="s">
        <v>1160</v>
      </c>
      <c r="F5555" s="377"/>
      <c r="G5555" s="54" t="s">
        <v>836</v>
      </c>
      <c r="H5555" s="53">
        <v>1</v>
      </c>
      <c r="I5555" s="52">
        <v>0.61</v>
      </c>
      <c r="J5555" s="52">
        <v>0.61</v>
      </c>
    </row>
    <row r="5556" spans="1:10" ht="26.1" customHeight="1" x14ac:dyDescent="0.2">
      <c r="A5556" s="192" t="s">
        <v>1142</v>
      </c>
      <c r="B5556" s="55" t="s">
        <v>1162</v>
      </c>
      <c r="C5556" s="192" t="s">
        <v>25</v>
      </c>
      <c r="D5556" s="192" t="s">
        <v>1161</v>
      </c>
      <c r="E5556" s="377" t="s">
        <v>1160</v>
      </c>
      <c r="F5556" s="377"/>
      <c r="G5556" s="54" t="s">
        <v>836</v>
      </c>
      <c r="H5556" s="53">
        <v>1</v>
      </c>
      <c r="I5556" s="52">
        <v>1.33</v>
      </c>
      <c r="J5556" s="52">
        <v>1.33</v>
      </c>
    </row>
    <row r="5557" spans="1:10" ht="25.5" x14ac:dyDescent="0.2">
      <c r="A5557" s="193"/>
      <c r="B5557" s="193"/>
      <c r="C5557" s="193"/>
      <c r="D5557" s="193"/>
      <c r="E5557" s="193" t="s">
        <v>1138</v>
      </c>
      <c r="F5557" s="51">
        <v>18.3017404</v>
      </c>
      <c r="G5557" s="193" t="s">
        <v>1137</v>
      </c>
      <c r="H5557" s="51">
        <v>14.72</v>
      </c>
      <c r="I5557" s="193" t="s">
        <v>1136</v>
      </c>
      <c r="J5557" s="51">
        <v>33.020000000000003</v>
      </c>
    </row>
    <row r="5558" spans="1:10" ht="15" thickBot="1" x14ac:dyDescent="0.25">
      <c r="A5558" s="193"/>
      <c r="B5558" s="193"/>
      <c r="C5558" s="193"/>
      <c r="D5558" s="193"/>
      <c r="E5558" s="193" t="s">
        <v>1135</v>
      </c>
      <c r="F5558" s="51">
        <v>9</v>
      </c>
      <c r="G5558" s="193"/>
      <c r="H5558" s="378" t="s">
        <v>1134</v>
      </c>
      <c r="I5558" s="378"/>
      <c r="J5558" s="51">
        <v>47.25</v>
      </c>
    </row>
    <row r="5559" spans="1:10" ht="0.95" customHeight="1" thickTop="1" x14ac:dyDescent="0.2">
      <c r="A5559" s="50"/>
      <c r="B5559" s="50"/>
      <c r="C5559" s="50"/>
      <c r="D5559" s="50"/>
      <c r="E5559" s="50"/>
      <c r="F5559" s="50"/>
      <c r="G5559" s="50"/>
      <c r="H5559" s="50"/>
      <c r="I5559" s="50"/>
      <c r="J5559" s="50"/>
    </row>
    <row r="5560" spans="1:10" ht="18" customHeight="1" x14ac:dyDescent="0.2">
      <c r="A5560" s="189"/>
      <c r="B5560" s="64" t="s">
        <v>9</v>
      </c>
      <c r="C5560" s="189" t="s">
        <v>10</v>
      </c>
      <c r="D5560" s="189" t="s">
        <v>11</v>
      </c>
      <c r="E5560" s="379" t="s">
        <v>1155</v>
      </c>
      <c r="F5560" s="379"/>
      <c r="G5560" s="65" t="s">
        <v>12</v>
      </c>
      <c r="H5560" s="64" t="s">
        <v>13</v>
      </c>
      <c r="I5560" s="64" t="s">
        <v>14</v>
      </c>
      <c r="J5560" s="64" t="s">
        <v>16</v>
      </c>
    </row>
    <row r="5561" spans="1:10" ht="39" customHeight="1" x14ac:dyDescent="0.2">
      <c r="A5561" s="187" t="s">
        <v>1154</v>
      </c>
      <c r="B5561" s="63" t="s">
        <v>1159</v>
      </c>
      <c r="C5561" s="187" t="s">
        <v>25</v>
      </c>
      <c r="D5561" s="187" t="s">
        <v>1158</v>
      </c>
      <c r="E5561" s="380" t="s">
        <v>1151</v>
      </c>
      <c r="F5561" s="380"/>
      <c r="G5561" s="62" t="s">
        <v>156</v>
      </c>
      <c r="H5561" s="61">
        <v>1</v>
      </c>
      <c r="I5561" s="60">
        <v>13.49</v>
      </c>
      <c r="J5561" s="60">
        <v>13.49</v>
      </c>
    </row>
    <row r="5562" spans="1:10" ht="26.1" customHeight="1" x14ac:dyDescent="0.2">
      <c r="A5562" s="191" t="s">
        <v>1148</v>
      </c>
      <c r="B5562" s="59" t="s">
        <v>1150</v>
      </c>
      <c r="C5562" s="191" t="s">
        <v>25</v>
      </c>
      <c r="D5562" s="191" t="s">
        <v>1149</v>
      </c>
      <c r="E5562" s="376" t="s">
        <v>1145</v>
      </c>
      <c r="F5562" s="376"/>
      <c r="G5562" s="58" t="s">
        <v>836</v>
      </c>
      <c r="H5562" s="57">
        <v>0.1232</v>
      </c>
      <c r="I5562" s="56">
        <v>37.39</v>
      </c>
      <c r="J5562" s="56">
        <v>4.5999999999999996</v>
      </c>
    </row>
    <row r="5563" spans="1:10" ht="24" customHeight="1" x14ac:dyDescent="0.2">
      <c r="A5563" s="191" t="s">
        <v>1148</v>
      </c>
      <c r="B5563" s="59" t="s">
        <v>1147</v>
      </c>
      <c r="C5563" s="191" t="s">
        <v>25</v>
      </c>
      <c r="D5563" s="191" t="s">
        <v>1146</v>
      </c>
      <c r="E5563" s="376" t="s">
        <v>1145</v>
      </c>
      <c r="F5563" s="376"/>
      <c r="G5563" s="58" t="s">
        <v>836</v>
      </c>
      <c r="H5563" s="57">
        <v>3.8800000000000001E-2</v>
      </c>
      <c r="I5563" s="56">
        <v>28.88</v>
      </c>
      <c r="J5563" s="56">
        <v>1.1200000000000001</v>
      </c>
    </row>
    <row r="5564" spans="1:10" ht="24" customHeight="1" x14ac:dyDescent="0.2">
      <c r="A5564" s="192" t="s">
        <v>1142</v>
      </c>
      <c r="B5564" s="55" t="s">
        <v>1144</v>
      </c>
      <c r="C5564" s="192" t="s">
        <v>25</v>
      </c>
      <c r="D5564" s="192" t="s">
        <v>1143</v>
      </c>
      <c r="E5564" s="377" t="s">
        <v>1139</v>
      </c>
      <c r="F5564" s="377"/>
      <c r="G5564" s="54" t="s">
        <v>156</v>
      </c>
      <c r="H5564" s="53">
        <v>3.32E-2</v>
      </c>
      <c r="I5564" s="52">
        <v>4.0599999999999996</v>
      </c>
      <c r="J5564" s="52">
        <v>0.13</v>
      </c>
    </row>
    <row r="5565" spans="1:10" ht="26.1" customHeight="1" x14ac:dyDescent="0.2">
      <c r="A5565" s="192" t="s">
        <v>1142</v>
      </c>
      <c r="B5565" s="55" t="s">
        <v>1157</v>
      </c>
      <c r="C5565" s="192" t="s">
        <v>25</v>
      </c>
      <c r="D5565" s="192" t="s">
        <v>1156</v>
      </c>
      <c r="E5565" s="377" t="s">
        <v>1139</v>
      </c>
      <c r="F5565" s="377"/>
      <c r="G5565" s="54" t="s">
        <v>156</v>
      </c>
      <c r="H5565" s="53">
        <v>1</v>
      </c>
      <c r="I5565" s="52">
        <v>7.64</v>
      </c>
      <c r="J5565" s="52">
        <v>7.64</v>
      </c>
    </row>
    <row r="5566" spans="1:10" ht="25.5" x14ac:dyDescent="0.2">
      <c r="A5566" s="193"/>
      <c r="B5566" s="193"/>
      <c r="C5566" s="193"/>
      <c r="D5566" s="193"/>
      <c r="E5566" s="193" t="s">
        <v>1138</v>
      </c>
      <c r="F5566" s="51">
        <v>2.7380556479326019</v>
      </c>
      <c r="G5566" s="193" t="s">
        <v>1137</v>
      </c>
      <c r="H5566" s="51">
        <v>2.2000000000000002</v>
      </c>
      <c r="I5566" s="193" t="s">
        <v>1136</v>
      </c>
      <c r="J5566" s="51">
        <v>4.9400000000000004</v>
      </c>
    </row>
    <row r="5567" spans="1:10" ht="15" thickBot="1" x14ac:dyDescent="0.25">
      <c r="A5567" s="193"/>
      <c r="B5567" s="193"/>
      <c r="C5567" s="193"/>
      <c r="D5567" s="193"/>
      <c r="E5567" s="193" t="s">
        <v>1135</v>
      </c>
      <c r="F5567" s="51">
        <v>3.17</v>
      </c>
      <c r="G5567" s="193"/>
      <c r="H5567" s="378" t="s">
        <v>1134</v>
      </c>
      <c r="I5567" s="378"/>
      <c r="J5567" s="51">
        <v>16.66</v>
      </c>
    </row>
    <row r="5568" spans="1:10" ht="0.95" customHeight="1" thickTop="1" x14ac:dyDescent="0.2">
      <c r="A5568" s="50"/>
      <c r="B5568" s="50"/>
      <c r="C5568" s="50"/>
      <c r="D5568" s="50"/>
      <c r="E5568" s="50"/>
      <c r="F5568" s="50"/>
      <c r="G5568" s="50"/>
      <c r="H5568" s="50"/>
      <c r="I5568" s="50"/>
      <c r="J5568" s="50"/>
    </row>
    <row r="5569" spans="1:10" ht="18" customHeight="1" x14ac:dyDescent="0.2">
      <c r="A5569" s="189"/>
      <c r="B5569" s="64" t="s">
        <v>9</v>
      </c>
      <c r="C5569" s="189" t="s">
        <v>10</v>
      </c>
      <c r="D5569" s="189" t="s">
        <v>11</v>
      </c>
      <c r="E5569" s="379" t="s">
        <v>1155</v>
      </c>
      <c r="F5569" s="379"/>
      <c r="G5569" s="65" t="s">
        <v>12</v>
      </c>
      <c r="H5569" s="64" t="s">
        <v>13</v>
      </c>
      <c r="I5569" s="64" t="s">
        <v>14</v>
      </c>
      <c r="J5569" s="64" t="s">
        <v>16</v>
      </c>
    </row>
    <row r="5570" spans="1:10" ht="39" customHeight="1" x14ac:dyDescent="0.2">
      <c r="A5570" s="187" t="s">
        <v>1154</v>
      </c>
      <c r="B5570" s="63" t="s">
        <v>1153</v>
      </c>
      <c r="C5570" s="187" t="s">
        <v>25</v>
      </c>
      <c r="D5570" s="187" t="s">
        <v>1152</v>
      </c>
      <c r="E5570" s="380" t="s">
        <v>1151</v>
      </c>
      <c r="F5570" s="380"/>
      <c r="G5570" s="62" t="s">
        <v>156</v>
      </c>
      <c r="H5570" s="61">
        <v>1</v>
      </c>
      <c r="I5570" s="60">
        <v>37.159999999999997</v>
      </c>
      <c r="J5570" s="60">
        <v>37.159999999999997</v>
      </c>
    </row>
    <row r="5571" spans="1:10" ht="26.1" customHeight="1" x14ac:dyDescent="0.2">
      <c r="A5571" s="191" t="s">
        <v>1148</v>
      </c>
      <c r="B5571" s="59" t="s">
        <v>1150</v>
      </c>
      <c r="C5571" s="191" t="s">
        <v>25</v>
      </c>
      <c r="D5571" s="191" t="s">
        <v>1149</v>
      </c>
      <c r="E5571" s="376" t="s">
        <v>1145</v>
      </c>
      <c r="F5571" s="376"/>
      <c r="G5571" s="58" t="s">
        <v>836</v>
      </c>
      <c r="H5571" s="57">
        <v>0.1232</v>
      </c>
      <c r="I5571" s="56">
        <v>37.39</v>
      </c>
      <c r="J5571" s="56">
        <v>4.5999999999999996</v>
      </c>
    </row>
    <row r="5572" spans="1:10" ht="24" customHeight="1" x14ac:dyDescent="0.2">
      <c r="A5572" s="191" t="s">
        <v>1148</v>
      </c>
      <c r="B5572" s="59" t="s">
        <v>1147</v>
      </c>
      <c r="C5572" s="191" t="s">
        <v>25</v>
      </c>
      <c r="D5572" s="191" t="s">
        <v>1146</v>
      </c>
      <c r="E5572" s="376" t="s">
        <v>1145</v>
      </c>
      <c r="F5572" s="376"/>
      <c r="G5572" s="58" t="s">
        <v>836</v>
      </c>
      <c r="H5572" s="57">
        <v>3.8800000000000001E-2</v>
      </c>
      <c r="I5572" s="56">
        <v>28.88</v>
      </c>
      <c r="J5572" s="56">
        <v>1.1200000000000001</v>
      </c>
    </row>
    <row r="5573" spans="1:10" ht="24" customHeight="1" x14ac:dyDescent="0.2">
      <c r="A5573" s="192" t="s">
        <v>1142</v>
      </c>
      <c r="B5573" s="55" t="s">
        <v>1144</v>
      </c>
      <c r="C5573" s="192" t="s">
        <v>25</v>
      </c>
      <c r="D5573" s="192" t="s">
        <v>1143</v>
      </c>
      <c r="E5573" s="377" t="s">
        <v>1139</v>
      </c>
      <c r="F5573" s="377"/>
      <c r="G5573" s="54" t="s">
        <v>156</v>
      </c>
      <c r="H5573" s="53">
        <v>4.8000000000000001E-2</v>
      </c>
      <c r="I5573" s="52">
        <v>4.0599999999999996</v>
      </c>
      <c r="J5573" s="52">
        <v>0.19</v>
      </c>
    </row>
    <row r="5574" spans="1:10" ht="26.1" customHeight="1" x14ac:dyDescent="0.2">
      <c r="A5574" s="192" t="s">
        <v>1142</v>
      </c>
      <c r="B5574" s="55" t="s">
        <v>1141</v>
      </c>
      <c r="C5574" s="192" t="s">
        <v>25</v>
      </c>
      <c r="D5574" s="192" t="s">
        <v>1140</v>
      </c>
      <c r="E5574" s="377" t="s">
        <v>1139</v>
      </c>
      <c r="F5574" s="377"/>
      <c r="G5574" s="54" t="s">
        <v>156</v>
      </c>
      <c r="H5574" s="53">
        <v>1</v>
      </c>
      <c r="I5574" s="52">
        <v>31.25</v>
      </c>
      <c r="J5574" s="52">
        <v>31.25</v>
      </c>
    </row>
    <row r="5575" spans="1:10" ht="25.5" x14ac:dyDescent="0.2">
      <c r="A5575" s="193"/>
      <c r="B5575" s="193"/>
      <c r="C5575" s="193"/>
      <c r="D5575" s="193"/>
      <c r="E5575" s="193" t="s">
        <v>1138</v>
      </c>
      <c r="F5575" s="51">
        <v>2.7380556479326019</v>
      </c>
      <c r="G5575" s="193" t="s">
        <v>1137</v>
      </c>
      <c r="H5575" s="51">
        <v>2.2000000000000002</v>
      </c>
      <c r="I5575" s="193" t="s">
        <v>1136</v>
      </c>
      <c r="J5575" s="51">
        <v>4.9400000000000004</v>
      </c>
    </row>
    <row r="5576" spans="1:10" ht="15" thickBot="1" x14ac:dyDescent="0.25">
      <c r="A5576" s="193"/>
      <c r="B5576" s="193"/>
      <c r="C5576" s="193"/>
      <c r="D5576" s="193"/>
      <c r="E5576" s="193" t="s">
        <v>1135</v>
      </c>
      <c r="F5576" s="51">
        <v>8.74</v>
      </c>
      <c r="G5576" s="193"/>
      <c r="H5576" s="378" t="s">
        <v>1134</v>
      </c>
      <c r="I5576" s="378"/>
      <c r="J5576" s="51">
        <v>45.9</v>
      </c>
    </row>
    <row r="5577" spans="1:10" ht="0.95" customHeight="1" thickTop="1" x14ac:dyDescent="0.2">
      <c r="A5577" s="50"/>
      <c r="B5577" s="50"/>
      <c r="C5577" s="50"/>
      <c r="D5577" s="50"/>
      <c r="E5577" s="50"/>
      <c r="F5577" s="50"/>
      <c r="G5577" s="50"/>
      <c r="H5577" s="50"/>
      <c r="I5577" s="50"/>
      <c r="J5577" s="50"/>
    </row>
    <row r="5578" spans="1:10" x14ac:dyDescent="0.2">
      <c r="A5578" s="188"/>
      <c r="B5578" s="188"/>
      <c r="C5578" s="188"/>
      <c r="D5578" s="188"/>
      <c r="E5578" s="188"/>
      <c r="F5578" s="188"/>
      <c r="G5578" s="188"/>
      <c r="H5578" s="188"/>
      <c r="I5578" s="188"/>
      <c r="J5578" s="188"/>
    </row>
    <row r="5579" spans="1:10" x14ac:dyDescent="0.2">
      <c r="A5579" s="286"/>
      <c r="B5579" s="286"/>
      <c r="C5579" s="286"/>
      <c r="D5579" s="49"/>
      <c r="E5579" s="185"/>
      <c r="F5579" s="287" t="s">
        <v>983</v>
      </c>
      <c r="G5579" s="286"/>
      <c r="H5579" s="288">
        <v>7046704.8499999996</v>
      </c>
      <c r="I5579" s="286"/>
      <c r="J5579" s="286"/>
    </row>
    <row r="5580" spans="1:10" x14ac:dyDescent="0.2">
      <c r="A5580" s="286"/>
      <c r="B5580" s="286"/>
      <c r="C5580" s="286"/>
      <c r="D5580" s="49"/>
      <c r="E5580" s="185"/>
      <c r="F5580" s="287" t="s">
        <v>984</v>
      </c>
      <c r="G5580" s="286"/>
      <c r="H5580" s="288">
        <v>1658009.81</v>
      </c>
      <c r="I5580" s="286"/>
      <c r="J5580" s="286"/>
    </row>
    <row r="5581" spans="1:10" x14ac:dyDescent="0.2">
      <c r="A5581" s="286"/>
      <c r="B5581" s="286"/>
      <c r="C5581" s="286"/>
      <c r="D5581" s="49"/>
      <c r="E5581" s="185"/>
      <c r="F5581" s="287" t="s">
        <v>985</v>
      </c>
      <c r="G5581" s="286"/>
      <c r="H5581" s="288">
        <v>8704714.6600000001</v>
      </c>
      <c r="I5581" s="286"/>
      <c r="J5581" s="286"/>
    </row>
    <row r="5582" spans="1:10" ht="60" customHeight="1" x14ac:dyDescent="0.2">
      <c r="A5582" s="48"/>
      <c r="B5582" s="48"/>
      <c r="C5582" s="48"/>
      <c r="D5582" s="48"/>
      <c r="E5582" s="48"/>
      <c r="F5582" s="48"/>
      <c r="G5582" s="48"/>
      <c r="H5582" s="48"/>
      <c r="I5582" s="48"/>
      <c r="J5582" s="48"/>
    </row>
    <row r="5583" spans="1:10" ht="69.95" customHeight="1" x14ac:dyDescent="0.2">
      <c r="A5583" s="289" t="s">
        <v>986</v>
      </c>
      <c r="B5583" s="290"/>
      <c r="C5583" s="290"/>
      <c r="D5583" s="290"/>
      <c r="E5583" s="290"/>
      <c r="F5583" s="290"/>
      <c r="G5583" s="290"/>
      <c r="H5583" s="290"/>
      <c r="I5583" s="290"/>
      <c r="J5583" s="290"/>
    </row>
  </sheetData>
  <mergeCells count="4377">
    <mergeCell ref="A5579:C5579"/>
    <mergeCell ref="F5579:G5579"/>
    <mergeCell ref="H5579:J5579"/>
    <mergeCell ref="E5538:F5538"/>
    <mergeCell ref="E5539:F5539"/>
    <mergeCell ref="E5540:F5540"/>
    <mergeCell ref="E5541:F5541"/>
    <mergeCell ref="E5542:F5542"/>
    <mergeCell ref="E5543:F5543"/>
    <mergeCell ref="H5545:I5545"/>
    <mergeCell ref="E5570:F5570"/>
    <mergeCell ref="E5571:F5571"/>
    <mergeCell ref="E5572:F5572"/>
    <mergeCell ref="E5573:F5573"/>
    <mergeCell ref="E5574:F5574"/>
    <mergeCell ref="H5576:I5576"/>
    <mergeCell ref="A5583:J5583"/>
    <mergeCell ref="H5558:I5558"/>
    <mergeCell ref="E5560:F5560"/>
    <mergeCell ref="E5561:F5561"/>
    <mergeCell ref="E5562:F5562"/>
    <mergeCell ref="E5563:F5563"/>
    <mergeCell ref="E5564:F5564"/>
    <mergeCell ref="E5565:F5565"/>
    <mergeCell ref="H5567:I5567"/>
    <mergeCell ref="E5569:F5569"/>
    <mergeCell ref="A5580:C5580"/>
    <mergeCell ref="F5580:G5580"/>
    <mergeCell ref="H5580:J5580"/>
    <mergeCell ref="A5581:C5581"/>
    <mergeCell ref="F5581:G5581"/>
    <mergeCell ref="H5581:J5581"/>
    <mergeCell ref="E5490:F5490"/>
    <mergeCell ref="H5492:I5492"/>
    <mergeCell ref="E5494:F5494"/>
    <mergeCell ref="E5495:F5495"/>
    <mergeCell ref="E5496:F5496"/>
    <mergeCell ref="E5523:F5523"/>
    <mergeCell ref="E5524:F5524"/>
    <mergeCell ref="H5526:I5526"/>
    <mergeCell ref="E5528:F5528"/>
    <mergeCell ref="E5529:F5529"/>
    <mergeCell ref="E5530:F5530"/>
    <mergeCell ref="E5553:F5553"/>
    <mergeCell ref="E5554:F5554"/>
    <mergeCell ref="E5555:F5555"/>
    <mergeCell ref="E5556:F5556"/>
    <mergeCell ref="H5514:I5514"/>
    <mergeCell ref="E5516:F5516"/>
    <mergeCell ref="E5517:F5517"/>
    <mergeCell ref="E5518:F5518"/>
    <mergeCell ref="H5520:I5520"/>
    <mergeCell ref="E5522:F5522"/>
    <mergeCell ref="E5547:F5547"/>
    <mergeCell ref="E5548:F5548"/>
    <mergeCell ref="E5549:F5549"/>
    <mergeCell ref="E5550:F5550"/>
    <mergeCell ref="E5551:F5551"/>
    <mergeCell ref="E5552:F5552"/>
    <mergeCell ref="E5505:F5505"/>
    <mergeCell ref="E5506:F5506"/>
    <mergeCell ref="H5508:I5508"/>
    <mergeCell ref="E5510:F5510"/>
    <mergeCell ref="E5511:F5511"/>
    <mergeCell ref="E5512:F5512"/>
    <mergeCell ref="E5497:F5497"/>
    <mergeCell ref="H5499:I5499"/>
    <mergeCell ref="E5501:F5501"/>
    <mergeCell ref="E5502:F5502"/>
    <mergeCell ref="E5503:F5503"/>
    <mergeCell ref="E5504:F5504"/>
    <mergeCell ref="H5532:I5532"/>
    <mergeCell ref="E5534:F5534"/>
    <mergeCell ref="E5535:F5535"/>
    <mergeCell ref="E5536:F5536"/>
    <mergeCell ref="E5537:F5537"/>
    <mergeCell ref="E5448:F5448"/>
    <mergeCell ref="E5457:F5457"/>
    <mergeCell ref="E5466:F5466"/>
    <mergeCell ref="E5467:F5467"/>
    <mergeCell ref="E5468:F5468"/>
    <mergeCell ref="E5477:F5477"/>
    <mergeCell ref="E5478:F5478"/>
    <mergeCell ref="E5479:F5479"/>
    <mergeCell ref="H5481:I5481"/>
    <mergeCell ref="E5483:F5483"/>
    <mergeCell ref="E5484:F5484"/>
    <mergeCell ref="H5470:I5470"/>
    <mergeCell ref="E5472:F5472"/>
    <mergeCell ref="E5473:F5473"/>
    <mergeCell ref="E5474:F5474"/>
    <mergeCell ref="E5475:F5475"/>
    <mergeCell ref="E5476:F5476"/>
    <mergeCell ref="H5459:I5459"/>
    <mergeCell ref="E5461:F5461"/>
    <mergeCell ref="E5462:F5462"/>
    <mergeCell ref="E5463:F5463"/>
    <mergeCell ref="E5464:F5464"/>
    <mergeCell ref="E5465:F5465"/>
    <mergeCell ref="H5450:I5450"/>
    <mergeCell ref="E5452:F5452"/>
    <mergeCell ref="E5453:F5453"/>
    <mergeCell ref="E5454:F5454"/>
    <mergeCell ref="E5455:F5455"/>
    <mergeCell ref="E5456:F5456"/>
    <mergeCell ref="E5485:F5485"/>
    <mergeCell ref="E5486:F5486"/>
    <mergeCell ref="E5487:F5487"/>
    <mergeCell ref="E5488:F5488"/>
    <mergeCell ref="E5489:F5489"/>
    <mergeCell ref="E5402:F5402"/>
    <mergeCell ref="E5413:F5413"/>
    <mergeCell ref="E5414:F5414"/>
    <mergeCell ref="E5425:F5425"/>
    <mergeCell ref="E5426:F5426"/>
    <mergeCell ref="E5435:F5435"/>
    <mergeCell ref="E5436:F5436"/>
    <mergeCell ref="E5437:F5437"/>
    <mergeCell ref="E5438:F5438"/>
    <mergeCell ref="E5439:F5439"/>
    <mergeCell ref="H5441:I5441"/>
    <mergeCell ref="H5428:I5428"/>
    <mergeCell ref="E5430:F5430"/>
    <mergeCell ref="E5431:F5431"/>
    <mergeCell ref="E5432:F5432"/>
    <mergeCell ref="E5433:F5433"/>
    <mergeCell ref="E5434:F5434"/>
    <mergeCell ref="H5416:I5416"/>
    <mergeCell ref="E5418:F5418"/>
    <mergeCell ref="E5419:F5419"/>
    <mergeCell ref="E5420:F5420"/>
    <mergeCell ref="H5422:I5422"/>
    <mergeCell ref="E5424:F5424"/>
    <mergeCell ref="H5404:I5404"/>
    <mergeCell ref="E5406:F5406"/>
    <mergeCell ref="E5407:F5407"/>
    <mergeCell ref="E5408:F5408"/>
    <mergeCell ref="H5410:I5410"/>
    <mergeCell ref="E5412:F5412"/>
    <mergeCell ref="E5443:F5443"/>
    <mergeCell ref="E5444:F5444"/>
    <mergeCell ref="E5445:F5445"/>
    <mergeCell ref="E5446:F5446"/>
    <mergeCell ref="E5447:F5447"/>
    <mergeCell ref="H5359:I5359"/>
    <mergeCell ref="E5361:F5361"/>
    <mergeCell ref="E5362:F5362"/>
    <mergeCell ref="E5363:F5363"/>
    <mergeCell ref="E5364:F5364"/>
    <mergeCell ref="E5389:F5389"/>
    <mergeCell ref="E5390:F5390"/>
    <mergeCell ref="E5391:F5391"/>
    <mergeCell ref="E5392:F5392"/>
    <mergeCell ref="H5394:I5394"/>
    <mergeCell ref="E5396:F5396"/>
    <mergeCell ref="E5381:F5381"/>
    <mergeCell ref="E5382:F5382"/>
    <mergeCell ref="E5383:F5383"/>
    <mergeCell ref="E5384:F5384"/>
    <mergeCell ref="H5386:I5386"/>
    <mergeCell ref="E5388:F5388"/>
    <mergeCell ref="E5373:F5373"/>
    <mergeCell ref="E5374:F5374"/>
    <mergeCell ref="E5375:F5375"/>
    <mergeCell ref="E5376:F5376"/>
    <mergeCell ref="E5377:F5377"/>
    <mergeCell ref="H5379:I5379"/>
    <mergeCell ref="E5365:F5365"/>
    <mergeCell ref="E5366:F5366"/>
    <mergeCell ref="H5368:I5368"/>
    <mergeCell ref="E5370:F5370"/>
    <mergeCell ref="E5371:F5371"/>
    <mergeCell ref="E5372:F5372"/>
    <mergeCell ref="E5397:F5397"/>
    <mergeCell ref="E5398:F5398"/>
    <mergeCell ref="E5399:F5399"/>
    <mergeCell ref="E5400:F5400"/>
    <mergeCell ref="E5401:F5401"/>
    <mergeCell ref="E5314:F5314"/>
    <mergeCell ref="E5315:F5315"/>
    <mergeCell ref="E5316:F5316"/>
    <mergeCell ref="E5317:F5317"/>
    <mergeCell ref="E5328:F5328"/>
    <mergeCell ref="E5345:F5345"/>
    <mergeCell ref="E5346:F5346"/>
    <mergeCell ref="E5347:F5347"/>
    <mergeCell ref="E5348:F5348"/>
    <mergeCell ref="H5350:I5350"/>
    <mergeCell ref="E5352:F5352"/>
    <mergeCell ref="E5337:F5337"/>
    <mergeCell ref="E5338:F5338"/>
    <mergeCell ref="E5339:F5339"/>
    <mergeCell ref="E5340:F5340"/>
    <mergeCell ref="H5342:I5342"/>
    <mergeCell ref="E5344:F5344"/>
    <mergeCell ref="E5329:F5329"/>
    <mergeCell ref="E5330:F5330"/>
    <mergeCell ref="E5331:F5331"/>
    <mergeCell ref="E5332:F5332"/>
    <mergeCell ref="H5334:I5334"/>
    <mergeCell ref="E5336:F5336"/>
    <mergeCell ref="H5319:I5319"/>
    <mergeCell ref="E5321:F5321"/>
    <mergeCell ref="E5322:F5322"/>
    <mergeCell ref="E5323:F5323"/>
    <mergeCell ref="E5324:F5324"/>
    <mergeCell ref="H5326:I5326"/>
    <mergeCell ref="E5353:F5353"/>
    <mergeCell ref="E5354:F5354"/>
    <mergeCell ref="E5355:F5355"/>
    <mergeCell ref="E5356:F5356"/>
    <mergeCell ref="E5357:F5357"/>
    <mergeCell ref="E5272:F5272"/>
    <mergeCell ref="E5273:F5273"/>
    <mergeCell ref="E5274:F5274"/>
    <mergeCell ref="H5276:I5276"/>
    <mergeCell ref="E5278:F5278"/>
    <mergeCell ref="E5301:F5301"/>
    <mergeCell ref="E5302:F5302"/>
    <mergeCell ref="E5303:F5303"/>
    <mergeCell ref="E5304:F5304"/>
    <mergeCell ref="E5305:F5305"/>
    <mergeCell ref="E5306:F5306"/>
    <mergeCell ref="E5293:F5293"/>
    <mergeCell ref="E5294:F5294"/>
    <mergeCell ref="E5295:F5295"/>
    <mergeCell ref="E5296:F5296"/>
    <mergeCell ref="E5297:F5297"/>
    <mergeCell ref="H5299:I5299"/>
    <mergeCell ref="H5286:I5286"/>
    <mergeCell ref="E5288:F5288"/>
    <mergeCell ref="E5289:F5289"/>
    <mergeCell ref="E5290:F5290"/>
    <mergeCell ref="E5291:F5291"/>
    <mergeCell ref="E5292:F5292"/>
    <mergeCell ref="E5279:F5279"/>
    <mergeCell ref="E5280:F5280"/>
    <mergeCell ref="E5281:F5281"/>
    <mergeCell ref="E5282:F5282"/>
    <mergeCell ref="E5283:F5283"/>
    <mergeCell ref="E5284:F5284"/>
    <mergeCell ref="E5307:F5307"/>
    <mergeCell ref="E5308:F5308"/>
    <mergeCell ref="E5309:F5309"/>
    <mergeCell ref="H5311:I5311"/>
    <mergeCell ref="E5313:F5313"/>
    <mergeCell ref="E5230:F5230"/>
    <mergeCell ref="H5232:I5232"/>
    <mergeCell ref="E5234:F5234"/>
    <mergeCell ref="E5235:F5235"/>
    <mergeCell ref="E5236:F5236"/>
    <mergeCell ref="H5258:I5258"/>
    <mergeCell ref="E5260:F5260"/>
    <mergeCell ref="E5261:F5261"/>
    <mergeCell ref="E5262:F5262"/>
    <mergeCell ref="E5263:F5263"/>
    <mergeCell ref="E5264:F5264"/>
    <mergeCell ref="E5251:F5251"/>
    <mergeCell ref="E5252:F5252"/>
    <mergeCell ref="E5253:F5253"/>
    <mergeCell ref="E5254:F5254"/>
    <mergeCell ref="E5255:F5255"/>
    <mergeCell ref="E5256:F5256"/>
    <mergeCell ref="E5243:F5243"/>
    <mergeCell ref="H5245:I5245"/>
    <mergeCell ref="E5247:F5247"/>
    <mergeCell ref="E5248:F5248"/>
    <mergeCell ref="E5249:F5249"/>
    <mergeCell ref="E5250:F5250"/>
    <mergeCell ref="E5237:F5237"/>
    <mergeCell ref="E5238:F5238"/>
    <mergeCell ref="E5239:F5239"/>
    <mergeCell ref="E5240:F5240"/>
    <mergeCell ref="E5241:F5241"/>
    <mergeCell ref="E5242:F5242"/>
    <mergeCell ref="E5265:F5265"/>
    <mergeCell ref="H5267:I5267"/>
    <mergeCell ref="E5269:F5269"/>
    <mergeCell ref="E5270:F5270"/>
    <mergeCell ref="E5271:F5271"/>
    <mergeCell ref="H5185:I5185"/>
    <mergeCell ref="E5187:F5187"/>
    <mergeCell ref="E5188:F5188"/>
    <mergeCell ref="E5189:F5189"/>
    <mergeCell ref="E5190:F5190"/>
    <mergeCell ref="E5217:F5217"/>
    <mergeCell ref="H5219:I5219"/>
    <mergeCell ref="E5221:F5221"/>
    <mergeCell ref="E5222:F5222"/>
    <mergeCell ref="E5223:F5223"/>
    <mergeCell ref="E5224:F5224"/>
    <mergeCell ref="E5209:F5209"/>
    <mergeCell ref="E5210:F5210"/>
    <mergeCell ref="E5211:F5211"/>
    <mergeCell ref="H5213:I5213"/>
    <mergeCell ref="E5215:F5215"/>
    <mergeCell ref="E5216:F5216"/>
    <mergeCell ref="E5199:F5199"/>
    <mergeCell ref="H5201:I5201"/>
    <mergeCell ref="E5203:F5203"/>
    <mergeCell ref="E5204:F5204"/>
    <mergeCell ref="E5205:F5205"/>
    <mergeCell ref="H5207:I5207"/>
    <mergeCell ref="E5191:F5191"/>
    <mergeCell ref="E5192:F5192"/>
    <mergeCell ref="E5193:F5193"/>
    <mergeCell ref="H5195:I5195"/>
    <mergeCell ref="E5197:F5197"/>
    <mergeCell ref="E5198:F5198"/>
    <mergeCell ref="E5225:F5225"/>
    <mergeCell ref="E5226:F5226"/>
    <mergeCell ref="E5227:F5227"/>
    <mergeCell ref="E5228:F5228"/>
    <mergeCell ref="E5229:F5229"/>
    <mergeCell ref="E5138:F5138"/>
    <mergeCell ref="E5139:F5139"/>
    <mergeCell ref="E5140:F5140"/>
    <mergeCell ref="E5141:F5141"/>
    <mergeCell ref="E5150:F5150"/>
    <mergeCell ref="E5169:F5169"/>
    <mergeCell ref="H5171:I5171"/>
    <mergeCell ref="E5173:F5173"/>
    <mergeCell ref="E5174:F5174"/>
    <mergeCell ref="E5175:F5175"/>
    <mergeCell ref="H5177:I5177"/>
    <mergeCell ref="E5161:F5161"/>
    <mergeCell ref="E5162:F5162"/>
    <mergeCell ref="E5163:F5163"/>
    <mergeCell ref="H5165:I5165"/>
    <mergeCell ref="E5167:F5167"/>
    <mergeCell ref="E5168:F5168"/>
    <mergeCell ref="E5151:F5151"/>
    <mergeCell ref="H5153:I5153"/>
    <mergeCell ref="E5155:F5155"/>
    <mergeCell ref="E5156:F5156"/>
    <mergeCell ref="E5157:F5157"/>
    <mergeCell ref="H5159:I5159"/>
    <mergeCell ref="H5143:I5143"/>
    <mergeCell ref="E5145:F5145"/>
    <mergeCell ref="E5146:F5146"/>
    <mergeCell ref="E5147:F5147"/>
    <mergeCell ref="E5148:F5148"/>
    <mergeCell ref="E5149:F5149"/>
    <mergeCell ref="E5179:F5179"/>
    <mergeCell ref="E5180:F5180"/>
    <mergeCell ref="E5181:F5181"/>
    <mergeCell ref="E5182:F5182"/>
    <mergeCell ref="E5183:F5183"/>
    <mergeCell ref="H5093:I5093"/>
    <mergeCell ref="E5095:F5095"/>
    <mergeCell ref="E5096:F5096"/>
    <mergeCell ref="E5097:F5097"/>
    <mergeCell ref="H5099:I5099"/>
    <mergeCell ref="E5123:F5123"/>
    <mergeCell ref="H5125:I5125"/>
    <mergeCell ref="E5127:F5127"/>
    <mergeCell ref="E5128:F5128"/>
    <mergeCell ref="E5129:F5129"/>
    <mergeCell ref="E5130:F5130"/>
    <mergeCell ref="E5117:F5117"/>
    <mergeCell ref="E5118:F5118"/>
    <mergeCell ref="E5119:F5119"/>
    <mergeCell ref="E5120:F5120"/>
    <mergeCell ref="E5121:F5121"/>
    <mergeCell ref="E5122:F5122"/>
    <mergeCell ref="E5109:F5109"/>
    <mergeCell ref="E5110:F5110"/>
    <mergeCell ref="E5111:F5111"/>
    <mergeCell ref="E5112:F5112"/>
    <mergeCell ref="E5113:F5113"/>
    <mergeCell ref="H5115:I5115"/>
    <mergeCell ref="E5101:F5101"/>
    <mergeCell ref="E5102:F5102"/>
    <mergeCell ref="E5103:F5103"/>
    <mergeCell ref="H5105:I5105"/>
    <mergeCell ref="E5107:F5107"/>
    <mergeCell ref="E5108:F5108"/>
    <mergeCell ref="E5131:F5131"/>
    <mergeCell ref="E5132:F5132"/>
    <mergeCell ref="E5133:F5133"/>
    <mergeCell ref="H5135:I5135"/>
    <mergeCell ref="E5137:F5137"/>
    <mergeCell ref="H5047:I5047"/>
    <mergeCell ref="E5049:F5049"/>
    <mergeCell ref="E5050:F5050"/>
    <mergeCell ref="E5051:F5051"/>
    <mergeCell ref="E5052:F5052"/>
    <mergeCell ref="E5077:F5077"/>
    <mergeCell ref="E5078:F5078"/>
    <mergeCell ref="E5079:F5079"/>
    <mergeCell ref="H5081:I5081"/>
    <mergeCell ref="E5083:F5083"/>
    <mergeCell ref="E5084:F5084"/>
    <mergeCell ref="E5069:F5069"/>
    <mergeCell ref="H5071:I5071"/>
    <mergeCell ref="E5073:F5073"/>
    <mergeCell ref="E5074:F5074"/>
    <mergeCell ref="E5075:F5075"/>
    <mergeCell ref="E5076:F5076"/>
    <mergeCell ref="E5061:F5061"/>
    <mergeCell ref="H5063:I5063"/>
    <mergeCell ref="E5065:F5065"/>
    <mergeCell ref="E5066:F5066"/>
    <mergeCell ref="E5067:F5067"/>
    <mergeCell ref="E5068:F5068"/>
    <mergeCell ref="E5053:F5053"/>
    <mergeCell ref="E5054:F5054"/>
    <mergeCell ref="H5056:I5056"/>
    <mergeCell ref="E5058:F5058"/>
    <mergeCell ref="E5059:F5059"/>
    <mergeCell ref="E5060:F5060"/>
    <mergeCell ref="E5085:F5085"/>
    <mergeCell ref="H5087:I5087"/>
    <mergeCell ref="E5089:F5089"/>
    <mergeCell ref="E5090:F5090"/>
    <mergeCell ref="E5091:F5091"/>
    <mergeCell ref="E5000:F5000"/>
    <mergeCell ref="E5001:F5001"/>
    <mergeCell ref="E5002:F5002"/>
    <mergeCell ref="E5003:F5003"/>
    <mergeCell ref="H5005:I5005"/>
    <mergeCell ref="E5031:F5031"/>
    <mergeCell ref="E5032:F5032"/>
    <mergeCell ref="E5033:F5033"/>
    <mergeCell ref="H5035:I5035"/>
    <mergeCell ref="E5037:F5037"/>
    <mergeCell ref="E5038:F5038"/>
    <mergeCell ref="E5021:F5021"/>
    <mergeCell ref="H5023:I5023"/>
    <mergeCell ref="E5025:F5025"/>
    <mergeCell ref="E5026:F5026"/>
    <mergeCell ref="E5027:F5027"/>
    <mergeCell ref="H5029:I5029"/>
    <mergeCell ref="E5015:F5015"/>
    <mergeCell ref="E5016:F5016"/>
    <mergeCell ref="E5017:F5017"/>
    <mergeCell ref="E5018:F5018"/>
    <mergeCell ref="E5019:F5019"/>
    <mergeCell ref="E5020:F5020"/>
    <mergeCell ref="E5007:F5007"/>
    <mergeCell ref="E5008:F5008"/>
    <mergeCell ref="E5009:F5009"/>
    <mergeCell ref="E5010:F5010"/>
    <mergeCell ref="E5011:F5011"/>
    <mergeCell ref="H5013:I5013"/>
    <mergeCell ref="E5039:F5039"/>
    <mergeCell ref="H5041:I5041"/>
    <mergeCell ref="E5043:F5043"/>
    <mergeCell ref="E5044:F5044"/>
    <mergeCell ref="E5045:F5045"/>
    <mergeCell ref="E4958:F4958"/>
    <mergeCell ref="E4959:F4959"/>
    <mergeCell ref="E4960:F4960"/>
    <mergeCell ref="E4961:F4961"/>
    <mergeCell ref="E4962:F4962"/>
    <mergeCell ref="E4987:F4987"/>
    <mergeCell ref="E4988:F4988"/>
    <mergeCell ref="E4989:F4989"/>
    <mergeCell ref="E4990:F4990"/>
    <mergeCell ref="E4991:F4991"/>
    <mergeCell ref="E4992:F4992"/>
    <mergeCell ref="E4979:F4979"/>
    <mergeCell ref="E4980:F4980"/>
    <mergeCell ref="E4981:F4981"/>
    <mergeCell ref="E4982:F4982"/>
    <mergeCell ref="E4983:F4983"/>
    <mergeCell ref="H4985:I4985"/>
    <mergeCell ref="E4971:F4971"/>
    <mergeCell ref="E4972:F4972"/>
    <mergeCell ref="E4973:F4973"/>
    <mergeCell ref="H4975:I4975"/>
    <mergeCell ref="E4977:F4977"/>
    <mergeCell ref="E4978:F4978"/>
    <mergeCell ref="E4963:F4963"/>
    <mergeCell ref="H4965:I4965"/>
    <mergeCell ref="E4967:F4967"/>
    <mergeCell ref="E4968:F4968"/>
    <mergeCell ref="E4969:F4969"/>
    <mergeCell ref="E4970:F4970"/>
    <mergeCell ref="E4993:F4993"/>
    <mergeCell ref="H4995:I4995"/>
    <mergeCell ref="E4997:F4997"/>
    <mergeCell ref="E4998:F4998"/>
    <mergeCell ref="E4999:F4999"/>
    <mergeCell ref="E4910:F4910"/>
    <mergeCell ref="E4911:F4911"/>
    <mergeCell ref="E4912:F4912"/>
    <mergeCell ref="H4914:I4914"/>
    <mergeCell ref="E4916:F4916"/>
    <mergeCell ref="H4942:I4942"/>
    <mergeCell ref="E4944:F4944"/>
    <mergeCell ref="E4945:F4945"/>
    <mergeCell ref="E4946:F4946"/>
    <mergeCell ref="H4948:I4948"/>
    <mergeCell ref="E4950:F4950"/>
    <mergeCell ref="E4933:F4933"/>
    <mergeCell ref="E4934:F4934"/>
    <mergeCell ref="H4936:I4936"/>
    <mergeCell ref="E4938:F4938"/>
    <mergeCell ref="E4939:F4939"/>
    <mergeCell ref="E4940:F4940"/>
    <mergeCell ref="E4925:F4925"/>
    <mergeCell ref="E4926:F4926"/>
    <mergeCell ref="E4927:F4927"/>
    <mergeCell ref="E4928:F4928"/>
    <mergeCell ref="H4930:I4930"/>
    <mergeCell ref="E4932:F4932"/>
    <mergeCell ref="E4917:F4917"/>
    <mergeCell ref="E4918:F4918"/>
    <mergeCell ref="E4919:F4919"/>
    <mergeCell ref="H4921:I4921"/>
    <mergeCell ref="E4923:F4923"/>
    <mergeCell ref="E4924:F4924"/>
    <mergeCell ref="E4951:F4951"/>
    <mergeCell ref="E4952:F4952"/>
    <mergeCell ref="H4954:I4954"/>
    <mergeCell ref="E4956:F4956"/>
    <mergeCell ref="E4957:F4957"/>
    <mergeCell ref="E4862:F4862"/>
    <mergeCell ref="E4863:F4863"/>
    <mergeCell ref="E4864:F4864"/>
    <mergeCell ref="H4866:I4866"/>
    <mergeCell ref="E4868:F4868"/>
    <mergeCell ref="E4893:F4893"/>
    <mergeCell ref="E4894:F4894"/>
    <mergeCell ref="H4896:I4896"/>
    <mergeCell ref="E4898:F4898"/>
    <mergeCell ref="E4899:F4899"/>
    <mergeCell ref="E4900:F4900"/>
    <mergeCell ref="E4885:F4885"/>
    <mergeCell ref="E4886:F4886"/>
    <mergeCell ref="E4887:F4887"/>
    <mergeCell ref="E4888:F4888"/>
    <mergeCell ref="H4890:I4890"/>
    <mergeCell ref="E4892:F4892"/>
    <mergeCell ref="E4877:F4877"/>
    <mergeCell ref="E4878:F4878"/>
    <mergeCell ref="E4879:F4879"/>
    <mergeCell ref="H4881:I4881"/>
    <mergeCell ref="E4883:F4883"/>
    <mergeCell ref="E4884:F4884"/>
    <mergeCell ref="E4869:F4869"/>
    <mergeCell ref="E4870:F4870"/>
    <mergeCell ref="E4871:F4871"/>
    <mergeCell ref="E4872:F4872"/>
    <mergeCell ref="H4874:I4874"/>
    <mergeCell ref="E4876:F4876"/>
    <mergeCell ref="H4902:I4902"/>
    <mergeCell ref="E4904:F4904"/>
    <mergeCell ref="E4905:F4905"/>
    <mergeCell ref="E4906:F4906"/>
    <mergeCell ref="H4908:I4908"/>
    <mergeCell ref="E4824:F4824"/>
    <mergeCell ref="E4825:F4825"/>
    <mergeCell ref="E4826:F4826"/>
    <mergeCell ref="E4827:F4827"/>
    <mergeCell ref="E4828:F4828"/>
    <mergeCell ref="E4849:F4849"/>
    <mergeCell ref="E4850:F4850"/>
    <mergeCell ref="E4851:F4851"/>
    <mergeCell ref="H4853:I4853"/>
    <mergeCell ref="E4855:F4855"/>
    <mergeCell ref="E4856:F4856"/>
    <mergeCell ref="E4843:F4843"/>
    <mergeCell ref="E4844:F4844"/>
    <mergeCell ref="E4845:F4845"/>
    <mergeCell ref="E4846:F4846"/>
    <mergeCell ref="E4847:F4847"/>
    <mergeCell ref="E4848:F4848"/>
    <mergeCell ref="E4835:F4835"/>
    <mergeCell ref="E4836:F4836"/>
    <mergeCell ref="E4837:F4837"/>
    <mergeCell ref="E4838:F4838"/>
    <mergeCell ref="H4840:I4840"/>
    <mergeCell ref="E4842:F4842"/>
    <mergeCell ref="E4829:F4829"/>
    <mergeCell ref="E4830:F4830"/>
    <mergeCell ref="E4831:F4831"/>
    <mergeCell ref="E4832:F4832"/>
    <mergeCell ref="E4833:F4833"/>
    <mergeCell ref="E4834:F4834"/>
    <mergeCell ref="E4857:F4857"/>
    <mergeCell ref="E4858:F4858"/>
    <mergeCell ref="E4859:F4859"/>
    <mergeCell ref="E4860:F4860"/>
    <mergeCell ref="E4861:F4861"/>
    <mergeCell ref="E4786:F4786"/>
    <mergeCell ref="E4787:F4787"/>
    <mergeCell ref="E4788:F4788"/>
    <mergeCell ref="E4789:F4789"/>
    <mergeCell ref="E4790:F4790"/>
    <mergeCell ref="E4811:F4811"/>
    <mergeCell ref="E4812:F4812"/>
    <mergeCell ref="E4813:F4813"/>
    <mergeCell ref="E4814:F4814"/>
    <mergeCell ref="E4815:F4815"/>
    <mergeCell ref="E4816:F4816"/>
    <mergeCell ref="E4805:F4805"/>
    <mergeCell ref="E4806:F4806"/>
    <mergeCell ref="E4807:F4807"/>
    <mergeCell ref="E4808:F4808"/>
    <mergeCell ref="E4809:F4809"/>
    <mergeCell ref="E4810:F4810"/>
    <mergeCell ref="E4797:F4797"/>
    <mergeCell ref="E4798:F4798"/>
    <mergeCell ref="E4799:F4799"/>
    <mergeCell ref="E4800:F4800"/>
    <mergeCell ref="E4801:F4801"/>
    <mergeCell ref="H4803:I4803"/>
    <mergeCell ref="E4791:F4791"/>
    <mergeCell ref="E4792:F4792"/>
    <mergeCell ref="E4793:F4793"/>
    <mergeCell ref="E4794:F4794"/>
    <mergeCell ref="E4795:F4795"/>
    <mergeCell ref="E4796:F4796"/>
    <mergeCell ref="E4817:F4817"/>
    <mergeCell ref="E4818:F4818"/>
    <mergeCell ref="E4819:F4819"/>
    <mergeCell ref="E4820:F4820"/>
    <mergeCell ref="H4822:I4822"/>
    <mergeCell ref="E4748:F4748"/>
    <mergeCell ref="E4749:F4749"/>
    <mergeCell ref="E4750:F4750"/>
    <mergeCell ref="E4751:F4751"/>
    <mergeCell ref="E4752:F4752"/>
    <mergeCell ref="E4773:F4773"/>
    <mergeCell ref="E4774:F4774"/>
    <mergeCell ref="E4775:F4775"/>
    <mergeCell ref="E4776:F4776"/>
    <mergeCell ref="E4777:F4777"/>
    <mergeCell ref="E4778:F4778"/>
    <mergeCell ref="E4767:F4767"/>
    <mergeCell ref="E4768:F4768"/>
    <mergeCell ref="E4769:F4769"/>
    <mergeCell ref="E4770:F4770"/>
    <mergeCell ref="E4771:F4771"/>
    <mergeCell ref="E4772:F4772"/>
    <mergeCell ref="E4759:F4759"/>
    <mergeCell ref="E4760:F4760"/>
    <mergeCell ref="E4761:F4761"/>
    <mergeCell ref="E4762:F4762"/>
    <mergeCell ref="E4763:F4763"/>
    <mergeCell ref="H4765:I4765"/>
    <mergeCell ref="E4753:F4753"/>
    <mergeCell ref="E4754:F4754"/>
    <mergeCell ref="E4755:F4755"/>
    <mergeCell ref="E4756:F4756"/>
    <mergeCell ref="E4757:F4757"/>
    <mergeCell ref="E4758:F4758"/>
    <mergeCell ref="E4779:F4779"/>
    <mergeCell ref="E4780:F4780"/>
    <mergeCell ref="E4781:F4781"/>
    <mergeCell ref="E4782:F4782"/>
    <mergeCell ref="H4784:I4784"/>
    <mergeCell ref="E4702:F4702"/>
    <mergeCell ref="E4703:F4703"/>
    <mergeCell ref="E4704:F4704"/>
    <mergeCell ref="E4705:F4705"/>
    <mergeCell ref="E4706:F4706"/>
    <mergeCell ref="E4733:F4733"/>
    <mergeCell ref="E4734:F4734"/>
    <mergeCell ref="H4736:I4736"/>
    <mergeCell ref="E4738:F4738"/>
    <mergeCell ref="E4739:F4739"/>
    <mergeCell ref="E4740:F4740"/>
    <mergeCell ref="E4725:F4725"/>
    <mergeCell ref="E4726:F4726"/>
    <mergeCell ref="E4727:F4727"/>
    <mergeCell ref="H4729:I4729"/>
    <mergeCell ref="E4731:F4731"/>
    <mergeCell ref="E4732:F4732"/>
    <mergeCell ref="E4717:F4717"/>
    <mergeCell ref="E4718:F4718"/>
    <mergeCell ref="E4719:F4719"/>
    <mergeCell ref="E4720:F4720"/>
    <mergeCell ref="H4722:I4722"/>
    <mergeCell ref="E4724:F4724"/>
    <mergeCell ref="H4708:I4708"/>
    <mergeCell ref="E4710:F4710"/>
    <mergeCell ref="E4711:F4711"/>
    <mergeCell ref="E4712:F4712"/>
    <mergeCell ref="E4713:F4713"/>
    <mergeCell ref="H4715:I4715"/>
    <mergeCell ref="H4742:I4742"/>
    <mergeCell ref="E4744:F4744"/>
    <mergeCell ref="E4745:F4745"/>
    <mergeCell ref="E4746:F4746"/>
    <mergeCell ref="E4747:F4747"/>
    <mergeCell ref="E4660:F4660"/>
    <mergeCell ref="H4662:I4662"/>
    <mergeCell ref="E4664:F4664"/>
    <mergeCell ref="E4665:F4665"/>
    <mergeCell ref="E4666:F4666"/>
    <mergeCell ref="H4688:I4688"/>
    <mergeCell ref="E4690:F4690"/>
    <mergeCell ref="E4691:F4691"/>
    <mergeCell ref="E4692:F4692"/>
    <mergeCell ref="E4693:F4693"/>
    <mergeCell ref="E4694:F4694"/>
    <mergeCell ref="E4681:F4681"/>
    <mergeCell ref="E4682:F4682"/>
    <mergeCell ref="E4683:F4683"/>
    <mergeCell ref="E4684:F4684"/>
    <mergeCell ref="E4685:F4685"/>
    <mergeCell ref="E4686:F4686"/>
    <mergeCell ref="E4673:F4673"/>
    <mergeCell ref="H4675:I4675"/>
    <mergeCell ref="E4677:F4677"/>
    <mergeCell ref="E4678:F4678"/>
    <mergeCell ref="E4679:F4679"/>
    <mergeCell ref="E4680:F4680"/>
    <mergeCell ref="E4667:F4667"/>
    <mergeCell ref="E4668:F4668"/>
    <mergeCell ref="E4669:F4669"/>
    <mergeCell ref="E4670:F4670"/>
    <mergeCell ref="E4671:F4671"/>
    <mergeCell ref="E4672:F4672"/>
    <mergeCell ref="E4695:F4695"/>
    <mergeCell ref="H4697:I4697"/>
    <mergeCell ref="E4699:F4699"/>
    <mergeCell ref="E4700:F4700"/>
    <mergeCell ref="E4701:F4701"/>
    <mergeCell ref="E4620:F4620"/>
    <mergeCell ref="E4621:F4621"/>
    <mergeCell ref="E4630:F4630"/>
    <mergeCell ref="E4631:F4631"/>
    <mergeCell ref="E4632:F4632"/>
    <mergeCell ref="E4647:F4647"/>
    <mergeCell ref="H4649:I4649"/>
    <mergeCell ref="E4651:F4651"/>
    <mergeCell ref="E4652:F4652"/>
    <mergeCell ref="E4653:F4653"/>
    <mergeCell ref="E4654:F4654"/>
    <mergeCell ref="E4641:F4641"/>
    <mergeCell ref="E4642:F4642"/>
    <mergeCell ref="E4643:F4643"/>
    <mergeCell ref="E4644:F4644"/>
    <mergeCell ref="E4645:F4645"/>
    <mergeCell ref="E4646:F4646"/>
    <mergeCell ref="E4633:F4633"/>
    <mergeCell ref="E4634:F4634"/>
    <mergeCell ref="H4636:I4636"/>
    <mergeCell ref="E4638:F4638"/>
    <mergeCell ref="E4639:F4639"/>
    <mergeCell ref="E4640:F4640"/>
    <mergeCell ref="H4623:I4623"/>
    <mergeCell ref="E4625:F4625"/>
    <mergeCell ref="E4626:F4626"/>
    <mergeCell ref="E4627:F4627"/>
    <mergeCell ref="E4628:F4628"/>
    <mergeCell ref="E4629:F4629"/>
    <mergeCell ref="E4655:F4655"/>
    <mergeCell ref="E4656:F4656"/>
    <mergeCell ref="E4657:F4657"/>
    <mergeCell ref="E4658:F4658"/>
    <mergeCell ref="E4659:F4659"/>
    <mergeCell ref="H4581:I4581"/>
    <mergeCell ref="E4583:F4583"/>
    <mergeCell ref="E4584:F4584"/>
    <mergeCell ref="E4585:F4585"/>
    <mergeCell ref="E4586:F4586"/>
    <mergeCell ref="E4607:F4607"/>
    <mergeCell ref="H4609:I4609"/>
    <mergeCell ref="E4611:F4611"/>
    <mergeCell ref="E4612:F4612"/>
    <mergeCell ref="E4613:F4613"/>
    <mergeCell ref="E4614:F4614"/>
    <mergeCell ref="E4601:F4601"/>
    <mergeCell ref="E4602:F4602"/>
    <mergeCell ref="E4603:F4603"/>
    <mergeCell ref="E4604:F4604"/>
    <mergeCell ref="E4605:F4605"/>
    <mergeCell ref="E4606:F4606"/>
    <mergeCell ref="E4593:F4593"/>
    <mergeCell ref="H4595:I4595"/>
    <mergeCell ref="E4597:F4597"/>
    <mergeCell ref="E4598:F4598"/>
    <mergeCell ref="E4599:F4599"/>
    <mergeCell ref="E4600:F4600"/>
    <mergeCell ref="E4587:F4587"/>
    <mergeCell ref="E4588:F4588"/>
    <mergeCell ref="E4589:F4589"/>
    <mergeCell ref="E4590:F4590"/>
    <mergeCell ref="E4591:F4591"/>
    <mergeCell ref="E4592:F4592"/>
    <mergeCell ref="E4615:F4615"/>
    <mergeCell ref="E4616:F4616"/>
    <mergeCell ref="E4617:F4617"/>
    <mergeCell ref="E4618:F4618"/>
    <mergeCell ref="E4619:F4619"/>
    <mergeCell ref="H4541:I4541"/>
    <mergeCell ref="E4543:F4543"/>
    <mergeCell ref="E4544:F4544"/>
    <mergeCell ref="E4545:F4545"/>
    <mergeCell ref="E4546:F4546"/>
    <mergeCell ref="E4569:F4569"/>
    <mergeCell ref="E4570:F4570"/>
    <mergeCell ref="E4571:F4571"/>
    <mergeCell ref="E4572:F4572"/>
    <mergeCell ref="E4573:F4573"/>
    <mergeCell ref="E4574:F4574"/>
    <mergeCell ref="E4561:F4561"/>
    <mergeCell ref="E4562:F4562"/>
    <mergeCell ref="E4563:F4563"/>
    <mergeCell ref="E4564:F4564"/>
    <mergeCell ref="E4565:F4565"/>
    <mergeCell ref="H4567:I4567"/>
    <mergeCell ref="H4554:I4554"/>
    <mergeCell ref="E4556:F4556"/>
    <mergeCell ref="E4557:F4557"/>
    <mergeCell ref="E4558:F4558"/>
    <mergeCell ref="E4559:F4559"/>
    <mergeCell ref="E4560:F4560"/>
    <mergeCell ref="E4547:F4547"/>
    <mergeCell ref="E4548:F4548"/>
    <mergeCell ref="E4549:F4549"/>
    <mergeCell ref="E4550:F4550"/>
    <mergeCell ref="E4551:F4551"/>
    <mergeCell ref="E4552:F4552"/>
    <mergeCell ref="E4575:F4575"/>
    <mergeCell ref="E4576:F4576"/>
    <mergeCell ref="E4577:F4577"/>
    <mergeCell ref="E4578:F4578"/>
    <mergeCell ref="E4579:F4579"/>
    <mergeCell ref="E4500:F4500"/>
    <mergeCell ref="E4509:F4509"/>
    <mergeCell ref="E4510:F4510"/>
    <mergeCell ref="E4511:F4511"/>
    <mergeCell ref="E4512:F4512"/>
    <mergeCell ref="H4528:I4528"/>
    <mergeCell ref="E4530:F4530"/>
    <mergeCell ref="E4531:F4531"/>
    <mergeCell ref="E4532:F4532"/>
    <mergeCell ref="E4533:F4533"/>
    <mergeCell ref="E4534:F4534"/>
    <mergeCell ref="E4521:F4521"/>
    <mergeCell ref="E4522:F4522"/>
    <mergeCell ref="E4523:F4523"/>
    <mergeCell ref="E4524:F4524"/>
    <mergeCell ref="E4525:F4525"/>
    <mergeCell ref="E4526:F4526"/>
    <mergeCell ref="E4513:F4513"/>
    <mergeCell ref="H4515:I4515"/>
    <mergeCell ref="E4517:F4517"/>
    <mergeCell ref="E4518:F4518"/>
    <mergeCell ref="E4519:F4519"/>
    <mergeCell ref="E4520:F4520"/>
    <mergeCell ref="H4502:I4502"/>
    <mergeCell ref="E4504:F4504"/>
    <mergeCell ref="E4505:F4505"/>
    <mergeCell ref="E4506:F4506"/>
    <mergeCell ref="E4507:F4507"/>
    <mergeCell ref="E4508:F4508"/>
    <mergeCell ref="E4535:F4535"/>
    <mergeCell ref="E4536:F4536"/>
    <mergeCell ref="E4537:F4537"/>
    <mergeCell ref="E4538:F4538"/>
    <mergeCell ref="E4539:F4539"/>
    <mergeCell ref="E4460:F4460"/>
    <mergeCell ref="E4461:F4461"/>
    <mergeCell ref="E4470:F4470"/>
    <mergeCell ref="E4471:F4471"/>
    <mergeCell ref="E4472:F4472"/>
    <mergeCell ref="E4487:F4487"/>
    <mergeCell ref="H4489:I4489"/>
    <mergeCell ref="E4491:F4491"/>
    <mergeCell ref="E4492:F4492"/>
    <mergeCell ref="E4493:F4493"/>
    <mergeCell ref="E4494:F4494"/>
    <mergeCell ref="E4481:F4481"/>
    <mergeCell ref="E4482:F4482"/>
    <mergeCell ref="E4483:F4483"/>
    <mergeCell ref="E4484:F4484"/>
    <mergeCell ref="E4485:F4485"/>
    <mergeCell ref="E4486:F4486"/>
    <mergeCell ref="E4473:F4473"/>
    <mergeCell ref="E4474:F4474"/>
    <mergeCell ref="H4476:I4476"/>
    <mergeCell ref="E4478:F4478"/>
    <mergeCell ref="E4479:F4479"/>
    <mergeCell ref="E4480:F4480"/>
    <mergeCell ref="H4463:I4463"/>
    <mergeCell ref="E4465:F4465"/>
    <mergeCell ref="E4466:F4466"/>
    <mergeCell ref="E4467:F4467"/>
    <mergeCell ref="E4468:F4468"/>
    <mergeCell ref="E4469:F4469"/>
    <mergeCell ref="E4495:F4495"/>
    <mergeCell ref="E4496:F4496"/>
    <mergeCell ref="E4497:F4497"/>
    <mergeCell ref="E4498:F4498"/>
    <mergeCell ref="E4499:F4499"/>
    <mergeCell ref="H4417:I4417"/>
    <mergeCell ref="E4419:F4419"/>
    <mergeCell ref="E4420:F4420"/>
    <mergeCell ref="E4421:F4421"/>
    <mergeCell ref="E4422:F4422"/>
    <mergeCell ref="E4447:F4447"/>
    <mergeCell ref="E4448:F4448"/>
    <mergeCell ref="H4450:I4450"/>
    <mergeCell ref="E4452:F4452"/>
    <mergeCell ref="E4453:F4453"/>
    <mergeCell ref="E4454:F4454"/>
    <mergeCell ref="E4441:F4441"/>
    <mergeCell ref="E4442:F4442"/>
    <mergeCell ref="E4443:F4443"/>
    <mergeCell ref="E4444:F4444"/>
    <mergeCell ref="E4445:F4445"/>
    <mergeCell ref="E4446:F4446"/>
    <mergeCell ref="E4433:F4433"/>
    <mergeCell ref="E4434:F4434"/>
    <mergeCell ref="E4435:F4435"/>
    <mergeCell ref="H4437:I4437"/>
    <mergeCell ref="E4439:F4439"/>
    <mergeCell ref="E4440:F4440"/>
    <mergeCell ref="H4424:I4424"/>
    <mergeCell ref="E4426:F4426"/>
    <mergeCell ref="E4427:F4427"/>
    <mergeCell ref="E4428:F4428"/>
    <mergeCell ref="E4429:F4429"/>
    <mergeCell ref="H4431:I4431"/>
    <mergeCell ref="E4455:F4455"/>
    <mergeCell ref="E4456:F4456"/>
    <mergeCell ref="E4457:F4457"/>
    <mergeCell ref="E4458:F4458"/>
    <mergeCell ref="E4459:F4459"/>
    <mergeCell ref="E4374:F4374"/>
    <mergeCell ref="E4375:F4375"/>
    <mergeCell ref="E4376:F4376"/>
    <mergeCell ref="E4377:F4377"/>
    <mergeCell ref="H4379:I4379"/>
    <mergeCell ref="E4403:F4403"/>
    <mergeCell ref="E4404:F4404"/>
    <mergeCell ref="E4405:F4405"/>
    <mergeCell ref="E4406:F4406"/>
    <mergeCell ref="E4407:F4407"/>
    <mergeCell ref="E4408:F4408"/>
    <mergeCell ref="E4395:F4395"/>
    <mergeCell ref="E4396:F4396"/>
    <mergeCell ref="E4397:F4397"/>
    <mergeCell ref="E4398:F4398"/>
    <mergeCell ref="H4400:I4400"/>
    <mergeCell ref="E4402:F4402"/>
    <mergeCell ref="E4387:F4387"/>
    <mergeCell ref="E4388:F4388"/>
    <mergeCell ref="E4389:F4389"/>
    <mergeCell ref="E4390:F4390"/>
    <mergeCell ref="H4392:I4392"/>
    <mergeCell ref="E4394:F4394"/>
    <mergeCell ref="E4381:F4381"/>
    <mergeCell ref="E4382:F4382"/>
    <mergeCell ref="E4383:F4383"/>
    <mergeCell ref="E4384:F4384"/>
    <mergeCell ref="E4385:F4385"/>
    <mergeCell ref="E4386:F4386"/>
    <mergeCell ref="H4410:I4410"/>
    <mergeCell ref="E4412:F4412"/>
    <mergeCell ref="E4413:F4413"/>
    <mergeCell ref="E4414:F4414"/>
    <mergeCell ref="E4415:F4415"/>
    <mergeCell ref="H4329:I4329"/>
    <mergeCell ref="E4331:F4331"/>
    <mergeCell ref="E4332:F4332"/>
    <mergeCell ref="E4333:F4333"/>
    <mergeCell ref="H4335:I4335"/>
    <mergeCell ref="E4361:F4361"/>
    <mergeCell ref="E4362:F4362"/>
    <mergeCell ref="E4363:F4363"/>
    <mergeCell ref="E4364:F4364"/>
    <mergeCell ref="H4366:I4366"/>
    <mergeCell ref="E4368:F4368"/>
    <mergeCell ref="E4355:F4355"/>
    <mergeCell ref="E4356:F4356"/>
    <mergeCell ref="E4357:F4357"/>
    <mergeCell ref="E4358:F4358"/>
    <mergeCell ref="E4359:F4359"/>
    <mergeCell ref="E4360:F4360"/>
    <mergeCell ref="E4345:F4345"/>
    <mergeCell ref="H4347:I4347"/>
    <mergeCell ref="E4349:F4349"/>
    <mergeCell ref="E4350:F4350"/>
    <mergeCell ref="E4351:F4351"/>
    <mergeCell ref="H4353:I4353"/>
    <mergeCell ref="E4337:F4337"/>
    <mergeCell ref="E4338:F4338"/>
    <mergeCell ref="E4339:F4339"/>
    <mergeCell ref="H4341:I4341"/>
    <mergeCell ref="E4343:F4343"/>
    <mergeCell ref="E4344:F4344"/>
    <mergeCell ref="E4369:F4369"/>
    <mergeCell ref="E4370:F4370"/>
    <mergeCell ref="E4371:F4371"/>
    <mergeCell ref="E4372:F4372"/>
    <mergeCell ref="E4373:F4373"/>
    <mergeCell ref="E4286:F4286"/>
    <mergeCell ref="E4295:F4295"/>
    <mergeCell ref="E4296:F4296"/>
    <mergeCell ref="E4297:F4297"/>
    <mergeCell ref="E4298:F4298"/>
    <mergeCell ref="E4315:F4315"/>
    <mergeCell ref="E4316:F4316"/>
    <mergeCell ref="E4317:F4317"/>
    <mergeCell ref="H4319:I4319"/>
    <mergeCell ref="E4321:F4321"/>
    <mergeCell ref="E4322:F4322"/>
    <mergeCell ref="E4307:F4307"/>
    <mergeCell ref="E4308:F4308"/>
    <mergeCell ref="E4309:F4309"/>
    <mergeCell ref="H4311:I4311"/>
    <mergeCell ref="E4313:F4313"/>
    <mergeCell ref="E4314:F4314"/>
    <mergeCell ref="E4299:F4299"/>
    <mergeCell ref="H4301:I4301"/>
    <mergeCell ref="E4303:F4303"/>
    <mergeCell ref="E4304:F4304"/>
    <mergeCell ref="E4305:F4305"/>
    <mergeCell ref="E4306:F4306"/>
    <mergeCell ref="H4288:I4288"/>
    <mergeCell ref="E4290:F4290"/>
    <mergeCell ref="E4291:F4291"/>
    <mergeCell ref="E4292:F4292"/>
    <mergeCell ref="E4293:F4293"/>
    <mergeCell ref="E4294:F4294"/>
    <mergeCell ref="E4323:F4323"/>
    <mergeCell ref="E4324:F4324"/>
    <mergeCell ref="E4325:F4325"/>
    <mergeCell ref="E4326:F4326"/>
    <mergeCell ref="E4327:F4327"/>
    <mergeCell ref="E4240:F4240"/>
    <mergeCell ref="E4241:F4241"/>
    <mergeCell ref="E4242:F4242"/>
    <mergeCell ref="E4243:F4243"/>
    <mergeCell ref="E4244:F4244"/>
    <mergeCell ref="H4270:I4270"/>
    <mergeCell ref="E4272:F4272"/>
    <mergeCell ref="E4273:F4273"/>
    <mergeCell ref="E4274:F4274"/>
    <mergeCell ref="H4276:I4276"/>
    <mergeCell ref="E4278:F4278"/>
    <mergeCell ref="E4261:F4261"/>
    <mergeCell ref="E4262:F4262"/>
    <mergeCell ref="H4264:I4264"/>
    <mergeCell ref="E4266:F4266"/>
    <mergeCell ref="E4267:F4267"/>
    <mergeCell ref="E4268:F4268"/>
    <mergeCell ref="E4253:F4253"/>
    <mergeCell ref="H4255:I4255"/>
    <mergeCell ref="E4257:F4257"/>
    <mergeCell ref="E4258:F4258"/>
    <mergeCell ref="E4259:F4259"/>
    <mergeCell ref="E4260:F4260"/>
    <mergeCell ref="E4245:F4245"/>
    <mergeCell ref="E4246:F4246"/>
    <mergeCell ref="H4248:I4248"/>
    <mergeCell ref="E4250:F4250"/>
    <mergeCell ref="E4251:F4251"/>
    <mergeCell ref="E4252:F4252"/>
    <mergeCell ref="E4279:F4279"/>
    <mergeCell ref="E4280:F4280"/>
    <mergeCell ref="H4282:I4282"/>
    <mergeCell ref="E4284:F4284"/>
    <mergeCell ref="E4285:F4285"/>
    <mergeCell ref="E4192:F4192"/>
    <mergeCell ref="E4193:F4193"/>
    <mergeCell ref="H4195:I4195"/>
    <mergeCell ref="E4197:F4197"/>
    <mergeCell ref="E4198:F4198"/>
    <mergeCell ref="E4225:F4225"/>
    <mergeCell ref="E4226:F4226"/>
    <mergeCell ref="E4227:F4227"/>
    <mergeCell ref="H4229:I4229"/>
    <mergeCell ref="E4231:F4231"/>
    <mergeCell ref="E4232:F4232"/>
    <mergeCell ref="E4215:F4215"/>
    <mergeCell ref="H4217:I4217"/>
    <mergeCell ref="E4219:F4219"/>
    <mergeCell ref="E4220:F4220"/>
    <mergeCell ref="E4221:F4221"/>
    <mergeCell ref="H4223:I4223"/>
    <mergeCell ref="E4207:F4207"/>
    <mergeCell ref="E4208:F4208"/>
    <mergeCell ref="E4209:F4209"/>
    <mergeCell ref="H4211:I4211"/>
    <mergeCell ref="E4213:F4213"/>
    <mergeCell ref="E4214:F4214"/>
    <mergeCell ref="E4199:F4199"/>
    <mergeCell ref="E4200:F4200"/>
    <mergeCell ref="E4201:F4201"/>
    <mergeCell ref="E4202:F4202"/>
    <mergeCell ref="E4203:F4203"/>
    <mergeCell ref="H4205:I4205"/>
    <mergeCell ref="E4233:F4233"/>
    <mergeCell ref="E4234:F4234"/>
    <mergeCell ref="E4235:F4235"/>
    <mergeCell ref="H4237:I4237"/>
    <mergeCell ref="E4239:F4239"/>
    <mergeCell ref="E4146:F4146"/>
    <mergeCell ref="E4147:F4147"/>
    <mergeCell ref="E4148:F4148"/>
    <mergeCell ref="E4149:F4149"/>
    <mergeCell ref="E4150:F4150"/>
    <mergeCell ref="E4177:F4177"/>
    <mergeCell ref="E4178:F4178"/>
    <mergeCell ref="E4179:F4179"/>
    <mergeCell ref="H4181:I4181"/>
    <mergeCell ref="E4183:F4183"/>
    <mergeCell ref="E4184:F4184"/>
    <mergeCell ref="E4167:F4167"/>
    <mergeCell ref="H4169:I4169"/>
    <mergeCell ref="E4171:F4171"/>
    <mergeCell ref="E4172:F4172"/>
    <mergeCell ref="E4173:F4173"/>
    <mergeCell ref="H4175:I4175"/>
    <mergeCell ref="H4160:I4160"/>
    <mergeCell ref="E4162:F4162"/>
    <mergeCell ref="E4163:F4163"/>
    <mergeCell ref="E4164:F4164"/>
    <mergeCell ref="E4165:F4165"/>
    <mergeCell ref="E4166:F4166"/>
    <mergeCell ref="H4152:I4152"/>
    <mergeCell ref="E4154:F4154"/>
    <mergeCell ref="E4155:F4155"/>
    <mergeCell ref="E4156:F4156"/>
    <mergeCell ref="E4157:F4157"/>
    <mergeCell ref="E4158:F4158"/>
    <mergeCell ref="E4185:F4185"/>
    <mergeCell ref="H4187:I4187"/>
    <mergeCell ref="E4189:F4189"/>
    <mergeCell ref="E4190:F4190"/>
    <mergeCell ref="E4191:F4191"/>
    <mergeCell ref="E4141:F4141"/>
    <mergeCell ref="E4142:F4142"/>
    <mergeCell ref="E4143:F4143"/>
    <mergeCell ref="E4144:F4144"/>
    <mergeCell ref="E4145:F4145"/>
    <mergeCell ref="E4111:F4111"/>
    <mergeCell ref="E4120:F4120"/>
    <mergeCell ref="E4133:F4133"/>
    <mergeCell ref="E4134:F4134"/>
    <mergeCell ref="E4135:F4135"/>
    <mergeCell ref="E4136:F4136"/>
    <mergeCell ref="E4137:F4137"/>
    <mergeCell ref="H4139:I4139"/>
    <mergeCell ref="E4125:F4125"/>
    <mergeCell ref="E4126:F4126"/>
    <mergeCell ref="E4127:F4127"/>
    <mergeCell ref="E4128:F4128"/>
    <mergeCell ref="E4129:F4129"/>
    <mergeCell ref="H4131:I4131"/>
    <mergeCell ref="E4124:F4124"/>
    <mergeCell ref="E4081:F4081"/>
    <mergeCell ref="E4082:F4082"/>
    <mergeCell ref="E4083:F4083"/>
    <mergeCell ref="E4084:F4084"/>
    <mergeCell ref="H4086:I4086"/>
    <mergeCell ref="E4088:F4088"/>
    <mergeCell ref="E4089:F4089"/>
    <mergeCell ref="E4090:F4090"/>
    <mergeCell ref="H4113:I4113"/>
    <mergeCell ref="E4115:F4115"/>
    <mergeCell ref="E4116:F4116"/>
    <mergeCell ref="E4117:F4117"/>
    <mergeCell ref="E4118:F4118"/>
    <mergeCell ref="E4119:F4119"/>
    <mergeCell ref="H4104:I4104"/>
    <mergeCell ref="E4106:F4106"/>
    <mergeCell ref="E4107:F4107"/>
    <mergeCell ref="E4108:F4108"/>
    <mergeCell ref="E4109:F4109"/>
    <mergeCell ref="E4110:F4110"/>
    <mergeCell ref="E4099:F4099"/>
    <mergeCell ref="E4100:F4100"/>
    <mergeCell ref="E4101:F4101"/>
    <mergeCell ref="E4056:F4056"/>
    <mergeCell ref="H4058:I4058"/>
    <mergeCell ref="E4060:F4060"/>
    <mergeCell ref="E4061:F4061"/>
    <mergeCell ref="E4062:F4062"/>
    <mergeCell ref="H4064:I4064"/>
    <mergeCell ref="E4066:F4066"/>
    <mergeCell ref="E4091:F4091"/>
    <mergeCell ref="E4092:F4092"/>
    <mergeCell ref="E4093:F4093"/>
    <mergeCell ref="E4094:F4094"/>
    <mergeCell ref="H4096:I4096"/>
    <mergeCell ref="E4098:F4098"/>
    <mergeCell ref="E4102:F4102"/>
    <mergeCell ref="H4122:I4122"/>
    <mergeCell ref="E4012:F4012"/>
    <mergeCell ref="E4013:F4013"/>
    <mergeCell ref="E4014:F4014"/>
    <mergeCell ref="E4015:F4015"/>
    <mergeCell ref="H4017:I4017"/>
    <mergeCell ref="E4041:F4041"/>
    <mergeCell ref="H4043:I4043"/>
    <mergeCell ref="E4045:F4045"/>
    <mergeCell ref="E4046:F4046"/>
    <mergeCell ref="E4047:F4047"/>
    <mergeCell ref="E4048:F4048"/>
    <mergeCell ref="H4076:I4076"/>
    <mergeCell ref="E4078:F4078"/>
    <mergeCell ref="E4079:F4079"/>
    <mergeCell ref="E4080:F4080"/>
    <mergeCell ref="E4033:F4033"/>
    <mergeCell ref="H4035:I4035"/>
    <mergeCell ref="E4037:F4037"/>
    <mergeCell ref="E4038:F4038"/>
    <mergeCell ref="E4039:F4039"/>
    <mergeCell ref="E4040:F4040"/>
    <mergeCell ref="E4067:F4067"/>
    <mergeCell ref="E4068:F4068"/>
    <mergeCell ref="H4070:I4070"/>
    <mergeCell ref="E4072:F4072"/>
    <mergeCell ref="E4073:F4073"/>
    <mergeCell ref="E4074:F4074"/>
    <mergeCell ref="E4025:F4025"/>
    <mergeCell ref="H4027:I4027"/>
    <mergeCell ref="E4029:F4029"/>
    <mergeCell ref="E4030:F4030"/>
    <mergeCell ref="E4031:F4031"/>
    <mergeCell ref="E4032:F4032"/>
    <mergeCell ref="E4019:F4019"/>
    <mergeCell ref="E4020:F4020"/>
    <mergeCell ref="E4021:F4021"/>
    <mergeCell ref="E4022:F4022"/>
    <mergeCell ref="E4023:F4023"/>
    <mergeCell ref="E4024:F4024"/>
    <mergeCell ref="E4049:F4049"/>
    <mergeCell ref="E4050:F4050"/>
    <mergeCell ref="H4052:I4052"/>
    <mergeCell ref="E4054:F4054"/>
    <mergeCell ref="E4055:F4055"/>
    <mergeCell ref="E3970:F3970"/>
    <mergeCell ref="E3971:F3971"/>
    <mergeCell ref="E3972:F3972"/>
    <mergeCell ref="H3974:I3974"/>
    <mergeCell ref="E3976:F3976"/>
    <mergeCell ref="E3999:F3999"/>
    <mergeCell ref="E4000:F4000"/>
    <mergeCell ref="E4001:F4001"/>
    <mergeCell ref="E4002:F4002"/>
    <mergeCell ref="E4003:F4003"/>
    <mergeCell ref="E4004:F4004"/>
    <mergeCell ref="E3991:F3991"/>
    <mergeCell ref="E3992:F3992"/>
    <mergeCell ref="E3993:F3993"/>
    <mergeCell ref="H3995:I3995"/>
    <mergeCell ref="E3997:F3997"/>
    <mergeCell ref="E3998:F3998"/>
    <mergeCell ref="H3984:I3984"/>
    <mergeCell ref="E3986:F3986"/>
    <mergeCell ref="E3987:F3987"/>
    <mergeCell ref="E3988:F3988"/>
    <mergeCell ref="E3989:F3989"/>
    <mergeCell ref="E3990:F3990"/>
    <mergeCell ref="E3977:F3977"/>
    <mergeCell ref="E3978:F3978"/>
    <mergeCell ref="E3979:F3979"/>
    <mergeCell ref="E3980:F3980"/>
    <mergeCell ref="E3981:F3981"/>
    <mergeCell ref="E3982:F3982"/>
    <mergeCell ref="H4006:I4006"/>
    <mergeCell ref="E4008:F4008"/>
    <mergeCell ref="E4009:F4009"/>
    <mergeCell ref="E4010:F4010"/>
    <mergeCell ref="E4011:F4011"/>
    <mergeCell ref="E3928:F3928"/>
    <mergeCell ref="E3929:F3929"/>
    <mergeCell ref="E3930:F3930"/>
    <mergeCell ref="E3931:F3931"/>
    <mergeCell ref="E3948:F3948"/>
    <mergeCell ref="E3957:F3957"/>
    <mergeCell ref="E3958:F3958"/>
    <mergeCell ref="E3959:F3959"/>
    <mergeCell ref="H3961:I3961"/>
    <mergeCell ref="E3963:F3963"/>
    <mergeCell ref="E3964:F3964"/>
    <mergeCell ref="H3950:I3950"/>
    <mergeCell ref="E3952:F3952"/>
    <mergeCell ref="E3953:F3953"/>
    <mergeCell ref="E3954:F3954"/>
    <mergeCell ref="E3955:F3955"/>
    <mergeCell ref="E3956:F3956"/>
    <mergeCell ref="H3941:I3941"/>
    <mergeCell ref="E3943:F3943"/>
    <mergeCell ref="E3944:F3944"/>
    <mergeCell ref="E3945:F3945"/>
    <mergeCell ref="E3946:F3946"/>
    <mergeCell ref="E3947:F3947"/>
    <mergeCell ref="H3933:I3933"/>
    <mergeCell ref="E3935:F3935"/>
    <mergeCell ref="E3936:F3936"/>
    <mergeCell ref="E3937:F3937"/>
    <mergeCell ref="E3938:F3938"/>
    <mergeCell ref="E3939:F3939"/>
    <mergeCell ref="E3965:F3965"/>
    <mergeCell ref="E3966:F3966"/>
    <mergeCell ref="E3967:F3967"/>
    <mergeCell ref="E3968:F3968"/>
    <mergeCell ref="E3969:F3969"/>
    <mergeCell ref="E3882:F3882"/>
    <mergeCell ref="H3884:I3884"/>
    <mergeCell ref="E3886:F3886"/>
    <mergeCell ref="E3887:F3887"/>
    <mergeCell ref="E3888:F3888"/>
    <mergeCell ref="E3913:F3913"/>
    <mergeCell ref="E3914:F3914"/>
    <mergeCell ref="H3916:I3916"/>
    <mergeCell ref="E3918:F3918"/>
    <mergeCell ref="E3919:F3919"/>
    <mergeCell ref="E3920:F3920"/>
    <mergeCell ref="E3905:F3905"/>
    <mergeCell ref="H3907:I3907"/>
    <mergeCell ref="E3909:F3909"/>
    <mergeCell ref="E3910:F3910"/>
    <mergeCell ref="E3911:F3911"/>
    <mergeCell ref="E3912:F3912"/>
    <mergeCell ref="E3897:F3897"/>
    <mergeCell ref="E3898:F3898"/>
    <mergeCell ref="H3900:I3900"/>
    <mergeCell ref="E3902:F3902"/>
    <mergeCell ref="E3903:F3903"/>
    <mergeCell ref="E3904:F3904"/>
    <mergeCell ref="E3889:F3889"/>
    <mergeCell ref="E3890:F3890"/>
    <mergeCell ref="H3892:I3892"/>
    <mergeCell ref="E3894:F3894"/>
    <mergeCell ref="E3895:F3895"/>
    <mergeCell ref="E3896:F3896"/>
    <mergeCell ref="E3921:F3921"/>
    <mergeCell ref="E3922:F3922"/>
    <mergeCell ref="E3923:F3923"/>
    <mergeCell ref="H3925:I3925"/>
    <mergeCell ref="E3927:F3927"/>
    <mergeCell ref="E3838:F3838"/>
    <mergeCell ref="E3839:F3839"/>
    <mergeCell ref="E3840:F3840"/>
    <mergeCell ref="E3841:F3841"/>
    <mergeCell ref="H3843:I3843"/>
    <mergeCell ref="E3869:F3869"/>
    <mergeCell ref="E3870:F3870"/>
    <mergeCell ref="E3871:F3871"/>
    <mergeCell ref="E3872:F3872"/>
    <mergeCell ref="E3873:F3873"/>
    <mergeCell ref="E3874:F3874"/>
    <mergeCell ref="E3861:F3861"/>
    <mergeCell ref="H3863:I3863"/>
    <mergeCell ref="E3865:F3865"/>
    <mergeCell ref="E3866:F3866"/>
    <mergeCell ref="E3867:F3867"/>
    <mergeCell ref="E3868:F3868"/>
    <mergeCell ref="E3853:F3853"/>
    <mergeCell ref="E3854:F3854"/>
    <mergeCell ref="E3855:F3855"/>
    <mergeCell ref="H3857:I3857"/>
    <mergeCell ref="E3859:F3859"/>
    <mergeCell ref="E3860:F3860"/>
    <mergeCell ref="E3845:F3845"/>
    <mergeCell ref="E3846:F3846"/>
    <mergeCell ref="E3847:F3847"/>
    <mergeCell ref="E3848:F3848"/>
    <mergeCell ref="H3850:I3850"/>
    <mergeCell ref="E3852:F3852"/>
    <mergeCell ref="H3876:I3876"/>
    <mergeCell ref="E3878:F3878"/>
    <mergeCell ref="E3879:F3879"/>
    <mergeCell ref="E3880:F3880"/>
    <mergeCell ref="E3881:F3881"/>
    <mergeCell ref="E3790:F3790"/>
    <mergeCell ref="E3791:F3791"/>
    <mergeCell ref="E3792:F3792"/>
    <mergeCell ref="H3794:I3794"/>
    <mergeCell ref="E3796:F3796"/>
    <mergeCell ref="E3823:F3823"/>
    <mergeCell ref="E3824:F3824"/>
    <mergeCell ref="E3825:F3825"/>
    <mergeCell ref="E3826:F3826"/>
    <mergeCell ref="E3827:F3827"/>
    <mergeCell ref="H3829:I3829"/>
    <mergeCell ref="E3815:F3815"/>
    <mergeCell ref="E3816:F3816"/>
    <mergeCell ref="H3818:I3818"/>
    <mergeCell ref="E3820:F3820"/>
    <mergeCell ref="E3821:F3821"/>
    <mergeCell ref="E3822:F3822"/>
    <mergeCell ref="H3806:I3806"/>
    <mergeCell ref="E3808:F3808"/>
    <mergeCell ref="E3809:F3809"/>
    <mergeCell ref="E3810:F3810"/>
    <mergeCell ref="H3812:I3812"/>
    <mergeCell ref="E3814:F3814"/>
    <mergeCell ref="E3797:F3797"/>
    <mergeCell ref="E3798:F3798"/>
    <mergeCell ref="H3800:I3800"/>
    <mergeCell ref="E3802:F3802"/>
    <mergeCell ref="E3803:F3803"/>
    <mergeCell ref="E3804:F3804"/>
    <mergeCell ref="E3831:F3831"/>
    <mergeCell ref="E3832:F3832"/>
    <mergeCell ref="E3833:F3833"/>
    <mergeCell ref="E3834:F3834"/>
    <mergeCell ref="H3836:I3836"/>
    <mergeCell ref="E3742:F3742"/>
    <mergeCell ref="H3744:I3744"/>
    <mergeCell ref="E3746:F3746"/>
    <mergeCell ref="E3747:F3747"/>
    <mergeCell ref="E3748:F3748"/>
    <mergeCell ref="E3775:F3775"/>
    <mergeCell ref="H3777:I3777"/>
    <mergeCell ref="E3779:F3779"/>
    <mergeCell ref="E3780:F3780"/>
    <mergeCell ref="E3781:F3781"/>
    <mergeCell ref="E3782:F3782"/>
    <mergeCell ref="H3768:I3768"/>
    <mergeCell ref="E3770:F3770"/>
    <mergeCell ref="E3771:F3771"/>
    <mergeCell ref="E3772:F3772"/>
    <mergeCell ref="E3773:F3773"/>
    <mergeCell ref="E3774:F3774"/>
    <mergeCell ref="E3759:F3759"/>
    <mergeCell ref="E3760:F3760"/>
    <mergeCell ref="H3762:I3762"/>
    <mergeCell ref="E3764:F3764"/>
    <mergeCell ref="E3765:F3765"/>
    <mergeCell ref="E3766:F3766"/>
    <mergeCell ref="H3750:I3750"/>
    <mergeCell ref="E3752:F3752"/>
    <mergeCell ref="E3753:F3753"/>
    <mergeCell ref="E3754:F3754"/>
    <mergeCell ref="H3756:I3756"/>
    <mergeCell ref="E3758:F3758"/>
    <mergeCell ref="E3783:F3783"/>
    <mergeCell ref="E3784:F3784"/>
    <mergeCell ref="E3785:F3785"/>
    <mergeCell ref="E3786:F3786"/>
    <mergeCell ref="H3788:I3788"/>
    <mergeCell ref="E3700:F3700"/>
    <mergeCell ref="E3701:F3701"/>
    <mergeCell ref="E3702:F3702"/>
    <mergeCell ref="E3703:F3703"/>
    <mergeCell ref="E3704:F3704"/>
    <mergeCell ref="E3729:F3729"/>
    <mergeCell ref="E3730:F3730"/>
    <mergeCell ref="E3731:F3731"/>
    <mergeCell ref="E3732:F3732"/>
    <mergeCell ref="H3734:I3734"/>
    <mergeCell ref="E3736:F3736"/>
    <mergeCell ref="E3721:F3721"/>
    <mergeCell ref="E3722:F3722"/>
    <mergeCell ref="E3723:F3723"/>
    <mergeCell ref="E3724:F3724"/>
    <mergeCell ref="H3726:I3726"/>
    <mergeCell ref="E3728:F3728"/>
    <mergeCell ref="E3713:F3713"/>
    <mergeCell ref="E3714:F3714"/>
    <mergeCell ref="E3715:F3715"/>
    <mergeCell ref="E3716:F3716"/>
    <mergeCell ref="H3718:I3718"/>
    <mergeCell ref="E3720:F3720"/>
    <mergeCell ref="E3705:F3705"/>
    <mergeCell ref="E3706:F3706"/>
    <mergeCell ref="E3707:F3707"/>
    <mergeCell ref="E3708:F3708"/>
    <mergeCell ref="H3710:I3710"/>
    <mergeCell ref="E3712:F3712"/>
    <mergeCell ref="E3737:F3737"/>
    <mergeCell ref="E3738:F3738"/>
    <mergeCell ref="E3739:F3739"/>
    <mergeCell ref="E3740:F3740"/>
    <mergeCell ref="E3741:F3741"/>
    <mergeCell ref="E3658:F3658"/>
    <mergeCell ref="E3659:F3659"/>
    <mergeCell ref="E3660:F3660"/>
    <mergeCell ref="E3661:F3661"/>
    <mergeCell ref="E3662:F3662"/>
    <mergeCell ref="E3687:F3687"/>
    <mergeCell ref="E3688:F3688"/>
    <mergeCell ref="E3689:F3689"/>
    <mergeCell ref="E3690:F3690"/>
    <mergeCell ref="E3691:F3691"/>
    <mergeCell ref="E3692:F3692"/>
    <mergeCell ref="E3679:F3679"/>
    <mergeCell ref="E3680:F3680"/>
    <mergeCell ref="E3681:F3681"/>
    <mergeCell ref="E3682:F3682"/>
    <mergeCell ref="H3684:I3684"/>
    <mergeCell ref="E3686:F3686"/>
    <mergeCell ref="E3671:F3671"/>
    <mergeCell ref="E3672:F3672"/>
    <mergeCell ref="E3673:F3673"/>
    <mergeCell ref="E3674:F3674"/>
    <mergeCell ref="H3676:I3676"/>
    <mergeCell ref="E3678:F3678"/>
    <mergeCell ref="E3663:F3663"/>
    <mergeCell ref="E3664:F3664"/>
    <mergeCell ref="E3665:F3665"/>
    <mergeCell ref="E3666:F3666"/>
    <mergeCell ref="H3668:I3668"/>
    <mergeCell ref="E3670:F3670"/>
    <mergeCell ref="E3693:F3693"/>
    <mergeCell ref="E3694:F3694"/>
    <mergeCell ref="E3695:F3695"/>
    <mergeCell ref="H3697:I3697"/>
    <mergeCell ref="E3699:F3699"/>
    <mergeCell ref="E3616:F3616"/>
    <mergeCell ref="E3617:F3617"/>
    <mergeCell ref="H3619:I3619"/>
    <mergeCell ref="E3621:F3621"/>
    <mergeCell ref="E3622:F3622"/>
    <mergeCell ref="E3645:F3645"/>
    <mergeCell ref="E3646:F3646"/>
    <mergeCell ref="E3647:F3647"/>
    <mergeCell ref="E3648:F3648"/>
    <mergeCell ref="E3649:F3649"/>
    <mergeCell ref="E3650:F3650"/>
    <mergeCell ref="E3637:F3637"/>
    <mergeCell ref="E3638:F3638"/>
    <mergeCell ref="E3639:F3639"/>
    <mergeCell ref="E3640:F3640"/>
    <mergeCell ref="E3641:F3641"/>
    <mergeCell ref="H3643:I3643"/>
    <mergeCell ref="E3629:F3629"/>
    <mergeCell ref="E3630:F3630"/>
    <mergeCell ref="H3632:I3632"/>
    <mergeCell ref="E3634:F3634"/>
    <mergeCell ref="E3635:F3635"/>
    <mergeCell ref="E3636:F3636"/>
    <mergeCell ref="E3623:F3623"/>
    <mergeCell ref="E3624:F3624"/>
    <mergeCell ref="E3625:F3625"/>
    <mergeCell ref="E3626:F3626"/>
    <mergeCell ref="E3627:F3627"/>
    <mergeCell ref="E3628:F3628"/>
    <mergeCell ref="E3651:F3651"/>
    <mergeCell ref="E3652:F3652"/>
    <mergeCell ref="E3653:F3653"/>
    <mergeCell ref="E3654:F3654"/>
    <mergeCell ref="H3656:I3656"/>
    <mergeCell ref="H3575:I3575"/>
    <mergeCell ref="E3577:F3577"/>
    <mergeCell ref="E3578:F3578"/>
    <mergeCell ref="E3579:F3579"/>
    <mergeCell ref="E3580:F3580"/>
    <mergeCell ref="E3603:F3603"/>
    <mergeCell ref="E3604:F3604"/>
    <mergeCell ref="E3605:F3605"/>
    <mergeCell ref="E3606:F3606"/>
    <mergeCell ref="H3608:I3608"/>
    <mergeCell ref="E3610:F3610"/>
    <mergeCell ref="E3595:F3595"/>
    <mergeCell ref="E3596:F3596"/>
    <mergeCell ref="E3597:F3597"/>
    <mergeCell ref="H3599:I3599"/>
    <mergeCell ref="E3601:F3601"/>
    <mergeCell ref="E3602:F3602"/>
    <mergeCell ref="H3588:I3588"/>
    <mergeCell ref="E3590:F3590"/>
    <mergeCell ref="E3591:F3591"/>
    <mergeCell ref="E3592:F3592"/>
    <mergeCell ref="E3593:F3593"/>
    <mergeCell ref="E3594:F3594"/>
    <mergeCell ref="E3581:F3581"/>
    <mergeCell ref="E3582:F3582"/>
    <mergeCell ref="E3583:F3583"/>
    <mergeCell ref="E3584:F3584"/>
    <mergeCell ref="E3585:F3585"/>
    <mergeCell ref="E3586:F3586"/>
    <mergeCell ref="E3611:F3611"/>
    <mergeCell ref="E3612:F3612"/>
    <mergeCell ref="E3613:F3613"/>
    <mergeCell ref="E3614:F3614"/>
    <mergeCell ref="E3615:F3615"/>
    <mergeCell ref="E3532:F3532"/>
    <mergeCell ref="E3533:F3533"/>
    <mergeCell ref="E3534:F3534"/>
    <mergeCell ref="E3535:F3535"/>
    <mergeCell ref="E3536:F3536"/>
    <mergeCell ref="E3561:F3561"/>
    <mergeCell ref="E3562:F3562"/>
    <mergeCell ref="E3563:F3563"/>
    <mergeCell ref="E3564:F3564"/>
    <mergeCell ref="E3565:F3565"/>
    <mergeCell ref="H3567:I3567"/>
    <mergeCell ref="E3553:F3553"/>
    <mergeCell ref="E3554:F3554"/>
    <mergeCell ref="E3555:F3555"/>
    <mergeCell ref="E3556:F3556"/>
    <mergeCell ref="E3557:F3557"/>
    <mergeCell ref="H3559:I3559"/>
    <mergeCell ref="E3545:F3545"/>
    <mergeCell ref="E3546:F3546"/>
    <mergeCell ref="E3547:F3547"/>
    <mergeCell ref="E3548:F3548"/>
    <mergeCell ref="E3549:F3549"/>
    <mergeCell ref="H3551:I3551"/>
    <mergeCell ref="H3538:I3538"/>
    <mergeCell ref="E3540:F3540"/>
    <mergeCell ref="E3541:F3541"/>
    <mergeCell ref="E3542:F3542"/>
    <mergeCell ref="E3543:F3543"/>
    <mergeCell ref="E3544:F3544"/>
    <mergeCell ref="E3569:F3569"/>
    <mergeCell ref="E3570:F3570"/>
    <mergeCell ref="E3571:F3571"/>
    <mergeCell ref="E3572:F3572"/>
    <mergeCell ref="E3573:F3573"/>
    <mergeCell ref="E3484:F3484"/>
    <mergeCell ref="H3486:I3486"/>
    <mergeCell ref="E3488:F3488"/>
    <mergeCell ref="E3489:F3489"/>
    <mergeCell ref="E3490:F3490"/>
    <mergeCell ref="E3515:F3515"/>
    <mergeCell ref="H3517:I3517"/>
    <mergeCell ref="E3519:F3519"/>
    <mergeCell ref="E3520:F3520"/>
    <mergeCell ref="E3521:F3521"/>
    <mergeCell ref="H3523:I3523"/>
    <mergeCell ref="E3507:F3507"/>
    <mergeCell ref="E3508:F3508"/>
    <mergeCell ref="E3509:F3509"/>
    <mergeCell ref="H3511:I3511"/>
    <mergeCell ref="E3513:F3513"/>
    <mergeCell ref="E3514:F3514"/>
    <mergeCell ref="E3499:F3499"/>
    <mergeCell ref="E3500:F3500"/>
    <mergeCell ref="H3502:I3502"/>
    <mergeCell ref="E3504:F3504"/>
    <mergeCell ref="E3505:F3505"/>
    <mergeCell ref="E3506:F3506"/>
    <mergeCell ref="E3491:F3491"/>
    <mergeCell ref="E3492:F3492"/>
    <mergeCell ref="E3493:F3493"/>
    <mergeCell ref="E3494:F3494"/>
    <mergeCell ref="H3496:I3496"/>
    <mergeCell ref="E3498:F3498"/>
    <mergeCell ref="E3525:F3525"/>
    <mergeCell ref="E3526:F3526"/>
    <mergeCell ref="E3527:F3527"/>
    <mergeCell ref="H3529:I3529"/>
    <mergeCell ref="E3531:F3531"/>
    <mergeCell ref="E3434:F3434"/>
    <mergeCell ref="H3436:I3436"/>
    <mergeCell ref="E3438:F3438"/>
    <mergeCell ref="E3439:F3439"/>
    <mergeCell ref="E3440:F3440"/>
    <mergeCell ref="E3469:F3469"/>
    <mergeCell ref="E3470:F3470"/>
    <mergeCell ref="H3472:I3472"/>
    <mergeCell ref="E3474:F3474"/>
    <mergeCell ref="E3475:F3475"/>
    <mergeCell ref="E3476:F3476"/>
    <mergeCell ref="H3460:I3460"/>
    <mergeCell ref="E3462:F3462"/>
    <mergeCell ref="E3463:F3463"/>
    <mergeCell ref="E3464:F3464"/>
    <mergeCell ref="H3466:I3466"/>
    <mergeCell ref="E3468:F3468"/>
    <mergeCell ref="E3451:F3451"/>
    <mergeCell ref="E3452:F3452"/>
    <mergeCell ref="H3454:I3454"/>
    <mergeCell ref="E3456:F3456"/>
    <mergeCell ref="E3457:F3457"/>
    <mergeCell ref="E3458:F3458"/>
    <mergeCell ref="H3442:I3442"/>
    <mergeCell ref="E3444:F3444"/>
    <mergeCell ref="E3445:F3445"/>
    <mergeCell ref="E3446:F3446"/>
    <mergeCell ref="H3448:I3448"/>
    <mergeCell ref="E3450:F3450"/>
    <mergeCell ref="H3478:I3478"/>
    <mergeCell ref="E3480:F3480"/>
    <mergeCell ref="E3481:F3481"/>
    <mergeCell ref="E3482:F3482"/>
    <mergeCell ref="E3483:F3483"/>
    <mergeCell ref="E3384:F3384"/>
    <mergeCell ref="E3385:F3385"/>
    <mergeCell ref="E3386:F3386"/>
    <mergeCell ref="H3388:I3388"/>
    <mergeCell ref="E3390:F3390"/>
    <mergeCell ref="H3418:I3418"/>
    <mergeCell ref="E3420:F3420"/>
    <mergeCell ref="E3421:F3421"/>
    <mergeCell ref="E3422:F3422"/>
    <mergeCell ref="H3424:I3424"/>
    <mergeCell ref="E3426:F3426"/>
    <mergeCell ref="E3409:F3409"/>
    <mergeCell ref="E3410:F3410"/>
    <mergeCell ref="H3412:I3412"/>
    <mergeCell ref="E3414:F3414"/>
    <mergeCell ref="E3415:F3415"/>
    <mergeCell ref="E3416:F3416"/>
    <mergeCell ref="H3400:I3400"/>
    <mergeCell ref="E3402:F3402"/>
    <mergeCell ref="E3403:F3403"/>
    <mergeCell ref="E3404:F3404"/>
    <mergeCell ref="H3406:I3406"/>
    <mergeCell ref="E3408:F3408"/>
    <mergeCell ref="E3391:F3391"/>
    <mergeCell ref="E3392:F3392"/>
    <mergeCell ref="H3394:I3394"/>
    <mergeCell ref="E3396:F3396"/>
    <mergeCell ref="E3397:F3397"/>
    <mergeCell ref="E3398:F3398"/>
    <mergeCell ref="E3427:F3427"/>
    <mergeCell ref="E3428:F3428"/>
    <mergeCell ref="H3430:I3430"/>
    <mergeCell ref="E3432:F3432"/>
    <mergeCell ref="E3433:F3433"/>
    <mergeCell ref="E3332:F3332"/>
    <mergeCell ref="H3334:I3334"/>
    <mergeCell ref="E3336:F3336"/>
    <mergeCell ref="E3337:F3337"/>
    <mergeCell ref="E3338:F3338"/>
    <mergeCell ref="E3367:F3367"/>
    <mergeCell ref="E3368:F3368"/>
    <mergeCell ref="H3370:I3370"/>
    <mergeCell ref="E3372:F3372"/>
    <mergeCell ref="E3373:F3373"/>
    <mergeCell ref="E3374:F3374"/>
    <mergeCell ref="H3358:I3358"/>
    <mergeCell ref="E3360:F3360"/>
    <mergeCell ref="E3361:F3361"/>
    <mergeCell ref="E3362:F3362"/>
    <mergeCell ref="H3364:I3364"/>
    <mergeCell ref="E3366:F3366"/>
    <mergeCell ref="E3349:F3349"/>
    <mergeCell ref="E3350:F3350"/>
    <mergeCell ref="H3352:I3352"/>
    <mergeCell ref="E3354:F3354"/>
    <mergeCell ref="E3355:F3355"/>
    <mergeCell ref="E3356:F3356"/>
    <mergeCell ref="H3340:I3340"/>
    <mergeCell ref="E3342:F3342"/>
    <mergeCell ref="E3343:F3343"/>
    <mergeCell ref="E3344:F3344"/>
    <mergeCell ref="H3346:I3346"/>
    <mergeCell ref="E3348:F3348"/>
    <mergeCell ref="H3376:I3376"/>
    <mergeCell ref="E3378:F3378"/>
    <mergeCell ref="E3379:F3379"/>
    <mergeCell ref="E3380:F3380"/>
    <mergeCell ref="H3382:I3382"/>
    <mergeCell ref="E3282:F3282"/>
    <mergeCell ref="E3283:F3283"/>
    <mergeCell ref="E3284:F3284"/>
    <mergeCell ref="H3286:I3286"/>
    <mergeCell ref="E3288:F3288"/>
    <mergeCell ref="H3316:I3316"/>
    <mergeCell ref="E3318:F3318"/>
    <mergeCell ref="E3319:F3319"/>
    <mergeCell ref="E3320:F3320"/>
    <mergeCell ref="H3322:I3322"/>
    <mergeCell ref="E3324:F3324"/>
    <mergeCell ref="E3307:F3307"/>
    <mergeCell ref="E3308:F3308"/>
    <mergeCell ref="H3310:I3310"/>
    <mergeCell ref="E3312:F3312"/>
    <mergeCell ref="E3313:F3313"/>
    <mergeCell ref="E3314:F3314"/>
    <mergeCell ref="H3298:I3298"/>
    <mergeCell ref="E3300:F3300"/>
    <mergeCell ref="E3301:F3301"/>
    <mergeCell ref="E3302:F3302"/>
    <mergeCell ref="H3304:I3304"/>
    <mergeCell ref="E3306:F3306"/>
    <mergeCell ref="E3289:F3289"/>
    <mergeCell ref="E3290:F3290"/>
    <mergeCell ref="H3292:I3292"/>
    <mergeCell ref="E3294:F3294"/>
    <mergeCell ref="E3295:F3295"/>
    <mergeCell ref="E3296:F3296"/>
    <mergeCell ref="E3325:F3325"/>
    <mergeCell ref="E3326:F3326"/>
    <mergeCell ref="H3328:I3328"/>
    <mergeCell ref="E3330:F3330"/>
    <mergeCell ref="E3331:F3331"/>
    <mergeCell ref="E3230:F3230"/>
    <mergeCell ref="H3232:I3232"/>
    <mergeCell ref="E3234:F3234"/>
    <mergeCell ref="E3235:F3235"/>
    <mergeCell ref="E3236:F3236"/>
    <mergeCell ref="E3265:F3265"/>
    <mergeCell ref="E3266:F3266"/>
    <mergeCell ref="H3268:I3268"/>
    <mergeCell ref="E3270:F3270"/>
    <mergeCell ref="E3271:F3271"/>
    <mergeCell ref="E3272:F3272"/>
    <mergeCell ref="H3256:I3256"/>
    <mergeCell ref="E3258:F3258"/>
    <mergeCell ref="E3259:F3259"/>
    <mergeCell ref="E3260:F3260"/>
    <mergeCell ref="H3262:I3262"/>
    <mergeCell ref="E3264:F3264"/>
    <mergeCell ref="E3247:F3247"/>
    <mergeCell ref="E3248:F3248"/>
    <mergeCell ref="H3250:I3250"/>
    <mergeCell ref="E3252:F3252"/>
    <mergeCell ref="E3253:F3253"/>
    <mergeCell ref="E3254:F3254"/>
    <mergeCell ref="H3238:I3238"/>
    <mergeCell ref="E3240:F3240"/>
    <mergeCell ref="E3241:F3241"/>
    <mergeCell ref="E3242:F3242"/>
    <mergeCell ref="H3244:I3244"/>
    <mergeCell ref="E3246:F3246"/>
    <mergeCell ref="H3274:I3274"/>
    <mergeCell ref="E3276:F3276"/>
    <mergeCell ref="E3277:F3277"/>
    <mergeCell ref="E3278:F3278"/>
    <mergeCell ref="H3280:I3280"/>
    <mergeCell ref="E3182:F3182"/>
    <mergeCell ref="E3183:F3183"/>
    <mergeCell ref="E3184:F3184"/>
    <mergeCell ref="H3186:I3186"/>
    <mergeCell ref="E3188:F3188"/>
    <mergeCell ref="H3214:I3214"/>
    <mergeCell ref="E3216:F3216"/>
    <mergeCell ref="E3217:F3217"/>
    <mergeCell ref="E3218:F3218"/>
    <mergeCell ref="H3220:I3220"/>
    <mergeCell ref="E3222:F3222"/>
    <mergeCell ref="E3205:F3205"/>
    <mergeCell ref="E3206:F3206"/>
    <mergeCell ref="H3208:I3208"/>
    <mergeCell ref="E3210:F3210"/>
    <mergeCell ref="E3211:F3211"/>
    <mergeCell ref="E3212:F3212"/>
    <mergeCell ref="E3197:F3197"/>
    <mergeCell ref="E3198:F3198"/>
    <mergeCell ref="E3199:F3199"/>
    <mergeCell ref="E3200:F3200"/>
    <mergeCell ref="H3202:I3202"/>
    <mergeCell ref="E3204:F3204"/>
    <mergeCell ref="E3189:F3189"/>
    <mergeCell ref="E3190:F3190"/>
    <mergeCell ref="E3191:F3191"/>
    <mergeCell ref="E3192:F3192"/>
    <mergeCell ref="H3194:I3194"/>
    <mergeCell ref="E3196:F3196"/>
    <mergeCell ref="E3223:F3223"/>
    <mergeCell ref="E3224:F3224"/>
    <mergeCell ref="H3226:I3226"/>
    <mergeCell ref="E3228:F3228"/>
    <mergeCell ref="E3229:F3229"/>
    <mergeCell ref="E3136:F3136"/>
    <mergeCell ref="E3137:F3137"/>
    <mergeCell ref="E3138:F3138"/>
    <mergeCell ref="E3139:F3139"/>
    <mergeCell ref="H3141:I3141"/>
    <mergeCell ref="E3167:F3167"/>
    <mergeCell ref="E3168:F3168"/>
    <mergeCell ref="E3169:F3169"/>
    <mergeCell ref="H3171:I3171"/>
    <mergeCell ref="E3173:F3173"/>
    <mergeCell ref="E3174:F3174"/>
    <mergeCell ref="E3159:F3159"/>
    <mergeCell ref="E3160:F3160"/>
    <mergeCell ref="E3161:F3161"/>
    <mergeCell ref="H3163:I3163"/>
    <mergeCell ref="E3165:F3165"/>
    <mergeCell ref="E3166:F3166"/>
    <mergeCell ref="E3151:F3151"/>
    <mergeCell ref="E3152:F3152"/>
    <mergeCell ref="E3153:F3153"/>
    <mergeCell ref="H3155:I3155"/>
    <mergeCell ref="E3157:F3157"/>
    <mergeCell ref="E3158:F3158"/>
    <mergeCell ref="E3143:F3143"/>
    <mergeCell ref="E3144:F3144"/>
    <mergeCell ref="E3145:F3145"/>
    <mergeCell ref="H3147:I3147"/>
    <mergeCell ref="E3149:F3149"/>
    <mergeCell ref="E3150:F3150"/>
    <mergeCell ref="E3175:F3175"/>
    <mergeCell ref="E3176:F3176"/>
    <mergeCell ref="H3178:I3178"/>
    <mergeCell ref="E3180:F3180"/>
    <mergeCell ref="E3181:F3181"/>
    <mergeCell ref="E3090:F3090"/>
    <mergeCell ref="E3091:F3091"/>
    <mergeCell ref="E3092:F3092"/>
    <mergeCell ref="E3093:F3093"/>
    <mergeCell ref="E3094:F3094"/>
    <mergeCell ref="E3119:F3119"/>
    <mergeCell ref="H3121:I3121"/>
    <mergeCell ref="E3123:F3123"/>
    <mergeCell ref="E3124:F3124"/>
    <mergeCell ref="E3125:F3125"/>
    <mergeCell ref="E3126:F3126"/>
    <mergeCell ref="H3112:I3112"/>
    <mergeCell ref="E3114:F3114"/>
    <mergeCell ref="E3115:F3115"/>
    <mergeCell ref="E3116:F3116"/>
    <mergeCell ref="E3117:F3117"/>
    <mergeCell ref="E3118:F3118"/>
    <mergeCell ref="E3103:F3103"/>
    <mergeCell ref="H3105:I3105"/>
    <mergeCell ref="E3107:F3107"/>
    <mergeCell ref="E3108:F3108"/>
    <mergeCell ref="E3109:F3109"/>
    <mergeCell ref="E3110:F3110"/>
    <mergeCell ref="E3095:F3095"/>
    <mergeCell ref="H3097:I3097"/>
    <mergeCell ref="E3099:F3099"/>
    <mergeCell ref="E3100:F3100"/>
    <mergeCell ref="E3101:F3101"/>
    <mergeCell ref="E3102:F3102"/>
    <mergeCell ref="H3128:I3128"/>
    <mergeCell ref="E3130:F3130"/>
    <mergeCell ref="E3131:F3131"/>
    <mergeCell ref="E3132:F3132"/>
    <mergeCell ref="H3134:I3134"/>
    <mergeCell ref="E3048:F3048"/>
    <mergeCell ref="E3049:F3049"/>
    <mergeCell ref="E3050:F3050"/>
    <mergeCell ref="E3051:F3051"/>
    <mergeCell ref="E3052:F3052"/>
    <mergeCell ref="H3076:I3076"/>
    <mergeCell ref="E3078:F3078"/>
    <mergeCell ref="E3079:F3079"/>
    <mergeCell ref="E3080:F3080"/>
    <mergeCell ref="E3081:F3081"/>
    <mergeCell ref="E3082:F3082"/>
    <mergeCell ref="E3069:F3069"/>
    <mergeCell ref="E3070:F3070"/>
    <mergeCell ref="E3071:F3071"/>
    <mergeCell ref="E3072:F3072"/>
    <mergeCell ref="E3073:F3073"/>
    <mergeCell ref="E3074:F3074"/>
    <mergeCell ref="E3061:F3061"/>
    <mergeCell ref="E3062:F3062"/>
    <mergeCell ref="H3064:I3064"/>
    <mergeCell ref="E3066:F3066"/>
    <mergeCell ref="E3067:F3067"/>
    <mergeCell ref="E3068:F3068"/>
    <mergeCell ref="E3053:F3053"/>
    <mergeCell ref="H3055:I3055"/>
    <mergeCell ref="E3057:F3057"/>
    <mergeCell ref="E3058:F3058"/>
    <mergeCell ref="E3059:F3059"/>
    <mergeCell ref="E3060:F3060"/>
    <mergeCell ref="E3083:F3083"/>
    <mergeCell ref="E3084:F3084"/>
    <mergeCell ref="E3085:F3085"/>
    <mergeCell ref="E3086:F3086"/>
    <mergeCell ref="H3088:I3088"/>
    <mergeCell ref="E3006:F3006"/>
    <mergeCell ref="E3007:F3007"/>
    <mergeCell ref="E3008:F3008"/>
    <mergeCell ref="H3010:I3010"/>
    <mergeCell ref="E3012:F3012"/>
    <mergeCell ref="E3035:F3035"/>
    <mergeCell ref="E3036:F3036"/>
    <mergeCell ref="E3037:F3037"/>
    <mergeCell ref="E3038:F3038"/>
    <mergeCell ref="E3039:F3039"/>
    <mergeCell ref="E3040:F3040"/>
    <mergeCell ref="E3027:F3027"/>
    <mergeCell ref="E3028:F3028"/>
    <mergeCell ref="E3029:F3029"/>
    <mergeCell ref="H3031:I3031"/>
    <mergeCell ref="E3033:F3033"/>
    <mergeCell ref="E3034:F3034"/>
    <mergeCell ref="E3021:F3021"/>
    <mergeCell ref="E3022:F3022"/>
    <mergeCell ref="E3023:F3023"/>
    <mergeCell ref="E3024:F3024"/>
    <mergeCell ref="E3025:F3025"/>
    <mergeCell ref="E3026:F3026"/>
    <mergeCell ref="E3013:F3013"/>
    <mergeCell ref="E3014:F3014"/>
    <mergeCell ref="E3015:F3015"/>
    <mergeCell ref="E3016:F3016"/>
    <mergeCell ref="E3017:F3017"/>
    <mergeCell ref="H3019:I3019"/>
    <mergeCell ref="E3041:F3041"/>
    <mergeCell ref="H3043:I3043"/>
    <mergeCell ref="E3045:F3045"/>
    <mergeCell ref="E3046:F3046"/>
    <mergeCell ref="E3047:F3047"/>
    <mergeCell ref="H2961:I2961"/>
    <mergeCell ref="E2963:F2963"/>
    <mergeCell ref="E2964:F2964"/>
    <mergeCell ref="E2965:F2965"/>
    <mergeCell ref="H2967:I2967"/>
    <mergeCell ref="E2993:F2993"/>
    <mergeCell ref="E2994:F2994"/>
    <mergeCell ref="E2995:F2995"/>
    <mergeCell ref="E2996:F2996"/>
    <mergeCell ref="E2997:F2997"/>
    <mergeCell ref="H2999:I2999"/>
    <mergeCell ref="E2985:F2985"/>
    <mergeCell ref="E2986:F2986"/>
    <mergeCell ref="E2987:F2987"/>
    <mergeCell ref="H2989:I2989"/>
    <mergeCell ref="E2991:F2991"/>
    <mergeCell ref="E2992:F2992"/>
    <mergeCell ref="E2977:F2977"/>
    <mergeCell ref="H2979:I2979"/>
    <mergeCell ref="E2981:F2981"/>
    <mergeCell ref="E2982:F2982"/>
    <mergeCell ref="E2983:F2983"/>
    <mergeCell ref="E2984:F2984"/>
    <mergeCell ref="E2969:F2969"/>
    <mergeCell ref="E2970:F2970"/>
    <mergeCell ref="E2971:F2971"/>
    <mergeCell ref="H2973:I2973"/>
    <mergeCell ref="E2975:F2975"/>
    <mergeCell ref="E2976:F2976"/>
    <mergeCell ref="E3001:F3001"/>
    <mergeCell ref="E3002:F3002"/>
    <mergeCell ref="E3003:F3003"/>
    <mergeCell ref="E3004:F3004"/>
    <mergeCell ref="E3005:F3005"/>
    <mergeCell ref="E2914:F2914"/>
    <mergeCell ref="E2915:F2915"/>
    <mergeCell ref="E2916:F2916"/>
    <mergeCell ref="H2918:I2918"/>
    <mergeCell ref="E2920:F2920"/>
    <mergeCell ref="H2946:I2946"/>
    <mergeCell ref="E2948:F2948"/>
    <mergeCell ref="E2949:F2949"/>
    <mergeCell ref="E2950:F2950"/>
    <mergeCell ref="E2951:F2951"/>
    <mergeCell ref="E2952:F2952"/>
    <mergeCell ref="E2937:F2937"/>
    <mergeCell ref="H2939:I2939"/>
    <mergeCell ref="E2941:F2941"/>
    <mergeCell ref="E2942:F2942"/>
    <mergeCell ref="E2943:F2943"/>
    <mergeCell ref="E2944:F2944"/>
    <mergeCell ref="H2930:I2930"/>
    <mergeCell ref="E2932:F2932"/>
    <mergeCell ref="E2933:F2933"/>
    <mergeCell ref="E2934:F2934"/>
    <mergeCell ref="E2935:F2935"/>
    <mergeCell ref="E2936:F2936"/>
    <mergeCell ref="E2921:F2921"/>
    <mergeCell ref="E2922:F2922"/>
    <mergeCell ref="H2924:I2924"/>
    <mergeCell ref="E2926:F2926"/>
    <mergeCell ref="E2927:F2927"/>
    <mergeCell ref="E2928:F2928"/>
    <mergeCell ref="E2953:F2953"/>
    <mergeCell ref="H2955:I2955"/>
    <mergeCell ref="E2957:F2957"/>
    <mergeCell ref="E2958:F2958"/>
    <mergeCell ref="E2959:F2959"/>
    <mergeCell ref="E2864:F2864"/>
    <mergeCell ref="H2866:I2866"/>
    <mergeCell ref="E2868:F2868"/>
    <mergeCell ref="E2869:F2869"/>
    <mergeCell ref="E2870:F2870"/>
    <mergeCell ref="E2899:F2899"/>
    <mergeCell ref="E2900:F2900"/>
    <mergeCell ref="E2901:F2901"/>
    <mergeCell ref="E2902:F2902"/>
    <mergeCell ref="E2903:F2903"/>
    <mergeCell ref="E2904:F2904"/>
    <mergeCell ref="H2890:I2890"/>
    <mergeCell ref="E2892:F2892"/>
    <mergeCell ref="E2893:F2893"/>
    <mergeCell ref="E2894:F2894"/>
    <mergeCell ref="E2895:F2895"/>
    <mergeCell ref="H2897:I2897"/>
    <mergeCell ref="E2881:F2881"/>
    <mergeCell ref="E2882:F2882"/>
    <mergeCell ref="H2884:I2884"/>
    <mergeCell ref="E2886:F2886"/>
    <mergeCell ref="E2887:F2887"/>
    <mergeCell ref="E2888:F2888"/>
    <mergeCell ref="H2872:I2872"/>
    <mergeCell ref="E2874:F2874"/>
    <mergeCell ref="E2875:F2875"/>
    <mergeCell ref="E2876:F2876"/>
    <mergeCell ref="H2878:I2878"/>
    <mergeCell ref="E2880:F2880"/>
    <mergeCell ref="H2906:I2906"/>
    <mergeCell ref="E2908:F2908"/>
    <mergeCell ref="E2909:F2909"/>
    <mergeCell ref="E2910:F2910"/>
    <mergeCell ref="H2912:I2912"/>
    <mergeCell ref="E2822:F2822"/>
    <mergeCell ref="E2823:F2823"/>
    <mergeCell ref="E2824:F2824"/>
    <mergeCell ref="E2825:F2825"/>
    <mergeCell ref="E2834:F2834"/>
    <mergeCell ref="E2851:F2851"/>
    <mergeCell ref="E2852:F2852"/>
    <mergeCell ref="E2853:F2853"/>
    <mergeCell ref="E2854:F2854"/>
    <mergeCell ref="H2856:I2856"/>
    <mergeCell ref="E2858:F2858"/>
    <mergeCell ref="E2843:F2843"/>
    <mergeCell ref="E2844:F2844"/>
    <mergeCell ref="E2845:F2845"/>
    <mergeCell ref="E2846:F2846"/>
    <mergeCell ref="H2848:I2848"/>
    <mergeCell ref="E2850:F2850"/>
    <mergeCell ref="E2835:F2835"/>
    <mergeCell ref="E2836:F2836"/>
    <mergeCell ref="E2837:F2837"/>
    <mergeCell ref="E2838:F2838"/>
    <mergeCell ref="H2840:I2840"/>
    <mergeCell ref="E2842:F2842"/>
    <mergeCell ref="H2827:I2827"/>
    <mergeCell ref="E2829:F2829"/>
    <mergeCell ref="E2830:F2830"/>
    <mergeCell ref="E2831:F2831"/>
    <mergeCell ref="E2832:F2832"/>
    <mergeCell ref="E2833:F2833"/>
    <mergeCell ref="E2859:F2859"/>
    <mergeCell ref="E2860:F2860"/>
    <mergeCell ref="E2861:F2861"/>
    <mergeCell ref="E2862:F2862"/>
    <mergeCell ref="E2863:F2863"/>
    <mergeCell ref="E2776:F2776"/>
    <mergeCell ref="E2787:F2787"/>
    <mergeCell ref="E2788:F2788"/>
    <mergeCell ref="E2789:F2789"/>
    <mergeCell ref="E2790:F2790"/>
    <mergeCell ref="E2809:F2809"/>
    <mergeCell ref="E2810:F2810"/>
    <mergeCell ref="E2811:F2811"/>
    <mergeCell ref="E2812:F2812"/>
    <mergeCell ref="E2817:F2817"/>
    <mergeCell ref="E2818:F2818"/>
    <mergeCell ref="E2819:F2819"/>
    <mergeCell ref="E2820:F2820"/>
    <mergeCell ref="E2821:F2821"/>
    <mergeCell ref="H2814:I2814"/>
    <mergeCell ref="E2816:F2816"/>
    <mergeCell ref="E2801:F2801"/>
    <mergeCell ref="E2802:F2802"/>
    <mergeCell ref="E2803:F2803"/>
    <mergeCell ref="H2805:I2805"/>
    <mergeCell ref="E2807:F2807"/>
    <mergeCell ref="E2808:F2808"/>
    <mergeCell ref="H2792:I2792"/>
    <mergeCell ref="E2794:F2794"/>
    <mergeCell ref="E2795:F2795"/>
    <mergeCell ref="E2796:F2796"/>
    <mergeCell ref="E2797:F2797"/>
    <mergeCell ref="H2799:I2799"/>
    <mergeCell ref="H2778:I2778"/>
    <mergeCell ref="E2780:F2780"/>
    <mergeCell ref="E2781:F2781"/>
    <mergeCell ref="E2782:F2782"/>
    <mergeCell ref="E2783:F2783"/>
    <mergeCell ref="H2785:I2785"/>
    <mergeCell ref="H2731:I2731"/>
    <mergeCell ref="E2733:F2733"/>
    <mergeCell ref="E2734:F2734"/>
    <mergeCell ref="E2735:F2735"/>
    <mergeCell ref="E2736:F2736"/>
    <mergeCell ref="E2763:F2763"/>
    <mergeCell ref="E2764:F2764"/>
    <mergeCell ref="E2765:F2765"/>
    <mergeCell ref="E2766:F2766"/>
    <mergeCell ref="E2767:F2767"/>
    <mergeCell ref="E2768:F2768"/>
    <mergeCell ref="E2755:F2755"/>
    <mergeCell ref="E2756:F2756"/>
    <mergeCell ref="E2757:F2757"/>
    <mergeCell ref="E2758:F2758"/>
    <mergeCell ref="H2760:I2760"/>
    <mergeCell ref="E2762:F2762"/>
    <mergeCell ref="E2747:F2747"/>
    <mergeCell ref="E2748:F2748"/>
    <mergeCell ref="E2749:F2749"/>
    <mergeCell ref="H2751:I2751"/>
    <mergeCell ref="E2753:F2753"/>
    <mergeCell ref="E2754:F2754"/>
    <mergeCell ref="H2738:I2738"/>
    <mergeCell ref="E2740:F2740"/>
    <mergeCell ref="E2741:F2741"/>
    <mergeCell ref="E2742:F2742"/>
    <mergeCell ref="E2743:F2743"/>
    <mergeCell ref="H2745:I2745"/>
    <mergeCell ref="E2769:F2769"/>
    <mergeCell ref="H2771:I2771"/>
    <mergeCell ref="E2773:F2773"/>
    <mergeCell ref="E2774:F2774"/>
    <mergeCell ref="E2775:F2775"/>
    <mergeCell ref="E2686:F2686"/>
    <mergeCell ref="E2687:F2687"/>
    <mergeCell ref="H2689:I2689"/>
    <mergeCell ref="E2691:F2691"/>
    <mergeCell ref="E2692:F2692"/>
    <mergeCell ref="E2715:F2715"/>
    <mergeCell ref="H2717:I2717"/>
    <mergeCell ref="E2719:F2719"/>
    <mergeCell ref="E2720:F2720"/>
    <mergeCell ref="E2721:F2721"/>
    <mergeCell ref="E2722:F2722"/>
    <mergeCell ref="E2709:F2709"/>
    <mergeCell ref="E2710:F2710"/>
    <mergeCell ref="E2711:F2711"/>
    <mergeCell ref="E2712:F2712"/>
    <mergeCell ref="E2713:F2713"/>
    <mergeCell ref="E2714:F2714"/>
    <mergeCell ref="E2701:F2701"/>
    <mergeCell ref="E2702:F2702"/>
    <mergeCell ref="E2703:F2703"/>
    <mergeCell ref="E2704:F2704"/>
    <mergeCell ref="H2706:I2706"/>
    <mergeCell ref="E2708:F2708"/>
    <mergeCell ref="E2693:F2693"/>
    <mergeCell ref="E2694:F2694"/>
    <mergeCell ref="E2695:F2695"/>
    <mergeCell ref="H2697:I2697"/>
    <mergeCell ref="E2699:F2699"/>
    <mergeCell ref="E2700:F2700"/>
    <mergeCell ref="H2724:I2724"/>
    <mergeCell ref="E2726:F2726"/>
    <mergeCell ref="E2727:F2727"/>
    <mergeCell ref="E2728:F2728"/>
    <mergeCell ref="E2729:F2729"/>
    <mergeCell ref="E2646:F2646"/>
    <mergeCell ref="E2647:F2647"/>
    <mergeCell ref="E2648:F2648"/>
    <mergeCell ref="E2649:F2649"/>
    <mergeCell ref="E2650:F2650"/>
    <mergeCell ref="E2673:F2673"/>
    <mergeCell ref="E2674:F2674"/>
    <mergeCell ref="H2676:I2676"/>
    <mergeCell ref="E2678:F2678"/>
    <mergeCell ref="E2679:F2679"/>
    <mergeCell ref="E2680:F2680"/>
    <mergeCell ref="E2667:F2667"/>
    <mergeCell ref="E2668:F2668"/>
    <mergeCell ref="E2669:F2669"/>
    <mergeCell ref="E2670:F2670"/>
    <mergeCell ref="E2671:F2671"/>
    <mergeCell ref="E2672:F2672"/>
    <mergeCell ref="E2659:F2659"/>
    <mergeCell ref="E2660:F2660"/>
    <mergeCell ref="E2661:F2661"/>
    <mergeCell ref="E2662:F2662"/>
    <mergeCell ref="E2663:F2663"/>
    <mergeCell ref="H2665:I2665"/>
    <mergeCell ref="E2651:F2651"/>
    <mergeCell ref="E2652:F2652"/>
    <mergeCell ref="E2653:F2653"/>
    <mergeCell ref="E2654:F2654"/>
    <mergeCell ref="E2655:F2655"/>
    <mergeCell ref="H2657:I2657"/>
    <mergeCell ref="E2681:F2681"/>
    <mergeCell ref="E2682:F2682"/>
    <mergeCell ref="E2683:F2683"/>
    <mergeCell ref="E2684:F2684"/>
    <mergeCell ref="E2685:F2685"/>
    <mergeCell ref="H2603:I2603"/>
    <mergeCell ref="E2605:F2605"/>
    <mergeCell ref="E2606:F2606"/>
    <mergeCell ref="E2607:F2607"/>
    <mergeCell ref="E2608:F2608"/>
    <mergeCell ref="E2633:F2633"/>
    <mergeCell ref="E2634:F2634"/>
    <mergeCell ref="E2635:F2635"/>
    <mergeCell ref="H2637:I2637"/>
    <mergeCell ref="E2639:F2639"/>
    <mergeCell ref="E2640:F2640"/>
    <mergeCell ref="E2625:F2625"/>
    <mergeCell ref="E2626:F2626"/>
    <mergeCell ref="E2627:F2627"/>
    <mergeCell ref="H2629:I2629"/>
    <mergeCell ref="E2631:F2631"/>
    <mergeCell ref="E2632:F2632"/>
    <mergeCell ref="E2617:F2617"/>
    <mergeCell ref="E2618:F2618"/>
    <mergeCell ref="E2619:F2619"/>
    <mergeCell ref="H2621:I2621"/>
    <mergeCell ref="E2623:F2623"/>
    <mergeCell ref="E2624:F2624"/>
    <mergeCell ref="E2609:F2609"/>
    <mergeCell ref="E2610:F2610"/>
    <mergeCell ref="H2612:I2612"/>
    <mergeCell ref="E2614:F2614"/>
    <mergeCell ref="E2615:F2615"/>
    <mergeCell ref="E2616:F2616"/>
    <mergeCell ref="E2641:F2641"/>
    <mergeCell ref="E2642:F2642"/>
    <mergeCell ref="E2643:F2643"/>
    <mergeCell ref="E2644:F2644"/>
    <mergeCell ref="E2645:F2645"/>
    <mergeCell ref="E2556:F2556"/>
    <mergeCell ref="E2557:F2557"/>
    <mergeCell ref="E2558:F2558"/>
    <mergeCell ref="E2559:F2559"/>
    <mergeCell ref="E2570:F2570"/>
    <mergeCell ref="E2589:F2589"/>
    <mergeCell ref="E2590:F2590"/>
    <mergeCell ref="E2591:F2591"/>
    <mergeCell ref="E2592:F2592"/>
    <mergeCell ref="H2594:I2594"/>
    <mergeCell ref="E2596:F2596"/>
    <mergeCell ref="E2581:F2581"/>
    <mergeCell ref="E2582:F2582"/>
    <mergeCell ref="E2583:F2583"/>
    <mergeCell ref="H2585:I2585"/>
    <mergeCell ref="E2587:F2587"/>
    <mergeCell ref="E2588:F2588"/>
    <mergeCell ref="E2571:F2571"/>
    <mergeCell ref="H2573:I2573"/>
    <mergeCell ref="E2575:F2575"/>
    <mergeCell ref="E2576:F2576"/>
    <mergeCell ref="E2577:F2577"/>
    <mergeCell ref="H2579:I2579"/>
    <mergeCell ref="H2561:I2561"/>
    <mergeCell ref="E2563:F2563"/>
    <mergeCell ref="E2564:F2564"/>
    <mergeCell ref="E2565:F2565"/>
    <mergeCell ref="H2567:I2567"/>
    <mergeCell ref="E2569:F2569"/>
    <mergeCell ref="E2597:F2597"/>
    <mergeCell ref="E2598:F2598"/>
    <mergeCell ref="E2599:F2599"/>
    <mergeCell ref="E2600:F2600"/>
    <mergeCell ref="E2601:F2601"/>
    <mergeCell ref="E2508:F2508"/>
    <mergeCell ref="E2509:F2509"/>
    <mergeCell ref="E2510:F2510"/>
    <mergeCell ref="H2512:I2512"/>
    <mergeCell ref="E2514:F2514"/>
    <mergeCell ref="E2541:F2541"/>
    <mergeCell ref="E2542:F2542"/>
    <mergeCell ref="E2543:F2543"/>
    <mergeCell ref="H2545:I2545"/>
    <mergeCell ref="E2547:F2547"/>
    <mergeCell ref="E2548:F2548"/>
    <mergeCell ref="E2531:F2531"/>
    <mergeCell ref="H2533:I2533"/>
    <mergeCell ref="E2535:F2535"/>
    <mergeCell ref="E2536:F2536"/>
    <mergeCell ref="E2537:F2537"/>
    <mergeCell ref="H2539:I2539"/>
    <mergeCell ref="E2523:F2523"/>
    <mergeCell ref="E2524:F2524"/>
    <mergeCell ref="E2525:F2525"/>
    <mergeCell ref="H2527:I2527"/>
    <mergeCell ref="E2529:F2529"/>
    <mergeCell ref="E2530:F2530"/>
    <mergeCell ref="E2515:F2515"/>
    <mergeCell ref="E2516:F2516"/>
    <mergeCell ref="E2517:F2517"/>
    <mergeCell ref="E2518:F2518"/>
    <mergeCell ref="E2519:F2519"/>
    <mergeCell ref="H2521:I2521"/>
    <mergeCell ref="E2549:F2549"/>
    <mergeCell ref="E2550:F2550"/>
    <mergeCell ref="H2552:I2552"/>
    <mergeCell ref="E2554:F2554"/>
    <mergeCell ref="E2555:F2555"/>
    <mergeCell ref="E2466:F2466"/>
    <mergeCell ref="E2467:F2467"/>
    <mergeCell ref="E2468:F2468"/>
    <mergeCell ref="E2469:F2469"/>
    <mergeCell ref="H2471:I2471"/>
    <mergeCell ref="E2495:F2495"/>
    <mergeCell ref="E2496:F2496"/>
    <mergeCell ref="E2497:F2497"/>
    <mergeCell ref="E2498:F2498"/>
    <mergeCell ref="E2499:F2499"/>
    <mergeCell ref="E2500:F2500"/>
    <mergeCell ref="E2487:F2487"/>
    <mergeCell ref="E2488:F2488"/>
    <mergeCell ref="E2489:F2489"/>
    <mergeCell ref="E2490:F2490"/>
    <mergeCell ref="E2491:F2491"/>
    <mergeCell ref="H2493:I2493"/>
    <mergeCell ref="E2479:F2479"/>
    <mergeCell ref="E2480:F2480"/>
    <mergeCell ref="E2481:F2481"/>
    <mergeCell ref="E2482:F2482"/>
    <mergeCell ref="H2484:I2484"/>
    <mergeCell ref="E2486:F2486"/>
    <mergeCell ref="E2473:F2473"/>
    <mergeCell ref="E2474:F2474"/>
    <mergeCell ref="E2475:F2475"/>
    <mergeCell ref="E2476:F2476"/>
    <mergeCell ref="E2477:F2477"/>
    <mergeCell ref="E2478:F2478"/>
    <mergeCell ref="E2501:F2501"/>
    <mergeCell ref="E2502:F2502"/>
    <mergeCell ref="E2503:F2503"/>
    <mergeCell ref="H2505:I2505"/>
    <mergeCell ref="E2507:F2507"/>
    <mergeCell ref="E2426:F2426"/>
    <mergeCell ref="E2427:F2427"/>
    <mergeCell ref="E2428:F2428"/>
    <mergeCell ref="E2429:F2429"/>
    <mergeCell ref="E2430:F2430"/>
    <mergeCell ref="E2453:F2453"/>
    <mergeCell ref="E2454:F2454"/>
    <mergeCell ref="E2455:F2455"/>
    <mergeCell ref="E2456:F2456"/>
    <mergeCell ref="H2458:I2458"/>
    <mergeCell ref="E2460:F2460"/>
    <mergeCell ref="E2447:F2447"/>
    <mergeCell ref="E2448:F2448"/>
    <mergeCell ref="E2449:F2449"/>
    <mergeCell ref="E2450:F2450"/>
    <mergeCell ref="E2451:F2451"/>
    <mergeCell ref="E2452:F2452"/>
    <mergeCell ref="E2439:F2439"/>
    <mergeCell ref="E2440:F2440"/>
    <mergeCell ref="E2441:F2441"/>
    <mergeCell ref="E2442:F2442"/>
    <mergeCell ref="E2443:F2443"/>
    <mergeCell ref="H2445:I2445"/>
    <mergeCell ref="H2432:I2432"/>
    <mergeCell ref="E2434:F2434"/>
    <mergeCell ref="E2435:F2435"/>
    <mergeCell ref="E2436:F2436"/>
    <mergeCell ref="E2437:F2437"/>
    <mergeCell ref="E2438:F2438"/>
    <mergeCell ref="E2461:F2461"/>
    <mergeCell ref="E2462:F2462"/>
    <mergeCell ref="E2463:F2463"/>
    <mergeCell ref="E2464:F2464"/>
    <mergeCell ref="E2465:F2465"/>
    <mergeCell ref="H2383:I2383"/>
    <mergeCell ref="E2385:F2385"/>
    <mergeCell ref="E2386:F2386"/>
    <mergeCell ref="E2387:F2387"/>
    <mergeCell ref="E2388:F2388"/>
    <mergeCell ref="E2413:F2413"/>
    <mergeCell ref="E2414:F2414"/>
    <mergeCell ref="E2415:F2415"/>
    <mergeCell ref="E2416:F2416"/>
    <mergeCell ref="E2417:F2417"/>
    <mergeCell ref="H2419:I2419"/>
    <mergeCell ref="E2405:F2405"/>
    <mergeCell ref="E2406:F2406"/>
    <mergeCell ref="E2407:F2407"/>
    <mergeCell ref="E2408:F2408"/>
    <mergeCell ref="E2409:F2409"/>
    <mergeCell ref="H2411:I2411"/>
    <mergeCell ref="E2397:F2397"/>
    <mergeCell ref="E2398:F2398"/>
    <mergeCell ref="E2399:F2399"/>
    <mergeCell ref="E2400:F2400"/>
    <mergeCell ref="E2401:F2401"/>
    <mergeCell ref="H2403:I2403"/>
    <mergeCell ref="E2389:F2389"/>
    <mergeCell ref="E2390:F2390"/>
    <mergeCell ref="E2391:F2391"/>
    <mergeCell ref="H2393:I2393"/>
    <mergeCell ref="E2395:F2395"/>
    <mergeCell ref="E2396:F2396"/>
    <mergeCell ref="E2421:F2421"/>
    <mergeCell ref="E2422:F2422"/>
    <mergeCell ref="E2423:F2423"/>
    <mergeCell ref="E2424:F2424"/>
    <mergeCell ref="E2425:F2425"/>
    <mergeCell ref="E2340:F2340"/>
    <mergeCell ref="E2349:F2349"/>
    <mergeCell ref="E2350:F2350"/>
    <mergeCell ref="E2351:F2351"/>
    <mergeCell ref="E2352:F2352"/>
    <mergeCell ref="E2369:F2369"/>
    <mergeCell ref="E2370:F2370"/>
    <mergeCell ref="E2371:F2371"/>
    <mergeCell ref="H2373:I2373"/>
    <mergeCell ref="E2375:F2375"/>
    <mergeCell ref="E2376:F2376"/>
    <mergeCell ref="E2361:F2361"/>
    <mergeCell ref="H2363:I2363"/>
    <mergeCell ref="E2365:F2365"/>
    <mergeCell ref="E2366:F2366"/>
    <mergeCell ref="E2367:F2367"/>
    <mergeCell ref="E2368:F2368"/>
    <mergeCell ref="E2353:F2353"/>
    <mergeCell ref="H2355:I2355"/>
    <mergeCell ref="E2357:F2357"/>
    <mergeCell ref="E2358:F2358"/>
    <mergeCell ref="E2359:F2359"/>
    <mergeCell ref="E2360:F2360"/>
    <mergeCell ref="H2342:I2342"/>
    <mergeCell ref="E2344:F2344"/>
    <mergeCell ref="E2345:F2345"/>
    <mergeCell ref="E2346:F2346"/>
    <mergeCell ref="E2347:F2347"/>
    <mergeCell ref="E2348:F2348"/>
    <mergeCell ref="E2377:F2377"/>
    <mergeCell ref="E2378:F2378"/>
    <mergeCell ref="E2379:F2379"/>
    <mergeCell ref="E2380:F2380"/>
    <mergeCell ref="E2381:F2381"/>
    <mergeCell ref="E2298:F2298"/>
    <mergeCell ref="E2307:F2307"/>
    <mergeCell ref="E2308:F2308"/>
    <mergeCell ref="E2317:F2317"/>
    <mergeCell ref="E2318:F2318"/>
    <mergeCell ref="E2327:F2327"/>
    <mergeCell ref="E2328:F2328"/>
    <mergeCell ref="E2329:F2329"/>
    <mergeCell ref="E2335:F2335"/>
    <mergeCell ref="E2336:F2336"/>
    <mergeCell ref="E2337:F2337"/>
    <mergeCell ref="E2338:F2338"/>
    <mergeCell ref="E2339:F2339"/>
    <mergeCell ref="H2331:I2331"/>
    <mergeCell ref="E2333:F2333"/>
    <mergeCell ref="E2334:F2334"/>
    <mergeCell ref="E2319:F2319"/>
    <mergeCell ref="H2321:I2321"/>
    <mergeCell ref="E2323:F2323"/>
    <mergeCell ref="E2324:F2324"/>
    <mergeCell ref="E2325:F2325"/>
    <mergeCell ref="E2326:F2326"/>
    <mergeCell ref="H2310:I2310"/>
    <mergeCell ref="E2312:F2312"/>
    <mergeCell ref="E2313:F2313"/>
    <mergeCell ref="E2314:F2314"/>
    <mergeCell ref="E2315:F2315"/>
    <mergeCell ref="E2316:F2316"/>
    <mergeCell ref="H2300:I2300"/>
    <mergeCell ref="E2302:F2302"/>
    <mergeCell ref="E2303:F2303"/>
    <mergeCell ref="E2304:F2304"/>
    <mergeCell ref="E2305:F2305"/>
    <mergeCell ref="E2306:F2306"/>
    <mergeCell ref="E2256:F2256"/>
    <mergeCell ref="E2257:F2257"/>
    <mergeCell ref="E2258:F2258"/>
    <mergeCell ref="E2259:F2259"/>
    <mergeCell ref="H2261:I2261"/>
    <mergeCell ref="E2285:F2285"/>
    <mergeCell ref="E2286:F2286"/>
    <mergeCell ref="E2287:F2287"/>
    <mergeCell ref="E2288:F2288"/>
    <mergeCell ref="E2289:F2289"/>
    <mergeCell ref="E2290:F2290"/>
    <mergeCell ref="E2277:F2277"/>
    <mergeCell ref="E2278:F2278"/>
    <mergeCell ref="E2279:F2279"/>
    <mergeCell ref="E2280:F2280"/>
    <mergeCell ref="H2282:I2282"/>
    <mergeCell ref="E2284:F2284"/>
    <mergeCell ref="E2269:F2269"/>
    <mergeCell ref="H2271:I2271"/>
    <mergeCell ref="E2273:F2273"/>
    <mergeCell ref="E2274:F2274"/>
    <mergeCell ref="E2275:F2275"/>
    <mergeCell ref="E2276:F2276"/>
    <mergeCell ref="E2263:F2263"/>
    <mergeCell ref="E2264:F2264"/>
    <mergeCell ref="E2265:F2265"/>
    <mergeCell ref="E2266:F2266"/>
    <mergeCell ref="E2267:F2267"/>
    <mergeCell ref="E2268:F2268"/>
    <mergeCell ref="H2292:I2292"/>
    <mergeCell ref="E2294:F2294"/>
    <mergeCell ref="E2295:F2295"/>
    <mergeCell ref="E2296:F2296"/>
    <mergeCell ref="E2297:F2297"/>
    <mergeCell ref="E2214:F2214"/>
    <mergeCell ref="E2215:F2215"/>
    <mergeCell ref="E2216:F2216"/>
    <mergeCell ref="E2217:F2217"/>
    <mergeCell ref="E2218:F2218"/>
    <mergeCell ref="E2243:F2243"/>
    <mergeCell ref="E2244:F2244"/>
    <mergeCell ref="E2245:F2245"/>
    <mergeCell ref="E2246:F2246"/>
    <mergeCell ref="E2247:F2247"/>
    <mergeCell ref="E2248:F2248"/>
    <mergeCell ref="E2235:F2235"/>
    <mergeCell ref="E2236:F2236"/>
    <mergeCell ref="E2237:F2237"/>
    <mergeCell ref="E2238:F2238"/>
    <mergeCell ref="E2239:F2239"/>
    <mergeCell ref="H2241:I2241"/>
    <mergeCell ref="E2227:F2227"/>
    <mergeCell ref="E2228:F2228"/>
    <mergeCell ref="E2229:F2229"/>
    <mergeCell ref="E2230:F2230"/>
    <mergeCell ref="H2232:I2232"/>
    <mergeCell ref="E2234:F2234"/>
    <mergeCell ref="E2219:F2219"/>
    <mergeCell ref="E2220:F2220"/>
    <mergeCell ref="E2221:F2221"/>
    <mergeCell ref="H2223:I2223"/>
    <mergeCell ref="E2225:F2225"/>
    <mergeCell ref="E2226:F2226"/>
    <mergeCell ref="H2250:I2250"/>
    <mergeCell ref="E2252:F2252"/>
    <mergeCell ref="E2253:F2253"/>
    <mergeCell ref="E2254:F2254"/>
    <mergeCell ref="E2255:F2255"/>
    <mergeCell ref="E2207:F2207"/>
    <mergeCell ref="E2208:F2208"/>
    <mergeCell ref="E2209:F2209"/>
    <mergeCell ref="E2210:F2210"/>
    <mergeCell ref="H2212:I2212"/>
    <mergeCell ref="E2172:F2172"/>
    <mergeCell ref="E2173:F2173"/>
    <mergeCell ref="E2174:F2174"/>
    <mergeCell ref="E2175:F2175"/>
    <mergeCell ref="H2177:I2177"/>
    <mergeCell ref="E2199:F2199"/>
    <mergeCell ref="E2200:F2200"/>
    <mergeCell ref="E2201:F2201"/>
    <mergeCell ref="H2203:I2203"/>
    <mergeCell ref="E2205:F2205"/>
    <mergeCell ref="E2206:F2206"/>
    <mergeCell ref="E2193:F2193"/>
    <mergeCell ref="E2194:F2194"/>
    <mergeCell ref="E2195:F2195"/>
    <mergeCell ref="E2196:F2196"/>
    <mergeCell ref="E2197:F2197"/>
    <mergeCell ref="E2198:F2198"/>
    <mergeCell ref="H2164:I2164"/>
    <mergeCell ref="E2166:F2166"/>
    <mergeCell ref="E2153:F2153"/>
    <mergeCell ref="E2154:F2154"/>
    <mergeCell ref="E2155:F2155"/>
    <mergeCell ref="E2156:F2156"/>
    <mergeCell ref="E2157:F2157"/>
    <mergeCell ref="E2158:F2158"/>
    <mergeCell ref="E2185:F2185"/>
    <mergeCell ref="E2186:F2186"/>
    <mergeCell ref="E2187:F2187"/>
    <mergeCell ref="E2188:F2188"/>
    <mergeCell ref="H2190:I2190"/>
    <mergeCell ref="E2192:F2192"/>
    <mergeCell ref="E2179:F2179"/>
    <mergeCell ref="E2180:F2180"/>
    <mergeCell ref="E2181:F2181"/>
    <mergeCell ref="E2182:F2182"/>
    <mergeCell ref="E2183:F2183"/>
    <mergeCell ref="E2184:F2184"/>
    <mergeCell ref="E2137:F2137"/>
    <mergeCell ref="E2138:F2138"/>
    <mergeCell ref="E2139:F2139"/>
    <mergeCell ref="E2140:F2140"/>
    <mergeCell ref="E2141:F2141"/>
    <mergeCell ref="E2167:F2167"/>
    <mergeCell ref="E2168:F2168"/>
    <mergeCell ref="E2169:F2169"/>
    <mergeCell ref="E2170:F2170"/>
    <mergeCell ref="E2171:F2171"/>
    <mergeCell ref="E2130:F2130"/>
    <mergeCell ref="E2131:F2131"/>
    <mergeCell ref="E2132:F2132"/>
    <mergeCell ref="E2133:F2133"/>
    <mergeCell ref="E2159:F2159"/>
    <mergeCell ref="E2160:F2160"/>
    <mergeCell ref="E2161:F2161"/>
    <mergeCell ref="E2162:F2162"/>
    <mergeCell ref="E2129:F2129"/>
    <mergeCell ref="E2088:F2088"/>
    <mergeCell ref="E2089:F2089"/>
    <mergeCell ref="E2090:F2090"/>
    <mergeCell ref="E2091:F2091"/>
    <mergeCell ref="H2093:I2093"/>
    <mergeCell ref="E2095:F2095"/>
    <mergeCell ref="E2096:F2096"/>
    <mergeCell ref="E2097:F2097"/>
    <mergeCell ref="E2120:F2120"/>
    <mergeCell ref="E2121:F2121"/>
    <mergeCell ref="E2122:F2122"/>
    <mergeCell ref="E2123:F2123"/>
    <mergeCell ref="E2124:F2124"/>
    <mergeCell ref="H2126:I2126"/>
    <mergeCell ref="H2151:I2151"/>
    <mergeCell ref="E2109:F2109"/>
    <mergeCell ref="E2110:F2110"/>
    <mergeCell ref="E2111:F2111"/>
    <mergeCell ref="E2112:F2112"/>
    <mergeCell ref="H2114:I2114"/>
    <mergeCell ref="E2116:F2116"/>
    <mergeCell ref="E2117:F2117"/>
    <mergeCell ref="E2118:F2118"/>
    <mergeCell ref="E2119:F2119"/>
    <mergeCell ref="H2143:I2143"/>
    <mergeCell ref="E2145:F2145"/>
    <mergeCell ref="E2146:F2146"/>
    <mergeCell ref="E2147:F2147"/>
    <mergeCell ref="E2148:F2148"/>
    <mergeCell ref="E2149:F2149"/>
    <mergeCell ref="H2135:I2135"/>
    <mergeCell ref="E2106:F2106"/>
    <mergeCell ref="E2107:F2107"/>
    <mergeCell ref="E2108:F2108"/>
    <mergeCell ref="E2065:F2065"/>
    <mergeCell ref="H2067:I2067"/>
    <mergeCell ref="E2069:F2069"/>
    <mergeCell ref="E2070:F2070"/>
    <mergeCell ref="E2071:F2071"/>
    <mergeCell ref="E2072:F2072"/>
    <mergeCell ref="E2073:F2073"/>
    <mergeCell ref="E2098:F2098"/>
    <mergeCell ref="E2099:F2099"/>
    <mergeCell ref="E2100:F2100"/>
    <mergeCell ref="E2101:F2101"/>
    <mergeCell ref="H2103:I2103"/>
    <mergeCell ref="E2105:F2105"/>
    <mergeCell ref="A2128:J2128"/>
    <mergeCell ref="E2021:F2021"/>
    <mergeCell ref="E2022:F2022"/>
    <mergeCell ref="E2023:F2023"/>
    <mergeCell ref="E2024:F2024"/>
    <mergeCell ref="H2026:I2026"/>
    <mergeCell ref="H2051:I2051"/>
    <mergeCell ref="E2053:F2053"/>
    <mergeCell ref="E2054:F2054"/>
    <mergeCell ref="E2055:F2055"/>
    <mergeCell ref="E2056:F2056"/>
    <mergeCell ref="E2057:F2057"/>
    <mergeCell ref="H2083:I2083"/>
    <mergeCell ref="E2085:F2085"/>
    <mergeCell ref="E2086:F2086"/>
    <mergeCell ref="E2087:F2087"/>
    <mergeCell ref="H2043:I2043"/>
    <mergeCell ref="E2045:F2045"/>
    <mergeCell ref="E2046:F2046"/>
    <mergeCell ref="E2047:F2047"/>
    <mergeCell ref="E2048:F2048"/>
    <mergeCell ref="E2049:F2049"/>
    <mergeCell ref="H2075:I2075"/>
    <mergeCell ref="E2077:F2077"/>
    <mergeCell ref="E2078:F2078"/>
    <mergeCell ref="E2079:F2079"/>
    <mergeCell ref="E2080:F2080"/>
    <mergeCell ref="E2081:F2081"/>
    <mergeCell ref="H2035:I2035"/>
    <mergeCell ref="E2037:F2037"/>
    <mergeCell ref="E2038:F2038"/>
    <mergeCell ref="E2039:F2039"/>
    <mergeCell ref="E2040:F2040"/>
    <mergeCell ref="E2041:F2041"/>
    <mergeCell ref="E2028:F2028"/>
    <mergeCell ref="E2029:F2029"/>
    <mergeCell ref="E2030:F2030"/>
    <mergeCell ref="E2031:F2031"/>
    <mergeCell ref="E2032:F2032"/>
    <mergeCell ref="E2033:F2033"/>
    <mergeCell ref="H2059:I2059"/>
    <mergeCell ref="E2061:F2061"/>
    <mergeCell ref="E2062:F2062"/>
    <mergeCell ref="E2063:F2063"/>
    <mergeCell ref="E2064:F2064"/>
    <mergeCell ref="E1977:F1977"/>
    <mergeCell ref="E1978:F1978"/>
    <mergeCell ref="E1979:F1979"/>
    <mergeCell ref="E1980:F1980"/>
    <mergeCell ref="E1981:F1981"/>
    <mergeCell ref="E2006:F2006"/>
    <mergeCell ref="E2007:F2007"/>
    <mergeCell ref="E2008:F2008"/>
    <mergeCell ref="H2010:I2010"/>
    <mergeCell ref="E2012:F2012"/>
    <mergeCell ref="E2013:F2013"/>
    <mergeCell ref="E1998:F1998"/>
    <mergeCell ref="E1999:F1999"/>
    <mergeCell ref="H2001:I2001"/>
    <mergeCell ref="E2003:F2003"/>
    <mergeCell ref="E2004:F2004"/>
    <mergeCell ref="E2005:F2005"/>
    <mergeCell ref="E1990:F1990"/>
    <mergeCell ref="E1991:F1991"/>
    <mergeCell ref="H1993:I1993"/>
    <mergeCell ref="E1995:F1995"/>
    <mergeCell ref="E1996:F1996"/>
    <mergeCell ref="E1997:F1997"/>
    <mergeCell ref="H1983:I1983"/>
    <mergeCell ref="E1985:F1985"/>
    <mergeCell ref="E1986:F1986"/>
    <mergeCell ref="E1987:F1987"/>
    <mergeCell ref="E1988:F1988"/>
    <mergeCell ref="E1989:F1989"/>
    <mergeCell ref="E2014:F2014"/>
    <mergeCell ref="E2015:F2015"/>
    <mergeCell ref="E2016:F2016"/>
    <mergeCell ref="H2018:I2018"/>
    <mergeCell ref="E2020:F2020"/>
    <mergeCell ref="E1933:F1933"/>
    <mergeCell ref="E1934:F1934"/>
    <mergeCell ref="E1935:F1935"/>
    <mergeCell ref="H1937:I1937"/>
    <mergeCell ref="E1939:F1939"/>
    <mergeCell ref="E1964:F1964"/>
    <mergeCell ref="E1965:F1965"/>
    <mergeCell ref="E1966:F1966"/>
    <mergeCell ref="E1967:F1967"/>
    <mergeCell ref="E1968:F1968"/>
    <mergeCell ref="E1969:F1969"/>
    <mergeCell ref="E1956:F1956"/>
    <mergeCell ref="E1957:F1957"/>
    <mergeCell ref="E1958:F1958"/>
    <mergeCell ref="E1959:F1959"/>
    <mergeCell ref="E1960:F1960"/>
    <mergeCell ref="H1962:I1962"/>
    <mergeCell ref="E1948:F1948"/>
    <mergeCell ref="E1949:F1949"/>
    <mergeCell ref="E1950:F1950"/>
    <mergeCell ref="E1951:F1951"/>
    <mergeCell ref="E1952:F1952"/>
    <mergeCell ref="H1954:I1954"/>
    <mergeCell ref="E1940:F1940"/>
    <mergeCell ref="E1941:F1941"/>
    <mergeCell ref="E1942:F1942"/>
    <mergeCell ref="E1943:F1943"/>
    <mergeCell ref="H1945:I1945"/>
    <mergeCell ref="E1947:F1947"/>
    <mergeCell ref="E1970:F1970"/>
    <mergeCell ref="H1972:I1972"/>
    <mergeCell ref="E1974:F1974"/>
    <mergeCell ref="E1975:F1975"/>
    <mergeCell ref="E1976:F1976"/>
    <mergeCell ref="E1889:F1889"/>
    <mergeCell ref="E1890:F1890"/>
    <mergeCell ref="E1891:F1891"/>
    <mergeCell ref="E1892:F1892"/>
    <mergeCell ref="H1894:I1894"/>
    <mergeCell ref="E1918:F1918"/>
    <mergeCell ref="E1919:F1919"/>
    <mergeCell ref="H1921:I1921"/>
    <mergeCell ref="E1923:F1923"/>
    <mergeCell ref="E1924:F1924"/>
    <mergeCell ref="E1925:F1925"/>
    <mergeCell ref="H1911:I1911"/>
    <mergeCell ref="E1913:F1913"/>
    <mergeCell ref="E1914:F1914"/>
    <mergeCell ref="E1915:F1915"/>
    <mergeCell ref="E1916:F1916"/>
    <mergeCell ref="E1917:F1917"/>
    <mergeCell ref="E1904:F1904"/>
    <mergeCell ref="E1905:F1905"/>
    <mergeCell ref="E1906:F1906"/>
    <mergeCell ref="E1907:F1907"/>
    <mergeCell ref="E1908:F1908"/>
    <mergeCell ref="E1909:F1909"/>
    <mergeCell ref="E1896:F1896"/>
    <mergeCell ref="E1897:F1897"/>
    <mergeCell ref="E1898:F1898"/>
    <mergeCell ref="E1899:F1899"/>
    <mergeCell ref="E1900:F1900"/>
    <mergeCell ref="H1902:I1902"/>
    <mergeCell ref="E1926:F1926"/>
    <mergeCell ref="E1927:F1927"/>
    <mergeCell ref="E1928:F1928"/>
    <mergeCell ref="H1930:I1930"/>
    <mergeCell ref="E1932:F1932"/>
    <mergeCell ref="E1845:F1845"/>
    <mergeCell ref="E1846:F1846"/>
    <mergeCell ref="E1847:F1847"/>
    <mergeCell ref="H1849:I1849"/>
    <mergeCell ref="E1851:F1851"/>
    <mergeCell ref="E1874:F1874"/>
    <mergeCell ref="H1876:I1876"/>
    <mergeCell ref="E1878:F1878"/>
    <mergeCell ref="E1879:F1879"/>
    <mergeCell ref="E1880:F1880"/>
    <mergeCell ref="E1881:F1881"/>
    <mergeCell ref="H1867:I1867"/>
    <mergeCell ref="E1869:F1869"/>
    <mergeCell ref="E1870:F1870"/>
    <mergeCell ref="E1871:F1871"/>
    <mergeCell ref="E1872:F1872"/>
    <mergeCell ref="E1873:F1873"/>
    <mergeCell ref="E1860:F1860"/>
    <mergeCell ref="E1861:F1861"/>
    <mergeCell ref="E1862:F1862"/>
    <mergeCell ref="E1863:F1863"/>
    <mergeCell ref="E1864:F1864"/>
    <mergeCell ref="E1865:F1865"/>
    <mergeCell ref="E1852:F1852"/>
    <mergeCell ref="E1853:F1853"/>
    <mergeCell ref="E1854:F1854"/>
    <mergeCell ref="E1855:F1855"/>
    <mergeCell ref="H1857:I1857"/>
    <mergeCell ref="E1859:F1859"/>
    <mergeCell ref="E1882:F1882"/>
    <mergeCell ref="H1884:I1884"/>
    <mergeCell ref="E1886:F1886"/>
    <mergeCell ref="E1887:F1887"/>
    <mergeCell ref="E1888:F1888"/>
    <mergeCell ref="E1801:F1801"/>
    <mergeCell ref="E1802:F1802"/>
    <mergeCell ref="E1803:F1803"/>
    <mergeCell ref="E1804:F1804"/>
    <mergeCell ref="E1805:F1805"/>
    <mergeCell ref="H1831:I1831"/>
    <mergeCell ref="E1833:F1833"/>
    <mergeCell ref="E1834:F1834"/>
    <mergeCell ref="E1835:F1835"/>
    <mergeCell ref="E1836:F1836"/>
    <mergeCell ref="E1837:F1837"/>
    <mergeCell ref="H1823:I1823"/>
    <mergeCell ref="E1825:F1825"/>
    <mergeCell ref="E1826:F1826"/>
    <mergeCell ref="E1827:F1827"/>
    <mergeCell ref="E1828:F1828"/>
    <mergeCell ref="E1829:F1829"/>
    <mergeCell ref="H1815:I1815"/>
    <mergeCell ref="E1817:F1817"/>
    <mergeCell ref="E1818:F1818"/>
    <mergeCell ref="E1819:F1819"/>
    <mergeCell ref="E1820:F1820"/>
    <mergeCell ref="E1821:F1821"/>
    <mergeCell ref="H1807:I1807"/>
    <mergeCell ref="E1809:F1809"/>
    <mergeCell ref="E1810:F1810"/>
    <mergeCell ref="E1811:F1811"/>
    <mergeCell ref="E1812:F1812"/>
    <mergeCell ref="E1813:F1813"/>
    <mergeCell ref="H1839:I1839"/>
    <mergeCell ref="E1841:F1841"/>
    <mergeCell ref="E1842:F1842"/>
    <mergeCell ref="E1843:F1843"/>
    <mergeCell ref="E1844:F1844"/>
    <mergeCell ref="E1755:F1755"/>
    <mergeCell ref="E1756:F1756"/>
    <mergeCell ref="E1757:F1757"/>
    <mergeCell ref="H1759:I1759"/>
    <mergeCell ref="E1761:F1761"/>
    <mergeCell ref="E1786:F1786"/>
    <mergeCell ref="E1787:F1787"/>
    <mergeCell ref="E1788:F1788"/>
    <mergeCell ref="E1789:F1789"/>
    <mergeCell ref="H1791:I1791"/>
    <mergeCell ref="E1793:F1793"/>
    <mergeCell ref="E1778:F1778"/>
    <mergeCell ref="E1779:F1779"/>
    <mergeCell ref="E1780:F1780"/>
    <mergeCell ref="E1781:F1781"/>
    <mergeCell ref="H1783:I1783"/>
    <mergeCell ref="E1785:F1785"/>
    <mergeCell ref="E1770:F1770"/>
    <mergeCell ref="E1771:F1771"/>
    <mergeCell ref="E1772:F1772"/>
    <mergeCell ref="E1773:F1773"/>
    <mergeCell ref="H1775:I1775"/>
    <mergeCell ref="E1777:F1777"/>
    <mergeCell ref="E1762:F1762"/>
    <mergeCell ref="E1763:F1763"/>
    <mergeCell ref="E1764:F1764"/>
    <mergeCell ref="E1765:F1765"/>
    <mergeCell ref="E1766:F1766"/>
    <mergeCell ref="H1768:I1768"/>
    <mergeCell ref="E1794:F1794"/>
    <mergeCell ref="E1795:F1795"/>
    <mergeCell ref="E1796:F1796"/>
    <mergeCell ref="E1797:F1797"/>
    <mergeCell ref="H1799:I1799"/>
    <mergeCell ref="H1712:I1712"/>
    <mergeCell ref="E1714:F1714"/>
    <mergeCell ref="E1715:F1715"/>
    <mergeCell ref="E1716:F1716"/>
    <mergeCell ref="E1717:F1717"/>
    <mergeCell ref="E1740:F1740"/>
    <mergeCell ref="E1741:F1741"/>
    <mergeCell ref="H1743:I1743"/>
    <mergeCell ref="E1745:F1745"/>
    <mergeCell ref="E1746:F1746"/>
    <mergeCell ref="E1747:F1747"/>
    <mergeCell ref="E1734:F1734"/>
    <mergeCell ref="E1735:F1735"/>
    <mergeCell ref="E1736:F1736"/>
    <mergeCell ref="E1737:F1737"/>
    <mergeCell ref="E1738:F1738"/>
    <mergeCell ref="E1739:F1739"/>
    <mergeCell ref="E1726:F1726"/>
    <mergeCell ref="E1727:F1727"/>
    <mergeCell ref="E1728:F1728"/>
    <mergeCell ref="E1729:F1729"/>
    <mergeCell ref="H1731:I1731"/>
    <mergeCell ref="E1733:F1733"/>
    <mergeCell ref="E1718:F1718"/>
    <mergeCell ref="E1719:F1719"/>
    <mergeCell ref="E1720:F1720"/>
    <mergeCell ref="H1722:I1722"/>
    <mergeCell ref="E1724:F1724"/>
    <mergeCell ref="E1725:F1725"/>
    <mergeCell ref="E1748:F1748"/>
    <mergeCell ref="E1749:F1749"/>
    <mergeCell ref="H1751:I1751"/>
    <mergeCell ref="E1753:F1753"/>
    <mergeCell ref="E1754:F1754"/>
    <mergeCell ref="E1669:F1669"/>
    <mergeCell ref="E1670:F1670"/>
    <mergeCell ref="E1671:F1671"/>
    <mergeCell ref="E1672:F1672"/>
    <mergeCell ref="E1673:F1673"/>
    <mergeCell ref="E1698:F1698"/>
    <mergeCell ref="E1699:F1699"/>
    <mergeCell ref="E1700:F1700"/>
    <mergeCell ref="H1702:I1702"/>
    <mergeCell ref="E1704:F1704"/>
    <mergeCell ref="E1705:F1705"/>
    <mergeCell ref="E1690:F1690"/>
    <mergeCell ref="H1692:I1692"/>
    <mergeCell ref="E1694:F1694"/>
    <mergeCell ref="E1695:F1695"/>
    <mergeCell ref="E1696:F1696"/>
    <mergeCell ref="E1697:F1697"/>
    <mergeCell ref="H1683:I1683"/>
    <mergeCell ref="E1685:F1685"/>
    <mergeCell ref="E1686:F1686"/>
    <mergeCell ref="E1687:F1687"/>
    <mergeCell ref="E1688:F1688"/>
    <mergeCell ref="E1689:F1689"/>
    <mergeCell ref="H1675:I1675"/>
    <mergeCell ref="E1677:F1677"/>
    <mergeCell ref="E1678:F1678"/>
    <mergeCell ref="E1679:F1679"/>
    <mergeCell ref="E1680:F1680"/>
    <mergeCell ref="E1681:F1681"/>
    <mergeCell ref="E1706:F1706"/>
    <mergeCell ref="E1707:F1707"/>
    <mergeCell ref="E1708:F1708"/>
    <mergeCell ref="E1709:F1709"/>
    <mergeCell ref="E1710:F1710"/>
    <mergeCell ref="E1629:F1629"/>
    <mergeCell ref="E1630:F1630"/>
    <mergeCell ref="E1631:F1631"/>
    <mergeCell ref="E1632:F1632"/>
    <mergeCell ref="E1633:F1633"/>
    <mergeCell ref="E1656:F1656"/>
    <mergeCell ref="E1657:F1657"/>
    <mergeCell ref="E1658:F1658"/>
    <mergeCell ref="E1659:F1659"/>
    <mergeCell ref="E1660:F1660"/>
    <mergeCell ref="E1661:F1661"/>
    <mergeCell ref="E1648:F1648"/>
    <mergeCell ref="E1649:F1649"/>
    <mergeCell ref="E1650:F1650"/>
    <mergeCell ref="H1652:I1652"/>
    <mergeCell ref="E1654:F1654"/>
    <mergeCell ref="E1655:F1655"/>
    <mergeCell ref="H1641:I1641"/>
    <mergeCell ref="E1643:F1643"/>
    <mergeCell ref="E1644:F1644"/>
    <mergeCell ref="E1645:F1645"/>
    <mergeCell ref="E1646:F1646"/>
    <mergeCell ref="E1647:F1647"/>
    <mergeCell ref="E1634:F1634"/>
    <mergeCell ref="E1635:F1635"/>
    <mergeCell ref="E1636:F1636"/>
    <mergeCell ref="E1637:F1637"/>
    <mergeCell ref="E1638:F1638"/>
    <mergeCell ref="E1639:F1639"/>
    <mergeCell ref="E1662:F1662"/>
    <mergeCell ref="E1663:F1663"/>
    <mergeCell ref="E1664:F1664"/>
    <mergeCell ref="H1666:I1666"/>
    <mergeCell ref="E1668:F1668"/>
    <mergeCell ref="E1589:F1589"/>
    <mergeCell ref="E1590:F1590"/>
    <mergeCell ref="E1591:F1591"/>
    <mergeCell ref="E1592:F1592"/>
    <mergeCell ref="E1593:F1593"/>
    <mergeCell ref="E1616:F1616"/>
    <mergeCell ref="E1617:F1617"/>
    <mergeCell ref="E1618:F1618"/>
    <mergeCell ref="E1619:F1619"/>
    <mergeCell ref="E1620:F1620"/>
    <mergeCell ref="E1621:F1621"/>
    <mergeCell ref="E1608:F1608"/>
    <mergeCell ref="E1609:F1609"/>
    <mergeCell ref="H1611:I1611"/>
    <mergeCell ref="E1613:F1613"/>
    <mergeCell ref="E1614:F1614"/>
    <mergeCell ref="E1615:F1615"/>
    <mergeCell ref="E1602:F1602"/>
    <mergeCell ref="E1603:F1603"/>
    <mergeCell ref="E1604:F1604"/>
    <mergeCell ref="E1605:F1605"/>
    <mergeCell ref="E1606:F1606"/>
    <mergeCell ref="E1607:F1607"/>
    <mergeCell ref="E1594:F1594"/>
    <mergeCell ref="E1595:F1595"/>
    <mergeCell ref="E1596:F1596"/>
    <mergeCell ref="E1597:F1597"/>
    <mergeCell ref="H1599:I1599"/>
    <mergeCell ref="E1601:F1601"/>
    <mergeCell ref="E1622:F1622"/>
    <mergeCell ref="E1623:F1623"/>
    <mergeCell ref="E1624:F1624"/>
    <mergeCell ref="E1625:F1625"/>
    <mergeCell ref="H1627:I1627"/>
    <mergeCell ref="E1549:F1549"/>
    <mergeCell ref="E1550:F1550"/>
    <mergeCell ref="E1551:F1551"/>
    <mergeCell ref="E1552:F1552"/>
    <mergeCell ref="E1553:F1553"/>
    <mergeCell ref="E1576:F1576"/>
    <mergeCell ref="E1577:F1577"/>
    <mergeCell ref="E1578:F1578"/>
    <mergeCell ref="E1579:F1579"/>
    <mergeCell ref="E1580:F1580"/>
    <mergeCell ref="E1581:F1581"/>
    <mergeCell ref="E1568:F1568"/>
    <mergeCell ref="E1569:F1569"/>
    <mergeCell ref="E1570:F1570"/>
    <mergeCell ref="E1571:F1571"/>
    <mergeCell ref="H1573:I1573"/>
    <mergeCell ref="E1575:F1575"/>
    <mergeCell ref="E1562:F1562"/>
    <mergeCell ref="E1563:F1563"/>
    <mergeCell ref="E1564:F1564"/>
    <mergeCell ref="E1565:F1565"/>
    <mergeCell ref="E1566:F1566"/>
    <mergeCell ref="E1567:F1567"/>
    <mergeCell ref="E1554:F1554"/>
    <mergeCell ref="E1555:F1555"/>
    <mergeCell ref="H1557:I1557"/>
    <mergeCell ref="E1559:F1559"/>
    <mergeCell ref="E1560:F1560"/>
    <mergeCell ref="E1561:F1561"/>
    <mergeCell ref="E1582:F1582"/>
    <mergeCell ref="E1583:F1583"/>
    <mergeCell ref="H1585:I1585"/>
    <mergeCell ref="E1587:F1587"/>
    <mergeCell ref="E1588:F1588"/>
    <mergeCell ref="E1507:F1507"/>
    <mergeCell ref="E1508:F1508"/>
    <mergeCell ref="E1509:F1509"/>
    <mergeCell ref="E1510:F1510"/>
    <mergeCell ref="E1511:F1511"/>
    <mergeCell ref="E1534:F1534"/>
    <mergeCell ref="E1535:F1535"/>
    <mergeCell ref="H1537:I1537"/>
    <mergeCell ref="E1539:F1539"/>
    <mergeCell ref="E1540:F1540"/>
    <mergeCell ref="E1541:F1541"/>
    <mergeCell ref="E1528:F1528"/>
    <mergeCell ref="E1529:F1529"/>
    <mergeCell ref="E1530:F1530"/>
    <mergeCell ref="E1531:F1531"/>
    <mergeCell ref="E1532:F1532"/>
    <mergeCell ref="E1533:F1533"/>
    <mergeCell ref="E1520:F1520"/>
    <mergeCell ref="E1521:F1521"/>
    <mergeCell ref="E1522:F1522"/>
    <mergeCell ref="E1523:F1523"/>
    <mergeCell ref="H1525:I1525"/>
    <mergeCell ref="E1527:F1527"/>
    <mergeCell ref="E1512:F1512"/>
    <mergeCell ref="E1513:F1513"/>
    <mergeCell ref="E1514:F1514"/>
    <mergeCell ref="H1516:I1516"/>
    <mergeCell ref="E1518:F1518"/>
    <mergeCell ref="E1519:F1519"/>
    <mergeCell ref="E1542:F1542"/>
    <mergeCell ref="E1543:F1543"/>
    <mergeCell ref="E1544:F1544"/>
    <mergeCell ref="E1545:F1545"/>
    <mergeCell ref="H1547:I1547"/>
    <mergeCell ref="E1463:F1463"/>
    <mergeCell ref="H1465:I1465"/>
    <mergeCell ref="E1467:F1467"/>
    <mergeCell ref="E1468:F1468"/>
    <mergeCell ref="E1469:F1469"/>
    <mergeCell ref="E1492:F1492"/>
    <mergeCell ref="E1493:F1493"/>
    <mergeCell ref="E1494:F1494"/>
    <mergeCell ref="H1496:I1496"/>
    <mergeCell ref="E1498:F1498"/>
    <mergeCell ref="E1499:F1499"/>
    <mergeCell ref="E1484:F1484"/>
    <mergeCell ref="H1486:I1486"/>
    <mergeCell ref="E1488:F1488"/>
    <mergeCell ref="E1489:F1489"/>
    <mergeCell ref="E1490:F1490"/>
    <mergeCell ref="E1491:F1491"/>
    <mergeCell ref="E1478:F1478"/>
    <mergeCell ref="E1479:F1479"/>
    <mergeCell ref="E1480:F1480"/>
    <mergeCell ref="E1481:F1481"/>
    <mergeCell ref="E1482:F1482"/>
    <mergeCell ref="E1483:F1483"/>
    <mergeCell ref="E1470:F1470"/>
    <mergeCell ref="E1471:F1471"/>
    <mergeCell ref="E1472:F1472"/>
    <mergeCell ref="E1473:F1473"/>
    <mergeCell ref="E1474:F1474"/>
    <mergeCell ref="H1476:I1476"/>
    <mergeCell ref="E1500:F1500"/>
    <mergeCell ref="E1501:F1501"/>
    <mergeCell ref="E1502:F1502"/>
    <mergeCell ref="E1503:F1503"/>
    <mergeCell ref="H1505:I1505"/>
    <mergeCell ref="H1422:I1422"/>
    <mergeCell ref="E1424:F1424"/>
    <mergeCell ref="E1425:F1425"/>
    <mergeCell ref="E1426:F1426"/>
    <mergeCell ref="E1427:F1427"/>
    <mergeCell ref="E1450:F1450"/>
    <mergeCell ref="E1451:F1451"/>
    <mergeCell ref="E1452:F1452"/>
    <mergeCell ref="H1454:I1454"/>
    <mergeCell ref="E1456:F1456"/>
    <mergeCell ref="E1457:F1457"/>
    <mergeCell ref="E1442:F1442"/>
    <mergeCell ref="E1443:F1443"/>
    <mergeCell ref="H1445:I1445"/>
    <mergeCell ref="E1447:F1447"/>
    <mergeCell ref="E1448:F1448"/>
    <mergeCell ref="E1449:F1449"/>
    <mergeCell ref="E1434:F1434"/>
    <mergeCell ref="H1436:I1436"/>
    <mergeCell ref="E1438:F1438"/>
    <mergeCell ref="E1439:F1439"/>
    <mergeCell ref="E1440:F1440"/>
    <mergeCell ref="E1441:F1441"/>
    <mergeCell ref="E1428:F1428"/>
    <mergeCell ref="E1429:F1429"/>
    <mergeCell ref="E1430:F1430"/>
    <mergeCell ref="E1431:F1431"/>
    <mergeCell ref="E1432:F1432"/>
    <mergeCell ref="E1433:F1433"/>
    <mergeCell ref="E1458:F1458"/>
    <mergeCell ref="E1459:F1459"/>
    <mergeCell ref="E1460:F1460"/>
    <mergeCell ref="E1461:F1461"/>
    <mergeCell ref="E1462:F1462"/>
    <mergeCell ref="E1385:F1385"/>
    <mergeCell ref="E1386:F1386"/>
    <mergeCell ref="E1387:F1387"/>
    <mergeCell ref="E1388:F1388"/>
    <mergeCell ref="E1389:F1389"/>
    <mergeCell ref="E1410:F1410"/>
    <mergeCell ref="E1411:F1411"/>
    <mergeCell ref="E1412:F1412"/>
    <mergeCell ref="E1413:F1413"/>
    <mergeCell ref="E1414:F1414"/>
    <mergeCell ref="E1415:F1415"/>
    <mergeCell ref="E1404:F1404"/>
    <mergeCell ref="E1405:F1405"/>
    <mergeCell ref="E1406:F1406"/>
    <mergeCell ref="E1407:F1407"/>
    <mergeCell ref="E1408:F1408"/>
    <mergeCell ref="E1409:F1409"/>
    <mergeCell ref="E1396:F1396"/>
    <mergeCell ref="E1397:F1397"/>
    <mergeCell ref="E1398:F1398"/>
    <mergeCell ref="E1399:F1399"/>
    <mergeCell ref="H1401:I1401"/>
    <mergeCell ref="E1403:F1403"/>
    <mergeCell ref="E1390:F1390"/>
    <mergeCell ref="E1391:F1391"/>
    <mergeCell ref="E1392:F1392"/>
    <mergeCell ref="E1393:F1393"/>
    <mergeCell ref="E1394:F1394"/>
    <mergeCell ref="E1395:F1395"/>
    <mergeCell ref="E1416:F1416"/>
    <mergeCell ref="E1417:F1417"/>
    <mergeCell ref="E1418:F1418"/>
    <mergeCell ref="E1419:F1419"/>
    <mergeCell ref="E1420:F1420"/>
    <mergeCell ref="E1347:F1347"/>
    <mergeCell ref="E1348:F1348"/>
    <mergeCell ref="E1349:F1349"/>
    <mergeCell ref="E1350:F1350"/>
    <mergeCell ref="E1351:F1351"/>
    <mergeCell ref="E1372:F1372"/>
    <mergeCell ref="E1373:F1373"/>
    <mergeCell ref="E1374:F1374"/>
    <mergeCell ref="E1375:F1375"/>
    <mergeCell ref="E1376:F1376"/>
    <mergeCell ref="E1377:F1377"/>
    <mergeCell ref="E1366:F1366"/>
    <mergeCell ref="E1367:F1367"/>
    <mergeCell ref="E1368:F1368"/>
    <mergeCell ref="E1369:F1369"/>
    <mergeCell ref="E1370:F1370"/>
    <mergeCell ref="E1371:F1371"/>
    <mergeCell ref="E1358:F1358"/>
    <mergeCell ref="H1360:I1360"/>
    <mergeCell ref="E1362:F1362"/>
    <mergeCell ref="E1363:F1363"/>
    <mergeCell ref="E1364:F1364"/>
    <mergeCell ref="E1365:F1365"/>
    <mergeCell ref="E1352:F1352"/>
    <mergeCell ref="E1353:F1353"/>
    <mergeCell ref="E1354:F1354"/>
    <mergeCell ref="E1355:F1355"/>
    <mergeCell ref="E1356:F1356"/>
    <mergeCell ref="E1357:F1357"/>
    <mergeCell ref="E1378:F1378"/>
    <mergeCell ref="H1380:I1380"/>
    <mergeCell ref="E1382:F1382"/>
    <mergeCell ref="E1383:F1383"/>
    <mergeCell ref="E1384:F1384"/>
    <mergeCell ref="E1309:F1309"/>
    <mergeCell ref="E1310:F1310"/>
    <mergeCell ref="E1311:F1311"/>
    <mergeCell ref="E1312:F1312"/>
    <mergeCell ref="E1313:F1313"/>
    <mergeCell ref="E1334:F1334"/>
    <mergeCell ref="E1335:F1335"/>
    <mergeCell ref="E1336:F1336"/>
    <mergeCell ref="E1337:F1337"/>
    <mergeCell ref="E1338:F1338"/>
    <mergeCell ref="H1340:I1340"/>
    <mergeCell ref="E1328:F1328"/>
    <mergeCell ref="E1329:F1329"/>
    <mergeCell ref="E1330:F1330"/>
    <mergeCell ref="E1331:F1331"/>
    <mergeCell ref="E1332:F1332"/>
    <mergeCell ref="E1333:F1333"/>
    <mergeCell ref="E1322:F1322"/>
    <mergeCell ref="E1323:F1323"/>
    <mergeCell ref="E1324:F1324"/>
    <mergeCell ref="E1325:F1325"/>
    <mergeCell ref="E1326:F1326"/>
    <mergeCell ref="E1327:F1327"/>
    <mergeCell ref="E1314:F1314"/>
    <mergeCell ref="E1315:F1315"/>
    <mergeCell ref="E1316:F1316"/>
    <mergeCell ref="E1317:F1317"/>
    <mergeCell ref="E1318:F1318"/>
    <mergeCell ref="H1320:I1320"/>
    <mergeCell ref="E1342:F1342"/>
    <mergeCell ref="E1343:F1343"/>
    <mergeCell ref="E1344:F1344"/>
    <mergeCell ref="E1345:F1345"/>
    <mergeCell ref="E1346:F1346"/>
    <mergeCell ref="E1267:F1267"/>
    <mergeCell ref="E1276:F1276"/>
    <mergeCell ref="E1277:F1277"/>
    <mergeCell ref="E1286:F1286"/>
    <mergeCell ref="E1287:F1287"/>
    <mergeCell ref="E1296:F1296"/>
    <mergeCell ref="E1297:F1297"/>
    <mergeCell ref="H1299:I1299"/>
    <mergeCell ref="E1301:F1301"/>
    <mergeCell ref="E1302:F1302"/>
    <mergeCell ref="E1303:F1303"/>
    <mergeCell ref="H1289:I1289"/>
    <mergeCell ref="E1291:F1291"/>
    <mergeCell ref="E1292:F1292"/>
    <mergeCell ref="E1293:F1293"/>
    <mergeCell ref="E1294:F1294"/>
    <mergeCell ref="E1295:F1295"/>
    <mergeCell ref="H1279:I1279"/>
    <mergeCell ref="E1281:F1281"/>
    <mergeCell ref="E1282:F1282"/>
    <mergeCell ref="E1283:F1283"/>
    <mergeCell ref="E1284:F1284"/>
    <mergeCell ref="E1285:F1285"/>
    <mergeCell ref="H1269:I1269"/>
    <mergeCell ref="E1271:F1271"/>
    <mergeCell ref="E1272:F1272"/>
    <mergeCell ref="E1273:F1273"/>
    <mergeCell ref="E1274:F1274"/>
    <mergeCell ref="E1275:F1275"/>
    <mergeCell ref="E1304:F1304"/>
    <mergeCell ref="E1305:F1305"/>
    <mergeCell ref="E1306:F1306"/>
    <mergeCell ref="E1307:F1307"/>
    <mergeCell ref="E1308:F1308"/>
    <mergeCell ref="H1224:I1224"/>
    <mergeCell ref="E1226:F1226"/>
    <mergeCell ref="E1227:F1227"/>
    <mergeCell ref="E1228:F1228"/>
    <mergeCell ref="E1229:F1229"/>
    <mergeCell ref="E1254:F1254"/>
    <mergeCell ref="E1255:F1255"/>
    <mergeCell ref="E1256:F1256"/>
    <mergeCell ref="E1257:F1257"/>
    <mergeCell ref="E1258:F1258"/>
    <mergeCell ref="H1260:I1260"/>
    <mergeCell ref="E1246:F1246"/>
    <mergeCell ref="E1247:F1247"/>
    <mergeCell ref="E1248:F1248"/>
    <mergeCell ref="E1249:F1249"/>
    <mergeCell ref="H1251:I1251"/>
    <mergeCell ref="E1253:F1253"/>
    <mergeCell ref="E1238:F1238"/>
    <mergeCell ref="E1239:F1239"/>
    <mergeCell ref="E1240:F1240"/>
    <mergeCell ref="H1242:I1242"/>
    <mergeCell ref="E1244:F1244"/>
    <mergeCell ref="E1245:F1245"/>
    <mergeCell ref="E1230:F1230"/>
    <mergeCell ref="E1231:F1231"/>
    <mergeCell ref="H1233:I1233"/>
    <mergeCell ref="E1235:F1235"/>
    <mergeCell ref="E1236:F1236"/>
    <mergeCell ref="E1237:F1237"/>
    <mergeCell ref="E1262:F1262"/>
    <mergeCell ref="E1263:F1263"/>
    <mergeCell ref="E1264:F1264"/>
    <mergeCell ref="E1265:F1265"/>
    <mergeCell ref="E1266:F1266"/>
    <mergeCell ref="E1181:F1181"/>
    <mergeCell ref="E1190:F1190"/>
    <mergeCell ref="E1191:F1191"/>
    <mergeCell ref="E1192:F1192"/>
    <mergeCell ref="E1201:F1201"/>
    <mergeCell ref="E1210:F1210"/>
    <mergeCell ref="E1211:F1211"/>
    <mergeCell ref="H1213:I1213"/>
    <mergeCell ref="E1215:F1215"/>
    <mergeCell ref="E1216:F1216"/>
    <mergeCell ref="E1217:F1217"/>
    <mergeCell ref="H1203:I1203"/>
    <mergeCell ref="E1205:F1205"/>
    <mergeCell ref="E1206:F1206"/>
    <mergeCell ref="E1207:F1207"/>
    <mergeCell ref="E1208:F1208"/>
    <mergeCell ref="E1209:F1209"/>
    <mergeCell ref="H1194:I1194"/>
    <mergeCell ref="E1196:F1196"/>
    <mergeCell ref="E1197:F1197"/>
    <mergeCell ref="E1198:F1198"/>
    <mergeCell ref="E1199:F1199"/>
    <mergeCell ref="E1200:F1200"/>
    <mergeCell ref="H1183:I1183"/>
    <mergeCell ref="E1185:F1185"/>
    <mergeCell ref="E1186:F1186"/>
    <mergeCell ref="E1187:F1187"/>
    <mergeCell ref="E1188:F1188"/>
    <mergeCell ref="E1189:F1189"/>
    <mergeCell ref="E1218:F1218"/>
    <mergeCell ref="E1219:F1219"/>
    <mergeCell ref="E1220:F1220"/>
    <mergeCell ref="E1221:F1221"/>
    <mergeCell ref="E1222:F1222"/>
    <mergeCell ref="E1141:F1141"/>
    <mergeCell ref="E1142:F1142"/>
    <mergeCell ref="E1143:F1143"/>
    <mergeCell ref="E1144:F1144"/>
    <mergeCell ref="E1145:F1145"/>
    <mergeCell ref="E1170:F1170"/>
    <mergeCell ref="E1171:F1171"/>
    <mergeCell ref="E1172:F1172"/>
    <mergeCell ref="E1173:F1173"/>
    <mergeCell ref="E1174:F1174"/>
    <mergeCell ref="E1175:F1175"/>
    <mergeCell ref="E1162:F1162"/>
    <mergeCell ref="E1176:F1176"/>
    <mergeCell ref="E1177:F1177"/>
    <mergeCell ref="E1178:F1178"/>
    <mergeCell ref="E1179:F1179"/>
    <mergeCell ref="E1180:F1180"/>
    <mergeCell ref="H1164:I1164"/>
    <mergeCell ref="E1166:F1166"/>
    <mergeCell ref="E1167:F1167"/>
    <mergeCell ref="E1168:F1168"/>
    <mergeCell ref="E1169:F1169"/>
    <mergeCell ref="H1155:I1155"/>
    <mergeCell ref="E1157:F1157"/>
    <mergeCell ref="E1158:F1158"/>
    <mergeCell ref="E1159:F1159"/>
    <mergeCell ref="E1160:F1160"/>
    <mergeCell ref="E1161:F1161"/>
    <mergeCell ref="H1147:I1147"/>
    <mergeCell ref="E1149:F1149"/>
    <mergeCell ref="E1150:F1150"/>
    <mergeCell ref="E1151:F1151"/>
    <mergeCell ref="E1152:F1152"/>
    <mergeCell ref="E1153:F1153"/>
    <mergeCell ref="E1099:F1099"/>
    <mergeCell ref="E1100:F1100"/>
    <mergeCell ref="E1101:F1101"/>
    <mergeCell ref="E1102:F1102"/>
    <mergeCell ref="E1103:F1103"/>
    <mergeCell ref="E1126:F1126"/>
    <mergeCell ref="H1128:I1128"/>
    <mergeCell ref="E1130:F1130"/>
    <mergeCell ref="E1131:F1131"/>
    <mergeCell ref="E1132:F1132"/>
    <mergeCell ref="E1133:F1133"/>
    <mergeCell ref="H1119:I1119"/>
    <mergeCell ref="E1121:F1121"/>
    <mergeCell ref="E1122:F1122"/>
    <mergeCell ref="E1123:F1123"/>
    <mergeCell ref="E1124:F1124"/>
    <mergeCell ref="E1125:F1125"/>
    <mergeCell ref="E1112:F1112"/>
    <mergeCell ref="E1113:F1113"/>
    <mergeCell ref="E1114:F1114"/>
    <mergeCell ref="E1115:F1115"/>
    <mergeCell ref="E1116:F1116"/>
    <mergeCell ref="E1117:F1117"/>
    <mergeCell ref="E1104:F1104"/>
    <mergeCell ref="E1105:F1105"/>
    <mergeCell ref="E1106:F1106"/>
    <mergeCell ref="H1108:I1108"/>
    <mergeCell ref="E1110:F1110"/>
    <mergeCell ref="E1111:F1111"/>
    <mergeCell ref="E1134:F1134"/>
    <mergeCell ref="E1135:F1135"/>
    <mergeCell ref="E1136:F1136"/>
    <mergeCell ref="H1138:I1138"/>
    <mergeCell ref="E1140:F1140"/>
    <mergeCell ref="E1055:F1055"/>
    <mergeCell ref="E1056:F1056"/>
    <mergeCell ref="E1057:F1057"/>
    <mergeCell ref="H1059:I1059"/>
    <mergeCell ref="E1061:F1061"/>
    <mergeCell ref="E1084:F1084"/>
    <mergeCell ref="H1086:I1086"/>
    <mergeCell ref="E1088:F1088"/>
    <mergeCell ref="E1089:F1089"/>
    <mergeCell ref="E1090:F1090"/>
    <mergeCell ref="E1091:F1091"/>
    <mergeCell ref="H1077:I1077"/>
    <mergeCell ref="E1079:F1079"/>
    <mergeCell ref="E1080:F1080"/>
    <mergeCell ref="E1081:F1081"/>
    <mergeCell ref="E1082:F1082"/>
    <mergeCell ref="E1083:F1083"/>
    <mergeCell ref="E1070:F1070"/>
    <mergeCell ref="E1071:F1071"/>
    <mergeCell ref="E1072:F1072"/>
    <mergeCell ref="E1073:F1073"/>
    <mergeCell ref="E1074:F1074"/>
    <mergeCell ref="E1075:F1075"/>
    <mergeCell ref="E1062:F1062"/>
    <mergeCell ref="E1063:F1063"/>
    <mergeCell ref="E1064:F1064"/>
    <mergeCell ref="E1065:F1065"/>
    <mergeCell ref="E1066:F1066"/>
    <mergeCell ref="H1068:I1068"/>
    <mergeCell ref="E1092:F1092"/>
    <mergeCell ref="E1093:F1093"/>
    <mergeCell ref="E1094:F1094"/>
    <mergeCell ref="E1095:F1095"/>
    <mergeCell ref="H1097:I1097"/>
    <mergeCell ref="E1013:F1013"/>
    <mergeCell ref="E1022:F1022"/>
    <mergeCell ref="E1023:F1023"/>
    <mergeCell ref="E1024:F1024"/>
    <mergeCell ref="E1033:F1033"/>
    <mergeCell ref="E1042:F1042"/>
    <mergeCell ref="E1043:F1043"/>
    <mergeCell ref="E1044:F1044"/>
    <mergeCell ref="E1045:F1045"/>
    <mergeCell ref="E1046:F1046"/>
    <mergeCell ref="H1048:I1048"/>
    <mergeCell ref="E1034:F1034"/>
    <mergeCell ref="E1035:F1035"/>
    <mergeCell ref="H1037:I1037"/>
    <mergeCell ref="E1039:F1039"/>
    <mergeCell ref="E1040:F1040"/>
    <mergeCell ref="E1041:F1041"/>
    <mergeCell ref="H1026:I1026"/>
    <mergeCell ref="E1028:F1028"/>
    <mergeCell ref="E1029:F1029"/>
    <mergeCell ref="E1030:F1030"/>
    <mergeCell ref="E1031:F1031"/>
    <mergeCell ref="E1032:F1032"/>
    <mergeCell ref="H1015:I1015"/>
    <mergeCell ref="E1017:F1017"/>
    <mergeCell ref="E1018:F1018"/>
    <mergeCell ref="E1019:F1019"/>
    <mergeCell ref="E1020:F1020"/>
    <mergeCell ref="E1021:F1021"/>
    <mergeCell ref="E1050:F1050"/>
    <mergeCell ref="E1051:F1051"/>
    <mergeCell ref="E1052:F1052"/>
    <mergeCell ref="E1053:F1053"/>
    <mergeCell ref="E1054:F1054"/>
    <mergeCell ref="E971:F971"/>
    <mergeCell ref="E972:F972"/>
    <mergeCell ref="E973:F973"/>
    <mergeCell ref="E974:F974"/>
    <mergeCell ref="E975:F975"/>
    <mergeCell ref="E1000:F1000"/>
    <mergeCell ref="E1001:F1001"/>
    <mergeCell ref="E1002:F1002"/>
    <mergeCell ref="E1003:F1003"/>
    <mergeCell ref="E1004:F1004"/>
    <mergeCell ref="E1005:F1005"/>
    <mergeCell ref="E992:F992"/>
    <mergeCell ref="E993:F993"/>
    <mergeCell ref="E994:F994"/>
    <mergeCell ref="E1010:F1010"/>
    <mergeCell ref="E1011:F1011"/>
    <mergeCell ref="E1012:F1012"/>
    <mergeCell ref="H996:I996"/>
    <mergeCell ref="E998:F998"/>
    <mergeCell ref="E999:F999"/>
    <mergeCell ref="E984:F984"/>
    <mergeCell ref="E985:F985"/>
    <mergeCell ref="H987:I987"/>
    <mergeCell ref="E989:F989"/>
    <mergeCell ref="E990:F990"/>
    <mergeCell ref="E991:F991"/>
    <mergeCell ref="E976:F976"/>
    <mergeCell ref="H978:I978"/>
    <mergeCell ref="E980:F980"/>
    <mergeCell ref="E981:F981"/>
    <mergeCell ref="E982:F982"/>
    <mergeCell ref="E983:F983"/>
    <mergeCell ref="H1007:I1007"/>
    <mergeCell ref="E1009:F1009"/>
    <mergeCell ref="E925:F925"/>
    <mergeCell ref="E926:F926"/>
    <mergeCell ref="H928:I928"/>
    <mergeCell ref="E930:F930"/>
    <mergeCell ref="E931:F931"/>
    <mergeCell ref="E956:F956"/>
    <mergeCell ref="E957:F957"/>
    <mergeCell ref="E958:F958"/>
    <mergeCell ref="H960:I960"/>
    <mergeCell ref="E962:F962"/>
    <mergeCell ref="E963:F963"/>
    <mergeCell ref="E948:F948"/>
    <mergeCell ref="E949:F949"/>
    <mergeCell ref="H951:I951"/>
    <mergeCell ref="E953:F953"/>
    <mergeCell ref="E954:F954"/>
    <mergeCell ref="E955:F955"/>
    <mergeCell ref="E940:F940"/>
    <mergeCell ref="E941:F941"/>
    <mergeCell ref="E942:F942"/>
    <mergeCell ref="H944:I944"/>
    <mergeCell ref="E946:F946"/>
    <mergeCell ref="E947:F947"/>
    <mergeCell ref="E932:F932"/>
    <mergeCell ref="E933:F933"/>
    <mergeCell ref="H935:I935"/>
    <mergeCell ref="E937:F937"/>
    <mergeCell ref="E938:F938"/>
    <mergeCell ref="E939:F939"/>
    <mergeCell ref="E964:F964"/>
    <mergeCell ref="E965:F965"/>
    <mergeCell ref="E966:F966"/>
    <mergeCell ref="E967:F967"/>
    <mergeCell ref="H969:I969"/>
    <mergeCell ref="E883:F883"/>
    <mergeCell ref="E884:F884"/>
    <mergeCell ref="E885:F885"/>
    <mergeCell ref="E886:F886"/>
    <mergeCell ref="E887:F887"/>
    <mergeCell ref="E912:F912"/>
    <mergeCell ref="E913:F913"/>
    <mergeCell ref="E914:F914"/>
    <mergeCell ref="E915:F915"/>
    <mergeCell ref="E916:F916"/>
    <mergeCell ref="E917:F917"/>
    <mergeCell ref="E904:F904"/>
    <mergeCell ref="E905:F905"/>
    <mergeCell ref="E906:F906"/>
    <mergeCell ref="E907:F907"/>
    <mergeCell ref="E908:F908"/>
    <mergeCell ref="H910:I910"/>
    <mergeCell ref="E896:F896"/>
    <mergeCell ref="E897:F897"/>
    <mergeCell ref="E898:F898"/>
    <mergeCell ref="E899:F899"/>
    <mergeCell ref="H901:I901"/>
    <mergeCell ref="E903:F903"/>
    <mergeCell ref="H889:I889"/>
    <mergeCell ref="E891:F891"/>
    <mergeCell ref="E892:F892"/>
    <mergeCell ref="E893:F893"/>
    <mergeCell ref="E894:F894"/>
    <mergeCell ref="E895:F895"/>
    <mergeCell ref="H919:I919"/>
    <mergeCell ref="E921:F921"/>
    <mergeCell ref="E922:F922"/>
    <mergeCell ref="E923:F923"/>
    <mergeCell ref="E924:F924"/>
    <mergeCell ref="H840:I840"/>
    <mergeCell ref="E842:F842"/>
    <mergeCell ref="E843:F843"/>
    <mergeCell ref="E844:F844"/>
    <mergeCell ref="E845:F845"/>
    <mergeCell ref="E870:F870"/>
    <mergeCell ref="E871:F871"/>
    <mergeCell ref="E872:F872"/>
    <mergeCell ref="E873:F873"/>
    <mergeCell ref="E874:F874"/>
    <mergeCell ref="E875:F875"/>
    <mergeCell ref="E862:F862"/>
    <mergeCell ref="E863:F863"/>
    <mergeCell ref="E864:F864"/>
    <mergeCell ref="H866:I866"/>
    <mergeCell ref="E868:F868"/>
    <mergeCell ref="E869:F869"/>
    <mergeCell ref="E854:F854"/>
    <mergeCell ref="E855:F855"/>
    <mergeCell ref="H857:I857"/>
    <mergeCell ref="E859:F859"/>
    <mergeCell ref="E860:F860"/>
    <mergeCell ref="E861:F861"/>
    <mergeCell ref="E846:F846"/>
    <mergeCell ref="H848:I848"/>
    <mergeCell ref="E850:F850"/>
    <mergeCell ref="E851:F851"/>
    <mergeCell ref="E852:F852"/>
    <mergeCell ref="E853:F853"/>
    <mergeCell ref="E876:F876"/>
    <mergeCell ref="E877:F877"/>
    <mergeCell ref="E878:F878"/>
    <mergeCell ref="H880:I880"/>
    <mergeCell ref="E882:F882"/>
    <mergeCell ref="E797:F797"/>
    <mergeCell ref="E798:F798"/>
    <mergeCell ref="E799:F799"/>
    <mergeCell ref="E800:F800"/>
    <mergeCell ref="E801:F801"/>
    <mergeCell ref="E826:F826"/>
    <mergeCell ref="E827:F827"/>
    <mergeCell ref="E828:F828"/>
    <mergeCell ref="E829:F829"/>
    <mergeCell ref="H831:I831"/>
    <mergeCell ref="E833:F833"/>
    <mergeCell ref="E818:F818"/>
    <mergeCell ref="E819:F819"/>
    <mergeCell ref="E820:F820"/>
    <mergeCell ref="H822:I822"/>
    <mergeCell ref="E824:F824"/>
    <mergeCell ref="E825:F825"/>
    <mergeCell ref="E810:F810"/>
    <mergeCell ref="E811:F811"/>
    <mergeCell ref="H813:I813"/>
    <mergeCell ref="E815:F815"/>
    <mergeCell ref="E816:F816"/>
    <mergeCell ref="E817:F817"/>
    <mergeCell ref="E802:F802"/>
    <mergeCell ref="H804:I804"/>
    <mergeCell ref="E806:F806"/>
    <mergeCell ref="E807:F807"/>
    <mergeCell ref="E808:F808"/>
    <mergeCell ref="E809:F809"/>
    <mergeCell ref="E834:F834"/>
    <mergeCell ref="E835:F835"/>
    <mergeCell ref="E836:F836"/>
    <mergeCell ref="E837:F837"/>
    <mergeCell ref="E838:F838"/>
    <mergeCell ref="E753:F753"/>
    <mergeCell ref="E754:F754"/>
    <mergeCell ref="E755:F755"/>
    <mergeCell ref="E756:F756"/>
    <mergeCell ref="E757:F757"/>
    <mergeCell ref="E782:F782"/>
    <mergeCell ref="E783:F783"/>
    <mergeCell ref="E784:F784"/>
    <mergeCell ref="H786:I786"/>
    <mergeCell ref="E788:F788"/>
    <mergeCell ref="E789:F789"/>
    <mergeCell ref="E774:F774"/>
    <mergeCell ref="E775:F775"/>
    <mergeCell ref="H777:I777"/>
    <mergeCell ref="E779:F779"/>
    <mergeCell ref="E780:F780"/>
    <mergeCell ref="E781:F781"/>
    <mergeCell ref="E766:F766"/>
    <mergeCell ref="H768:I768"/>
    <mergeCell ref="E770:F770"/>
    <mergeCell ref="E771:F771"/>
    <mergeCell ref="E772:F772"/>
    <mergeCell ref="E773:F773"/>
    <mergeCell ref="H759:I759"/>
    <mergeCell ref="E761:F761"/>
    <mergeCell ref="E762:F762"/>
    <mergeCell ref="E763:F763"/>
    <mergeCell ref="E764:F764"/>
    <mergeCell ref="E765:F765"/>
    <mergeCell ref="E790:F790"/>
    <mergeCell ref="E791:F791"/>
    <mergeCell ref="E792:F792"/>
    <mergeCell ref="E793:F793"/>
    <mergeCell ref="H795:I795"/>
    <mergeCell ref="E709:F709"/>
    <mergeCell ref="E710:F710"/>
    <mergeCell ref="E711:F711"/>
    <mergeCell ref="E712:F712"/>
    <mergeCell ref="H714:I714"/>
    <mergeCell ref="E738:F738"/>
    <mergeCell ref="E739:F739"/>
    <mergeCell ref="H741:I741"/>
    <mergeCell ref="E743:F743"/>
    <mergeCell ref="E744:F744"/>
    <mergeCell ref="E745:F745"/>
    <mergeCell ref="E730:F730"/>
    <mergeCell ref="H732:I732"/>
    <mergeCell ref="E734:F734"/>
    <mergeCell ref="E735:F735"/>
    <mergeCell ref="E736:F736"/>
    <mergeCell ref="E737:F737"/>
    <mergeCell ref="H723:I723"/>
    <mergeCell ref="E725:F725"/>
    <mergeCell ref="E726:F726"/>
    <mergeCell ref="E727:F727"/>
    <mergeCell ref="E728:F728"/>
    <mergeCell ref="E729:F729"/>
    <mergeCell ref="E716:F716"/>
    <mergeCell ref="E717:F717"/>
    <mergeCell ref="E718:F718"/>
    <mergeCell ref="E719:F719"/>
    <mergeCell ref="E720:F720"/>
    <mergeCell ref="E721:F721"/>
    <mergeCell ref="E746:F746"/>
    <mergeCell ref="E747:F747"/>
    <mergeCell ref="E748:F748"/>
    <mergeCell ref="H750:I750"/>
    <mergeCell ref="E752:F752"/>
    <mergeCell ref="E665:F665"/>
    <mergeCell ref="E666:F666"/>
    <mergeCell ref="E667:F667"/>
    <mergeCell ref="H669:I669"/>
    <mergeCell ref="E671:F671"/>
    <mergeCell ref="E694:F694"/>
    <mergeCell ref="H696:I696"/>
    <mergeCell ref="E698:F698"/>
    <mergeCell ref="E699:F699"/>
    <mergeCell ref="E700:F700"/>
    <mergeCell ref="E701:F701"/>
    <mergeCell ref="H687:I687"/>
    <mergeCell ref="E689:F689"/>
    <mergeCell ref="E690:F690"/>
    <mergeCell ref="E691:F691"/>
    <mergeCell ref="E692:F692"/>
    <mergeCell ref="E693:F693"/>
    <mergeCell ref="E680:F680"/>
    <mergeCell ref="E681:F681"/>
    <mergeCell ref="E682:F682"/>
    <mergeCell ref="E683:F683"/>
    <mergeCell ref="E684:F684"/>
    <mergeCell ref="E685:F685"/>
    <mergeCell ref="E672:F672"/>
    <mergeCell ref="E673:F673"/>
    <mergeCell ref="E674:F674"/>
    <mergeCell ref="E675:F675"/>
    <mergeCell ref="E676:F676"/>
    <mergeCell ref="H678:I678"/>
    <mergeCell ref="E702:F702"/>
    <mergeCell ref="E703:F703"/>
    <mergeCell ref="H705:I705"/>
    <mergeCell ref="E707:F707"/>
    <mergeCell ref="E708:F708"/>
    <mergeCell ref="E658:F658"/>
    <mergeCell ref="H660:I660"/>
    <mergeCell ref="E662:F662"/>
    <mergeCell ref="E663:F663"/>
    <mergeCell ref="E664:F664"/>
    <mergeCell ref="E619:F619"/>
    <mergeCell ref="H621:I621"/>
    <mergeCell ref="E623:F623"/>
    <mergeCell ref="E624:F624"/>
    <mergeCell ref="E625:F625"/>
    <mergeCell ref="H651:I651"/>
    <mergeCell ref="E653:F653"/>
    <mergeCell ref="E654:F654"/>
    <mergeCell ref="E655:F655"/>
    <mergeCell ref="E656:F656"/>
    <mergeCell ref="E657:F657"/>
    <mergeCell ref="E644:F644"/>
    <mergeCell ref="E645:F645"/>
    <mergeCell ref="E646:F646"/>
    <mergeCell ref="E647:F647"/>
    <mergeCell ref="E648:F648"/>
    <mergeCell ref="E649:F649"/>
    <mergeCell ref="H612:I612"/>
    <mergeCell ref="E598:F598"/>
    <mergeCell ref="E599:F599"/>
    <mergeCell ref="E600:F600"/>
    <mergeCell ref="E601:F601"/>
    <mergeCell ref="E602:F602"/>
    <mergeCell ref="H604:I604"/>
    <mergeCell ref="H635:I635"/>
    <mergeCell ref="E637:F637"/>
    <mergeCell ref="E638:F638"/>
    <mergeCell ref="E639:F639"/>
    <mergeCell ref="E640:F640"/>
    <mergeCell ref="H642:I642"/>
    <mergeCell ref="E626:F626"/>
    <mergeCell ref="H628:I628"/>
    <mergeCell ref="E630:F630"/>
    <mergeCell ref="E631:F631"/>
    <mergeCell ref="E632:F632"/>
    <mergeCell ref="E633:F633"/>
    <mergeCell ref="E580:F580"/>
    <mergeCell ref="E581:F581"/>
    <mergeCell ref="E582:F582"/>
    <mergeCell ref="E583:F583"/>
    <mergeCell ref="E584:F584"/>
    <mergeCell ref="E614:F614"/>
    <mergeCell ref="E615:F615"/>
    <mergeCell ref="E616:F616"/>
    <mergeCell ref="E617:F617"/>
    <mergeCell ref="E618:F618"/>
    <mergeCell ref="E575:F575"/>
    <mergeCell ref="E576:F576"/>
    <mergeCell ref="E585:F585"/>
    <mergeCell ref="E594:F594"/>
    <mergeCell ref="E606:F606"/>
    <mergeCell ref="E607:F607"/>
    <mergeCell ref="E608:F608"/>
    <mergeCell ref="E609:F609"/>
    <mergeCell ref="E610:F610"/>
    <mergeCell ref="E574:F574"/>
    <mergeCell ref="E529:F529"/>
    <mergeCell ref="E530:F530"/>
    <mergeCell ref="E531:F531"/>
    <mergeCell ref="E532:F532"/>
    <mergeCell ref="E543:F543"/>
    <mergeCell ref="E544:F544"/>
    <mergeCell ref="E545:F545"/>
    <mergeCell ref="E546:F546"/>
    <mergeCell ref="E565:F565"/>
    <mergeCell ref="E566:F566"/>
    <mergeCell ref="E567:F567"/>
    <mergeCell ref="E568:F568"/>
    <mergeCell ref="H570:I570"/>
    <mergeCell ref="E572:F572"/>
    <mergeCell ref="H596:I596"/>
    <mergeCell ref="E552:F552"/>
    <mergeCell ref="E553:F553"/>
    <mergeCell ref="H555:I555"/>
    <mergeCell ref="E557:F557"/>
    <mergeCell ref="E558:F558"/>
    <mergeCell ref="E559:F559"/>
    <mergeCell ref="E560:F560"/>
    <mergeCell ref="H562:I562"/>
    <mergeCell ref="E564:F564"/>
    <mergeCell ref="H587:I587"/>
    <mergeCell ref="E589:F589"/>
    <mergeCell ref="E590:F590"/>
    <mergeCell ref="E591:F591"/>
    <mergeCell ref="E592:F592"/>
    <mergeCell ref="E593:F593"/>
    <mergeCell ref="H578:I578"/>
    <mergeCell ref="H548:I548"/>
    <mergeCell ref="E550:F550"/>
    <mergeCell ref="E551:F551"/>
    <mergeCell ref="H507:I507"/>
    <mergeCell ref="E509:F509"/>
    <mergeCell ref="E510:F510"/>
    <mergeCell ref="E511:F511"/>
    <mergeCell ref="E512:F512"/>
    <mergeCell ref="E513:F513"/>
    <mergeCell ref="E514:F514"/>
    <mergeCell ref="H534:I534"/>
    <mergeCell ref="E536:F536"/>
    <mergeCell ref="E537:F537"/>
    <mergeCell ref="E538:F538"/>
    <mergeCell ref="E539:F539"/>
    <mergeCell ref="H541:I541"/>
    <mergeCell ref="E573:F573"/>
    <mergeCell ref="E462:F462"/>
    <mergeCell ref="E463:F463"/>
    <mergeCell ref="E464:F464"/>
    <mergeCell ref="E465:F465"/>
    <mergeCell ref="E466:F466"/>
    <mergeCell ref="E493:F493"/>
    <mergeCell ref="E494:F494"/>
    <mergeCell ref="E495:F495"/>
    <mergeCell ref="E496:F496"/>
    <mergeCell ref="E497:F497"/>
    <mergeCell ref="H499:I499"/>
    <mergeCell ref="E523:F523"/>
    <mergeCell ref="E524:F524"/>
    <mergeCell ref="E525:F525"/>
    <mergeCell ref="H527:I527"/>
    <mergeCell ref="E485:F485"/>
    <mergeCell ref="E486:F486"/>
    <mergeCell ref="E487:F487"/>
    <mergeCell ref="E488:F488"/>
    <mergeCell ref="E489:F489"/>
    <mergeCell ref="H491:I491"/>
    <mergeCell ref="E515:F515"/>
    <mergeCell ref="E516:F516"/>
    <mergeCell ref="E517:F517"/>
    <mergeCell ref="H519:I519"/>
    <mergeCell ref="E521:F521"/>
    <mergeCell ref="E522:F522"/>
    <mergeCell ref="E477:F477"/>
    <mergeCell ref="E478:F478"/>
    <mergeCell ref="E479:F479"/>
    <mergeCell ref="E480:F480"/>
    <mergeCell ref="E481:F481"/>
    <mergeCell ref="H483:I483"/>
    <mergeCell ref="H468:I468"/>
    <mergeCell ref="E470:F470"/>
    <mergeCell ref="E471:F471"/>
    <mergeCell ref="E472:F472"/>
    <mergeCell ref="E473:F473"/>
    <mergeCell ref="H475:I475"/>
    <mergeCell ref="E501:F501"/>
    <mergeCell ref="E502:F502"/>
    <mergeCell ref="E503:F503"/>
    <mergeCell ref="E504:F504"/>
    <mergeCell ref="E505:F505"/>
    <mergeCell ref="E420:F420"/>
    <mergeCell ref="E421:F421"/>
    <mergeCell ref="E422:F422"/>
    <mergeCell ref="E423:F423"/>
    <mergeCell ref="E424:F424"/>
    <mergeCell ref="E447:F447"/>
    <mergeCell ref="E448:F448"/>
    <mergeCell ref="H450:I450"/>
    <mergeCell ref="E452:F452"/>
    <mergeCell ref="E453:F453"/>
    <mergeCell ref="E454:F454"/>
    <mergeCell ref="E439:F439"/>
    <mergeCell ref="E440:F440"/>
    <mergeCell ref="H442:I442"/>
    <mergeCell ref="E444:F444"/>
    <mergeCell ref="E445:F445"/>
    <mergeCell ref="E446:F446"/>
    <mergeCell ref="E433:F433"/>
    <mergeCell ref="E434:F434"/>
    <mergeCell ref="E435:F435"/>
    <mergeCell ref="E436:F436"/>
    <mergeCell ref="E437:F437"/>
    <mergeCell ref="E438:F438"/>
    <mergeCell ref="E425:F425"/>
    <mergeCell ref="E426:F426"/>
    <mergeCell ref="E427:F427"/>
    <mergeCell ref="E428:F428"/>
    <mergeCell ref="E429:F429"/>
    <mergeCell ref="H431:I431"/>
    <mergeCell ref="E455:F455"/>
    <mergeCell ref="E456:F456"/>
    <mergeCell ref="E457:F457"/>
    <mergeCell ref="H459:I459"/>
    <mergeCell ref="E461:F461"/>
    <mergeCell ref="E376:F376"/>
    <mergeCell ref="E377:F377"/>
    <mergeCell ref="H379:I379"/>
    <mergeCell ref="E381:F381"/>
    <mergeCell ref="E382:F382"/>
    <mergeCell ref="E407:F407"/>
    <mergeCell ref="E408:F408"/>
    <mergeCell ref="E409:F409"/>
    <mergeCell ref="E410:F410"/>
    <mergeCell ref="E411:F411"/>
    <mergeCell ref="E412:F412"/>
    <mergeCell ref="E399:F399"/>
    <mergeCell ref="E400:F400"/>
    <mergeCell ref="E401:F401"/>
    <mergeCell ref="H403:I403"/>
    <mergeCell ref="E405:F405"/>
    <mergeCell ref="E406:F406"/>
    <mergeCell ref="E391:F391"/>
    <mergeCell ref="E392:F392"/>
    <mergeCell ref="E393:F393"/>
    <mergeCell ref="H395:I395"/>
    <mergeCell ref="E397:F397"/>
    <mergeCell ref="E398:F398"/>
    <mergeCell ref="E383:F383"/>
    <mergeCell ref="E384:F384"/>
    <mergeCell ref="E385:F385"/>
    <mergeCell ref="H387:I387"/>
    <mergeCell ref="E389:F389"/>
    <mergeCell ref="E390:F390"/>
    <mergeCell ref="E413:F413"/>
    <mergeCell ref="H415:I415"/>
    <mergeCell ref="E417:F417"/>
    <mergeCell ref="E418:F418"/>
    <mergeCell ref="E419:F419"/>
    <mergeCell ref="E332:F332"/>
    <mergeCell ref="E333:F333"/>
    <mergeCell ref="H335:I335"/>
    <mergeCell ref="E337:F337"/>
    <mergeCell ref="E338:F338"/>
    <mergeCell ref="H362:I362"/>
    <mergeCell ref="E364:F364"/>
    <mergeCell ref="E365:F365"/>
    <mergeCell ref="E366:F366"/>
    <mergeCell ref="E367:F367"/>
    <mergeCell ref="E368:F368"/>
    <mergeCell ref="E355:F355"/>
    <mergeCell ref="E356:F356"/>
    <mergeCell ref="E357:F357"/>
    <mergeCell ref="E358:F358"/>
    <mergeCell ref="E359:F359"/>
    <mergeCell ref="E360:F360"/>
    <mergeCell ref="E347:F347"/>
    <mergeCell ref="E348:F348"/>
    <mergeCell ref="E349:F349"/>
    <mergeCell ref="E350:F350"/>
    <mergeCell ref="E351:F351"/>
    <mergeCell ref="H353:I353"/>
    <mergeCell ref="E339:F339"/>
    <mergeCell ref="E340:F340"/>
    <mergeCell ref="E341:F341"/>
    <mergeCell ref="E342:F342"/>
    <mergeCell ref="E343:F343"/>
    <mergeCell ref="H345:I345"/>
    <mergeCell ref="E369:F369"/>
    <mergeCell ref="H371:I371"/>
    <mergeCell ref="E373:F373"/>
    <mergeCell ref="E374:F374"/>
    <mergeCell ref="E375:F375"/>
    <mergeCell ref="H289:I289"/>
    <mergeCell ref="E291:F291"/>
    <mergeCell ref="E292:F292"/>
    <mergeCell ref="E293:F293"/>
    <mergeCell ref="E294:F294"/>
    <mergeCell ref="E317:F317"/>
    <mergeCell ref="H319:I319"/>
    <mergeCell ref="E321:F321"/>
    <mergeCell ref="E322:F322"/>
    <mergeCell ref="E323:F323"/>
    <mergeCell ref="E324:F324"/>
    <mergeCell ref="E309:F309"/>
    <mergeCell ref="H311:I311"/>
    <mergeCell ref="E313:F313"/>
    <mergeCell ref="E314:F314"/>
    <mergeCell ref="E315:F315"/>
    <mergeCell ref="E316:F316"/>
    <mergeCell ref="E303:F303"/>
    <mergeCell ref="E304:F304"/>
    <mergeCell ref="E305:F305"/>
    <mergeCell ref="E306:F306"/>
    <mergeCell ref="E307:F307"/>
    <mergeCell ref="E308:F308"/>
    <mergeCell ref="E295:F295"/>
    <mergeCell ref="E296:F296"/>
    <mergeCell ref="E297:F297"/>
    <mergeCell ref="E298:F298"/>
    <mergeCell ref="H300:I300"/>
    <mergeCell ref="E302:F302"/>
    <mergeCell ref="E325:F325"/>
    <mergeCell ref="H327:I327"/>
    <mergeCell ref="E329:F329"/>
    <mergeCell ref="E330:F330"/>
    <mergeCell ref="E331:F331"/>
    <mergeCell ref="E248:F248"/>
    <mergeCell ref="E249:F249"/>
    <mergeCell ref="E250:F250"/>
    <mergeCell ref="E251:F251"/>
    <mergeCell ref="E252:F252"/>
    <mergeCell ref="E277:F277"/>
    <mergeCell ref="E278:F278"/>
    <mergeCell ref="E279:F279"/>
    <mergeCell ref="E280:F280"/>
    <mergeCell ref="E281:F281"/>
    <mergeCell ref="E282:F282"/>
    <mergeCell ref="E269:F269"/>
    <mergeCell ref="E270:F270"/>
    <mergeCell ref="H272:I272"/>
    <mergeCell ref="E274:F274"/>
    <mergeCell ref="E275:F275"/>
    <mergeCell ref="E276:F276"/>
    <mergeCell ref="H262:I262"/>
    <mergeCell ref="E264:F264"/>
    <mergeCell ref="E265:F265"/>
    <mergeCell ref="E266:F266"/>
    <mergeCell ref="E267:F267"/>
    <mergeCell ref="E268:F268"/>
    <mergeCell ref="H254:I254"/>
    <mergeCell ref="E256:F256"/>
    <mergeCell ref="E257:F257"/>
    <mergeCell ref="E258:F258"/>
    <mergeCell ref="E259:F259"/>
    <mergeCell ref="E260:F260"/>
    <mergeCell ref="E283:F283"/>
    <mergeCell ref="E284:F284"/>
    <mergeCell ref="E285:F285"/>
    <mergeCell ref="E286:F286"/>
    <mergeCell ref="E287:F287"/>
    <mergeCell ref="E206:F206"/>
    <mergeCell ref="E207:F207"/>
    <mergeCell ref="H209:I209"/>
    <mergeCell ref="E211:F211"/>
    <mergeCell ref="E212:F212"/>
    <mergeCell ref="E235:F235"/>
    <mergeCell ref="E236:F236"/>
    <mergeCell ref="E237:F237"/>
    <mergeCell ref="E238:F238"/>
    <mergeCell ref="E239:F239"/>
    <mergeCell ref="E240:F240"/>
    <mergeCell ref="E227:F227"/>
    <mergeCell ref="E228:F228"/>
    <mergeCell ref="E229:F229"/>
    <mergeCell ref="H231:I231"/>
    <mergeCell ref="E233:F233"/>
    <mergeCell ref="E234:F234"/>
    <mergeCell ref="E221:F221"/>
    <mergeCell ref="E222:F222"/>
    <mergeCell ref="E223:F223"/>
    <mergeCell ref="E224:F224"/>
    <mergeCell ref="E225:F225"/>
    <mergeCell ref="E226:F226"/>
    <mergeCell ref="E213:F213"/>
    <mergeCell ref="E214:F214"/>
    <mergeCell ref="E215:F215"/>
    <mergeCell ref="E216:F216"/>
    <mergeCell ref="E217:F217"/>
    <mergeCell ref="H219:I219"/>
    <mergeCell ref="E241:F241"/>
    <mergeCell ref="E242:F242"/>
    <mergeCell ref="H244:I244"/>
    <mergeCell ref="E246:F246"/>
    <mergeCell ref="E247:F247"/>
    <mergeCell ref="E164:F164"/>
    <mergeCell ref="E173:F173"/>
    <mergeCell ref="E174:F174"/>
    <mergeCell ref="E175:F175"/>
    <mergeCell ref="E176:F176"/>
    <mergeCell ref="E193:F193"/>
    <mergeCell ref="E194:F194"/>
    <mergeCell ref="E195:F195"/>
    <mergeCell ref="E196:F196"/>
    <mergeCell ref="E197:F197"/>
    <mergeCell ref="H199:I199"/>
    <mergeCell ref="E185:F185"/>
    <mergeCell ref="E186:F186"/>
    <mergeCell ref="E187:F187"/>
    <mergeCell ref="H189:I189"/>
    <mergeCell ref="E191:F191"/>
    <mergeCell ref="E192:F192"/>
    <mergeCell ref="E177:F177"/>
    <mergeCell ref="H179:I179"/>
    <mergeCell ref="E181:F181"/>
    <mergeCell ref="E182:F182"/>
    <mergeCell ref="E183:F183"/>
    <mergeCell ref="E184:F184"/>
    <mergeCell ref="H166:I166"/>
    <mergeCell ref="E168:F168"/>
    <mergeCell ref="E169:F169"/>
    <mergeCell ref="E170:F170"/>
    <mergeCell ref="E171:F171"/>
    <mergeCell ref="E172:F172"/>
    <mergeCell ref="E201:F201"/>
    <mergeCell ref="E202:F202"/>
    <mergeCell ref="E203:F203"/>
    <mergeCell ref="E204:F204"/>
    <mergeCell ref="E205:F205"/>
    <mergeCell ref="E122:F122"/>
    <mergeCell ref="E123:F123"/>
    <mergeCell ref="E124:F124"/>
    <mergeCell ref="E125:F125"/>
    <mergeCell ref="E126:F126"/>
    <mergeCell ref="E151:F151"/>
    <mergeCell ref="E152:F152"/>
    <mergeCell ref="E153:F153"/>
    <mergeCell ref="E154:F154"/>
    <mergeCell ref="E155:F155"/>
    <mergeCell ref="E159:F159"/>
    <mergeCell ref="E160:F160"/>
    <mergeCell ref="E161:F161"/>
    <mergeCell ref="E162:F162"/>
    <mergeCell ref="E163:F163"/>
    <mergeCell ref="H157:I157"/>
    <mergeCell ref="H142:I142"/>
    <mergeCell ref="E144:F144"/>
    <mergeCell ref="E145:F145"/>
    <mergeCell ref="E146:F146"/>
    <mergeCell ref="H148:I148"/>
    <mergeCell ref="E150:F150"/>
    <mergeCell ref="E135:F135"/>
    <mergeCell ref="E136:F136"/>
    <mergeCell ref="E137:F137"/>
    <mergeCell ref="E138:F138"/>
    <mergeCell ref="E139:F139"/>
    <mergeCell ref="E140:F140"/>
    <mergeCell ref="E127:F127"/>
    <mergeCell ref="E128:F128"/>
    <mergeCell ref="E129:F129"/>
    <mergeCell ref="H131:I131"/>
    <mergeCell ref="E133:F133"/>
    <mergeCell ref="E134:F134"/>
    <mergeCell ref="E88:F88"/>
    <mergeCell ref="E89:F89"/>
    <mergeCell ref="E90:F90"/>
    <mergeCell ref="E91:F91"/>
    <mergeCell ref="E92:F92"/>
    <mergeCell ref="E111:F111"/>
    <mergeCell ref="E112:F112"/>
    <mergeCell ref="E113:F113"/>
    <mergeCell ref="E114:F114"/>
    <mergeCell ref="E115:F115"/>
    <mergeCell ref="E116:F116"/>
    <mergeCell ref="E105:F105"/>
    <mergeCell ref="E106:F106"/>
    <mergeCell ref="E107:F107"/>
    <mergeCell ref="E108:F108"/>
    <mergeCell ref="E109:F109"/>
    <mergeCell ref="E110:F110"/>
    <mergeCell ref="E99:F99"/>
    <mergeCell ref="E100:F100"/>
    <mergeCell ref="E101:F101"/>
    <mergeCell ref="E102:F102"/>
    <mergeCell ref="E103:F103"/>
    <mergeCell ref="E104:F104"/>
    <mergeCell ref="E93:F93"/>
    <mergeCell ref="E94:F94"/>
    <mergeCell ref="E95:F95"/>
    <mergeCell ref="E96:F96"/>
    <mergeCell ref="E97:F97"/>
    <mergeCell ref="E98:F98"/>
    <mergeCell ref="E117:F117"/>
    <mergeCell ref="E118:F118"/>
    <mergeCell ref="E119:F119"/>
    <mergeCell ref="E120:F120"/>
    <mergeCell ref="E121:F121"/>
    <mergeCell ref="E54:F54"/>
    <mergeCell ref="E55:F55"/>
    <mergeCell ref="E56:F56"/>
    <mergeCell ref="E57:F57"/>
    <mergeCell ref="E58:F5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E59:F59"/>
    <mergeCell ref="E60:F60"/>
    <mergeCell ref="E61:F61"/>
    <mergeCell ref="E62:F62"/>
    <mergeCell ref="E63:F63"/>
    <mergeCell ref="E64:F64"/>
    <mergeCell ref="E83:F83"/>
    <mergeCell ref="E84:F84"/>
    <mergeCell ref="E85:F85"/>
    <mergeCell ref="E86:F86"/>
    <mergeCell ref="E87:F87"/>
    <mergeCell ref="H13:I13"/>
    <mergeCell ref="E15:F15"/>
    <mergeCell ref="E16:F16"/>
    <mergeCell ref="E17:F17"/>
    <mergeCell ref="E18:F18"/>
    <mergeCell ref="E39:F39"/>
    <mergeCell ref="E40:F40"/>
    <mergeCell ref="E41:F41"/>
    <mergeCell ref="H43:I43"/>
    <mergeCell ref="E45:F45"/>
    <mergeCell ref="E46:F46"/>
    <mergeCell ref="E33:F33"/>
    <mergeCell ref="E34:F34"/>
    <mergeCell ref="E35:F35"/>
    <mergeCell ref="E36:F36"/>
    <mergeCell ref="E37:F37"/>
    <mergeCell ref="E38:F38"/>
    <mergeCell ref="E25:F25"/>
    <mergeCell ref="E26:F26"/>
    <mergeCell ref="E27:F27"/>
    <mergeCell ref="H29:I29"/>
    <mergeCell ref="E31:F31"/>
    <mergeCell ref="E32:F32"/>
    <mergeCell ref="E19:F19"/>
    <mergeCell ref="E20:F20"/>
    <mergeCell ref="C1:D1"/>
    <mergeCell ref="E1:F1"/>
    <mergeCell ref="G1:H1"/>
    <mergeCell ref="I1:J1"/>
    <mergeCell ref="C2:D2"/>
    <mergeCell ref="E2:F2"/>
    <mergeCell ref="G2:H2"/>
    <mergeCell ref="I2:J2"/>
    <mergeCell ref="E21:F21"/>
    <mergeCell ref="E22:F22"/>
    <mergeCell ref="E23:F23"/>
    <mergeCell ref="E24:F24"/>
    <mergeCell ref="E47:F47"/>
    <mergeCell ref="E48:F48"/>
    <mergeCell ref="E49:F49"/>
    <mergeCell ref="E50:F50"/>
    <mergeCell ref="H52:I52"/>
    <mergeCell ref="E9:F9"/>
    <mergeCell ref="E10:F10"/>
    <mergeCell ref="E11:F11"/>
    <mergeCell ref="A3:J3"/>
    <mergeCell ref="A4:J4"/>
    <mergeCell ref="E5:F5"/>
    <mergeCell ref="E6:F6"/>
    <mergeCell ref="E7:F7"/>
    <mergeCell ref="E8:F8"/>
  </mergeCells>
  <pageMargins left="0.51181102362204722" right="0.51181102362204722" top="0.98425196850393704" bottom="0.98425196850393704" header="0.51181102362204722" footer="0.51181102362204722"/>
  <pageSetup paperSize="9" scale="50" fitToHeight="0" orientation="portrait" r:id="rId1"/>
  <headerFooter>
    <oddHeader xml:space="preserve">&amp;L </oddHeader>
    <oddFooter>&amp;L &amp;C &amp;Rpág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B8C8-0A62-4738-83FA-7B809C656562}">
  <dimension ref="A1"/>
  <sheetViews>
    <sheetView showGridLines="0" view="pageBreakPreview" zoomScaleNormal="100" zoomScaleSheetLayoutView="100" workbookViewId="0">
      <selection activeCell="Q38" sqref="Q38"/>
    </sheetView>
  </sheetViews>
  <sheetFormatPr defaultRowHeight="14.25" x14ac:dyDescent="0.2"/>
  <sheetData/>
  <pageMargins left="0.511811024" right="0.511811024" top="0.78740157499999996" bottom="0.78740157499999996" header="0.31496062000000002" footer="0.31496062000000002"/>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ORÇ</vt:lpstr>
      <vt:lpstr>Quadro resumo</vt:lpstr>
      <vt:lpstr>Orçamento Sintético</vt:lpstr>
      <vt:lpstr>Cronograma</vt:lpstr>
      <vt:lpstr>Mapa de Cotações</vt:lpstr>
      <vt:lpstr>BDI</vt:lpstr>
      <vt:lpstr>CPUs</vt:lpstr>
      <vt:lpstr>Encargos sociais</vt:lpstr>
      <vt:lpstr>BDI!Area_de_impressao</vt:lpstr>
      <vt:lpstr>Cronograma!Area_de_impressao</vt:lpstr>
      <vt:lpstr>'Mapa de Cotações'!Area_de_impressao</vt:lpstr>
      <vt:lpstr>'Orçamento Sintético'!Area_de_impressao</vt:lpstr>
      <vt:lpstr>'Quadro resumo'!Area_de_impressao</vt:lpstr>
      <vt:lpstr>Cronograma!Titulos_de_impressao</vt:lpstr>
      <vt:lpstr>'Orçamento Sintético'!Titulos_de_impressao</vt:lpstr>
      <vt:lpstr>'Quadro 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Kalu Engenharia</cp:lastModifiedBy>
  <cp:revision>0</cp:revision>
  <cp:lastPrinted>2024-07-25T20:49:43Z</cp:lastPrinted>
  <dcterms:created xsi:type="dcterms:W3CDTF">2024-02-25T22:26:28Z</dcterms:created>
  <dcterms:modified xsi:type="dcterms:W3CDTF">2024-07-25T20:53:40Z</dcterms:modified>
</cp:coreProperties>
</file>